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usepa-my.sharepoint.com/personal/browning_morgan_epa_gov/Documents/Profile/Documents/Hydrogen/Hydrogen-Analysis/h2_rawdata/"/>
    </mc:Choice>
  </mc:AlternateContent>
  <xr:revisionPtr revIDLastSave="230" documentId="8_{978F3FCC-F78E-4593-BEF7-ECE16D8E339F}" xr6:coauthVersionLast="45" xr6:coauthVersionMax="45" xr10:uidLastSave="{FD5B0E42-65AE-4D21-A6DD-5892903AF545}"/>
  <bookViews>
    <workbookView xWindow="-120" yWindow="-120" windowWidth="29040" windowHeight="15840" tabRatio="859" activeTab="4" xr2:uid="{00000000-000D-0000-FFFF-FFFF00000000}"/>
  </bookViews>
  <sheets>
    <sheet name="dummies" sheetId="1" r:id="rId1"/>
    <sheet name="FCEV vs BEV" sheetId="19" r:id="rId2"/>
    <sheet name="cases" sheetId="20" r:id="rId3"/>
    <sheet name="cases-values" sheetId="21" r:id="rId4"/>
    <sheet name="casenames" sheetId="22" r:id="rId5"/>
    <sheet name="H2 Production Capacity" sheetId="17" r:id="rId6"/>
    <sheet name="H2 Production Fuels" sheetId="16" r:id="rId7"/>
    <sheet name="H2 T&amp;D" sheetId="15" r:id="rId8"/>
    <sheet name="H2 Use" sheetId="3" r:id="rId9"/>
    <sheet name="H2 Techs" sheetId="4" r:id="rId10"/>
    <sheet name="CO2" sheetId="5" r:id="rId11"/>
    <sheet name="CO2summary" sheetId="10" r:id="rId12"/>
    <sheet name="NOx" sheetId="6" r:id="rId13"/>
    <sheet name="NOxsummary" sheetId="11" r:id="rId14"/>
    <sheet name="SO2" sheetId="7" r:id="rId15"/>
    <sheet name="SO2summary" sheetId="9" r:id="rId16"/>
    <sheet name="PM10" sheetId="13" r:id="rId17"/>
    <sheet name="PM10summary" sheetId="12" r:id="rId18"/>
    <sheet name="objz" sheetId="8" r:id="rId19"/>
    <sheet name="ComNetM" sheetId="14" r:id="rId20"/>
    <sheet name="scenarios" sheetId="2" r:id="rId21"/>
  </sheets>
  <definedNames>
    <definedName name="_xlnm._FilterDatabase" localSheetId="5" hidden="1">'H2 Production Capacity'!$A$2:$I$285</definedName>
    <definedName name="_xlnm._FilterDatabase" localSheetId="9" hidden="1">'H2 Techs'!$A$2:$I$539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05" i="21" l="1"/>
  <c r="Y105" i="21" s="1"/>
  <c r="Z105" i="21" s="1"/>
  <c r="X104" i="21"/>
  <c r="Y104" i="21" s="1"/>
  <c r="Z104" i="21" s="1"/>
  <c r="I5" i="21"/>
  <c r="L101" i="21" s="1"/>
  <c r="H5" i="21"/>
  <c r="L95" i="21" s="1"/>
  <c r="G5" i="21"/>
  <c r="K68" i="21" s="1"/>
  <c r="F5" i="21"/>
  <c r="L43" i="21" s="1"/>
  <c r="E5" i="21"/>
  <c r="L35" i="21" s="1"/>
  <c r="D5" i="21"/>
  <c r="O24" i="21" s="1"/>
  <c r="C5" i="21"/>
  <c r="O11" i="21" s="1"/>
  <c r="K21" i="21" l="1"/>
  <c r="K34" i="21"/>
  <c r="P39" i="21" s="1"/>
  <c r="K8" i="21"/>
  <c r="L69" i="21"/>
  <c r="O112" i="21"/>
  <c r="O111" i="21"/>
  <c r="O110" i="21"/>
  <c r="O109" i="21"/>
  <c r="O108" i="21"/>
  <c r="O105" i="21"/>
  <c r="O107" i="21"/>
  <c r="O106" i="21"/>
  <c r="O104" i="21"/>
  <c r="O103" i="21"/>
  <c r="L76" i="21"/>
  <c r="L81" i="21"/>
  <c r="P38" i="21"/>
  <c r="L86" i="21"/>
  <c r="Q18" i="21"/>
  <c r="K94" i="21"/>
  <c r="L9" i="21"/>
  <c r="K42" i="21"/>
  <c r="L22" i="21"/>
  <c r="K100" i="21"/>
  <c r="P37" i="21" l="1"/>
  <c r="Q13" i="21"/>
  <c r="Q15" i="21"/>
  <c r="Q17" i="21"/>
  <c r="Q14" i="21"/>
  <c r="Q16" i="21"/>
  <c r="L40" i="11" l="1"/>
  <c r="N11" i="6"/>
  <c r="O11" i="6"/>
  <c r="P11" i="6"/>
  <c r="Q11" i="6"/>
  <c r="R11" i="6"/>
  <c r="S11" i="6"/>
  <c r="T11" i="6"/>
  <c r="U11" i="6"/>
  <c r="V11" i="6"/>
  <c r="M11" i="6"/>
  <c r="K3" i="10"/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C17" i="8" l="1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5" i="8"/>
  <c r="C6" i="8"/>
  <c r="C7" i="8"/>
  <c r="C8" i="8"/>
  <c r="C9" i="8"/>
  <c r="C10" i="8"/>
  <c r="C11" i="8"/>
  <c r="C12" i="8"/>
  <c r="C13" i="8"/>
  <c r="C14" i="8"/>
  <c r="C15" i="8"/>
  <c r="C16" i="8"/>
  <c r="C4" i="8"/>
  <c r="B6" i="12"/>
  <c r="C6" i="12"/>
  <c r="D6" i="12"/>
  <c r="E6" i="12"/>
  <c r="F6" i="12"/>
  <c r="G6" i="12"/>
  <c r="H6" i="12"/>
  <c r="I6" i="12"/>
  <c r="J6" i="12"/>
  <c r="K6" i="12"/>
  <c r="B7" i="12"/>
  <c r="C7" i="12"/>
  <c r="D7" i="12"/>
  <c r="E7" i="12"/>
  <c r="F7" i="12"/>
  <c r="G7" i="12"/>
  <c r="H7" i="12"/>
  <c r="I7" i="12"/>
  <c r="J7" i="12"/>
  <c r="K7" i="12"/>
  <c r="B36" i="12"/>
  <c r="C36" i="12"/>
  <c r="D36" i="12"/>
  <c r="E36" i="12"/>
  <c r="F36" i="12"/>
  <c r="G36" i="12"/>
  <c r="H36" i="12"/>
  <c r="I36" i="12"/>
  <c r="J36" i="12"/>
  <c r="K36" i="12"/>
  <c r="B38" i="12"/>
  <c r="C38" i="12"/>
  <c r="D38" i="12"/>
  <c r="E38" i="12"/>
  <c r="F38" i="12"/>
  <c r="G38" i="12"/>
  <c r="H38" i="12"/>
  <c r="I38" i="12"/>
  <c r="J38" i="12"/>
  <c r="K38" i="12"/>
  <c r="B41" i="12"/>
  <c r="C41" i="12"/>
  <c r="D41" i="12"/>
  <c r="E41" i="12"/>
  <c r="F41" i="12"/>
  <c r="G41" i="12"/>
  <c r="H41" i="12"/>
  <c r="I41" i="12"/>
  <c r="J41" i="12"/>
  <c r="K41" i="12"/>
  <c r="B37" i="12"/>
  <c r="C37" i="12"/>
  <c r="D37" i="12"/>
  <c r="E37" i="12"/>
  <c r="F37" i="12"/>
  <c r="G37" i="12"/>
  <c r="H37" i="12"/>
  <c r="I37" i="12"/>
  <c r="J37" i="12"/>
  <c r="K37" i="12"/>
  <c r="B39" i="12"/>
  <c r="C39" i="12"/>
  <c r="D39" i="12"/>
  <c r="E39" i="12"/>
  <c r="F39" i="12"/>
  <c r="G39" i="12"/>
  <c r="H39" i="12"/>
  <c r="I39" i="12"/>
  <c r="J39" i="12"/>
  <c r="K39" i="12"/>
  <c r="B40" i="12"/>
  <c r="C40" i="12"/>
  <c r="D40" i="12"/>
  <c r="E40" i="12"/>
  <c r="F40" i="12"/>
  <c r="G40" i="12"/>
  <c r="H40" i="12"/>
  <c r="I40" i="12"/>
  <c r="J40" i="12"/>
  <c r="K40" i="12"/>
  <c r="B22" i="12"/>
  <c r="C22" i="12"/>
  <c r="D22" i="12"/>
  <c r="E22" i="12"/>
  <c r="F22" i="12"/>
  <c r="G22" i="12"/>
  <c r="H22" i="12"/>
  <c r="I22" i="12"/>
  <c r="J22" i="12"/>
  <c r="K22" i="12"/>
  <c r="B12" i="12"/>
  <c r="C12" i="12"/>
  <c r="D12" i="12"/>
  <c r="E12" i="12"/>
  <c r="F12" i="12"/>
  <c r="G12" i="12"/>
  <c r="H12" i="12"/>
  <c r="I12" i="12"/>
  <c r="J12" i="12"/>
  <c r="K12" i="12"/>
  <c r="B30" i="12"/>
  <c r="C30" i="12"/>
  <c r="D30" i="12"/>
  <c r="E30" i="12"/>
  <c r="F30" i="12"/>
  <c r="G30" i="12"/>
  <c r="H30" i="12"/>
  <c r="I30" i="12"/>
  <c r="J30" i="12"/>
  <c r="K30" i="12"/>
  <c r="B19" i="12"/>
  <c r="C19" i="12"/>
  <c r="D19" i="12"/>
  <c r="E19" i="12"/>
  <c r="F19" i="12"/>
  <c r="G19" i="12"/>
  <c r="H19" i="12"/>
  <c r="I19" i="12"/>
  <c r="J19" i="12"/>
  <c r="K19" i="12"/>
  <c r="B18" i="12"/>
  <c r="C18" i="12"/>
  <c r="D18" i="12"/>
  <c r="E18" i="12"/>
  <c r="F18" i="12"/>
  <c r="G18" i="12"/>
  <c r="H18" i="12"/>
  <c r="I18" i="12"/>
  <c r="J18" i="12"/>
  <c r="K18" i="12"/>
  <c r="B23" i="12"/>
  <c r="C23" i="12"/>
  <c r="D23" i="12"/>
  <c r="E23" i="12"/>
  <c r="F23" i="12"/>
  <c r="G23" i="12"/>
  <c r="H23" i="12"/>
  <c r="I23" i="12"/>
  <c r="J23" i="12"/>
  <c r="K23" i="12"/>
  <c r="B20" i="12"/>
  <c r="C20" i="12"/>
  <c r="D20" i="12"/>
  <c r="E20" i="12"/>
  <c r="F20" i="12"/>
  <c r="G20" i="12"/>
  <c r="H20" i="12"/>
  <c r="I20" i="12"/>
  <c r="J20" i="12"/>
  <c r="K20" i="12"/>
  <c r="B10" i="12"/>
  <c r="C10" i="12"/>
  <c r="D10" i="12"/>
  <c r="E10" i="12"/>
  <c r="F10" i="12"/>
  <c r="G10" i="12"/>
  <c r="H10" i="12"/>
  <c r="I10" i="12"/>
  <c r="J10" i="12"/>
  <c r="K10" i="12"/>
  <c r="B8" i="12"/>
  <c r="C8" i="12"/>
  <c r="D8" i="12"/>
  <c r="E8" i="12"/>
  <c r="F8" i="12"/>
  <c r="G8" i="12"/>
  <c r="H8" i="12"/>
  <c r="I8" i="12"/>
  <c r="J8" i="12"/>
  <c r="K8" i="12"/>
  <c r="B43" i="12"/>
  <c r="C43" i="12"/>
  <c r="D43" i="12"/>
  <c r="E43" i="12"/>
  <c r="F43" i="12"/>
  <c r="G43" i="12"/>
  <c r="H43" i="12"/>
  <c r="I43" i="12"/>
  <c r="J43" i="12"/>
  <c r="K43" i="12"/>
  <c r="B42" i="12"/>
  <c r="C42" i="12"/>
  <c r="D42" i="12"/>
  <c r="E42" i="12"/>
  <c r="F42" i="12"/>
  <c r="G42" i="12"/>
  <c r="H42" i="12"/>
  <c r="I42" i="12"/>
  <c r="J42" i="12"/>
  <c r="K42" i="12"/>
  <c r="B44" i="12"/>
  <c r="C44" i="12"/>
  <c r="D44" i="12"/>
  <c r="E44" i="12"/>
  <c r="F44" i="12"/>
  <c r="G44" i="12"/>
  <c r="H44" i="12"/>
  <c r="I44" i="12"/>
  <c r="J44" i="12"/>
  <c r="K44" i="12"/>
  <c r="B11" i="12"/>
  <c r="C11" i="12"/>
  <c r="D11" i="12"/>
  <c r="E11" i="12"/>
  <c r="F11" i="12"/>
  <c r="G11" i="12"/>
  <c r="H11" i="12"/>
  <c r="I11" i="12"/>
  <c r="J11" i="12"/>
  <c r="K11" i="12"/>
  <c r="B16" i="12"/>
  <c r="C16" i="12"/>
  <c r="D16" i="12"/>
  <c r="E16" i="12"/>
  <c r="F16" i="12"/>
  <c r="G16" i="12"/>
  <c r="H16" i="12"/>
  <c r="I16" i="12"/>
  <c r="J16" i="12"/>
  <c r="K16" i="12"/>
  <c r="B27" i="12"/>
  <c r="C27" i="12"/>
  <c r="D27" i="12"/>
  <c r="E27" i="12"/>
  <c r="F27" i="12"/>
  <c r="G27" i="12"/>
  <c r="H27" i="12"/>
  <c r="I27" i="12"/>
  <c r="J27" i="12"/>
  <c r="K27" i="12"/>
  <c r="B24" i="12"/>
  <c r="C24" i="12"/>
  <c r="D24" i="12"/>
  <c r="E24" i="12"/>
  <c r="F24" i="12"/>
  <c r="G24" i="12"/>
  <c r="H24" i="12"/>
  <c r="I24" i="12"/>
  <c r="J24" i="12"/>
  <c r="K24" i="12"/>
  <c r="B26" i="12"/>
  <c r="C26" i="12"/>
  <c r="D26" i="12"/>
  <c r="E26" i="12"/>
  <c r="F26" i="12"/>
  <c r="G26" i="12"/>
  <c r="H26" i="12"/>
  <c r="I26" i="12"/>
  <c r="J26" i="12"/>
  <c r="K26" i="12"/>
  <c r="B29" i="12"/>
  <c r="C29" i="12"/>
  <c r="D29" i="12"/>
  <c r="E29" i="12"/>
  <c r="F29" i="12"/>
  <c r="G29" i="12"/>
  <c r="H29" i="12"/>
  <c r="I29" i="12"/>
  <c r="J29" i="12"/>
  <c r="K29" i="12"/>
  <c r="B14" i="12"/>
  <c r="C14" i="12"/>
  <c r="D14" i="12"/>
  <c r="E14" i="12"/>
  <c r="F14" i="12"/>
  <c r="G14" i="12"/>
  <c r="H14" i="12"/>
  <c r="I14" i="12"/>
  <c r="J14" i="12"/>
  <c r="K14" i="12"/>
  <c r="B9" i="12"/>
  <c r="C9" i="12"/>
  <c r="D9" i="12"/>
  <c r="E9" i="12"/>
  <c r="F9" i="12"/>
  <c r="G9" i="12"/>
  <c r="H9" i="12"/>
  <c r="I9" i="12"/>
  <c r="J9" i="12"/>
  <c r="K9" i="12"/>
  <c r="B5" i="12"/>
  <c r="C5" i="12"/>
  <c r="D5" i="12"/>
  <c r="E5" i="12"/>
  <c r="F5" i="12"/>
  <c r="G5" i="12"/>
  <c r="H5" i="12"/>
  <c r="I5" i="12"/>
  <c r="J5" i="12"/>
  <c r="K5" i="12"/>
  <c r="B13" i="12"/>
  <c r="C13" i="12"/>
  <c r="D13" i="12"/>
  <c r="E13" i="12"/>
  <c r="F13" i="12"/>
  <c r="G13" i="12"/>
  <c r="H13" i="12"/>
  <c r="I13" i="12"/>
  <c r="J13" i="12"/>
  <c r="K13" i="12"/>
  <c r="B31" i="12"/>
  <c r="C31" i="12"/>
  <c r="D31" i="12"/>
  <c r="E31" i="12"/>
  <c r="F31" i="12"/>
  <c r="G31" i="12"/>
  <c r="H31" i="12"/>
  <c r="I31" i="12"/>
  <c r="J31" i="12"/>
  <c r="K31" i="12"/>
  <c r="B28" i="12"/>
  <c r="C28" i="12"/>
  <c r="D28" i="12"/>
  <c r="E28" i="12"/>
  <c r="F28" i="12"/>
  <c r="G28" i="12"/>
  <c r="H28" i="12"/>
  <c r="I28" i="12"/>
  <c r="J28" i="12"/>
  <c r="K28" i="12"/>
  <c r="B33" i="12"/>
  <c r="C33" i="12"/>
  <c r="D33" i="12"/>
  <c r="E33" i="12"/>
  <c r="F33" i="12"/>
  <c r="G33" i="12"/>
  <c r="H33" i="12"/>
  <c r="I33" i="12"/>
  <c r="J33" i="12"/>
  <c r="K33" i="12"/>
  <c r="B35" i="12"/>
  <c r="C35" i="12"/>
  <c r="D35" i="12"/>
  <c r="E35" i="12"/>
  <c r="F35" i="12"/>
  <c r="G35" i="12"/>
  <c r="H35" i="12"/>
  <c r="I35" i="12"/>
  <c r="J35" i="12"/>
  <c r="K35" i="12"/>
  <c r="B15" i="12"/>
  <c r="C15" i="12"/>
  <c r="D15" i="12"/>
  <c r="E15" i="12"/>
  <c r="F15" i="12"/>
  <c r="G15" i="12"/>
  <c r="H15" i="12"/>
  <c r="I15" i="12"/>
  <c r="J15" i="12"/>
  <c r="K15" i="12"/>
  <c r="B25" i="12"/>
  <c r="C25" i="12"/>
  <c r="D25" i="12"/>
  <c r="E25" i="12"/>
  <c r="F25" i="12"/>
  <c r="G25" i="12"/>
  <c r="H25" i="12"/>
  <c r="I25" i="12"/>
  <c r="J25" i="12"/>
  <c r="K25" i="12"/>
  <c r="B32" i="12"/>
  <c r="C32" i="12"/>
  <c r="D32" i="12"/>
  <c r="E32" i="12"/>
  <c r="F32" i="12"/>
  <c r="G32" i="12"/>
  <c r="H32" i="12"/>
  <c r="I32" i="12"/>
  <c r="J32" i="12"/>
  <c r="K32" i="12"/>
  <c r="B21" i="12"/>
  <c r="C21" i="12"/>
  <c r="D21" i="12"/>
  <c r="E21" i="12"/>
  <c r="F21" i="12"/>
  <c r="G21" i="12"/>
  <c r="H21" i="12"/>
  <c r="I21" i="12"/>
  <c r="J21" i="12"/>
  <c r="K21" i="12"/>
  <c r="B34" i="12"/>
  <c r="C34" i="12"/>
  <c r="D34" i="12"/>
  <c r="E34" i="12"/>
  <c r="F34" i="12"/>
  <c r="G34" i="12"/>
  <c r="H34" i="12"/>
  <c r="I34" i="12"/>
  <c r="J34" i="12"/>
  <c r="K34" i="12"/>
  <c r="B17" i="12"/>
  <c r="C17" i="12"/>
  <c r="D17" i="12"/>
  <c r="E17" i="12"/>
  <c r="F17" i="12"/>
  <c r="G17" i="12"/>
  <c r="H17" i="12"/>
  <c r="I17" i="12"/>
  <c r="J17" i="12"/>
  <c r="K17" i="12"/>
  <c r="B3" i="12"/>
  <c r="C3" i="12"/>
  <c r="D3" i="12"/>
  <c r="E3" i="12"/>
  <c r="F3" i="12"/>
  <c r="G3" i="12"/>
  <c r="H3" i="12"/>
  <c r="I3" i="12"/>
  <c r="J3" i="12"/>
  <c r="K3" i="12"/>
  <c r="B45" i="12"/>
  <c r="C45" i="12"/>
  <c r="D45" i="12"/>
  <c r="E45" i="12"/>
  <c r="F45" i="12"/>
  <c r="G45" i="12"/>
  <c r="H45" i="12"/>
  <c r="I45" i="12"/>
  <c r="J45" i="12"/>
  <c r="K45" i="12"/>
  <c r="B46" i="12"/>
  <c r="C46" i="12"/>
  <c r="D46" i="12"/>
  <c r="E46" i="12"/>
  <c r="F46" i="12"/>
  <c r="G46" i="12"/>
  <c r="H46" i="12"/>
  <c r="I46" i="12"/>
  <c r="J46" i="12"/>
  <c r="K46" i="12"/>
  <c r="B47" i="12"/>
  <c r="C47" i="12"/>
  <c r="D47" i="12"/>
  <c r="E47" i="12"/>
  <c r="F47" i="12"/>
  <c r="G47" i="12"/>
  <c r="H47" i="12"/>
  <c r="I47" i="12"/>
  <c r="J47" i="12"/>
  <c r="K47" i="12"/>
  <c r="B48" i="12"/>
  <c r="C48" i="12"/>
  <c r="D48" i="12"/>
  <c r="E48" i="12"/>
  <c r="F48" i="12"/>
  <c r="G48" i="12"/>
  <c r="H48" i="12"/>
  <c r="I48" i="12"/>
  <c r="J48" i="12"/>
  <c r="K48" i="12"/>
  <c r="B49" i="12"/>
  <c r="C49" i="12"/>
  <c r="D49" i="12"/>
  <c r="E49" i="12"/>
  <c r="F49" i="12"/>
  <c r="G49" i="12"/>
  <c r="H49" i="12"/>
  <c r="I49" i="12"/>
  <c r="J49" i="12"/>
  <c r="K49" i="12"/>
  <c r="B50" i="12"/>
  <c r="C50" i="12"/>
  <c r="D50" i="12"/>
  <c r="E50" i="12"/>
  <c r="F50" i="12"/>
  <c r="G50" i="12"/>
  <c r="H50" i="12"/>
  <c r="I50" i="12"/>
  <c r="J50" i="12"/>
  <c r="K50" i="12"/>
  <c r="B51" i="12"/>
  <c r="C51" i="12"/>
  <c r="D51" i="12"/>
  <c r="E51" i="12"/>
  <c r="F51" i="12"/>
  <c r="G51" i="12"/>
  <c r="H51" i="12"/>
  <c r="I51" i="12"/>
  <c r="J51" i="12"/>
  <c r="K51" i="12"/>
  <c r="B52" i="12"/>
  <c r="C52" i="12"/>
  <c r="D52" i="12"/>
  <c r="E52" i="12"/>
  <c r="F52" i="12"/>
  <c r="G52" i="12"/>
  <c r="H52" i="12"/>
  <c r="I52" i="12"/>
  <c r="J52" i="12"/>
  <c r="K52" i="12"/>
  <c r="B53" i="12"/>
  <c r="C53" i="12"/>
  <c r="D53" i="12"/>
  <c r="E53" i="12"/>
  <c r="F53" i="12"/>
  <c r="G53" i="12"/>
  <c r="H53" i="12"/>
  <c r="I53" i="12"/>
  <c r="J53" i="12"/>
  <c r="K53" i="12"/>
  <c r="B54" i="12"/>
  <c r="C54" i="12"/>
  <c r="D54" i="12"/>
  <c r="E54" i="12"/>
  <c r="F54" i="12"/>
  <c r="G54" i="12"/>
  <c r="H54" i="12"/>
  <c r="I54" i="12"/>
  <c r="J54" i="12"/>
  <c r="K54" i="12"/>
  <c r="B55" i="12"/>
  <c r="C55" i="12"/>
  <c r="D55" i="12"/>
  <c r="E55" i="12"/>
  <c r="F55" i="12"/>
  <c r="G55" i="12"/>
  <c r="H55" i="12"/>
  <c r="I55" i="12"/>
  <c r="J55" i="12"/>
  <c r="K55" i="12"/>
  <c r="B56" i="12"/>
  <c r="C56" i="12"/>
  <c r="D56" i="12"/>
  <c r="E56" i="12"/>
  <c r="F56" i="12"/>
  <c r="G56" i="12"/>
  <c r="H56" i="12"/>
  <c r="I56" i="12"/>
  <c r="J56" i="12"/>
  <c r="K56" i="12"/>
  <c r="B57" i="12"/>
  <c r="C57" i="12"/>
  <c r="D57" i="12"/>
  <c r="E57" i="12"/>
  <c r="F57" i="12"/>
  <c r="G57" i="12"/>
  <c r="H57" i="12"/>
  <c r="I57" i="12"/>
  <c r="J57" i="12"/>
  <c r="K57" i="12"/>
  <c r="B58" i="12"/>
  <c r="C58" i="12"/>
  <c r="D58" i="12"/>
  <c r="E58" i="12"/>
  <c r="F58" i="12"/>
  <c r="G58" i="12"/>
  <c r="H58" i="12"/>
  <c r="I58" i="12"/>
  <c r="J58" i="12"/>
  <c r="K58" i="12"/>
  <c r="B59" i="12"/>
  <c r="C59" i="12"/>
  <c r="D59" i="12"/>
  <c r="E59" i="12"/>
  <c r="F59" i="12"/>
  <c r="G59" i="12"/>
  <c r="H59" i="12"/>
  <c r="I59" i="12"/>
  <c r="J59" i="12"/>
  <c r="K59" i="12"/>
  <c r="B60" i="12"/>
  <c r="C60" i="12"/>
  <c r="D60" i="12"/>
  <c r="E60" i="12"/>
  <c r="F60" i="12"/>
  <c r="G60" i="12"/>
  <c r="H60" i="12"/>
  <c r="I60" i="12"/>
  <c r="J60" i="12"/>
  <c r="K60" i="12"/>
  <c r="B61" i="12"/>
  <c r="C61" i="12"/>
  <c r="D61" i="12"/>
  <c r="E61" i="12"/>
  <c r="F61" i="12"/>
  <c r="G61" i="12"/>
  <c r="H61" i="12"/>
  <c r="I61" i="12"/>
  <c r="J61" i="12"/>
  <c r="K61" i="12"/>
  <c r="B62" i="12"/>
  <c r="C62" i="12"/>
  <c r="D62" i="12"/>
  <c r="E62" i="12"/>
  <c r="F62" i="12"/>
  <c r="G62" i="12"/>
  <c r="H62" i="12"/>
  <c r="I62" i="12"/>
  <c r="J62" i="12"/>
  <c r="K62" i="12"/>
  <c r="B63" i="12"/>
  <c r="C63" i="12"/>
  <c r="D63" i="12"/>
  <c r="E63" i="12"/>
  <c r="F63" i="12"/>
  <c r="G63" i="12"/>
  <c r="H63" i="12"/>
  <c r="I63" i="12"/>
  <c r="J63" i="12"/>
  <c r="K63" i="12"/>
  <c r="K4" i="12"/>
  <c r="J4" i="12"/>
  <c r="I4" i="12"/>
  <c r="H4" i="12"/>
  <c r="G4" i="12"/>
  <c r="F4" i="12"/>
  <c r="E4" i="12"/>
  <c r="D4" i="12"/>
  <c r="C4" i="12"/>
  <c r="B4" i="12"/>
  <c r="B62" i="9"/>
  <c r="C62" i="9"/>
  <c r="D62" i="9"/>
  <c r="E62" i="9"/>
  <c r="F62" i="9"/>
  <c r="G62" i="9"/>
  <c r="H62" i="9"/>
  <c r="I62" i="9"/>
  <c r="J62" i="9"/>
  <c r="K62" i="9"/>
  <c r="B63" i="9"/>
  <c r="C63" i="9"/>
  <c r="D63" i="9"/>
  <c r="E63" i="9"/>
  <c r="F63" i="9"/>
  <c r="G63" i="9"/>
  <c r="H63" i="9"/>
  <c r="I63" i="9"/>
  <c r="J63" i="9"/>
  <c r="K63" i="9"/>
  <c r="B62" i="11"/>
  <c r="C62" i="11"/>
  <c r="D62" i="11"/>
  <c r="E62" i="11"/>
  <c r="F62" i="11"/>
  <c r="G62" i="11"/>
  <c r="H62" i="11"/>
  <c r="I62" i="11"/>
  <c r="J62" i="11"/>
  <c r="K62" i="11"/>
  <c r="B63" i="11"/>
  <c r="C63" i="11"/>
  <c r="D63" i="11"/>
  <c r="E63" i="11"/>
  <c r="F63" i="11"/>
  <c r="G63" i="11"/>
  <c r="H63" i="11"/>
  <c r="I63" i="11"/>
  <c r="J63" i="11"/>
  <c r="K63" i="11"/>
  <c r="B3" i="10"/>
  <c r="C3" i="10"/>
  <c r="D3" i="10"/>
  <c r="E3" i="10"/>
  <c r="F3" i="10"/>
  <c r="G3" i="10"/>
  <c r="H3" i="10"/>
  <c r="I3" i="10"/>
  <c r="J3" i="10"/>
  <c r="B45" i="10"/>
  <c r="B46" i="10"/>
  <c r="B3" i="11" l="1"/>
  <c r="C3" i="11"/>
  <c r="D3" i="11"/>
  <c r="E3" i="11"/>
  <c r="F3" i="11"/>
  <c r="G3" i="11"/>
  <c r="H3" i="11"/>
  <c r="I3" i="11"/>
  <c r="J3" i="11"/>
  <c r="K3" i="11"/>
  <c r="B4" i="11"/>
  <c r="C4" i="11"/>
  <c r="D4" i="11"/>
  <c r="E4" i="11"/>
  <c r="F4" i="11"/>
  <c r="G4" i="11"/>
  <c r="H4" i="11"/>
  <c r="I4" i="11"/>
  <c r="J4" i="11"/>
  <c r="K4" i="11"/>
  <c r="B15" i="11"/>
  <c r="C15" i="11"/>
  <c r="D15" i="11"/>
  <c r="E15" i="11"/>
  <c r="F15" i="11"/>
  <c r="G15" i="11"/>
  <c r="H15" i="11"/>
  <c r="I15" i="11"/>
  <c r="J15" i="11"/>
  <c r="K15" i="11"/>
  <c r="B13" i="11"/>
  <c r="C13" i="11"/>
  <c r="D13" i="11"/>
  <c r="E13" i="11"/>
  <c r="F13" i="11"/>
  <c r="G13" i="11"/>
  <c r="H13" i="11"/>
  <c r="I13" i="11"/>
  <c r="J13" i="11"/>
  <c r="K13" i="11"/>
  <c r="B14" i="11"/>
  <c r="C14" i="11"/>
  <c r="D14" i="11"/>
  <c r="E14" i="11"/>
  <c r="F14" i="11"/>
  <c r="G14" i="11"/>
  <c r="H14" i="11"/>
  <c r="I14" i="11"/>
  <c r="J14" i="11"/>
  <c r="K14" i="11"/>
  <c r="B9" i="11"/>
  <c r="C9" i="11"/>
  <c r="D9" i="11"/>
  <c r="E9" i="11"/>
  <c r="F9" i="11"/>
  <c r="G9" i="11"/>
  <c r="H9" i="11"/>
  <c r="I9" i="11"/>
  <c r="J9" i="11"/>
  <c r="K9" i="11"/>
  <c r="B31" i="11"/>
  <c r="C31" i="11"/>
  <c r="D31" i="11"/>
  <c r="E31" i="11"/>
  <c r="F31" i="11"/>
  <c r="G31" i="11"/>
  <c r="H31" i="11"/>
  <c r="I31" i="11"/>
  <c r="J31" i="11"/>
  <c r="K31" i="11"/>
  <c r="B32" i="11"/>
  <c r="C32" i="11"/>
  <c r="D32" i="11"/>
  <c r="E32" i="11"/>
  <c r="F32" i="11"/>
  <c r="G32" i="11"/>
  <c r="H32" i="11"/>
  <c r="I32" i="11"/>
  <c r="J32" i="11"/>
  <c r="K32" i="11"/>
  <c r="B33" i="11"/>
  <c r="C33" i="11"/>
  <c r="D33" i="11"/>
  <c r="E33" i="11"/>
  <c r="F33" i="11"/>
  <c r="G33" i="11"/>
  <c r="H33" i="11"/>
  <c r="I33" i="11"/>
  <c r="J33" i="11"/>
  <c r="K33" i="11"/>
  <c r="B21" i="11"/>
  <c r="C21" i="11"/>
  <c r="D21" i="11"/>
  <c r="E21" i="11"/>
  <c r="F21" i="11"/>
  <c r="G21" i="11"/>
  <c r="H21" i="11"/>
  <c r="I21" i="11"/>
  <c r="J21" i="11"/>
  <c r="K21" i="11"/>
  <c r="B22" i="11"/>
  <c r="C22" i="11"/>
  <c r="D22" i="11"/>
  <c r="E22" i="11"/>
  <c r="F22" i="11"/>
  <c r="G22" i="11"/>
  <c r="H22" i="11"/>
  <c r="I22" i="11"/>
  <c r="J22" i="11"/>
  <c r="K22" i="11"/>
  <c r="B8" i="11"/>
  <c r="C8" i="11"/>
  <c r="D8" i="11"/>
  <c r="E8" i="11"/>
  <c r="F8" i="11"/>
  <c r="G8" i="11"/>
  <c r="H8" i="11"/>
  <c r="I8" i="11"/>
  <c r="J8" i="11"/>
  <c r="K8" i="11"/>
  <c r="B10" i="11"/>
  <c r="C10" i="11"/>
  <c r="D10" i="11"/>
  <c r="E10" i="11"/>
  <c r="F10" i="11"/>
  <c r="G10" i="11"/>
  <c r="H10" i="11"/>
  <c r="I10" i="11"/>
  <c r="J10" i="11"/>
  <c r="K10" i="11"/>
  <c r="B36" i="11"/>
  <c r="C36" i="11"/>
  <c r="D36" i="11"/>
  <c r="E36" i="11"/>
  <c r="F36" i="11"/>
  <c r="G36" i="11"/>
  <c r="H36" i="11"/>
  <c r="I36" i="11"/>
  <c r="J36" i="11"/>
  <c r="K36" i="11"/>
  <c r="B37" i="11"/>
  <c r="C37" i="11"/>
  <c r="D37" i="11"/>
  <c r="E37" i="11"/>
  <c r="F37" i="11"/>
  <c r="G37" i="11"/>
  <c r="H37" i="11"/>
  <c r="I37" i="11"/>
  <c r="J37" i="11"/>
  <c r="K37" i="11"/>
  <c r="B5" i="11"/>
  <c r="C5" i="11"/>
  <c r="D5" i="11"/>
  <c r="E5" i="11"/>
  <c r="F5" i="11"/>
  <c r="G5" i="11"/>
  <c r="H5" i="11"/>
  <c r="I5" i="11"/>
  <c r="J5" i="11"/>
  <c r="K5" i="11"/>
  <c r="B6" i="11"/>
  <c r="C6" i="11"/>
  <c r="D6" i="11"/>
  <c r="E6" i="11"/>
  <c r="F6" i="11"/>
  <c r="G6" i="11"/>
  <c r="H6" i="11"/>
  <c r="I6" i="11"/>
  <c r="J6" i="11"/>
  <c r="K6" i="11"/>
  <c r="B11" i="11"/>
  <c r="C11" i="11"/>
  <c r="D11" i="11"/>
  <c r="E11" i="11"/>
  <c r="F11" i="11"/>
  <c r="G11" i="11"/>
  <c r="H11" i="11"/>
  <c r="I11" i="11"/>
  <c r="J11" i="11"/>
  <c r="K11" i="11"/>
  <c r="B12" i="11"/>
  <c r="C12" i="11"/>
  <c r="D12" i="11"/>
  <c r="E12" i="11"/>
  <c r="F12" i="11"/>
  <c r="G12" i="11"/>
  <c r="H12" i="11"/>
  <c r="I12" i="11"/>
  <c r="J12" i="11"/>
  <c r="K12" i="11"/>
  <c r="B18" i="11"/>
  <c r="C18" i="11"/>
  <c r="D18" i="11"/>
  <c r="E18" i="11"/>
  <c r="F18" i="11"/>
  <c r="G18" i="11"/>
  <c r="H18" i="11"/>
  <c r="I18" i="11"/>
  <c r="J18" i="11"/>
  <c r="K18" i="11"/>
  <c r="B17" i="11"/>
  <c r="C17" i="11"/>
  <c r="D17" i="11"/>
  <c r="E17" i="11"/>
  <c r="F17" i="11"/>
  <c r="G17" i="11"/>
  <c r="H17" i="11"/>
  <c r="I17" i="11"/>
  <c r="J17" i="11"/>
  <c r="K17" i="11"/>
  <c r="B16" i="11"/>
  <c r="C16" i="11"/>
  <c r="D16" i="11"/>
  <c r="E16" i="11"/>
  <c r="F16" i="11"/>
  <c r="G16" i="11"/>
  <c r="H16" i="11"/>
  <c r="I16" i="11"/>
  <c r="J16" i="11"/>
  <c r="K16" i="11"/>
  <c r="B38" i="11"/>
  <c r="C38" i="11"/>
  <c r="D38" i="11"/>
  <c r="E38" i="11"/>
  <c r="F38" i="11"/>
  <c r="G38" i="11"/>
  <c r="H38" i="11"/>
  <c r="I38" i="11"/>
  <c r="J38" i="11"/>
  <c r="K38" i="11"/>
  <c r="B7" i="11"/>
  <c r="C7" i="11"/>
  <c r="D7" i="11"/>
  <c r="E7" i="11"/>
  <c r="F7" i="11"/>
  <c r="G7" i="11"/>
  <c r="H7" i="11"/>
  <c r="I7" i="11"/>
  <c r="J7" i="11"/>
  <c r="K7" i="11"/>
  <c r="B39" i="11"/>
  <c r="C39" i="11"/>
  <c r="D39" i="11"/>
  <c r="E39" i="11"/>
  <c r="F39" i="11"/>
  <c r="G39" i="11"/>
  <c r="H39" i="11"/>
  <c r="I39" i="11"/>
  <c r="J39" i="11"/>
  <c r="K39" i="11"/>
  <c r="B40" i="11"/>
  <c r="C40" i="11"/>
  <c r="D40" i="11"/>
  <c r="E40" i="11"/>
  <c r="F40" i="11"/>
  <c r="G40" i="11"/>
  <c r="H40" i="11"/>
  <c r="I40" i="11"/>
  <c r="J40" i="11"/>
  <c r="K40" i="11"/>
  <c r="B34" i="11"/>
  <c r="C34" i="11"/>
  <c r="D34" i="11"/>
  <c r="E34" i="11"/>
  <c r="F34" i="11"/>
  <c r="G34" i="11"/>
  <c r="H34" i="11"/>
  <c r="I34" i="11"/>
  <c r="J34" i="11"/>
  <c r="K34" i="11"/>
  <c r="B35" i="11"/>
  <c r="C35" i="11"/>
  <c r="D35" i="11"/>
  <c r="E35" i="11"/>
  <c r="F35" i="11"/>
  <c r="G35" i="11"/>
  <c r="H35" i="11"/>
  <c r="I35" i="11"/>
  <c r="J35" i="11"/>
  <c r="K35" i="11"/>
  <c r="B19" i="11"/>
  <c r="C19" i="11"/>
  <c r="D19" i="11"/>
  <c r="E19" i="11"/>
  <c r="F19" i="11"/>
  <c r="G19" i="11"/>
  <c r="H19" i="11"/>
  <c r="I19" i="11"/>
  <c r="J19" i="11"/>
  <c r="K19" i="11"/>
  <c r="B20" i="11"/>
  <c r="C20" i="11"/>
  <c r="D20" i="11"/>
  <c r="E20" i="11"/>
  <c r="F20" i="11"/>
  <c r="G20" i="11"/>
  <c r="H20" i="11"/>
  <c r="I20" i="11"/>
  <c r="J20" i="11"/>
  <c r="K20" i="11"/>
  <c r="B23" i="11"/>
  <c r="C23" i="11"/>
  <c r="D23" i="11"/>
  <c r="E23" i="11"/>
  <c r="F23" i="11"/>
  <c r="G23" i="11"/>
  <c r="H23" i="11"/>
  <c r="I23" i="11"/>
  <c r="J23" i="11"/>
  <c r="K23" i="11"/>
  <c r="B27" i="11"/>
  <c r="C27" i="11"/>
  <c r="D27" i="11"/>
  <c r="E27" i="11"/>
  <c r="F27" i="11"/>
  <c r="G27" i="11"/>
  <c r="H27" i="11"/>
  <c r="I27" i="11"/>
  <c r="J27" i="11"/>
  <c r="K27" i="11"/>
  <c r="B26" i="11"/>
  <c r="C26" i="11"/>
  <c r="D26" i="11"/>
  <c r="E26" i="11"/>
  <c r="F26" i="11"/>
  <c r="G26" i="11"/>
  <c r="H26" i="11"/>
  <c r="I26" i="11"/>
  <c r="J26" i="11"/>
  <c r="K26" i="11"/>
  <c r="B24" i="11"/>
  <c r="C24" i="11"/>
  <c r="D24" i="11"/>
  <c r="E24" i="11"/>
  <c r="F24" i="11"/>
  <c r="G24" i="11"/>
  <c r="H24" i="11"/>
  <c r="I24" i="11"/>
  <c r="J24" i="11"/>
  <c r="K24" i="11"/>
  <c r="B25" i="11"/>
  <c r="C25" i="11"/>
  <c r="D25" i="11"/>
  <c r="E25" i="11"/>
  <c r="F25" i="11"/>
  <c r="G25" i="11"/>
  <c r="H25" i="11"/>
  <c r="I25" i="11"/>
  <c r="J25" i="11"/>
  <c r="K25" i="11"/>
  <c r="B30" i="11"/>
  <c r="C30" i="11"/>
  <c r="D30" i="11"/>
  <c r="E30" i="11"/>
  <c r="F30" i="11"/>
  <c r="G30" i="11"/>
  <c r="H30" i="11"/>
  <c r="I30" i="11"/>
  <c r="J30" i="11"/>
  <c r="K30" i="11"/>
  <c r="B28" i="11"/>
  <c r="C28" i="11"/>
  <c r="D28" i="11"/>
  <c r="E28" i="11"/>
  <c r="F28" i="11"/>
  <c r="G28" i="11"/>
  <c r="H28" i="11"/>
  <c r="I28" i="11"/>
  <c r="J28" i="11"/>
  <c r="K28" i="11"/>
  <c r="B29" i="11"/>
  <c r="C29" i="11"/>
  <c r="D29" i="11"/>
  <c r="E29" i="11"/>
  <c r="F29" i="11"/>
  <c r="G29" i="11"/>
  <c r="H29" i="11"/>
  <c r="I29" i="11"/>
  <c r="J29" i="11"/>
  <c r="K29" i="11"/>
  <c r="B41" i="11"/>
  <c r="C41" i="11"/>
  <c r="D41" i="11"/>
  <c r="E41" i="11"/>
  <c r="F41" i="11"/>
  <c r="G41" i="11"/>
  <c r="H41" i="11"/>
  <c r="I41" i="11"/>
  <c r="J41" i="11"/>
  <c r="K41" i="11"/>
  <c r="L41" i="11" s="1"/>
  <c r="B42" i="11"/>
  <c r="C42" i="11"/>
  <c r="D42" i="11"/>
  <c r="E42" i="11"/>
  <c r="F42" i="11"/>
  <c r="G42" i="11"/>
  <c r="H42" i="11"/>
  <c r="I42" i="11"/>
  <c r="J42" i="11"/>
  <c r="K42" i="11"/>
  <c r="B43" i="11"/>
  <c r="C43" i="11"/>
  <c r="D43" i="11"/>
  <c r="E43" i="11"/>
  <c r="F43" i="11"/>
  <c r="G43" i="11"/>
  <c r="H43" i="11"/>
  <c r="I43" i="11"/>
  <c r="J43" i="11"/>
  <c r="K43" i="11"/>
  <c r="B44" i="11"/>
  <c r="C44" i="11"/>
  <c r="D44" i="11"/>
  <c r="E44" i="11"/>
  <c r="F44" i="11"/>
  <c r="G44" i="11"/>
  <c r="H44" i="11"/>
  <c r="I44" i="11"/>
  <c r="J44" i="11"/>
  <c r="K44" i="11"/>
  <c r="B45" i="11"/>
  <c r="C45" i="11"/>
  <c r="D45" i="11"/>
  <c r="E45" i="11"/>
  <c r="F45" i="11"/>
  <c r="G45" i="11"/>
  <c r="H45" i="11"/>
  <c r="I45" i="11"/>
  <c r="J45" i="11"/>
  <c r="K45" i="11"/>
  <c r="B46" i="11"/>
  <c r="C46" i="11"/>
  <c r="D46" i="11"/>
  <c r="E46" i="11"/>
  <c r="F46" i="11"/>
  <c r="G46" i="11"/>
  <c r="H46" i="11"/>
  <c r="I46" i="11"/>
  <c r="J46" i="11"/>
  <c r="K46" i="11"/>
  <c r="B47" i="11"/>
  <c r="C47" i="11"/>
  <c r="D47" i="11"/>
  <c r="E47" i="11"/>
  <c r="F47" i="11"/>
  <c r="G47" i="11"/>
  <c r="H47" i="11"/>
  <c r="I47" i="11"/>
  <c r="J47" i="11"/>
  <c r="K47" i="11"/>
  <c r="B48" i="11"/>
  <c r="C48" i="11"/>
  <c r="D48" i="11"/>
  <c r="E48" i="11"/>
  <c r="F48" i="11"/>
  <c r="G48" i="11"/>
  <c r="H48" i="11"/>
  <c r="I48" i="11"/>
  <c r="J48" i="11"/>
  <c r="K48" i="11"/>
  <c r="B49" i="11"/>
  <c r="C49" i="11"/>
  <c r="D49" i="11"/>
  <c r="E49" i="11"/>
  <c r="F49" i="11"/>
  <c r="G49" i="11"/>
  <c r="H49" i="11"/>
  <c r="I49" i="11"/>
  <c r="J49" i="11"/>
  <c r="K49" i="11"/>
  <c r="B50" i="11"/>
  <c r="C50" i="11"/>
  <c r="D50" i="11"/>
  <c r="E50" i="11"/>
  <c r="F50" i="11"/>
  <c r="G50" i="11"/>
  <c r="H50" i="11"/>
  <c r="I50" i="11"/>
  <c r="J50" i="11"/>
  <c r="K50" i="11"/>
  <c r="B51" i="11"/>
  <c r="C51" i="11"/>
  <c r="D51" i="11"/>
  <c r="E51" i="11"/>
  <c r="F51" i="11"/>
  <c r="G51" i="11"/>
  <c r="H51" i="11"/>
  <c r="I51" i="11"/>
  <c r="J51" i="11"/>
  <c r="K51" i="11"/>
  <c r="B52" i="11"/>
  <c r="C52" i="11"/>
  <c r="D52" i="11"/>
  <c r="E52" i="11"/>
  <c r="F52" i="11"/>
  <c r="G52" i="11"/>
  <c r="H52" i="11"/>
  <c r="I52" i="11"/>
  <c r="J52" i="11"/>
  <c r="K52" i="11"/>
  <c r="B53" i="11"/>
  <c r="C53" i="11"/>
  <c r="D53" i="11"/>
  <c r="E53" i="11"/>
  <c r="F53" i="11"/>
  <c r="G53" i="11"/>
  <c r="H53" i="11"/>
  <c r="I53" i="11"/>
  <c r="J53" i="11"/>
  <c r="K53" i="11"/>
  <c r="B54" i="11"/>
  <c r="C54" i="11"/>
  <c r="D54" i="11"/>
  <c r="E54" i="11"/>
  <c r="F54" i="11"/>
  <c r="G54" i="11"/>
  <c r="H54" i="11"/>
  <c r="I54" i="11"/>
  <c r="J54" i="11"/>
  <c r="K54" i="11"/>
  <c r="B55" i="11"/>
  <c r="C55" i="11"/>
  <c r="D55" i="11"/>
  <c r="E55" i="11"/>
  <c r="F55" i="11"/>
  <c r="G55" i="11"/>
  <c r="H55" i="11"/>
  <c r="I55" i="11"/>
  <c r="J55" i="11"/>
  <c r="K55" i="11"/>
  <c r="B56" i="11"/>
  <c r="C56" i="11"/>
  <c r="D56" i="11"/>
  <c r="E56" i="11"/>
  <c r="F56" i="11"/>
  <c r="G56" i="11"/>
  <c r="H56" i="11"/>
  <c r="I56" i="11"/>
  <c r="J56" i="11"/>
  <c r="K56" i="11"/>
  <c r="B57" i="11"/>
  <c r="C57" i="11"/>
  <c r="D57" i="11"/>
  <c r="E57" i="11"/>
  <c r="F57" i="11"/>
  <c r="G57" i="11"/>
  <c r="H57" i="11"/>
  <c r="I57" i="11"/>
  <c r="J57" i="11"/>
  <c r="K57" i="11"/>
  <c r="B58" i="11"/>
  <c r="C58" i="11"/>
  <c r="D58" i="11"/>
  <c r="E58" i="11"/>
  <c r="F58" i="11"/>
  <c r="G58" i="11"/>
  <c r="H58" i="11"/>
  <c r="I58" i="11"/>
  <c r="J58" i="11"/>
  <c r="K58" i="11"/>
  <c r="B59" i="11"/>
  <c r="C59" i="11"/>
  <c r="D59" i="11"/>
  <c r="E59" i="11"/>
  <c r="F59" i="11"/>
  <c r="G59" i="11"/>
  <c r="H59" i="11"/>
  <c r="I59" i="11"/>
  <c r="J59" i="11"/>
  <c r="K59" i="11"/>
  <c r="B60" i="11"/>
  <c r="C60" i="11"/>
  <c r="D60" i="11"/>
  <c r="E60" i="11"/>
  <c r="F60" i="11"/>
  <c r="G60" i="11"/>
  <c r="H60" i="11"/>
  <c r="I60" i="11"/>
  <c r="J60" i="11"/>
  <c r="K60" i="11"/>
  <c r="B61" i="11"/>
  <c r="C61" i="11"/>
  <c r="D61" i="11"/>
  <c r="E61" i="11"/>
  <c r="F61" i="11"/>
  <c r="G61" i="11"/>
  <c r="H61" i="11"/>
  <c r="I61" i="11"/>
  <c r="J61" i="11"/>
  <c r="K61" i="11"/>
  <c r="B4" i="10"/>
  <c r="C4" i="10"/>
  <c r="D4" i="10"/>
  <c r="E4" i="10"/>
  <c r="F4" i="10"/>
  <c r="G4" i="10"/>
  <c r="H4" i="10"/>
  <c r="I4" i="10"/>
  <c r="J4" i="10"/>
  <c r="K4" i="10"/>
  <c r="B6" i="10"/>
  <c r="C6" i="10"/>
  <c r="D6" i="10"/>
  <c r="E6" i="10"/>
  <c r="F6" i="10"/>
  <c r="G6" i="10"/>
  <c r="H6" i="10"/>
  <c r="I6" i="10"/>
  <c r="J6" i="10"/>
  <c r="K6" i="10"/>
  <c r="B21" i="10"/>
  <c r="C21" i="10"/>
  <c r="D21" i="10"/>
  <c r="E21" i="10"/>
  <c r="F21" i="10"/>
  <c r="G21" i="10"/>
  <c r="H21" i="10"/>
  <c r="I21" i="10"/>
  <c r="J21" i="10"/>
  <c r="K21" i="10"/>
  <c r="B22" i="10"/>
  <c r="C22" i="10"/>
  <c r="D22" i="10"/>
  <c r="E22" i="10"/>
  <c r="F22" i="10"/>
  <c r="G22" i="10"/>
  <c r="H22" i="10"/>
  <c r="I22" i="10"/>
  <c r="J22" i="10"/>
  <c r="K22" i="10"/>
  <c r="B23" i="10"/>
  <c r="C23" i="10"/>
  <c r="D23" i="10"/>
  <c r="E23" i="10"/>
  <c r="F23" i="10"/>
  <c r="G23" i="10"/>
  <c r="H23" i="10"/>
  <c r="I23" i="10"/>
  <c r="J23" i="10"/>
  <c r="K23" i="10"/>
  <c r="B41" i="10"/>
  <c r="C41" i="10"/>
  <c r="D41" i="10"/>
  <c r="E41" i="10"/>
  <c r="F41" i="10"/>
  <c r="G41" i="10"/>
  <c r="H41" i="10"/>
  <c r="I41" i="10"/>
  <c r="J41" i="10"/>
  <c r="K41" i="10"/>
  <c r="B43" i="10"/>
  <c r="C43" i="10"/>
  <c r="D43" i="10"/>
  <c r="E43" i="10"/>
  <c r="F43" i="10"/>
  <c r="G43" i="10"/>
  <c r="H43" i="10"/>
  <c r="I43" i="10"/>
  <c r="J43" i="10"/>
  <c r="K43" i="10"/>
  <c r="B42" i="10"/>
  <c r="C42" i="10"/>
  <c r="D42" i="10"/>
  <c r="E42" i="10"/>
  <c r="F42" i="10"/>
  <c r="G42" i="10"/>
  <c r="H42" i="10"/>
  <c r="I42" i="10"/>
  <c r="J42" i="10"/>
  <c r="K42" i="10"/>
  <c r="B44" i="10"/>
  <c r="C44" i="10"/>
  <c r="D44" i="10"/>
  <c r="E44" i="10"/>
  <c r="F44" i="10"/>
  <c r="G44" i="10"/>
  <c r="H44" i="10"/>
  <c r="I44" i="10"/>
  <c r="J44" i="10"/>
  <c r="K44" i="10"/>
  <c r="B31" i="10"/>
  <c r="C31" i="10"/>
  <c r="D31" i="10"/>
  <c r="E31" i="10"/>
  <c r="F31" i="10"/>
  <c r="G31" i="10"/>
  <c r="H31" i="10"/>
  <c r="I31" i="10"/>
  <c r="J31" i="10"/>
  <c r="K31" i="10"/>
  <c r="B13" i="10"/>
  <c r="C13" i="10"/>
  <c r="D13" i="10"/>
  <c r="E13" i="10"/>
  <c r="F13" i="10"/>
  <c r="G13" i="10"/>
  <c r="H13" i="10"/>
  <c r="I13" i="10"/>
  <c r="J13" i="10"/>
  <c r="K13" i="10"/>
  <c r="B39" i="10"/>
  <c r="C39" i="10"/>
  <c r="D39" i="10"/>
  <c r="E39" i="10"/>
  <c r="F39" i="10"/>
  <c r="G39" i="10"/>
  <c r="H39" i="10"/>
  <c r="I39" i="10"/>
  <c r="J39" i="10"/>
  <c r="K39" i="10"/>
  <c r="B40" i="10"/>
  <c r="C40" i="10"/>
  <c r="D40" i="10"/>
  <c r="E40" i="10"/>
  <c r="F40" i="10"/>
  <c r="G40" i="10"/>
  <c r="H40" i="10"/>
  <c r="I40" i="10"/>
  <c r="J40" i="10"/>
  <c r="K40" i="10"/>
  <c r="B24" i="10"/>
  <c r="C24" i="10"/>
  <c r="D24" i="10"/>
  <c r="E24" i="10"/>
  <c r="F24" i="10"/>
  <c r="G24" i="10"/>
  <c r="H24" i="10"/>
  <c r="I24" i="10"/>
  <c r="J24" i="10"/>
  <c r="K24" i="10"/>
  <c r="B26" i="10"/>
  <c r="C26" i="10"/>
  <c r="D26" i="10"/>
  <c r="E26" i="10"/>
  <c r="F26" i="10"/>
  <c r="G26" i="10"/>
  <c r="H26" i="10"/>
  <c r="I26" i="10"/>
  <c r="J26" i="10"/>
  <c r="K26" i="10"/>
  <c r="B36" i="10"/>
  <c r="C36" i="10"/>
  <c r="D36" i="10"/>
  <c r="E36" i="10"/>
  <c r="F36" i="10"/>
  <c r="G36" i="10"/>
  <c r="H36" i="10"/>
  <c r="I36" i="10"/>
  <c r="J36" i="10"/>
  <c r="K36" i="10"/>
  <c r="B38" i="10"/>
  <c r="C38" i="10"/>
  <c r="D38" i="10"/>
  <c r="E38" i="10"/>
  <c r="F38" i="10"/>
  <c r="G38" i="10"/>
  <c r="H38" i="10"/>
  <c r="I38" i="10"/>
  <c r="J38" i="10"/>
  <c r="K38" i="10"/>
  <c r="B12" i="10"/>
  <c r="C12" i="10"/>
  <c r="D12" i="10"/>
  <c r="E12" i="10"/>
  <c r="F12" i="10"/>
  <c r="G12" i="10"/>
  <c r="H12" i="10"/>
  <c r="I12" i="10"/>
  <c r="J12" i="10"/>
  <c r="K12" i="10"/>
  <c r="B30" i="10"/>
  <c r="C30" i="10"/>
  <c r="D30" i="10"/>
  <c r="E30" i="10"/>
  <c r="F30" i="10"/>
  <c r="G30" i="10"/>
  <c r="H30" i="10"/>
  <c r="I30" i="10"/>
  <c r="J30" i="10"/>
  <c r="K30" i="10"/>
  <c r="B18" i="10"/>
  <c r="C18" i="10"/>
  <c r="D18" i="10"/>
  <c r="E18" i="10"/>
  <c r="F18" i="10"/>
  <c r="G18" i="10"/>
  <c r="H18" i="10"/>
  <c r="I18" i="10"/>
  <c r="J18" i="10"/>
  <c r="K18" i="10"/>
  <c r="B19" i="10"/>
  <c r="C19" i="10"/>
  <c r="D19" i="10"/>
  <c r="E19" i="10"/>
  <c r="F19" i="10"/>
  <c r="G19" i="10"/>
  <c r="H19" i="10"/>
  <c r="I19" i="10"/>
  <c r="J19" i="10"/>
  <c r="K19" i="10"/>
  <c r="B20" i="10"/>
  <c r="C20" i="10"/>
  <c r="D20" i="10"/>
  <c r="E20" i="10"/>
  <c r="F20" i="10"/>
  <c r="G20" i="10"/>
  <c r="H20" i="10"/>
  <c r="I20" i="10"/>
  <c r="J20" i="10"/>
  <c r="K20" i="10"/>
  <c r="B25" i="10"/>
  <c r="C25" i="10"/>
  <c r="D25" i="10"/>
  <c r="E25" i="10"/>
  <c r="F25" i="10"/>
  <c r="G25" i="10"/>
  <c r="H25" i="10"/>
  <c r="I25" i="10"/>
  <c r="J25" i="10"/>
  <c r="K25" i="10"/>
  <c r="B37" i="10"/>
  <c r="C37" i="10"/>
  <c r="D37" i="10"/>
  <c r="E37" i="10"/>
  <c r="F37" i="10"/>
  <c r="G37" i="10"/>
  <c r="H37" i="10"/>
  <c r="I37" i="10"/>
  <c r="J37" i="10"/>
  <c r="K37" i="10"/>
  <c r="B14" i="10"/>
  <c r="C14" i="10"/>
  <c r="D14" i="10"/>
  <c r="E14" i="10"/>
  <c r="F14" i="10"/>
  <c r="G14" i="10"/>
  <c r="H14" i="10"/>
  <c r="I14" i="10"/>
  <c r="J14" i="10"/>
  <c r="K14" i="10"/>
  <c r="B32" i="10"/>
  <c r="C32" i="10"/>
  <c r="D32" i="10"/>
  <c r="E32" i="10"/>
  <c r="F32" i="10"/>
  <c r="G32" i="10"/>
  <c r="H32" i="10"/>
  <c r="I32" i="10"/>
  <c r="J32" i="10"/>
  <c r="K32" i="10"/>
  <c r="B11" i="10"/>
  <c r="C11" i="10"/>
  <c r="D11" i="10"/>
  <c r="E11" i="10"/>
  <c r="F11" i="10"/>
  <c r="G11" i="10"/>
  <c r="H11" i="10"/>
  <c r="I11" i="10"/>
  <c r="J11" i="10"/>
  <c r="K11" i="10"/>
  <c r="B29" i="10"/>
  <c r="C29" i="10"/>
  <c r="D29" i="10"/>
  <c r="E29" i="10"/>
  <c r="F29" i="10"/>
  <c r="G29" i="10"/>
  <c r="H29" i="10"/>
  <c r="I29" i="10"/>
  <c r="J29" i="10"/>
  <c r="K29" i="10"/>
  <c r="B10" i="10"/>
  <c r="C10" i="10"/>
  <c r="D10" i="10"/>
  <c r="E10" i="10"/>
  <c r="F10" i="10"/>
  <c r="G10" i="10"/>
  <c r="H10" i="10"/>
  <c r="I10" i="10"/>
  <c r="J10" i="10"/>
  <c r="K10" i="10"/>
  <c r="B28" i="10"/>
  <c r="C28" i="10"/>
  <c r="D28" i="10"/>
  <c r="E28" i="10"/>
  <c r="F28" i="10"/>
  <c r="G28" i="10"/>
  <c r="H28" i="10"/>
  <c r="I28" i="10"/>
  <c r="J28" i="10"/>
  <c r="K28" i="10"/>
  <c r="B34" i="10"/>
  <c r="C34" i="10"/>
  <c r="D34" i="10"/>
  <c r="E34" i="10"/>
  <c r="F34" i="10"/>
  <c r="G34" i="10"/>
  <c r="H34" i="10"/>
  <c r="I34" i="10"/>
  <c r="J34" i="10"/>
  <c r="K34" i="10"/>
  <c r="B17" i="10"/>
  <c r="C17" i="10"/>
  <c r="D17" i="10"/>
  <c r="E17" i="10"/>
  <c r="F17" i="10"/>
  <c r="G17" i="10"/>
  <c r="H17" i="10"/>
  <c r="I17" i="10"/>
  <c r="J17" i="10"/>
  <c r="K17" i="10"/>
  <c r="B8" i="10"/>
  <c r="C8" i="10"/>
  <c r="D8" i="10"/>
  <c r="E8" i="10"/>
  <c r="F8" i="10"/>
  <c r="G8" i="10"/>
  <c r="H8" i="10"/>
  <c r="I8" i="10"/>
  <c r="J8" i="10"/>
  <c r="K8" i="10"/>
  <c r="B33" i="10"/>
  <c r="C33" i="10"/>
  <c r="D33" i="10"/>
  <c r="E33" i="10"/>
  <c r="F33" i="10"/>
  <c r="G33" i="10"/>
  <c r="H33" i="10"/>
  <c r="I33" i="10"/>
  <c r="J33" i="10"/>
  <c r="K33" i="10"/>
  <c r="B35" i="10"/>
  <c r="C35" i="10"/>
  <c r="D35" i="10"/>
  <c r="E35" i="10"/>
  <c r="F35" i="10"/>
  <c r="G35" i="10"/>
  <c r="H35" i="10"/>
  <c r="I35" i="10"/>
  <c r="J35" i="10"/>
  <c r="K35" i="10"/>
  <c r="B15" i="10"/>
  <c r="C15" i="10"/>
  <c r="D15" i="10"/>
  <c r="E15" i="10"/>
  <c r="F15" i="10"/>
  <c r="G15" i="10"/>
  <c r="H15" i="10"/>
  <c r="I15" i="10"/>
  <c r="J15" i="10"/>
  <c r="K15" i="10"/>
  <c r="B16" i="10"/>
  <c r="C16" i="10"/>
  <c r="D16" i="10"/>
  <c r="E16" i="10"/>
  <c r="F16" i="10"/>
  <c r="G16" i="10"/>
  <c r="H16" i="10"/>
  <c r="I16" i="10"/>
  <c r="J16" i="10"/>
  <c r="K16" i="10"/>
  <c r="B27" i="10"/>
  <c r="C27" i="10"/>
  <c r="D27" i="10"/>
  <c r="E27" i="10"/>
  <c r="F27" i="10"/>
  <c r="G27" i="10"/>
  <c r="H27" i="10"/>
  <c r="I27" i="10"/>
  <c r="J27" i="10"/>
  <c r="K27" i="10"/>
  <c r="B9" i="10"/>
  <c r="C9" i="10"/>
  <c r="D9" i="10"/>
  <c r="E9" i="10"/>
  <c r="F9" i="10"/>
  <c r="G9" i="10"/>
  <c r="H9" i="10"/>
  <c r="I9" i="10"/>
  <c r="J9" i="10"/>
  <c r="K9" i="10"/>
  <c r="B5" i="10"/>
  <c r="C5" i="10"/>
  <c r="D5" i="10"/>
  <c r="E5" i="10"/>
  <c r="F5" i="10"/>
  <c r="G5" i="10"/>
  <c r="H5" i="10"/>
  <c r="I5" i="10"/>
  <c r="J5" i="10"/>
  <c r="K5" i="10"/>
  <c r="B7" i="10"/>
  <c r="C7" i="10"/>
  <c r="D7" i="10"/>
  <c r="E7" i="10"/>
  <c r="F7" i="10"/>
  <c r="G7" i="10"/>
  <c r="H7" i="10"/>
  <c r="I7" i="10"/>
  <c r="J7" i="10"/>
  <c r="K7" i="10"/>
  <c r="C45" i="10"/>
  <c r="D45" i="10"/>
  <c r="E45" i="10"/>
  <c r="F45" i="10"/>
  <c r="G45" i="10"/>
  <c r="H45" i="10"/>
  <c r="I45" i="10"/>
  <c r="J45" i="10"/>
  <c r="K45" i="10"/>
  <c r="C46" i="10"/>
  <c r="D46" i="10"/>
  <c r="E46" i="10"/>
  <c r="F46" i="10"/>
  <c r="G46" i="10"/>
  <c r="H46" i="10"/>
  <c r="I46" i="10"/>
  <c r="J46" i="10"/>
  <c r="K46" i="10"/>
  <c r="B47" i="10"/>
  <c r="C47" i="10"/>
  <c r="D47" i="10"/>
  <c r="E47" i="10"/>
  <c r="F47" i="10"/>
  <c r="G47" i="10"/>
  <c r="H47" i="10"/>
  <c r="I47" i="10"/>
  <c r="J47" i="10"/>
  <c r="K47" i="10"/>
  <c r="B48" i="10"/>
  <c r="C48" i="10"/>
  <c r="D48" i="10"/>
  <c r="E48" i="10"/>
  <c r="F48" i="10"/>
  <c r="G48" i="10"/>
  <c r="H48" i="10"/>
  <c r="I48" i="10"/>
  <c r="J48" i="10"/>
  <c r="K48" i="10"/>
  <c r="B49" i="10"/>
  <c r="C49" i="10"/>
  <c r="D49" i="10"/>
  <c r="E49" i="10"/>
  <c r="F49" i="10"/>
  <c r="G49" i="10"/>
  <c r="H49" i="10"/>
  <c r="I49" i="10"/>
  <c r="J49" i="10"/>
  <c r="K49" i="10"/>
  <c r="B50" i="10"/>
  <c r="C50" i="10"/>
  <c r="D50" i="10"/>
  <c r="E50" i="10"/>
  <c r="F50" i="10"/>
  <c r="G50" i="10"/>
  <c r="H50" i="10"/>
  <c r="I50" i="10"/>
  <c r="J50" i="10"/>
  <c r="K50" i="10"/>
  <c r="B51" i="10"/>
  <c r="C51" i="10"/>
  <c r="D51" i="10"/>
  <c r="E51" i="10"/>
  <c r="F51" i="10"/>
  <c r="G51" i="10"/>
  <c r="H51" i="10"/>
  <c r="I51" i="10"/>
  <c r="J51" i="10"/>
  <c r="K51" i="10"/>
  <c r="B52" i="10"/>
  <c r="C52" i="10"/>
  <c r="D52" i="10"/>
  <c r="E52" i="10"/>
  <c r="F52" i="10"/>
  <c r="G52" i="10"/>
  <c r="H52" i="10"/>
  <c r="I52" i="10"/>
  <c r="J52" i="10"/>
  <c r="K52" i="10"/>
  <c r="B53" i="10"/>
  <c r="C53" i="10"/>
  <c r="D53" i="10"/>
  <c r="E53" i="10"/>
  <c r="F53" i="10"/>
  <c r="G53" i="10"/>
  <c r="H53" i="10"/>
  <c r="I53" i="10"/>
  <c r="J53" i="10"/>
  <c r="K53" i="10"/>
  <c r="B54" i="10"/>
  <c r="C54" i="10"/>
  <c r="D54" i="10"/>
  <c r="E54" i="10"/>
  <c r="F54" i="10"/>
  <c r="G54" i="10"/>
  <c r="H54" i="10"/>
  <c r="I54" i="10"/>
  <c r="J54" i="10"/>
  <c r="K54" i="10"/>
  <c r="B55" i="10"/>
  <c r="C55" i="10"/>
  <c r="D55" i="10"/>
  <c r="E55" i="10"/>
  <c r="F55" i="10"/>
  <c r="G55" i="10"/>
  <c r="H55" i="10"/>
  <c r="I55" i="10"/>
  <c r="J55" i="10"/>
  <c r="K55" i="10"/>
  <c r="B56" i="10"/>
  <c r="C56" i="10"/>
  <c r="D56" i="10"/>
  <c r="E56" i="10"/>
  <c r="F56" i="10"/>
  <c r="G56" i="10"/>
  <c r="H56" i="10"/>
  <c r="I56" i="10"/>
  <c r="J56" i="10"/>
  <c r="K56" i="10"/>
  <c r="B57" i="10"/>
  <c r="C57" i="10"/>
  <c r="D57" i="10"/>
  <c r="E57" i="10"/>
  <c r="F57" i="10"/>
  <c r="G57" i="10"/>
  <c r="H57" i="10"/>
  <c r="I57" i="10"/>
  <c r="J57" i="10"/>
  <c r="K57" i="10"/>
  <c r="B58" i="10"/>
  <c r="C58" i="10"/>
  <c r="D58" i="10"/>
  <c r="E58" i="10"/>
  <c r="F58" i="10"/>
  <c r="G58" i="10"/>
  <c r="H58" i="10"/>
  <c r="I58" i="10"/>
  <c r="J58" i="10"/>
  <c r="K58" i="10"/>
  <c r="B59" i="10"/>
  <c r="C59" i="10"/>
  <c r="D59" i="10"/>
  <c r="E59" i="10"/>
  <c r="F59" i="10"/>
  <c r="G59" i="10"/>
  <c r="H59" i="10"/>
  <c r="I59" i="10"/>
  <c r="J59" i="10"/>
  <c r="K59" i="10"/>
  <c r="B60" i="10"/>
  <c r="C60" i="10"/>
  <c r="D60" i="10"/>
  <c r="E60" i="10"/>
  <c r="F60" i="10"/>
  <c r="G60" i="10"/>
  <c r="H60" i="10"/>
  <c r="I60" i="10"/>
  <c r="J60" i="10"/>
  <c r="K60" i="10"/>
  <c r="B61" i="10"/>
  <c r="C61" i="10"/>
  <c r="D61" i="10"/>
  <c r="E61" i="10"/>
  <c r="F61" i="10"/>
  <c r="G61" i="10"/>
  <c r="H61" i="10"/>
  <c r="I61" i="10"/>
  <c r="J61" i="10"/>
  <c r="K61" i="10"/>
  <c r="B62" i="10"/>
  <c r="C62" i="10"/>
  <c r="D62" i="10"/>
  <c r="E62" i="10"/>
  <c r="F62" i="10"/>
  <c r="G62" i="10"/>
  <c r="H62" i="10"/>
  <c r="I62" i="10"/>
  <c r="J62" i="10"/>
  <c r="K62" i="10"/>
  <c r="C63" i="10"/>
  <c r="D63" i="10"/>
  <c r="E63" i="10"/>
  <c r="F63" i="10"/>
  <c r="G63" i="10"/>
  <c r="H63" i="10"/>
  <c r="I63" i="10"/>
  <c r="J63" i="10"/>
  <c r="K63" i="10"/>
  <c r="B63" i="10"/>
  <c r="B22" i="9"/>
  <c r="C22" i="9"/>
  <c r="D22" i="9"/>
  <c r="E22" i="9"/>
  <c r="F22" i="9"/>
  <c r="G22" i="9"/>
  <c r="H22" i="9"/>
  <c r="I22" i="9"/>
  <c r="J22" i="9"/>
  <c r="K22" i="9"/>
  <c r="B23" i="9"/>
  <c r="C23" i="9"/>
  <c r="D23" i="9"/>
  <c r="E23" i="9"/>
  <c r="F23" i="9"/>
  <c r="G23" i="9"/>
  <c r="H23" i="9"/>
  <c r="I23" i="9"/>
  <c r="J23" i="9"/>
  <c r="K23" i="9"/>
  <c r="B24" i="9"/>
  <c r="C24" i="9"/>
  <c r="D24" i="9"/>
  <c r="E24" i="9"/>
  <c r="F24" i="9"/>
  <c r="G24" i="9"/>
  <c r="H24" i="9"/>
  <c r="I24" i="9"/>
  <c r="J24" i="9"/>
  <c r="K24" i="9"/>
  <c r="B25" i="9"/>
  <c r="C25" i="9"/>
  <c r="D25" i="9"/>
  <c r="E25" i="9"/>
  <c r="F25" i="9"/>
  <c r="G25" i="9"/>
  <c r="H25" i="9"/>
  <c r="I25" i="9"/>
  <c r="J25" i="9"/>
  <c r="K25" i="9"/>
  <c r="B26" i="9"/>
  <c r="C26" i="9"/>
  <c r="D26" i="9"/>
  <c r="E26" i="9"/>
  <c r="F26" i="9"/>
  <c r="G26" i="9"/>
  <c r="H26" i="9"/>
  <c r="I26" i="9"/>
  <c r="J26" i="9"/>
  <c r="K26" i="9"/>
  <c r="B27" i="9"/>
  <c r="C27" i="9"/>
  <c r="D27" i="9"/>
  <c r="E27" i="9"/>
  <c r="F27" i="9"/>
  <c r="G27" i="9"/>
  <c r="H27" i="9"/>
  <c r="I27" i="9"/>
  <c r="J27" i="9"/>
  <c r="K27" i="9"/>
  <c r="B28" i="9"/>
  <c r="C28" i="9"/>
  <c r="D28" i="9"/>
  <c r="E28" i="9"/>
  <c r="F28" i="9"/>
  <c r="G28" i="9"/>
  <c r="H28" i="9"/>
  <c r="I28" i="9"/>
  <c r="J28" i="9"/>
  <c r="K28" i="9"/>
  <c r="B29" i="9"/>
  <c r="C29" i="9"/>
  <c r="D29" i="9"/>
  <c r="E29" i="9"/>
  <c r="F29" i="9"/>
  <c r="G29" i="9"/>
  <c r="H29" i="9"/>
  <c r="I29" i="9"/>
  <c r="J29" i="9"/>
  <c r="K29" i="9"/>
  <c r="B30" i="9"/>
  <c r="C30" i="9"/>
  <c r="D30" i="9"/>
  <c r="E30" i="9"/>
  <c r="F30" i="9"/>
  <c r="G30" i="9"/>
  <c r="H30" i="9"/>
  <c r="I30" i="9"/>
  <c r="J30" i="9"/>
  <c r="K30" i="9"/>
  <c r="B31" i="9"/>
  <c r="C31" i="9"/>
  <c r="D31" i="9"/>
  <c r="E31" i="9"/>
  <c r="F31" i="9"/>
  <c r="G31" i="9"/>
  <c r="H31" i="9"/>
  <c r="I31" i="9"/>
  <c r="J31" i="9"/>
  <c r="K31" i="9"/>
  <c r="B32" i="9"/>
  <c r="C32" i="9"/>
  <c r="D32" i="9"/>
  <c r="E32" i="9"/>
  <c r="F32" i="9"/>
  <c r="G32" i="9"/>
  <c r="H32" i="9"/>
  <c r="I32" i="9"/>
  <c r="J32" i="9"/>
  <c r="K32" i="9"/>
  <c r="B33" i="9"/>
  <c r="C33" i="9"/>
  <c r="D33" i="9"/>
  <c r="E33" i="9"/>
  <c r="F33" i="9"/>
  <c r="G33" i="9"/>
  <c r="H33" i="9"/>
  <c r="I33" i="9"/>
  <c r="J33" i="9"/>
  <c r="K33" i="9"/>
  <c r="B34" i="9"/>
  <c r="C34" i="9"/>
  <c r="D34" i="9"/>
  <c r="E34" i="9"/>
  <c r="F34" i="9"/>
  <c r="G34" i="9"/>
  <c r="H34" i="9"/>
  <c r="I34" i="9"/>
  <c r="J34" i="9"/>
  <c r="K34" i="9"/>
  <c r="B35" i="9"/>
  <c r="C35" i="9"/>
  <c r="D35" i="9"/>
  <c r="E35" i="9"/>
  <c r="F35" i="9"/>
  <c r="G35" i="9"/>
  <c r="H35" i="9"/>
  <c r="I35" i="9"/>
  <c r="J35" i="9"/>
  <c r="K35" i="9"/>
  <c r="B36" i="9"/>
  <c r="C36" i="9"/>
  <c r="D36" i="9"/>
  <c r="E36" i="9"/>
  <c r="F36" i="9"/>
  <c r="G36" i="9"/>
  <c r="H36" i="9"/>
  <c r="I36" i="9"/>
  <c r="J36" i="9"/>
  <c r="K36" i="9"/>
  <c r="B37" i="9"/>
  <c r="C37" i="9"/>
  <c r="D37" i="9"/>
  <c r="E37" i="9"/>
  <c r="F37" i="9"/>
  <c r="G37" i="9"/>
  <c r="H37" i="9"/>
  <c r="I37" i="9"/>
  <c r="J37" i="9"/>
  <c r="K37" i="9"/>
  <c r="B38" i="9"/>
  <c r="C38" i="9"/>
  <c r="D38" i="9"/>
  <c r="E38" i="9"/>
  <c r="F38" i="9"/>
  <c r="G38" i="9"/>
  <c r="H38" i="9"/>
  <c r="I38" i="9"/>
  <c r="J38" i="9"/>
  <c r="K38" i="9"/>
  <c r="B39" i="9"/>
  <c r="C39" i="9"/>
  <c r="D39" i="9"/>
  <c r="E39" i="9"/>
  <c r="F39" i="9"/>
  <c r="G39" i="9"/>
  <c r="H39" i="9"/>
  <c r="I39" i="9"/>
  <c r="J39" i="9"/>
  <c r="K39" i="9"/>
  <c r="B40" i="9"/>
  <c r="C40" i="9"/>
  <c r="D40" i="9"/>
  <c r="E40" i="9"/>
  <c r="F40" i="9"/>
  <c r="G40" i="9"/>
  <c r="H40" i="9"/>
  <c r="I40" i="9"/>
  <c r="J40" i="9"/>
  <c r="K40" i="9"/>
  <c r="B41" i="9"/>
  <c r="C41" i="9"/>
  <c r="D41" i="9"/>
  <c r="E41" i="9"/>
  <c r="F41" i="9"/>
  <c r="G41" i="9"/>
  <c r="H41" i="9"/>
  <c r="I41" i="9"/>
  <c r="J41" i="9"/>
  <c r="K41" i="9"/>
  <c r="B42" i="9"/>
  <c r="C42" i="9"/>
  <c r="D42" i="9"/>
  <c r="E42" i="9"/>
  <c r="F42" i="9"/>
  <c r="G42" i="9"/>
  <c r="H42" i="9"/>
  <c r="I42" i="9"/>
  <c r="J42" i="9"/>
  <c r="K42" i="9"/>
  <c r="B43" i="9"/>
  <c r="C43" i="9"/>
  <c r="D43" i="9"/>
  <c r="E43" i="9"/>
  <c r="F43" i="9"/>
  <c r="G43" i="9"/>
  <c r="H43" i="9"/>
  <c r="I43" i="9"/>
  <c r="J43" i="9"/>
  <c r="K43" i="9"/>
  <c r="B44" i="9"/>
  <c r="C44" i="9"/>
  <c r="D44" i="9"/>
  <c r="E44" i="9"/>
  <c r="F44" i="9"/>
  <c r="G44" i="9"/>
  <c r="H44" i="9"/>
  <c r="I44" i="9"/>
  <c r="J44" i="9"/>
  <c r="K44" i="9"/>
  <c r="B3" i="9"/>
  <c r="C3" i="9"/>
  <c r="D3" i="9"/>
  <c r="E3" i="9"/>
  <c r="F3" i="9"/>
  <c r="G3" i="9"/>
  <c r="H3" i="9"/>
  <c r="I3" i="9"/>
  <c r="J3" i="9"/>
  <c r="K3" i="9"/>
  <c r="B45" i="9"/>
  <c r="C45" i="9"/>
  <c r="D45" i="9"/>
  <c r="E45" i="9"/>
  <c r="F45" i="9"/>
  <c r="G45" i="9"/>
  <c r="H45" i="9"/>
  <c r="I45" i="9"/>
  <c r="J45" i="9"/>
  <c r="K45" i="9"/>
  <c r="B46" i="9"/>
  <c r="C46" i="9"/>
  <c r="D46" i="9"/>
  <c r="E46" i="9"/>
  <c r="F46" i="9"/>
  <c r="G46" i="9"/>
  <c r="H46" i="9"/>
  <c r="I46" i="9"/>
  <c r="J46" i="9"/>
  <c r="K46" i="9"/>
  <c r="B47" i="9"/>
  <c r="C47" i="9"/>
  <c r="D47" i="9"/>
  <c r="E47" i="9"/>
  <c r="F47" i="9"/>
  <c r="G47" i="9"/>
  <c r="H47" i="9"/>
  <c r="I47" i="9"/>
  <c r="J47" i="9"/>
  <c r="K47" i="9"/>
  <c r="B48" i="9"/>
  <c r="C48" i="9"/>
  <c r="D48" i="9"/>
  <c r="E48" i="9"/>
  <c r="F48" i="9"/>
  <c r="G48" i="9"/>
  <c r="H48" i="9"/>
  <c r="I48" i="9"/>
  <c r="J48" i="9"/>
  <c r="K48" i="9"/>
  <c r="B49" i="9"/>
  <c r="C49" i="9"/>
  <c r="D49" i="9"/>
  <c r="E49" i="9"/>
  <c r="F49" i="9"/>
  <c r="G49" i="9"/>
  <c r="H49" i="9"/>
  <c r="I49" i="9"/>
  <c r="J49" i="9"/>
  <c r="K49" i="9"/>
  <c r="B50" i="9"/>
  <c r="C50" i="9"/>
  <c r="D50" i="9"/>
  <c r="E50" i="9"/>
  <c r="F50" i="9"/>
  <c r="G50" i="9"/>
  <c r="H50" i="9"/>
  <c r="I50" i="9"/>
  <c r="J50" i="9"/>
  <c r="K50" i="9"/>
  <c r="B51" i="9"/>
  <c r="C51" i="9"/>
  <c r="D51" i="9"/>
  <c r="E51" i="9"/>
  <c r="F51" i="9"/>
  <c r="G51" i="9"/>
  <c r="H51" i="9"/>
  <c r="I51" i="9"/>
  <c r="J51" i="9"/>
  <c r="K51" i="9"/>
  <c r="B52" i="9"/>
  <c r="C52" i="9"/>
  <c r="D52" i="9"/>
  <c r="E52" i="9"/>
  <c r="F52" i="9"/>
  <c r="G52" i="9"/>
  <c r="H52" i="9"/>
  <c r="I52" i="9"/>
  <c r="J52" i="9"/>
  <c r="K52" i="9"/>
  <c r="B53" i="9"/>
  <c r="C53" i="9"/>
  <c r="D53" i="9"/>
  <c r="E53" i="9"/>
  <c r="F53" i="9"/>
  <c r="G53" i="9"/>
  <c r="H53" i="9"/>
  <c r="I53" i="9"/>
  <c r="J53" i="9"/>
  <c r="K53" i="9"/>
  <c r="B54" i="9"/>
  <c r="C54" i="9"/>
  <c r="D54" i="9"/>
  <c r="E54" i="9"/>
  <c r="F54" i="9"/>
  <c r="G54" i="9"/>
  <c r="H54" i="9"/>
  <c r="I54" i="9"/>
  <c r="J54" i="9"/>
  <c r="K54" i="9"/>
  <c r="B55" i="9"/>
  <c r="C55" i="9"/>
  <c r="D55" i="9"/>
  <c r="E55" i="9"/>
  <c r="F55" i="9"/>
  <c r="G55" i="9"/>
  <c r="H55" i="9"/>
  <c r="I55" i="9"/>
  <c r="J55" i="9"/>
  <c r="K55" i="9"/>
  <c r="B56" i="9"/>
  <c r="C56" i="9"/>
  <c r="D56" i="9"/>
  <c r="E56" i="9"/>
  <c r="F56" i="9"/>
  <c r="G56" i="9"/>
  <c r="H56" i="9"/>
  <c r="I56" i="9"/>
  <c r="J56" i="9"/>
  <c r="K56" i="9"/>
  <c r="B57" i="9"/>
  <c r="C57" i="9"/>
  <c r="D57" i="9"/>
  <c r="E57" i="9"/>
  <c r="F57" i="9"/>
  <c r="G57" i="9"/>
  <c r="H57" i="9"/>
  <c r="I57" i="9"/>
  <c r="J57" i="9"/>
  <c r="K57" i="9"/>
  <c r="B58" i="9"/>
  <c r="C58" i="9"/>
  <c r="D58" i="9"/>
  <c r="E58" i="9"/>
  <c r="F58" i="9"/>
  <c r="G58" i="9"/>
  <c r="H58" i="9"/>
  <c r="I58" i="9"/>
  <c r="J58" i="9"/>
  <c r="K58" i="9"/>
  <c r="B59" i="9"/>
  <c r="C59" i="9"/>
  <c r="D59" i="9"/>
  <c r="E59" i="9"/>
  <c r="F59" i="9"/>
  <c r="G59" i="9"/>
  <c r="H59" i="9"/>
  <c r="I59" i="9"/>
  <c r="J59" i="9"/>
  <c r="K59" i="9"/>
  <c r="B60" i="9"/>
  <c r="C60" i="9"/>
  <c r="D60" i="9"/>
  <c r="E60" i="9"/>
  <c r="F60" i="9"/>
  <c r="G60" i="9"/>
  <c r="H60" i="9"/>
  <c r="I60" i="9"/>
  <c r="J60" i="9"/>
  <c r="K60" i="9"/>
  <c r="B61" i="9"/>
  <c r="C61" i="9"/>
  <c r="D61" i="9"/>
  <c r="E61" i="9"/>
  <c r="F61" i="9"/>
  <c r="G61" i="9"/>
  <c r="H61" i="9"/>
  <c r="I61" i="9"/>
  <c r="J61" i="9"/>
  <c r="K61" i="9"/>
  <c r="B5" i="9"/>
  <c r="C5" i="9"/>
  <c r="D5" i="9"/>
  <c r="E5" i="9"/>
  <c r="F5" i="9"/>
  <c r="G5" i="9"/>
  <c r="H5" i="9"/>
  <c r="I5" i="9"/>
  <c r="J5" i="9"/>
  <c r="K5" i="9"/>
  <c r="B6" i="9"/>
  <c r="C6" i="9"/>
  <c r="D6" i="9"/>
  <c r="E6" i="9"/>
  <c r="F6" i="9"/>
  <c r="G6" i="9"/>
  <c r="H6" i="9"/>
  <c r="I6" i="9"/>
  <c r="J6" i="9"/>
  <c r="K6" i="9"/>
  <c r="B7" i="9"/>
  <c r="C7" i="9"/>
  <c r="D7" i="9"/>
  <c r="E7" i="9"/>
  <c r="F7" i="9"/>
  <c r="G7" i="9"/>
  <c r="H7" i="9"/>
  <c r="I7" i="9"/>
  <c r="J7" i="9"/>
  <c r="K7" i="9"/>
  <c r="B8" i="9"/>
  <c r="C8" i="9"/>
  <c r="D8" i="9"/>
  <c r="E8" i="9"/>
  <c r="F8" i="9"/>
  <c r="G8" i="9"/>
  <c r="H8" i="9"/>
  <c r="I8" i="9"/>
  <c r="J8" i="9"/>
  <c r="K8" i="9"/>
  <c r="B9" i="9"/>
  <c r="C9" i="9"/>
  <c r="D9" i="9"/>
  <c r="E9" i="9"/>
  <c r="F9" i="9"/>
  <c r="G9" i="9"/>
  <c r="H9" i="9"/>
  <c r="I9" i="9"/>
  <c r="J9" i="9"/>
  <c r="K9" i="9"/>
  <c r="B10" i="9"/>
  <c r="C10" i="9"/>
  <c r="D10" i="9"/>
  <c r="E10" i="9"/>
  <c r="F10" i="9"/>
  <c r="G10" i="9"/>
  <c r="H10" i="9"/>
  <c r="I10" i="9"/>
  <c r="J10" i="9"/>
  <c r="K10" i="9"/>
  <c r="B11" i="9"/>
  <c r="C11" i="9"/>
  <c r="D11" i="9"/>
  <c r="E11" i="9"/>
  <c r="F11" i="9"/>
  <c r="G11" i="9"/>
  <c r="H11" i="9"/>
  <c r="I11" i="9"/>
  <c r="J11" i="9"/>
  <c r="K11" i="9"/>
  <c r="B12" i="9"/>
  <c r="C12" i="9"/>
  <c r="D12" i="9"/>
  <c r="E12" i="9"/>
  <c r="F12" i="9"/>
  <c r="G12" i="9"/>
  <c r="H12" i="9"/>
  <c r="I12" i="9"/>
  <c r="J12" i="9"/>
  <c r="K12" i="9"/>
  <c r="B13" i="9"/>
  <c r="C13" i="9"/>
  <c r="D13" i="9"/>
  <c r="E13" i="9"/>
  <c r="F13" i="9"/>
  <c r="G13" i="9"/>
  <c r="H13" i="9"/>
  <c r="I13" i="9"/>
  <c r="J13" i="9"/>
  <c r="K13" i="9"/>
  <c r="B14" i="9"/>
  <c r="C14" i="9"/>
  <c r="D14" i="9"/>
  <c r="E14" i="9"/>
  <c r="F14" i="9"/>
  <c r="G14" i="9"/>
  <c r="H14" i="9"/>
  <c r="I14" i="9"/>
  <c r="J14" i="9"/>
  <c r="K14" i="9"/>
  <c r="B15" i="9"/>
  <c r="C15" i="9"/>
  <c r="D15" i="9"/>
  <c r="E15" i="9"/>
  <c r="F15" i="9"/>
  <c r="G15" i="9"/>
  <c r="H15" i="9"/>
  <c r="I15" i="9"/>
  <c r="J15" i="9"/>
  <c r="K15" i="9"/>
  <c r="B16" i="9"/>
  <c r="C16" i="9"/>
  <c r="D16" i="9"/>
  <c r="E16" i="9"/>
  <c r="F16" i="9"/>
  <c r="G16" i="9"/>
  <c r="H16" i="9"/>
  <c r="I16" i="9"/>
  <c r="J16" i="9"/>
  <c r="K16" i="9"/>
  <c r="B17" i="9"/>
  <c r="C17" i="9"/>
  <c r="D17" i="9"/>
  <c r="E17" i="9"/>
  <c r="F17" i="9"/>
  <c r="G17" i="9"/>
  <c r="H17" i="9"/>
  <c r="I17" i="9"/>
  <c r="J17" i="9"/>
  <c r="K17" i="9"/>
  <c r="B18" i="9"/>
  <c r="C18" i="9"/>
  <c r="D18" i="9"/>
  <c r="E18" i="9"/>
  <c r="F18" i="9"/>
  <c r="G18" i="9"/>
  <c r="H18" i="9"/>
  <c r="I18" i="9"/>
  <c r="J18" i="9"/>
  <c r="K18" i="9"/>
  <c r="B19" i="9"/>
  <c r="C19" i="9"/>
  <c r="D19" i="9"/>
  <c r="E19" i="9"/>
  <c r="F19" i="9"/>
  <c r="G19" i="9"/>
  <c r="H19" i="9"/>
  <c r="I19" i="9"/>
  <c r="J19" i="9"/>
  <c r="K19" i="9"/>
  <c r="B20" i="9"/>
  <c r="C20" i="9"/>
  <c r="D20" i="9"/>
  <c r="E20" i="9"/>
  <c r="F20" i="9"/>
  <c r="G20" i="9"/>
  <c r="H20" i="9"/>
  <c r="I20" i="9"/>
  <c r="J20" i="9"/>
  <c r="K20" i="9"/>
  <c r="B21" i="9"/>
  <c r="C21" i="9"/>
  <c r="D21" i="9"/>
  <c r="E21" i="9"/>
  <c r="F21" i="9"/>
  <c r="G21" i="9"/>
  <c r="H21" i="9"/>
  <c r="I21" i="9"/>
  <c r="J21" i="9"/>
  <c r="K21" i="9"/>
  <c r="C4" i="9"/>
  <c r="D4" i="9"/>
  <c r="E4" i="9"/>
  <c r="F4" i="9"/>
  <c r="G4" i="9"/>
  <c r="H4" i="9"/>
  <c r="I4" i="9"/>
  <c r="J4" i="9"/>
  <c r="K4" i="9"/>
  <c r="B4" i="9"/>
  <c r="L43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L35" authorId="0" shapeId="0" xr:uid="{39EEFAEF-972A-4144-A59D-2A003D24CB57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L69" authorId="0" shapeId="0" xr:uid="{81B33F50-58E0-46CE-A67D-35ED9D1A4E1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L76" authorId="0" shapeId="0" xr:uid="{65F0ACE9-3CE0-4762-8238-579A0D99EF12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L81" authorId="0" shapeId="0" xr:uid="{17585F78-15EB-4708-BCDF-37918F001F2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L86" authorId="0" shapeId="0" xr:uid="{8885734F-D37F-4E6C-A968-947B4E872875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L95" authorId="0" shapeId="0" xr:uid="{FE72D0C7-FE09-4DCA-8186-A378CED1750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L101" authorId="0" shapeId="0" xr:uid="{F04DB5CE-3584-416C-98A2-BFE020B413A9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<sst xmlns="http://schemas.openxmlformats.org/spreadsheetml/2006/main" count="23174" uniqueCount="369">
  <si>
    <t>Sum of Pv</t>
  </si>
  <si>
    <t>Scenario</t>
  </si>
  <si>
    <t>9rT_Ref_V1_Phase1A~0001</t>
  </si>
  <si>
    <t>9rT_Ref_V1_Phase1A~0002</t>
  </si>
  <si>
    <t>9rT_Ref_V1_Phase1A~0004</t>
  </si>
  <si>
    <t>9rT_Ref_V1_Phase1A~0005</t>
  </si>
  <si>
    <t>9rT_Ref_V1_Phase1A~0006</t>
  </si>
  <si>
    <t>9rT_Ref_V1_Phase1A~0007</t>
  </si>
  <si>
    <t>9rT_Ref_V1_Phase1A~0008</t>
  </si>
  <si>
    <t>9rT_Ref_V1_Phase1A~0009</t>
  </si>
  <si>
    <t>9rT_Ref_V1_Phase1A~0010</t>
  </si>
  <si>
    <t>9rT_Ref_V1_Phase1A~0011</t>
  </si>
  <si>
    <t>9rT_Ref_V1_Phase1A~0012</t>
  </si>
  <si>
    <t>9rT_Ref_V1_Phase1A~0013</t>
  </si>
  <si>
    <t>9rT_Ref_V1_Phase1A~0014</t>
  </si>
  <si>
    <t>9rT_Ref_V1_Phase1A~0015</t>
  </si>
  <si>
    <t>9rT_Ref_V1_Phase1A~0016</t>
  </si>
  <si>
    <t>9rT_Ref_V1_Phase1A~0017</t>
  </si>
  <si>
    <t>9rT_Ref_V1_Phase1A~0018</t>
  </si>
  <si>
    <t>9rT_Ref_V1_Phase1A~0019</t>
  </si>
  <si>
    <t>9rT_Ref_V1_Phase1A~0020</t>
  </si>
  <si>
    <t>9rT_Ref_V1_Phase1A~0021</t>
  </si>
  <si>
    <t>9rT_Ref_V1_Phase1A~0022</t>
  </si>
  <si>
    <t>9rT_Ref_V1_Phase1A~0023</t>
  </si>
  <si>
    <t>9rT_Ref_V1_Phase1A~0024</t>
  </si>
  <si>
    <t>9rT_Ref_V1_Phase1A~0025</t>
  </si>
  <si>
    <t>9rT_Ref_V1_Phase1A~0026</t>
  </si>
  <si>
    <t>9rT_Ref_V1_Phase1A~0027</t>
  </si>
  <si>
    <t>9rT_Ref_V1_Phase1A~0028</t>
  </si>
  <si>
    <t>9rT_Ref_V1_Phase1A~0029</t>
  </si>
  <si>
    <t>9rT_Ref_V1_Phase1A~0030</t>
  </si>
  <si>
    <t>9rT_Ref_V1_Phase1A~0031</t>
  </si>
  <si>
    <t>9rT_Ref_V1_Phase1A~0032</t>
  </si>
  <si>
    <t>9rT_Ref_V1_Phase1A~0033</t>
  </si>
  <si>
    <t>9rT_Ref_V1_Phase1A~0034</t>
  </si>
  <si>
    <t>9rT_Ref_V1_Phase1A~0035</t>
  </si>
  <si>
    <t>9rT_Ref_V1_Phase1A~0036</t>
  </si>
  <si>
    <t>9rT_Ref_V1_Phase1A~0037</t>
  </si>
  <si>
    <t>9rT_Ref_V1_Phase1A~0038</t>
  </si>
  <si>
    <t>9rT_Ref_V1_Phase1A~0039</t>
  </si>
  <si>
    <t>9rT_Ref_V1_Phase1A~0040</t>
  </si>
  <si>
    <t>9rT_Ref_V1_Phase1A~0041</t>
  </si>
  <si>
    <t>9rT_Ref_V1_Phase1A~0042</t>
  </si>
  <si>
    <t>Period</t>
  </si>
  <si>
    <t>Net-zero by</t>
  </si>
  <si>
    <t>Net-zero TL,TH,TC,TB</t>
  </si>
  <si>
    <t>H2 car and truck %cost 2030 to 2050</t>
  </si>
  <si>
    <t>EV car and truck cost</t>
  </si>
  <si>
    <t>H2 T&amp;D cost</t>
  </si>
  <si>
    <t>H2 prod future tech available</t>
  </si>
  <si>
    <t>Future PEM %cost 2030-2050</t>
  </si>
  <si>
    <t/>
  </si>
  <si>
    <t>Process</t>
  </si>
  <si>
    <t>Commodity</t>
  </si>
  <si>
    <t>TBSEVC</t>
  </si>
  <si>
    <t>TBELC</t>
  </si>
  <si>
    <t>TBTEVC</t>
  </si>
  <si>
    <t>TBTH2FC</t>
  </si>
  <si>
    <t>TBH2</t>
  </si>
  <si>
    <t>TCELC</t>
  </si>
  <si>
    <t>THELC</t>
  </si>
  <si>
    <t>THH2</t>
  </si>
  <si>
    <t>TLCCOELC200</t>
  </si>
  <si>
    <t>TLELC</t>
  </si>
  <si>
    <t>TLCELC100</t>
  </si>
  <si>
    <t>TLCELC200</t>
  </si>
  <si>
    <t>TLECELC100</t>
  </si>
  <si>
    <t>TLESSELC100</t>
  </si>
  <si>
    <t>TLFELC200</t>
  </si>
  <si>
    <t>TLFH2</t>
  </si>
  <si>
    <t>TLH2</t>
  </si>
  <si>
    <t>TLLSELC200</t>
  </si>
  <si>
    <t>TLPELC200</t>
  </si>
  <si>
    <t>TLSSELC200</t>
  </si>
  <si>
    <t>TLTCOELC200</t>
  </si>
  <si>
    <t>TLVELC200</t>
  </si>
  <si>
    <t>TMELC</t>
  </si>
  <si>
    <t>TMH2</t>
  </si>
  <si>
    <t>H2CFEPEM</t>
  </si>
  <si>
    <t>H2PROD</t>
  </si>
  <si>
    <t>H2CFNGACCS</t>
  </si>
  <si>
    <t>H2DCETH</t>
  </si>
  <si>
    <t>H2PUMP</t>
  </si>
  <si>
    <t>H2DCNGA</t>
  </si>
  <si>
    <t>H2DFEPEM</t>
  </si>
  <si>
    <t>H2DFETH</t>
  </si>
  <si>
    <t>H2DFNGA</t>
  </si>
  <si>
    <t>BIOECO2</t>
  </si>
  <si>
    <t>COMCO2</t>
  </si>
  <si>
    <t>ELCCO2</t>
  </si>
  <si>
    <t>ETHCO2</t>
  </si>
  <si>
    <t>INDCO2</t>
  </si>
  <si>
    <t>REFCO2</t>
  </si>
  <si>
    <t>RESCO2</t>
  </si>
  <si>
    <t>RSSCO2</t>
  </si>
  <si>
    <t>TBCO2</t>
  </si>
  <si>
    <t>TCCO2</t>
  </si>
  <si>
    <t>THCO2</t>
  </si>
  <si>
    <t>TLCO2</t>
  </si>
  <si>
    <t>TMCO2</t>
  </si>
  <si>
    <t>TRNCO2</t>
  </si>
  <si>
    <t>COMNOX</t>
  </si>
  <si>
    <t>ELCNOX</t>
  </si>
  <si>
    <t>ETHNOX</t>
  </si>
  <si>
    <t>INDNOX</t>
  </si>
  <si>
    <t>REFNOX</t>
  </si>
  <si>
    <t>RESNOX</t>
  </si>
  <si>
    <t>RSSNOX</t>
  </si>
  <si>
    <t>TRNNOX</t>
  </si>
  <si>
    <t>BIOESO2</t>
  </si>
  <si>
    <t>COMSO2</t>
  </si>
  <si>
    <t>ELCSO2</t>
  </si>
  <si>
    <t>ETHSO2</t>
  </si>
  <si>
    <t>INDSO2</t>
  </si>
  <si>
    <t>REFSO2</t>
  </si>
  <si>
    <t>RESSO2</t>
  </si>
  <si>
    <t>RSSSO2</t>
  </si>
  <si>
    <t>TRNSO2</t>
  </si>
  <si>
    <t>9rT_Ref_V1_Phase1B~0003</t>
  </si>
  <si>
    <t>9rT_Ref_V1_Phase1B~0043</t>
  </si>
  <si>
    <t>9rT_Ref_V1_Phase1B~0044</t>
  </si>
  <si>
    <t>9rT_Ref_V1_Phase1B~0045</t>
  </si>
  <si>
    <t>9rT_Ref_V1_Phase1B~0046</t>
  </si>
  <si>
    <t>9rT_Ref_V1_Phase1B~0047</t>
  </si>
  <si>
    <t>9rT_Ref_V1_Phase1B~0048</t>
  </si>
  <si>
    <t>9rT_Ref_V1_Phase1B~0049</t>
  </si>
  <si>
    <t>9rT_Ref_V1_Phase1B~0050</t>
  </si>
  <si>
    <t>9rT_Ref_V1_Phase1B~0051</t>
  </si>
  <si>
    <t>9rT_Ref_V1_Phase1B~0052</t>
  </si>
  <si>
    <t>9rT_Ref_V1_Phase1B~0053</t>
  </si>
  <si>
    <t>9rT_Ref_V1_Phase1B~0054</t>
  </si>
  <si>
    <t>9rT_Ref_V1_Phase1B~0055</t>
  </si>
  <si>
    <t>9rT_Ref_V1_Phase1B~0056</t>
  </si>
  <si>
    <t>9rT_Ref_V1_Phase1B~0057</t>
  </si>
  <si>
    <t>9rT_Ref_V1_Phase1B~0058</t>
  </si>
  <si>
    <t>9rT_Ref_V1_Phase1B~0059</t>
  </si>
  <si>
    <t>9rT_Ref_V1_Phase1B~0060</t>
  </si>
  <si>
    <t>TBT</t>
  </si>
  <si>
    <t>TC</t>
  </si>
  <si>
    <t>TH</t>
  </si>
  <si>
    <t>TL</t>
  </si>
  <si>
    <t>TM</t>
  </si>
  <si>
    <t>COMPM10</t>
  </si>
  <si>
    <t>ELCPM10</t>
  </si>
  <si>
    <t>ETHPM10</t>
  </si>
  <si>
    <t>INDPM10</t>
  </si>
  <si>
    <t>REFPM10</t>
  </si>
  <si>
    <t>RESPM10</t>
  </si>
  <si>
    <t>RSSPM10</t>
  </si>
  <si>
    <t>TRNPM10</t>
  </si>
  <si>
    <t>Aggregates</t>
  </si>
  <si>
    <t>GrandTotal</t>
  </si>
  <si>
    <t>Region</t>
  </si>
  <si>
    <t>R3</t>
  </si>
  <si>
    <t>R4</t>
  </si>
  <si>
    <t>R5</t>
  </si>
  <si>
    <t>R6</t>
  </si>
  <si>
    <t>R8</t>
  </si>
  <si>
    <t>R1</t>
  </si>
  <si>
    <t>R2</t>
  </si>
  <si>
    <t>R7</t>
  </si>
  <si>
    <t>R9</t>
  </si>
  <si>
    <t>* Commodity Net Marginals</t>
  </si>
  <si>
    <t>9rT_Ref_V1_Phase1C~0008</t>
  </si>
  <si>
    <t>9rT_Ref_V1_Phase1C~0026</t>
  </si>
  <si>
    <t>9rT_Ref_V1_Phase1C~0044</t>
  </si>
  <si>
    <t>9rT_Ref_V1_Phase1C~0003</t>
  </si>
  <si>
    <t>9rT_Ref_V1_Phase1C~0009</t>
  </si>
  <si>
    <t>9rT_Ref_V1_Phase1C~0011</t>
  </si>
  <si>
    <t>9rT_Ref_V1_Phase1C~0012</t>
  </si>
  <si>
    <t>9rT_Ref_V1_Phase1C~0019</t>
  </si>
  <si>
    <t>9rT_Ref_V1_Phase1C~0020</t>
  </si>
  <si>
    <t>9rT_Ref_V1_Phase1C~0021</t>
  </si>
  <si>
    <t>9rT_Ref_V1_Phase1C~0022</t>
  </si>
  <si>
    <t>9rT_Ref_V1_Phase1C~0023</t>
  </si>
  <si>
    <t>9rT_Ref_V1_Phase1C~0024</t>
  </si>
  <si>
    <t>9rT_Ref_V1_Phase1C~0027</t>
  </si>
  <si>
    <t>9rT_Ref_V1_Phase1C~0029</t>
  </si>
  <si>
    <t>9rT_Ref_V1_Phase1C~0030</t>
  </si>
  <si>
    <t>9rT_Ref_V1_Phase1C~0037</t>
  </si>
  <si>
    <t>9rT_Ref_V1_Phase1C~0038</t>
  </si>
  <si>
    <t>9rT_Ref_V1_Phase1C~0039</t>
  </si>
  <si>
    <t>9rT_Ref_V1_Phase1C~0040</t>
  </si>
  <si>
    <t>9rT_Ref_V1_Phase1C~0041</t>
  </si>
  <si>
    <t>9rT_Ref_V1_Phase1C~0042</t>
  </si>
  <si>
    <t>9rT_Ref_V1_Phase1C~0045</t>
  </si>
  <si>
    <t>9rT_Ref_V1_Phase1C~0047</t>
  </si>
  <si>
    <t>9rT_Ref_V1_Phase1C~0048</t>
  </si>
  <si>
    <t>9rT_Ref_V1_Phase1C~0055</t>
  </si>
  <si>
    <t>9rT_Ref_V1_Phase1C~0056</t>
  </si>
  <si>
    <t>9rT_Ref_V1_Phase1C~0057</t>
  </si>
  <si>
    <t>9rT_Ref_V1_Phase1C~0058</t>
  </si>
  <si>
    <t>9rT_Ref_V1_Phase1C~0059</t>
  </si>
  <si>
    <t>9rT_Ref_V1_Phase1C~0060</t>
  </si>
  <si>
    <t>ELCH2OC</t>
  </si>
  <si>
    <t>CO2S</t>
  </si>
  <si>
    <t>ELCH2OW</t>
  </si>
  <si>
    <t>9rT_Ref_V1_Phase1A~0003</t>
  </si>
  <si>
    <t>Names</t>
  </si>
  <si>
    <t>nz</t>
  </si>
  <si>
    <t>trn</t>
  </si>
  <si>
    <t>fcev</t>
  </si>
  <si>
    <t>bev</t>
  </si>
  <si>
    <t>td</t>
  </si>
  <si>
    <t>fut</t>
  </si>
  <si>
    <t>pem</t>
  </si>
  <si>
    <t>Case</t>
  </si>
  <si>
    <t>Ref</t>
  </si>
  <si>
    <t>Attribute</t>
  </si>
  <si>
    <t>H2HDV</t>
  </si>
  <si>
    <t>VAR_FIn</t>
  </si>
  <si>
    <t>Phase1_H2carcosts~0003</t>
  </si>
  <si>
    <t>Phase1_H2carcosts~0008</t>
  </si>
  <si>
    <t>Phase1_H2carcosts~0009</t>
  </si>
  <si>
    <t>Phase1_H2carcosts~0011</t>
  </si>
  <si>
    <t>Phase1_H2carcosts~0012</t>
  </si>
  <si>
    <t>Phase1_H2carcosts~0019</t>
  </si>
  <si>
    <t>Phase1_H2carcosts~0020</t>
  </si>
  <si>
    <t>Phase1_H2carcosts~0021</t>
  </si>
  <si>
    <t>Phase1_H2carcosts~0022</t>
  </si>
  <si>
    <t>Phase1_H2carcosts~0023</t>
  </si>
  <si>
    <t>Phase1_H2carcosts~0024</t>
  </si>
  <si>
    <t>Phase1_H2carcosts~0026</t>
  </si>
  <si>
    <t>Phase1_H2carcosts~0027</t>
  </si>
  <si>
    <t>Phase1_H2carcosts~0029</t>
  </si>
  <si>
    <t>Phase1_H2carcosts~0030</t>
  </si>
  <si>
    <t>Phase1_H2carcosts~0037</t>
  </si>
  <si>
    <t>Phase1_H2carcosts~0038</t>
  </si>
  <si>
    <t>Phase1_H2carcosts~0039</t>
  </si>
  <si>
    <t>Phase1_H2carcosts~0040</t>
  </si>
  <si>
    <t>Phase1_H2carcosts~0041</t>
  </si>
  <si>
    <t>Phase1_H2carcosts~0042</t>
  </si>
  <si>
    <t>Phase1_H2carcosts~0044</t>
  </si>
  <si>
    <t>Phase1_H2carcosts~0045</t>
  </si>
  <si>
    <t>Phase1_H2carcosts~0047</t>
  </si>
  <si>
    <t>Phase1_H2carcosts~0048</t>
  </si>
  <si>
    <t>Phase1_H2carcosts~0055</t>
  </si>
  <si>
    <t>Phase1_H2carcosts~0056</t>
  </si>
  <si>
    <t>Phase1_H2carcosts~0057</t>
  </si>
  <si>
    <t>Phase1_H2carcosts~0058</t>
  </si>
  <si>
    <t>Phase1_H2carcosts~0059</t>
  </si>
  <si>
    <t>Phase1_H2carcosts~0060</t>
  </si>
  <si>
    <t>Phase1_leftovers~0004</t>
  </si>
  <si>
    <t>Phase1_NoPEMCostReduction~0001</t>
  </si>
  <si>
    <t>Phase1_NoPEMCostReduction~0002</t>
  </si>
  <si>
    <t>Phase1_NoPEMCostReduction~0005</t>
  </si>
  <si>
    <t>Phase1_NoPEMCostReduction~0006</t>
  </si>
  <si>
    <t>Phase1_NoPEMCostReduction~0007</t>
  </si>
  <si>
    <t>Phase1_NoPEMCostReduction~0010</t>
  </si>
  <si>
    <t>Phase1_NoPEMCostReduction~0013</t>
  </si>
  <si>
    <t>Phase1_NoPEMCostReduction~0014</t>
  </si>
  <si>
    <t>Phase1_NoPEMCostReduction~0015</t>
  </si>
  <si>
    <t>Phase1_NoPEMCostReduction~0016</t>
  </si>
  <si>
    <t>Phase1_NoPEMCostReduction~0017</t>
  </si>
  <si>
    <t>Phase1_NoPEMCostReduction~0018</t>
  </si>
  <si>
    <t>Phase1_NoPEMCostReduction~0025</t>
  </si>
  <si>
    <t>Phase1_NoPEMCostReduction~0028</t>
  </si>
  <si>
    <t>Phase1_NoPEMCostReduction~0031</t>
  </si>
  <si>
    <t>Phase1_NoPEMCostReduction~0032</t>
  </si>
  <si>
    <t>Phase1_NoPEMCostReduction~0033</t>
  </si>
  <si>
    <t>Phase1_NoPEMCostReduction~0034</t>
  </si>
  <si>
    <t>Phase1_NoPEMCostReduction~0035</t>
  </si>
  <si>
    <t>Phase1_NoPEMCostReduction~0036</t>
  </si>
  <si>
    <t>Phase1_YesPEMCostReduction~0043</t>
  </si>
  <si>
    <t>Phase1_YesPEMCostReduction~0046</t>
  </si>
  <si>
    <t>Phase1_YesPEMCostReduction~0049</t>
  </si>
  <si>
    <t>Phase1_YesPEMCostReduction~0050</t>
  </si>
  <si>
    <t>Phase1_YesPEMCostReduction~0051</t>
  </si>
  <si>
    <t>Phase1_YesPEMCostReduction~0052</t>
  </si>
  <si>
    <t>Phase1_YesPEMCostReduction~0053</t>
  </si>
  <si>
    <t>Phase1_YesPEMCostReduction~0054</t>
  </si>
  <si>
    <t>VAR_FOut</t>
  </si>
  <si>
    <t>H2LIQPUMP</t>
  </si>
  <si>
    <t>H2LDV</t>
  </si>
  <si>
    <t>H2GASPUMP</t>
  </si>
  <si>
    <t>H2TDGAS</t>
  </si>
  <si>
    <t>INDDSL</t>
  </si>
  <si>
    <t>INDELC</t>
  </si>
  <si>
    <t>INDCH4</t>
  </si>
  <si>
    <t>INDCO</t>
  </si>
  <si>
    <t>INDN2O</t>
  </si>
  <si>
    <t>INDVOC</t>
  </si>
  <si>
    <t>H2TDLIQ</t>
  </si>
  <si>
    <t>ETH</t>
  </si>
  <si>
    <t>INDNGA</t>
  </si>
  <si>
    <t>VAR_Cap</t>
  </si>
  <si>
    <t>ref</t>
  </si>
  <si>
    <t>ls</t>
  </si>
  <si>
    <t>low</t>
  </si>
  <si>
    <t>doe2</t>
  </si>
  <si>
    <t>doe4</t>
  </si>
  <si>
    <t>H2 car and truck costs additional decline from 2030 to 2050</t>
  </si>
  <si>
    <t>T&amp;D costs at several levels</t>
  </si>
  <si>
    <t>All production future techs available</t>
  </si>
  <si>
    <t>Future PEM cost decreases 2030-2050</t>
  </si>
  <si>
    <t>Linear</t>
  </si>
  <si>
    <t>Medium</t>
  </si>
  <si>
    <t>Steady</t>
  </si>
  <si>
    <t>Low</t>
  </si>
  <si>
    <t>Linear-steady</t>
  </si>
  <si>
    <t>Rapid</t>
  </si>
  <si>
    <t>Doe4</t>
  </si>
  <si>
    <t>Doe2</t>
  </si>
  <si>
    <t>Reference</t>
  </si>
  <si>
    <t>System-wide net-zero CO2 by (linear decline with land sink except for 2080)</t>
  </si>
  <si>
    <t>Net-zero transportation CO2 by (linear decline)</t>
  </si>
  <si>
    <t>EV car and truck costs</t>
  </si>
  <si>
    <t>~InputCell: 1-60</t>
  </si>
  <si>
    <t>Net-Zero</t>
  </si>
  <si>
    <t>Linear-Steady</t>
  </si>
  <si>
    <t>UC_N</t>
  </si>
  <si>
    <t>Year</t>
  </si>
  <si>
    <t>Cset_CN</t>
  </si>
  <si>
    <t>LimType</t>
  </si>
  <si>
    <t>UC_COMNET</t>
  </si>
  <si>
    <t>UC_RHSTS</t>
  </si>
  <si>
    <t>UC_RHSTS~0</t>
  </si>
  <si>
    <t>UC_Desc</t>
  </si>
  <si>
    <t>SystemCO2Lim</t>
  </si>
  <si>
    <t>COMCO2,ELCCO2,ETHCO2,INDCO2,REFCO2,RESCO2,RSSCO2,TRNCO2</t>
  </si>
  <si>
    <t>UP</t>
  </si>
  <si>
    <t>Total system CO2 upper bound except BIOECO2</t>
  </si>
  <si>
    <t>Transportation emissions reduction</t>
  </si>
  <si>
    <t>TrnCO2100</t>
  </si>
  <si>
    <t>TLCO2, THCO2, TBCO2, TCCO2, TMCO2</t>
  </si>
  <si>
    <t>CO2 upper bound on vehicle TRN emissions</t>
  </si>
  <si>
    <t>H2 Car Costs</t>
  </si>
  <si>
    <t>Pset_CI</t>
  </si>
  <si>
    <t>SourceScen</t>
  </si>
  <si>
    <t>AllRegions</t>
  </si>
  <si>
    <t>NCAP_COST</t>
  </si>
  <si>
    <t>TLH2,THH2,TBH2,TMH2</t>
  </si>
  <si>
    <t>BASE</t>
  </si>
  <si>
    <t>*0.975</t>
  </si>
  <si>
    <t>*0.95</t>
  </si>
  <si>
    <t>*0.925</t>
  </si>
  <si>
    <t>*0.9</t>
  </si>
  <si>
    <t>*0.875</t>
  </si>
  <si>
    <t>*0.90</t>
  </si>
  <si>
    <t>*0.85</t>
  </si>
  <si>
    <t>*0.80</t>
  </si>
  <si>
    <t>*0.75</t>
  </si>
  <si>
    <t>EV Car Costs</t>
  </si>
  <si>
    <t>Pset_PN</t>
  </si>
  <si>
    <t>H2 T&amp;D Costs</t>
  </si>
  <si>
    <t>Low Gas</t>
  </si>
  <si>
    <t>FIXOM</t>
  </si>
  <si>
    <t>DOE4</t>
  </si>
  <si>
    <t>DOE2</t>
  </si>
  <si>
    <t>Low Liq</t>
  </si>
  <si>
    <t>H2 Future Techs</t>
  </si>
  <si>
    <t>H2CF*,H2DF*</t>
  </si>
  <si>
    <t>Start</t>
  </si>
  <si>
    <t>PEM Costs</t>
  </si>
  <si>
    <t>PEM</t>
  </si>
  <si>
    <t>Current</t>
  </si>
  <si>
    <t>Future</t>
  </si>
  <si>
    <t>Decrease</t>
  </si>
  <si>
    <t>Remaining Decrease to 70%</t>
  </si>
  <si>
    <t>Diff each period</t>
  </si>
  <si>
    <t>Central</t>
  </si>
  <si>
    <t>Distributed</t>
  </si>
  <si>
    <t>System CO2 net-zero by [nz]</t>
  </si>
  <si>
    <t>Transportation CO2 net-zero by [trn]</t>
  </si>
  <si>
    <t>H2 car and truck % cost decrease 2030 to 2050 [fcev]</t>
  </si>
  <si>
    <t>BEV car and truck cost curve [bev]</t>
  </si>
  <si>
    <t>H2 T&amp;D cost [td]</t>
  </si>
  <si>
    <t>H2 production future tech available [fut]</t>
  </si>
  <si>
    <t>Future PEM % cost decrease 2030-2050 [pem]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</si>
</sst>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00000"/>
    <numFmt numFmtId="166" formatCode="0.0000"/>
  </numFmts>
  <fonts count="2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.8"/>
      <color rgb="FF000000"/>
      <name val="Microsoft Sans Serif"/>
      <family val="2"/>
    </font>
    <font>
      <sz val="11"/>
      <color theme="1"/>
      <name val="Calibri"/>
      <family val="2"/>
      <scheme val="minor"/>
    </font>
    <font>
      <sz val="7.8"/>
      <color rgb="FFFF0000"/>
      <name val="Microsoft Sans Serif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7.8"/>
      <color rgb="FF000000"/>
      <name val="Microsoft Sans Serif"/>
      <family val="2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.25"/>
      <color rgb="FF000000"/>
      <name val="Microsoft Sans Serif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0"/>
      <name val="Arial"/>
      <family val="2"/>
    </font>
    <font>
      <b/>
      <sz val="8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959595"/>
        <bgColor rgb="FF959595"/>
      </patternFill>
    </fill>
    <fill>
      <patternFill patternType="solid">
        <fgColor rgb="FFD3D3D3"/>
        <bgColor rgb="FFD3D3D3"/>
      </patternFill>
    </fill>
    <fill>
      <patternFill patternType="solid">
        <fgColor rgb="FFFFFFFF"/>
        <bgColor rgb="FFFFFFFF"/>
      </patternFill>
    </fill>
    <fill>
      <patternFill patternType="solid">
        <fgColor rgb="FFCCFFF7"/>
        <bgColor rgb="FFCCFFF7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9" fontId="4" fillId="0" borderId="0" applyFont="0" applyFill="0" applyBorder="0" applyAlignment="0" applyProtection="0"/>
    <xf numFmtId="0" fontId="11" fillId="0" borderId="0"/>
    <xf numFmtId="43" fontId="15" fillId="0" borderId="0" applyFon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2" applyNumberFormat="0" applyAlignment="0" applyProtection="0"/>
    <xf numFmtId="0" fontId="1" fillId="9" borderId="0" applyNumberFormat="0" applyBorder="0" applyAlignment="0" applyProtection="0"/>
  </cellStyleXfs>
  <cellXfs count="71">
    <xf numFmtId="0" fontId="0" fillId="0" borderId="0" xfId="0" applyNumberFormat="1" applyFont="1" applyFill="1" applyBorder="1" applyAlignment="1" applyProtection="1"/>
    <xf numFmtId="49" fontId="3" fillId="2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/>
    <xf numFmtId="49" fontId="3" fillId="3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left" vertical="center"/>
    </xf>
    <xf numFmtId="49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0" xfId="0" applyFont="1"/>
    <xf numFmtId="0" fontId="3" fillId="3" borderId="1" xfId="0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 applyProtection="1"/>
    <xf numFmtId="164" fontId="0" fillId="0" borderId="0" xfId="1" applyNumberFormat="1" applyFont="1" applyFill="1" applyBorder="1" applyAlignment="1" applyProtection="1"/>
    <xf numFmtId="0" fontId="3" fillId="5" borderId="1" xfId="0" applyFont="1" applyFill="1" applyBorder="1" applyAlignment="1">
      <alignment horizontal="center" vertical="center"/>
    </xf>
    <xf numFmtId="164" fontId="0" fillId="0" borderId="0" xfId="1" applyNumberFormat="1" applyFont="1"/>
    <xf numFmtId="49" fontId="8" fillId="3" borderId="1" xfId="0" applyNumberFormat="1" applyFont="1" applyFill="1" applyBorder="1" applyAlignment="1">
      <alignment horizontal="left" vertical="center"/>
    </xf>
    <xf numFmtId="49" fontId="8" fillId="4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 applyProtection="1"/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165" fontId="0" fillId="0" borderId="0" xfId="0" applyNumberFormat="1"/>
    <xf numFmtId="1" fontId="12" fillId="0" borderId="0" xfId="0" applyNumberFormat="1" applyFont="1" applyAlignment="1">
      <alignment horizontal="left"/>
    </xf>
    <xf numFmtId="49" fontId="14" fillId="2" borderId="1" xfId="2" applyNumberFormat="1" applyFont="1" applyFill="1" applyBorder="1" applyAlignment="1">
      <alignment horizontal="center" vertical="center"/>
    </xf>
    <xf numFmtId="0" fontId="11" fillId="0" borderId="0" xfId="2"/>
    <xf numFmtId="0" fontId="14" fillId="3" borderId="1" xfId="2" applyFont="1" applyFill="1" applyBorder="1" applyAlignment="1">
      <alignment horizontal="left" vertical="center"/>
    </xf>
    <xf numFmtId="49" fontId="14" fillId="3" borderId="1" xfId="2" applyNumberFormat="1" applyFont="1" applyFill="1" applyBorder="1" applyAlignment="1">
      <alignment horizontal="left" vertical="center"/>
    </xf>
    <xf numFmtId="0" fontId="14" fillId="4" borderId="1" xfId="2" applyFont="1" applyFill="1" applyBorder="1" applyAlignment="1">
      <alignment horizontal="center" vertical="center"/>
    </xf>
    <xf numFmtId="49" fontId="14" fillId="3" borderId="1" xfId="2" applyNumberFormat="1" applyFont="1" applyFill="1" applyBorder="1" applyAlignment="1">
      <alignment horizontal="center" vertical="center"/>
    </xf>
    <xf numFmtId="49" fontId="14" fillId="4" borderId="1" xfId="2" applyNumberFormat="1" applyFont="1" applyFill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49" fontId="14" fillId="4" borderId="1" xfId="0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165" fontId="2" fillId="0" borderId="0" xfId="0" applyNumberFormat="1" applyFont="1"/>
    <xf numFmtId="0" fontId="13" fillId="0" borderId="0" xfId="0" applyFont="1" applyAlignment="1">
      <alignment horizontal="center" wrapText="1"/>
    </xf>
    <xf numFmtId="0" fontId="19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6" fillId="0" borderId="0" xfId="0" applyFont="1" applyAlignment="1">
      <alignment horizontal="left" wrapText="1"/>
    </xf>
    <xf numFmtId="9" fontId="6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wrapText="1"/>
    </xf>
    <xf numFmtId="9" fontId="20" fillId="0" borderId="0" xfId="0" applyNumberFormat="1" applyFont="1" applyAlignment="1">
      <alignment horizontal="left" wrapText="1"/>
    </xf>
    <xf numFmtId="0" fontId="18" fillId="8" borderId="2" xfId="6" applyAlignment="1">
      <alignment horizontal="left"/>
    </xf>
    <xf numFmtId="0" fontId="17" fillId="7" borderId="0" xfId="5" applyAlignment="1">
      <alignment horizontal="left"/>
    </xf>
    <xf numFmtId="0" fontId="21" fillId="0" borderId="0" xfId="0" applyFont="1" applyAlignment="1">
      <alignment horizontal="left"/>
    </xf>
    <xf numFmtId="9" fontId="0" fillId="0" borderId="0" xfId="0" applyNumberFormat="1" applyAlignment="1">
      <alignment horizontal="left"/>
    </xf>
    <xf numFmtId="0" fontId="22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23" fillId="6" borderId="3" xfId="4" applyFont="1" applyBorder="1" applyAlignment="1">
      <alignment horizontal="left"/>
    </xf>
    <xf numFmtId="0" fontId="21" fillId="10" borderId="4" xfId="0" applyFont="1" applyFill="1" applyBorder="1" applyAlignment="1">
      <alignment horizontal="left"/>
    </xf>
    <xf numFmtId="0" fontId="21" fillId="10" borderId="5" xfId="0" applyFont="1" applyFill="1" applyBorder="1" applyAlignment="1">
      <alignment horizontal="left"/>
    </xf>
    <xf numFmtId="0" fontId="16" fillId="6" borderId="0" xfId="4" applyAlignment="1">
      <alignment horizontal="left"/>
    </xf>
    <xf numFmtId="0" fontId="0" fillId="11" borderId="0" xfId="0" applyFill="1" applyAlignment="1">
      <alignment horizontal="left"/>
    </xf>
    <xf numFmtId="0" fontId="1" fillId="9" borderId="0" xfId="7" applyAlignment="1">
      <alignment horizontal="left"/>
    </xf>
    <xf numFmtId="0" fontId="24" fillId="9" borderId="0" xfId="7" applyFont="1" applyAlignment="1">
      <alignment horizontal="left"/>
    </xf>
    <xf numFmtId="0" fontId="1" fillId="9" borderId="0" xfId="7"/>
    <xf numFmtId="2" fontId="0" fillId="0" borderId="0" xfId="0" applyNumberFormat="1"/>
    <xf numFmtId="0" fontId="25" fillId="0" borderId="0" xfId="0" applyFont="1" applyAlignment="1">
      <alignment horizontal="center"/>
    </xf>
    <xf numFmtId="0" fontId="0" fillId="12" borderId="0" xfId="0" applyFill="1" applyAlignment="1">
      <alignment horizontal="left"/>
    </xf>
    <xf numFmtId="166" fontId="0" fillId="0" borderId="0" xfId="0" applyNumberFormat="1"/>
    <xf numFmtId="43" fontId="0" fillId="0" borderId="0" xfId="3" applyFont="1"/>
    <xf numFmtId="0" fontId="0" fillId="0" borderId="0" xfId="3" applyNumberFormat="1" applyFont="1"/>
  </cellXfs>
  <cellStyles count="8">
    <cellStyle name="20% - Accent2" xfId="7" builtinId="34"/>
    <cellStyle name="Bad" xfId="5" builtinId="27"/>
    <cellStyle name="Comma" xfId="3" builtinId="3"/>
    <cellStyle name="Good" xfId="4" builtinId="26"/>
    <cellStyle name="Input" xfId="6" builtinId="20"/>
    <cellStyle name="Normal" xfId="0" builtinId="0"/>
    <cellStyle name="Normal 2" xfId="2" xr:uid="{F940EDFD-9DBA-403A-88C9-97090052E63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"/>
  <sheetViews>
    <sheetView workbookViewId="0">
      <selection activeCell="F21" sqref="F21"/>
    </sheetView>
  </sheetViews>
  <sheetFormatPr defaultColWidth="9.28515625" defaultRowHeight="15" x14ac:dyDescent="0.25"/>
  <cols>
    <col min="1" max="1" width="20.42578125" bestFit="1" customWidth="1"/>
    <col min="2" max="6" width="10.42578125" bestFit="1" customWidth="1"/>
  </cols>
  <sheetData>
    <row r="1" spans="1:6" x14ac:dyDescent="0.25">
      <c r="A1" s="1" t="s">
        <v>0</v>
      </c>
      <c r="B1" s="1" t="s">
        <v>43</v>
      </c>
    </row>
    <row r="2" spans="1:6" x14ac:dyDescent="0.25">
      <c r="A2" s="1" t="s">
        <v>1</v>
      </c>
      <c r="B2" s="3">
        <v>2010</v>
      </c>
      <c r="C2" s="3">
        <v>2015</v>
      </c>
      <c r="D2" s="3">
        <v>2020</v>
      </c>
      <c r="E2" s="3">
        <v>2045</v>
      </c>
      <c r="F2" s="3">
        <v>2050</v>
      </c>
    </row>
    <row r="3" spans="1:6" x14ac:dyDescent="0.25">
      <c r="A3" s="2" t="s">
        <v>2</v>
      </c>
      <c r="B3" s="4">
        <v>3.1147256434167998E-2</v>
      </c>
      <c r="C3" s="4">
        <v>0.73155357689936995</v>
      </c>
      <c r="D3" s="4">
        <v>12.300880443213</v>
      </c>
      <c r="E3" s="4">
        <v>137.85956446329101</v>
      </c>
      <c r="F3" s="4">
        <v>635.63526323391295</v>
      </c>
    </row>
    <row r="4" spans="1:6" x14ac:dyDescent="0.25">
      <c r="A4" s="2" t="s">
        <v>3</v>
      </c>
      <c r="B4" s="4">
        <v>3.1147256434167998E-2</v>
      </c>
      <c r="C4" s="4">
        <v>0.73155357689936895</v>
      </c>
      <c r="D4" s="4">
        <v>12.300880443213099</v>
      </c>
      <c r="E4" s="5"/>
      <c r="F4" s="5"/>
    </row>
    <row r="5" spans="1:6" x14ac:dyDescent="0.25">
      <c r="A5" s="2" t="s">
        <v>4</v>
      </c>
      <c r="B5" s="4">
        <v>3.1147256434167998E-2</v>
      </c>
      <c r="C5" s="4">
        <v>0.73155357689936795</v>
      </c>
      <c r="D5" s="4">
        <v>12.300880443213</v>
      </c>
      <c r="E5" s="4">
        <v>137.85735771697199</v>
      </c>
      <c r="F5" s="4">
        <v>635.64704166540503</v>
      </c>
    </row>
    <row r="6" spans="1:6" x14ac:dyDescent="0.25">
      <c r="A6" s="2" t="s">
        <v>5</v>
      </c>
      <c r="B6" s="4">
        <v>3.1147256434167998E-2</v>
      </c>
      <c r="C6" s="4">
        <v>0.73155357689937295</v>
      </c>
      <c r="D6" s="4">
        <v>12.300880443213</v>
      </c>
      <c r="E6" s="5"/>
      <c r="F6" s="5"/>
    </row>
    <row r="7" spans="1:6" x14ac:dyDescent="0.25">
      <c r="A7" s="2" t="s">
        <v>6</v>
      </c>
      <c r="B7" s="4">
        <v>3.1147256434167998E-2</v>
      </c>
      <c r="C7" s="4">
        <v>0.73155357689936695</v>
      </c>
      <c r="D7" s="4">
        <v>12.300880443213</v>
      </c>
      <c r="E7" s="5"/>
      <c r="F7" s="5"/>
    </row>
    <row r="8" spans="1:6" x14ac:dyDescent="0.25">
      <c r="A8" s="2" t="s">
        <v>7</v>
      </c>
      <c r="B8" s="4">
        <v>3.1147256434167998E-2</v>
      </c>
      <c r="C8" s="4">
        <v>0.73155357689937295</v>
      </c>
      <c r="D8" s="4">
        <v>12.300880443213</v>
      </c>
      <c r="E8" s="5"/>
      <c r="F8" s="5"/>
    </row>
    <row r="9" spans="1:6" x14ac:dyDescent="0.25">
      <c r="A9" s="2" t="s">
        <v>8</v>
      </c>
      <c r="B9" s="4">
        <v>3.1147256434167998E-2</v>
      </c>
      <c r="C9" s="4">
        <v>0.73155357689937095</v>
      </c>
      <c r="D9" s="4">
        <v>12.300880443213</v>
      </c>
      <c r="E9" s="5"/>
      <c r="F9" s="5"/>
    </row>
    <row r="10" spans="1:6" x14ac:dyDescent="0.25">
      <c r="A10" s="2" t="s">
        <v>9</v>
      </c>
      <c r="B10" s="4">
        <v>3.1147256434167998E-2</v>
      </c>
      <c r="C10" s="4">
        <v>0.73155357689936196</v>
      </c>
      <c r="D10" s="4">
        <v>12.300880443213</v>
      </c>
      <c r="E10" s="5"/>
      <c r="F10" s="5"/>
    </row>
    <row r="11" spans="1:6" x14ac:dyDescent="0.25">
      <c r="A11" s="2" t="s">
        <v>10</v>
      </c>
      <c r="B11" s="4">
        <v>3.1147256434167998E-2</v>
      </c>
      <c r="C11" s="4">
        <v>0.73155357689937095</v>
      </c>
      <c r="D11" s="4">
        <v>12.300880443213</v>
      </c>
      <c r="E11" s="5"/>
      <c r="F11" s="5"/>
    </row>
    <row r="12" spans="1:6" x14ac:dyDescent="0.25">
      <c r="A12" s="2" t="s">
        <v>11</v>
      </c>
      <c r="B12" s="4">
        <v>3.1147256434167998E-2</v>
      </c>
      <c r="C12" s="4">
        <v>0.73155357689936795</v>
      </c>
      <c r="D12" s="4">
        <v>12.300880443213</v>
      </c>
      <c r="E12" s="5"/>
      <c r="F12" s="5"/>
    </row>
    <row r="13" spans="1:6" x14ac:dyDescent="0.25">
      <c r="A13" s="2" t="s">
        <v>12</v>
      </c>
      <c r="B13" s="4">
        <v>3.1147256434167998E-2</v>
      </c>
      <c r="C13" s="4">
        <v>0.73155357689938105</v>
      </c>
      <c r="D13" s="4">
        <v>12.300880443213</v>
      </c>
      <c r="E13" s="5"/>
      <c r="F13" s="5"/>
    </row>
    <row r="14" spans="1:6" x14ac:dyDescent="0.25">
      <c r="A14" s="2" t="s">
        <v>13</v>
      </c>
      <c r="B14" s="4">
        <v>3.1147256434167998E-2</v>
      </c>
      <c r="C14" s="4">
        <v>0.73155357689936895</v>
      </c>
      <c r="D14" s="4">
        <v>12.300880443213099</v>
      </c>
      <c r="E14" s="5"/>
      <c r="F14" s="5"/>
    </row>
    <row r="15" spans="1:6" x14ac:dyDescent="0.25">
      <c r="A15" s="2" t="s">
        <v>14</v>
      </c>
      <c r="B15" s="4">
        <v>3.1147256434167998E-2</v>
      </c>
      <c r="C15" s="4">
        <v>0.73155357689937095</v>
      </c>
      <c r="D15" s="4">
        <v>12.300880443213</v>
      </c>
      <c r="E15" s="5"/>
      <c r="F15" s="5"/>
    </row>
    <row r="16" spans="1:6" x14ac:dyDescent="0.25">
      <c r="A16" s="2" t="s">
        <v>15</v>
      </c>
      <c r="B16" s="4">
        <v>3.1147256434167998E-2</v>
      </c>
      <c r="C16" s="4">
        <v>0.73155357689936795</v>
      </c>
      <c r="D16" s="4">
        <v>12.300880443213</v>
      </c>
      <c r="E16" s="5"/>
      <c r="F16" s="5"/>
    </row>
    <row r="17" spans="1:6" x14ac:dyDescent="0.25">
      <c r="A17" s="2" t="s">
        <v>16</v>
      </c>
      <c r="B17" s="4">
        <v>3.1147256434167998E-2</v>
      </c>
      <c r="C17" s="4">
        <v>0.73155357689936795</v>
      </c>
      <c r="D17" s="4">
        <v>12.300880443213</v>
      </c>
      <c r="E17" s="5"/>
      <c r="F17" s="5"/>
    </row>
    <row r="18" spans="1:6" x14ac:dyDescent="0.25">
      <c r="A18" s="2" t="s">
        <v>17</v>
      </c>
      <c r="B18" s="4">
        <v>3.1147256434167998E-2</v>
      </c>
      <c r="C18" s="4">
        <v>0.73155357689936895</v>
      </c>
      <c r="D18" s="4">
        <v>12.300880443213</v>
      </c>
      <c r="E18" s="5"/>
      <c r="F18" s="5"/>
    </row>
    <row r="19" spans="1:6" x14ac:dyDescent="0.25">
      <c r="A19" s="2" t="s">
        <v>18</v>
      </c>
      <c r="B19" s="4">
        <v>3.1147256434167998E-2</v>
      </c>
      <c r="C19" s="4">
        <v>0.73155357689937095</v>
      </c>
      <c r="D19" s="4">
        <v>12.300880443213</v>
      </c>
      <c r="E19" s="5"/>
      <c r="F19" s="5"/>
    </row>
    <row r="20" spans="1:6" x14ac:dyDescent="0.25">
      <c r="A20" s="2" t="s">
        <v>19</v>
      </c>
      <c r="B20" s="4">
        <v>3.1147256434167998E-2</v>
      </c>
      <c r="C20" s="4">
        <v>0.73155357689936895</v>
      </c>
      <c r="D20" s="4">
        <v>12.300880443213</v>
      </c>
      <c r="E20" s="5"/>
      <c r="F20" s="5"/>
    </row>
    <row r="21" spans="1:6" x14ac:dyDescent="0.25">
      <c r="A21" s="2" t="s">
        <v>20</v>
      </c>
      <c r="B21" s="4">
        <v>3.1147256434167998E-2</v>
      </c>
      <c r="C21" s="4">
        <v>0.73155357689936895</v>
      </c>
      <c r="D21" s="4">
        <v>12.300880443213</v>
      </c>
      <c r="E21" s="5"/>
      <c r="F21" s="5"/>
    </row>
    <row r="22" spans="1:6" x14ac:dyDescent="0.25">
      <c r="A22" s="2" t="s">
        <v>21</v>
      </c>
      <c r="B22" s="4">
        <v>3.1147256434167998E-2</v>
      </c>
      <c r="C22" s="4">
        <v>0.73155357689937295</v>
      </c>
      <c r="D22" s="4">
        <v>12.300880443213099</v>
      </c>
      <c r="E22" s="5"/>
      <c r="F22" s="5"/>
    </row>
    <row r="23" spans="1:6" x14ac:dyDescent="0.25">
      <c r="A23" s="2" t="s">
        <v>22</v>
      </c>
      <c r="B23" s="4">
        <v>3.1147256434167998E-2</v>
      </c>
      <c r="C23" s="4">
        <v>0.73155357689936695</v>
      </c>
      <c r="D23" s="4">
        <v>12.300880443213</v>
      </c>
      <c r="E23" s="5"/>
      <c r="F23" s="5"/>
    </row>
    <row r="24" spans="1:6" x14ac:dyDescent="0.25">
      <c r="A24" s="2" t="s">
        <v>23</v>
      </c>
      <c r="B24" s="4">
        <v>3.1147256434167998E-2</v>
      </c>
      <c r="C24" s="4">
        <v>0.73155357689938905</v>
      </c>
      <c r="D24" s="4">
        <v>12.300880443213</v>
      </c>
      <c r="E24" s="5"/>
      <c r="F24" s="5"/>
    </row>
    <row r="25" spans="1:6" x14ac:dyDescent="0.25">
      <c r="A25" s="2" t="s">
        <v>24</v>
      </c>
      <c r="B25" s="4">
        <v>3.1147256434167998E-2</v>
      </c>
      <c r="C25" s="4">
        <v>0.73155357689937095</v>
      </c>
      <c r="D25" s="4">
        <v>12.300880443213</v>
      </c>
      <c r="E25" s="5"/>
      <c r="F25" s="5"/>
    </row>
    <row r="26" spans="1:6" x14ac:dyDescent="0.25">
      <c r="A26" s="2" t="s">
        <v>25</v>
      </c>
      <c r="B26" s="4">
        <v>3.1147256434167998E-2</v>
      </c>
      <c r="C26" s="4">
        <v>0.73155357689937095</v>
      </c>
      <c r="D26" s="4">
        <v>12.300880443213</v>
      </c>
      <c r="E26" s="5"/>
      <c r="F26" s="5"/>
    </row>
    <row r="27" spans="1:6" x14ac:dyDescent="0.25">
      <c r="A27" s="2" t="s">
        <v>26</v>
      </c>
      <c r="B27" s="4">
        <v>3.1147256434167998E-2</v>
      </c>
      <c r="C27" s="4">
        <v>0.73155357689936895</v>
      </c>
      <c r="D27" s="4">
        <v>12.300880443213</v>
      </c>
      <c r="E27" s="5"/>
      <c r="F27" s="5"/>
    </row>
    <row r="28" spans="1:6" x14ac:dyDescent="0.25">
      <c r="A28" s="2" t="s">
        <v>27</v>
      </c>
      <c r="B28" s="4">
        <v>3.1147256434167998E-2</v>
      </c>
      <c r="C28" s="4">
        <v>0.73155357689937095</v>
      </c>
      <c r="D28" s="4">
        <v>12.300880443213</v>
      </c>
      <c r="E28" s="5"/>
      <c r="F28" s="5"/>
    </row>
    <row r="29" spans="1:6" x14ac:dyDescent="0.25">
      <c r="A29" s="2" t="s">
        <v>28</v>
      </c>
      <c r="B29" s="4">
        <v>3.1147256434167998E-2</v>
      </c>
      <c r="C29" s="4">
        <v>0.73155357689936895</v>
      </c>
      <c r="D29" s="4">
        <v>12.300880443213</v>
      </c>
      <c r="E29" s="5"/>
      <c r="F29" s="5"/>
    </row>
    <row r="30" spans="1:6" x14ac:dyDescent="0.25">
      <c r="A30" s="2" t="s">
        <v>29</v>
      </c>
      <c r="B30" s="4">
        <v>3.1147256434167998E-2</v>
      </c>
      <c r="C30" s="4">
        <v>0.73155357689936695</v>
      </c>
      <c r="D30" s="4">
        <v>12.300880443213099</v>
      </c>
      <c r="E30" s="5"/>
      <c r="F30" s="5"/>
    </row>
    <row r="31" spans="1:6" x14ac:dyDescent="0.25">
      <c r="A31" s="2" t="s">
        <v>30</v>
      </c>
      <c r="B31" s="4">
        <v>3.1147256434167998E-2</v>
      </c>
      <c r="C31" s="4">
        <v>0.73155357689936695</v>
      </c>
      <c r="D31" s="4">
        <v>12.300880443213</v>
      </c>
      <c r="E31" s="5"/>
      <c r="F31" s="5"/>
    </row>
    <row r="32" spans="1:6" x14ac:dyDescent="0.25">
      <c r="A32" s="2" t="s">
        <v>31</v>
      </c>
      <c r="B32" s="4">
        <v>3.1147256434167998E-2</v>
      </c>
      <c r="C32" s="4">
        <v>0.73155357689937095</v>
      </c>
      <c r="D32" s="4">
        <v>12.300880443213099</v>
      </c>
      <c r="E32" s="5"/>
      <c r="F32" s="5"/>
    </row>
    <row r="33" spans="1:6" x14ac:dyDescent="0.25">
      <c r="A33" s="2" t="s">
        <v>32</v>
      </c>
      <c r="B33" s="4">
        <v>3.1147256434167998E-2</v>
      </c>
      <c r="C33" s="4">
        <v>0.73155357689936795</v>
      </c>
      <c r="D33" s="4">
        <v>12.300880443213</v>
      </c>
      <c r="E33" s="5"/>
      <c r="F33" s="5"/>
    </row>
    <row r="34" spans="1:6" x14ac:dyDescent="0.25">
      <c r="A34" s="2" t="s">
        <v>33</v>
      </c>
      <c r="B34" s="4">
        <v>3.1147256434167998E-2</v>
      </c>
      <c r="C34" s="4">
        <v>0.73155357689936795</v>
      </c>
      <c r="D34" s="4">
        <v>12.300880443213</v>
      </c>
      <c r="E34" s="5"/>
      <c r="F34" s="5"/>
    </row>
    <row r="35" spans="1:6" x14ac:dyDescent="0.25">
      <c r="A35" s="2" t="s">
        <v>34</v>
      </c>
      <c r="B35" s="4">
        <v>3.1147256434167998E-2</v>
      </c>
      <c r="C35" s="4">
        <v>0.73155357689937295</v>
      </c>
      <c r="D35" s="4">
        <v>12.300880443213</v>
      </c>
      <c r="E35" s="5"/>
      <c r="F35" s="5"/>
    </row>
    <row r="36" spans="1:6" x14ac:dyDescent="0.25">
      <c r="A36" s="2" t="s">
        <v>35</v>
      </c>
      <c r="B36" s="4">
        <v>3.1147256434167998E-2</v>
      </c>
      <c r="C36" s="4">
        <v>0.73155357689937095</v>
      </c>
      <c r="D36" s="4">
        <v>12.300880443213</v>
      </c>
      <c r="E36" s="5"/>
      <c r="F36" s="5"/>
    </row>
    <row r="37" spans="1:6" x14ac:dyDescent="0.25">
      <c r="A37" s="2" t="s">
        <v>36</v>
      </c>
      <c r="B37" s="4">
        <v>3.1147256434167998E-2</v>
      </c>
      <c r="C37" s="4">
        <v>0.73155357689938905</v>
      </c>
      <c r="D37" s="4">
        <v>12.300880443213</v>
      </c>
      <c r="E37" s="5"/>
      <c r="F37" s="5"/>
    </row>
    <row r="38" spans="1:6" x14ac:dyDescent="0.25">
      <c r="A38" s="2" t="s">
        <v>37</v>
      </c>
      <c r="B38" s="4">
        <v>3.1147256434167998E-2</v>
      </c>
      <c r="C38" s="4">
        <v>0.73155357689937095</v>
      </c>
      <c r="D38" s="4">
        <v>12.300880443213</v>
      </c>
      <c r="E38" s="5"/>
      <c r="F38" s="5"/>
    </row>
    <row r="39" spans="1:6" x14ac:dyDescent="0.25">
      <c r="A39" s="2" t="s">
        <v>38</v>
      </c>
      <c r="B39" s="4">
        <v>3.1147256434167998E-2</v>
      </c>
      <c r="C39" s="4">
        <v>0.73155357689937095</v>
      </c>
      <c r="D39" s="4">
        <v>12.300880443213</v>
      </c>
      <c r="E39" s="5"/>
      <c r="F39" s="5"/>
    </row>
    <row r="40" spans="1:6" x14ac:dyDescent="0.25">
      <c r="A40" s="2" t="s">
        <v>39</v>
      </c>
      <c r="B40" s="4">
        <v>3.1147256434167998E-2</v>
      </c>
      <c r="C40" s="4">
        <v>0.73155357689936895</v>
      </c>
      <c r="D40" s="4">
        <v>12.300880443213099</v>
      </c>
      <c r="E40" s="5"/>
      <c r="F40" s="5"/>
    </row>
    <row r="41" spans="1:6" x14ac:dyDescent="0.25">
      <c r="A41" s="2" t="s">
        <v>40</v>
      </c>
      <c r="B41" s="4">
        <v>3.1147256434167998E-2</v>
      </c>
      <c r="C41" s="4">
        <v>0.73155357689937295</v>
      </c>
      <c r="D41" s="4">
        <v>12.300880443213</v>
      </c>
      <c r="E41" s="5"/>
      <c r="F41" s="5"/>
    </row>
    <row r="42" spans="1:6" x14ac:dyDescent="0.25">
      <c r="A42" s="2" t="s">
        <v>41</v>
      </c>
      <c r="B42" s="4">
        <v>3.1147256434167998E-2</v>
      </c>
      <c r="C42" s="4">
        <v>0.73155357689937295</v>
      </c>
      <c r="D42" s="4">
        <v>12.300880443213</v>
      </c>
      <c r="E42" s="5"/>
      <c r="F42" s="5"/>
    </row>
    <row r="43" spans="1:6" x14ac:dyDescent="0.25">
      <c r="A43" s="2" t="s">
        <v>42</v>
      </c>
      <c r="B43" s="4">
        <v>3.1147256434167998E-2</v>
      </c>
      <c r="C43" s="4">
        <v>0.73155357689937095</v>
      </c>
      <c r="D43" s="4">
        <v>12.300880443213</v>
      </c>
      <c r="E43" s="5"/>
      <c r="F43" s="5"/>
    </row>
    <row r="44" spans="1:6" s="7" customFormat="1" x14ac:dyDescent="0.25">
      <c r="A44" s="2" t="s">
        <v>207</v>
      </c>
      <c r="B44" s="4">
        <v>3.1147256434167998E-2</v>
      </c>
      <c r="C44" s="4">
        <v>0.73155357689936995</v>
      </c>
      <c r="D44" s="4">
        <v>1.2976604107571199E-2</v>
      </c>
    </row>
    <row r="45" spans="1:6" s="7" customFormat="1" x14ac:dyDescent="0.25">
      <c r="A45" s="2" t="s">
        <v>118</v>
      </c>
      <c r="B45" s="4">
        <v>3.1147256434167998E-2</v>
      </c>
      <c r="C45" s="4">
        <v>0.73155357689936595</v>
      </c>
      <c r="D45" s="4">
        <v>12.300880443213</v>
      </c>
    </row>
    <row r="46" spans="1:6" s="7" customFormat="1" x14ac:dyDescent="0.25">
      <c r="A46" s="2" t="s">
        <v>119</v>
      </c>
      <c r="B46" s="4">
        <v>3.1147256434167998E-2</v>
      </c>
      <c r="C46" s="4">
        <v>0.73155357689936895</v>
      </c>
      <c r="D46" s="4">
        <v>12.300880443213099</v>
      </c>
    </row>
    <row r="47" spans="1:6" s="7" customFormat="1" x14ac:dyDescent="0.25">
      <c r="A47" s="2" t="s">
        <v>120</v>
      </c>
      <c r="B47" s="4">
        <v>3.1147256434167998E-2</v>
      </c>
      <c r="C47" s="4">
        <v>0.73155357689936895</v>
      </c>
      <c r="D47" s="4">
        <v>12.300880443213</v>
      </c>
    </row>
    <row r="48" spans="1:6" s="7" customFormat="1" x14ac:dyDescent="0.25">
      <c r="A48" s="2" t="s">
        <v>121</v>
      </c>
      <c r="B48" s="4">
        <v>3.1147256434167998E-2</v>
      </c>
      <c r="C48" s="4">
        <v>0.73155357689937095</v>
      </c>
      <c r="D48" s="4">
        <v>12.300880443213</v>
      </c>
    </row>
    <row r="49" spans="1:4" s="7" customFormat="1" x14ac:dyDescent="0.25">
      <c r="A49" s="2" t="s">
        <v>122</v>
      </c>
      <c r="B49" s="4">
        <v>3.1147256434167998E-2</v>
      </c>
      <c r="C49" s="4">
        <v>0.73155357689936895</v>
      </c>
      <c r="D49" s="4">
        <v>12.300880443213</v>
      </c>
    </row>
    <row r="50" spans="1:4" s="7" customFormat="1" x14ac:dyDescent="0.25">
      <c r="A50" s="2" t="s">
        <v>123</v>
      </c>
      <c r="B50" s="4">
        <v>3.1147256434167998E-2</v>
      </c>
      <c r="C50" s="4">
        <v>0.73155357689936795</v>
      </c>
      <c r="D50" s="4">
        <v>12.300880443213099</v>
      </c>
    </row>
    <row r="51" spans="1:4" s="7" customFormat="1" x14ac:dyDescent="0.25">
      <c r="A51" s="2" t="s">
        <v>124</v>
      </c>
      <c r="B51" s="4">
        <v>3.1147256434167998E-2</v>
      </c>
      <c r="C51" s="4">
        <v>0.73155357689937295</v>
      </c>
      <c r="D51" s="4">
        <v>12.300880443213</v>
      </c>
    </row>
    <row r="52" spans="1:4" s="7" customFormat="1" x14ac:dyDescent="0.25">
      <c r="A52" s="2" t="s">
        <v>125</v>
      </c>
      <c r="B52" s="4">
        <v>3.1147256434167998E-2</v>
      </c>
      <c r="C52" s="4">
        <v>0.73155357689936895</v>
      </c>
      <c r="D52" s="4">
        <v>12.300880443213</v>
      </c>
    </row>
    <row r="53" spans="1:4" s="7" customFormat="1" x14ac:dyDescent="0.25">
      <c r="A53" s="2" t="s">
        <v>126</v>
      </c>
      <c r="B53" s="4">
        <v>3.1147256434167998E-2</v>
      </c>
      <c r="C53" s="4">
        <v>0.73155357689936895</v>
      </c>
      <c r="D53" s="4">
        <v>12.300880443213</v>
      </c>
    </row>
    <row r="54" spans="1:4" s="7" customFormat="1" x14ac:dyDescent="0.25">
      <c r="A54" s="2" t="s">
        <v>127</v>
      </c>
      <c r="B54" s="4">
        <v>3.1147256434167998E-2</v>
      </c>
      <c r="C54" s="4">
        <v>0.73155357689938905</v>
      </c>
      <c r="D54" s="4">
        <v>12.300880443213099</v>
      </c>
    </row>
    <row r="55" spans="1:4" s="7" customFormat="1" x14ac:dyDescent="0.25">
      <c r="A55" s="2" t="s">
        <v>128</v>
      </c>
      <c r="B55" s="4">
        <v>3.1147256434167998E-2</v>
      </c>
      <c r="C55" s="4">
        <v>0.73155357689937095</v>
      </c>
      <c r="D55" s="4">
        <v>12.300880443213</v>
      </c>
    </row>
    <row r="56" spans="1:4" s="7" customFormat="1" x14ac:dyDescent="0.25">
      <c r="A56" s="2" t="s">
        <v>129</v>
      </c>
      <c r="B56" s="4">
        <v>3.1147256434167998E-2</v>
      </c>
      <c r="C56" s="4">
        <v>0.73155357689937095</v>
      </c>
      <c r="D56" s="4">
        <v>12.300880443213</v>
      </c>
    </row>
    <row r="57" spans="1:4" s="7" customFormat="1" x14ac:dyDescent="0.25">
      <c r="A57" s="2" t="s">
        <v>130</v>
      </c>
      <c r="B57" s="4">
        <v>3.1147256434167998E-2</v>
      </c>
      <c r="C57" s="4">
        <v>0.73155357689937095</v>
      </c>
      <c r="D57" s="4">
        <v>12.300880443213</v>
      </c>
    </row>
    <row r="58" spans="1:4" s="7" customFormat="1" x14ac:dyDescent="0.25">
      <c r="A58" s="2" t="s">
        <v>131</v>
      </c>
      <c r="B58" s="4">
        <v>3.1147256434167998E-2</v>
      </c>
      <c r="C58" s="4">
        <v>0.73155357689937295</v>
      </c>
      <c r="D58" s="4">
        <v>12.300880443213</v>
      </c>
    </row>
    <row r="59" spans="1:4" s="7" customFormat="1" x14ac:dyDescent="0.25">
      <c r="A59" s="2" t="s">
        <v>132</v>
      </c>
      <c r="B59" s="4">
        <v>3.1147256434167998E-2</v>
      </c>
      <c r="C59" s="4">
        <v>0.73155357689937095</v>
      </c>
      <c r="D59" s="4">
        <v>12.300880443213</v>
      </c>
    </row>
    <row r="60" spans="1:4" s="7" customFormat="1" x14ac:dyDescent="0.25">
      <c r="A60" s="2" t="s">
        <v>133</v>
      </c>
      <c r="B60" s="4">
        <v>3.1147256434167998E-2</v>
      </c>
      <c r="C60" s="4">
        <v>0.73155357689937095</v>
      </c>
      <c r="D60" s="4">
        <v>12.300880443213</v>
      </c>
    </row>
    <row r="61" spans="1:4" s="7" customFormat="1" x14ac:dyDescent="0.25">
      <c r="A61" s="2" t="s">
        <v>134</v>
      </c>
      <c r="B61" s="4">
        <v>3.1147256434167998E-2</v>
      </c>
      <c r="C61" s="4">
        <v>0.73155357689937095</v>
      </c>
      <c r="D61" s="4">
        <v>12.300880443213</v>
      </c>
    </row>
    <row r="62" spans="1:4" s="7" customFormat="1" x14ac:dyDescent="0.25">
      <c r="A62" s="2" t="s">
        <v>135</v>
      </c>
      <c r="B62" s="4">
        <v>3.1147256434167998E-2</v>
      </c>
      <c r="C62" s="4">
        <v>0.73155357689937095</v>
      </c>
      <c r="D62" s="4">
        <v>12.300880443213</v>
      </c>
    </row>
    <row r="63" spans="1:4" s="7" customFormat="1" x14ac:dyDescent="0.25">
      <c r="A63" s="2" t="s">
        <v>136</v>
      </c>
      <c r="B63" s="4">
        <v>3.1147256434167998E-2</v>
      </c>
      <c r="C63" s="4">
        <v>0.73155357689937095</v>
      </c>
      <c r="D63" s="4">
        <v>12.300880443213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B7651-FF52-4705-B1E9-230E5A5D3515}">
  <dimension ref="A1:I539"/>
  <sheetViews>
    <sheetView workbookViewId="0">
      <selection activeCell="O10" sqref="O10"/>
    </sheetView>
  </sheetViews>
  <sheetFormatPr defaultColWidth="9.28515625" defaultRowHeight="15" x14ac:dyDescent="0.25"/>
  <cols>
    <col min="1" max="1" width="11.140625" style="7" bestFit="1" customWidth="1"/>
    <col min="2" max="2" width="8.5703125" style="7" bestFit="1" customWidth="1"/>
    <col min="3" max="3" width="20.42578125" style="7" bestFit="1" customWidth="1"/>
    <col min="4" max="16384" width="9.28515625" style="7"/>
  </cols>
  <sheetData>
    <row r="1" spans="1:9" x14ac:dyDescent="0.25">
      <c r="A1" s="1" t="s">
        <v>0</v>
      </c>
      <c r="B1" s="7" t="s">
        <v>51</v>
      </c>
      <c r="C1" s="7" t="s">
        <v>51</v>
      </c>
      <c r="D1" s="1" t="s">
        <v>43</v>
      </c>
    </row>
    <row r="2" spans="1:9" x14ac:dyDescent="0.25">
      <c r="A2" s="1" t="s">
        <v>52</v>
      </c>
      <c r="B2" s="1" t="s">
        <v>53</v>
      </c>
      <c r="C2" s="1" t="s">
        <v>1</v>
      </c>
      <c r="D2" s="3">
        <v>2025</v>
      </c>
      <c r="E2" s="3">
        <v>2030</v>
      </c>
      <c r="F2" s="3">
        <v>2035</v>
      </c>
      <c r="G2" s="3">
        <v>2040</v>
      </c>
      <c r="H2" s="3">
        <v>2045</v>
      </c>
      <c r="I2" s="3">
        <v>2050</v>
      </c>
    </row>
    <row r="3" spans="1:9" x14ac:dyDescent="0.25">
      <c r="A3" s="2" t="s">
        <v>78</v>
      </c>
      <c r="B3" s="2" t="s">
        <v>79</v>
      </c>
      <c r="C3" s="2" t="s">
        <v>2</v>
      </c>
      <c r="D3" s="5"/>
      <c r="E3" s="5"/>
      <c r="F3" s="5"/>
      <c r="G3" s="5"/>
      <c r="H3" s="4">
        <v>4.8152729637904899E-3</v>
      </c>
      <c r="I3" s="4">
        <v>1034.6098434021701</v>
      </c>
    </row>
    <row r="4" spans="1:9" x14ac:dyDescent="0.25">
      <c r="A4" s="2" t="s">
        <v>81</v>
      </c>
      <c r="B4" s="2" t="s">
        <v>82</v>
      </c>
      <c r="C4" s="2" t="s">
        <v>2</v>
      </c>
      <c r="D4" s="4">
        <v>4.0895857874657701E-2</v>
      </c>
      <c r="E4" s="4">
        <v>3.9491639102890198E-2</v>
      </c>
      <c r="F4" s="4">
        <v>4.0081317405455397E-2</v>
      </c>
      <c r="G4" s="5"/>
      <c r="H4" s="5"/>
      <c r="I4" s="5"/>
    </row>
    <row r="5" spans="1:9" x14ac:dyDescent="0.25">
      <c r="A5" s="2" t="s">
        <v>83</v>
      </c>
      <c r="B5" s="2" t="s">
        <v>82</v>
      </c>
      <c r="C5" s="2" t="s">
        <v>2</v>
      </c>
      <c r="D5" s="4">
        <v>1.24807446375764E-2</v>
      </c>
      <c r="E5" s="4">
        <v>9.8729097757222495E-3</v>
      </c>
      <c r="F5" s="4">
        <v>97.904396922838103</v>
      </c>
      <c r="G5" s="5"/>
      <c r="H5" s="5"/>
      <c r="I5" s="5"/>
    </row>
    <row r="6" spans="1:9" x14ac:dyDescent="0.25">
      <c r="A6" s="2" t="s">
        <v>84</v>
      </c>
      <c r="B6" s="2" t="s">
        <v>82</v>
      </c>
      <c r="C6" s="2" t="s">
        <v>2</v>
      </c>
      <c r="D6" s="5"/>
      <c r="E6" s="5"/>
      <c r="F6" s="5"/>
      <c r="G6" s="4">
        <v>93.806091609060601</v>
      </c>
      <c r="H6" s="4">
        <v>89.965035448884905</v>
      </c>
      <c r="I6" s="4">
        <v>70.791968212602796</v>
      </c>
    </row>
    <row r="7" spans="1:9" x14ac:dyDescent="0.25">
      <c r="A7" s="8" t="s">
        <v>81</v>
      </c>
      <c r="B7" s="8" t="s">
        <v>82</v>
      </c>
      <c r="C7" s="2" t="s">
        <v>3</v>
      </c>
      <c r="D7" s="4">
        <v>4.8251328139593701E-2</v>
      </c>
      <c r="E7" s="4">
        <v>4.6847109367826198E-2</v>
      </c>
      <c r="F7" s="4">
        <v>4.36873423893629E-2</v>
      </c>
      <c r="G7" s="4">
        <v>4.1078107073595098E-2</v>
      </c>
      <c r="H7" s="5"/>
      <c r="I7" s="5"/>
    </row>
    <row r="8" spans="1:9" x14ac:dyDescent="0.25">
      <c r="A8" s="8" t="s">
        <v>83</v>
      </c>
      <c r="B8" s="8" t="s">
        <v>82</v>
      </c>
      <c r="C8" s="2" t="s">
        <v>3</v>
      </c>
      <c r="D8" s="4">
        <v>5.1252743726404298E-3</v>
      </c>
      <c r="E8" s="4">
        <v>2.51743951078655E-3</v>
      </c>
      <c r="F8" s="4">
        <v>2.2843467664870301E-3</v>
      </c>
      <c r="G8" s="4">
        <v>1.7115877947331301E-3</v>
      </c>
      <c r="H8" s="5"/>
      <c r="I8" s="5"/>
    </row>
    <row r="9" spans="1:9" x14ac:dyDescent="0.25">
      <c r="A9" s="8" t="s">
        <v>84</v>
      </c>
      <c r="B9" s="8" t="s">
        <v>82</v>
      </c>
      <c r="C9" s="2" t="s">
        <v>3</v>
      </c>
      <c r="D9" s="5"/>
      <c r="E9" s="5"/>
      <c r="F9" s="5"/>
      <c r="G9" s="5"/>
      <c r="H9" s="4">
        <v>1.3078679437750901E-2</v>
      </c>
      <c r="I9" s="4">
        <v>3.8704423505304397E-2</v>
      </c>
    </row>
    <row r="10" spans="1:9" x14ac:dyDescent="0.25">
      <c r="A10" s="2" t="s">
        <v>86</v>
      </c>
      <c r="B10" s="2" t="s">
        <v>82</v>
      </c>
      <c r="C10" s="2" t="s">
        <v>3</v>
      </c>
      <c r="D10" s="5"/>
      <c r="E10" s="5"/>
      <c r="F10" s="5"/>
      <c r="G10" s="5"/>
      <c r="H10" s="4">
        <v>2.7453921267556299E-2</v>
      </c>
      <c r="I10" s="5"/>
    </row>
    <row r="11" spans="1:9" x14ac:dyDescent="0.25">
      <c r="A11" s="8" t="s">
        <v>78</v>
      </c>
      <c r="B11" s="8" t="s">
        <v>79</v>
      </c>
      <c r="C11" s="2" t="s">
        <v>4</v>
      </c>
      <c r="D11" s="5"/>
      <c r="E11" s="5"/>
      <c r="F11" s="5"/>
      <c r="G11" s="5"/>
      <c r="H11" s="4">
        <v>4.8152729637904899E-3</v>
      </c>
      <c r="I11" s="4">
        <v>1104.51460641429</v>
      </c>
    </row>
    <row r="12" spans="1:9" x14ac:dyDescent="0.25">
      <c r="A12" s="8" t="s">
        <v>81</v>
      </c>
      <c r="B12" s="8" t="s">
        <v>82</v>
      </c>
      <c r="C12" s="2" t="s">
        <v>4</v>
      </c>
      <c r="D12" s="4">
        <v>3.7512969138236603E-2</v>
      </c>
      <c r="E12" s="4">
        <v>3.52260985670724E-2</v>
      </c>
      <c r="F12" s="4">
        <v>3.7512969138236603E-2</v>
      </c>
      <c r="G12" s="5"/>
      <c r="H12" s="5"/>
      <c r="I12" s="5"/>
    </row>
    <row r="13" spans="1:9" x14ac:dyDescent="0.25">
      <c r="A13" s="8" t="s">
        <v>83</v>
      </c>
      <c r="B13" s="8" t="s">
        <v>82</v>
      </c>
      <c r="C13" s="2" t="s">
        <v>4</v>
      </c>
      <c r="D13" s="4">
        <v>1.5863633373997502E-2</v>
      </c>
      <c r="E13" s="4">
        <v>1.4138450311540301E-2</v>
      </c>
      <c r="F13" s="4">
        <v>97.906965271105307</v>
      </c>
      <c r="G13" s="4">
        <v>4.7068664355161098E-3</v>
      </c>
      <c r="H13" s="5"/>
      <c r="I13" s="5"/>
    </row>
    <row r="14" spans="1:9" x14ac:dyDescent="0.25">
      <c r="A14" s="8" t="s">
        <v>84</v>
      </c>
      <c r="B14" s="8" t="s">
        <v>82</v>
      </c>
      <c r="C14" s="2" t="s">
        <v>4</v>
      </c>
      <c r="D14" s="5"/>
      <c r="E14" s="5"/>
      <c r="F14" s="5"/>
      <c r="G14" s="4">
        <v>101.875772995492</v>
      </c>
      <c r="H14" s="4">
        <v>97.406138348586097</v>
      </c>
      <c r="I14" s="4">
        <v>77.691899992325602</v>
      </c>
    </row>
    <row r="15" spans="1:9" x14ac:dyDescent="0.25">
      <c r="A15" s="8" t="s">
        <v>81</v>
      </c>
      <c r="B15" s="8" t="s">
        <v>82</v>
      </c>
      <c r="C15" s="2" t="s">
        <v>5</v>
      </c>
      <c r="D15" s="4">
        <v>5.1241538411744697E-2</v>
      </c>
      <c r="E15" s="4">
        <v>4.7389966923468203E-2</v>
      </c>
      <c r="F15" s="4">
        <v>4.41328215896159E-2</v>
      </c>
      <c r="G15" s="4">
        <v>5.1241538411744697E-2</v>
      </c>
      <c r="H15" s="4">
        <v>7.2908213667233199E-5</v>
      </c>
      <c r="I15" s="4">
        <v>7.2908213667233199E-5</v>
      </c>
    </row>
    <row r="16" spans="1:9" x14ac:dyDescent="0.25">
      <c r="A16" s="8" t="s">
        <v>83</v>
      </c>
      <c r="B16" s="8" t="s">
        <v>82</v>
      </c>
      <c r="C16" s="2" t="s">
        <v>5</v>
      </c>
      <c r="D16" s="4">
        <v>2.1350641004893602E-3</v>
      </c>
      <c r="E16" s="4">
        <v>1.9745819551445099E-3</v>
      </c>
      <c r="F16" s="4">
        <v>1.8388675662339999E-3</v>
      </c>
      <c r="G16" s="4">
        <v>1.7115877947331301E-3</v>
      </c>
      <c r="H16" s="5"/>
      <c r="I16" s="5"/>
    </row>
    <row r="17" spans="1:9" x14ac:dyDescent="0.25">
      <c r="A17" s="2" t="s">
        <v>85</v>
      </c>
      <c r="B17" s="2" t="s">
        <v>82</v>
      </c>
      <c r="C17" s="2" t="s">
        <v>5</v>
      </c>
      <c r="D17" s="5"/>
      <c r="E17" s="5"/>
      <c r="F17" s="5"/>
      <c r="G17" s="4">
        <v>0.2372500831246</v>
      </c>
      <c r="H17" s="4">
        <v>85.306543106773603</v>
      </c>
      <c r="I17" s="4">
        <v>85.306543106773603</v>
      </c>
    </row>
    <row r="18" spans="1:9" x14ac:dyDescent="0.25">
      <c r="A18" s="8" t="s">
        <v>86</v>
      </c>
      <c r="B18" s="8" t="s">
        <v>82</v>
      </c>
      <c r="C18" s="2" t="s">
        <v>5</v>
      </c>
      <c r="D18" s="5"/>
      <c r="E18" s="5"/>
      <c r="F18" s="5"/>
      <c r="G18" s="5"/>
      <c r="H18" s="4">
        <v>746.21171529221203</v>
      </c>
      <c r="I18" s="4">
        <v>2994.1334283061901</v>
      </c>
    </row>
    <row r="19" spans="1:9" x14ac:dyDescent="0.25">
      <c r="A19" s="8" t="s">
        <v>81</v>
      </c>
      <c r="B19" s="8" t="s">
        <v>82</v>
      </c>
      <c r="C19" s="2" t="s">
        <v>6</v>
      </c>
      <c r="D19" s="4">
        <v>4.0001076332782999E-2</v>
      </c>
      <c r="E19" s="4">
        <v>3.9118424533386299E-2</v>
      </c>
      <c r="F19" s="4">
        <v>3.6215663815973E-2</v>
      </c>
      <c r="G19" s="4">
        <v>3.1280175852657903E-2</v>
      </c>
      <c r="H19" s="5"/>
      <c r="I19" s="5"/>
    </row>
    <row r="20" spans="1:9" x14ac:dyDescent="0.25">
      <c r="A20" s="8" t="s">
        <v>83</v>
      </c>
      <c r="B20" s="8" t="s">
        <v>82</v>
      </c>
      <c r="C20" s="2" t="s">
        <v>6</v>
      </c>
      <c r="D20" s="4">
        <v>1.33755261794511E-2</v>
      </c>
      <c r="E20" s="4">
        <v>1.02461243452264E-2</v>
      </c>
      <c r="F20" s="4">
        <v>9.7560253398769805E-3</v>
      </c>
      <c r="G20" s="4">
        <v>1.125814465067E-2</v>
      </c>
      <c r="H20" s="5"/>
      <c r="I20" s="5"/>
    </row>
    <row r="21" spans="1:9" x14ac:dyDescent="0.25">
      <c r="A21" s="8" t="s">
        <v>84</v>
      </c>
      <c r="B21" s="8" t="s">
        <v>82</v>
      </c>
      <c r="C21" s="2" t="s">
        <v>6</v>
      </c>
      <c r="D21" s="5"/>
      <c r="E21" s="5"/>
      <c r="F21" s="5"/>
      <c r="G21" s="5"/>
      <c r="H21" s="4">
        <v>184.567606968012</v>
      </c>
      <c r="I21" s="4">
        <v>243.53070825016999</v>
      </c>
    </row>
    <row r="22" spans="1:9" x14ac:dyDescent="0.25">
      <c r="A22" s="8" t="s">
        <v>86</v>
      </c>
      <c r="B22" s="8" t="s">
        <v>82</v>
      </c>
      <c r="C22" s="2" t="s">
        <v>6</v>
      </c>
      <c r="D22" s="5"/>
      <c r="E22" s="5"/>
      <c r="F22" s="5"/>
      <c r="G22" s="4">
        <v>2.5137436500038398E-4</v>
      </c>
      <c r="H22" s="4">
        <v>7.0565214878500204E-3</v>
      </c>
      <c r="I22" s="5"/>
    </row>
    <row r="23" spans="1:9" x14ac:dyDescent="0.25">
      <c r="A23" s="8" t="s">
        <v>81</v>
      </c>
      <c r="B23" s="8" t="s">
        <v>82</v>
      </c>
      <c r="C23" s="2" t="s">
        <v>7</v>
      </c>
      <c r="D23" s="4">
        <v>4.82712567564842E-2</v>
      </c>
      <c r="E23" s="4">
        <v>4.6867037984716697E-2</v>
      </c>
      <c r="F23" s="4">
        <v>4.41328215896159E-2</v>
      </c>
      <c r="G23" s="4">
        <v>4.5639059703262201E-2</v>
      </c>
      <c r="H23" s="5"/>
      <c r="I23" s="5"/>
    </row>
    <row r="24" spans="1:9" x14ac:dyDescent="0.25">
      <c r="A24" s="8" t="s">
        <v>83</v>
      </c>
      <c r="B24" s="8" t="s">
        <v>82</v>
      </c>
      <c r="C24" s="2" t="s">
        <v>7</v>
      </c>
      <c r="D24" s="4">
        <v>5.1053457557498697E-3</v>
      </c>
      <c r="E24" s="4">
        <v>2.4975108938959899E-3</v>
      </c>
      <c r="F24" s="4">
        <v>1.8388675662339999E-3</v>
      </c>
      <c r="G24" s="4">
        <v>1.7115877947331301E-3</v>
      </c>
      <c r="H24" s="5"/>
      <c r="I24" s="5"/>
    </row>
    <row r="25" spans="1:9" x14ac:dyDescent="0.25">
      <c r="A25" s="8" t="s">
        <v>84</v>
      </c>
      <c r="B25" s="8" t="s">
        <v>82</v>
      </c>
      <c r="C25" s="2" t="s">
        <v>7</v>
      </c>
      <c r="D25" s="5"/>
      <c r="E25" s="5"/>
      <c r="F25" s="5"/>
      <c r="G25" s="5"/>
      <c r="H25" s="4">
        <v>95.109942552047201</v>
      </c>
      <c r="I25" s="4">
        <v>832.19964587595996</v>
      </c>
    </row>
    <row r="26" spans="1:9" x14ac:dyDescent="0.25">
      <c r="A26" s="8" t="s">
        <v>86</v>
      </c>
      <c r="B26" s="8" t="s">
        <v>82</v>
      </c>
      <c r="C26" s="2" t="s">
        <v>7</v>
      </c>
      <c r="D26" s="5"/>
      <c r="E26" s="5"/>
      <c r="F26" s="5"/>
      <c r="G26" s="5"/>
      <c r="H26" s="4">
        <v>3.59932594041147E-2</v>
      </c>
      <c r="I26" s="5"/>
    </row>
    <row r="27" spans="1:9" x14ac:dyDescent="0.25">
      <c r="A27" s="8" t="s">
        <v>81</v>
      </c>
      <c r="B27" s="8" t="s">
        <v>82</v>
      </c>
      <c r="C27" s="2" t="s">
        <v>10</v>
      </c>
      <c r="D27" s="4">
        <v>4.0001076332782999E-2</v>
      </c>
      <c r="E27" s="4">
        <v>3.9118424533386299E-2</v>
      </c>
      <c r="F27" s="4">
        <v>3.6215663815973E-2</v>
      </c>
      <c r="G27" s="4">
        <v>2.89096531686131E-2</v>
      </c>
      <c r="H27" s="5"/>
      <c r="I27" s="5"/>
    </row>
    <row r="28" spans="1:9" x14ac:dyDescent="0.25">
      <c r="A28" s="8" t="s">
        <v>83</v>
      </c>
      <c r="B28" s="8" t="s">
        <v>82</v>
      </c>
      <c r="C28" s="2" t="s">
        <v>10</v>
      </c>
      <c r="D28" s="4">
        <v>1.33755261794511E-2</v>
      </c>
      <c r="E28" s="4">
        <v>1.02461243452264E-2</v>
      </c>
      <c r="F28" s="4">
        <v>9.7560253398769805E-3</v>
      </c>
      <c r="G28" s="4">
        <v>1.125814465067E-2</v>
      </c>
      <c r="H28" s="5"/>
      <c r="I28" s="5"/>
    </row>
    <row r="29" spans="1:9" x14ac:dyDescent="0.25">
      <c r="A29" s="8" t="s">
        <v>84</v>
      </c>
      <c r="B29" s="8" t="s">
        <v>82</v>
      </c>
      <c r="C29" s="2" t="s">
        <v>10</v>
      </c>
      <c r="D29" s="5"/>
      <c r="E29" s="5"/>
      <c r="F29" s="5"/>
      <c r="G29" s="5"/>
      <c r="H29" s="4">
        <v>514.16669402672096</v>
      </c>
      <c r="I29" s="4">
        <v>1722.67016993323</v>
      </c>
    </row>
    <row r="30" spans="1:9" x14ac:dyDescent="0.25">
      <c r="A30" s="8" t="s">
        <v>86</v>
      </c>
      <c r="B30" s="8" t="s">
        <v>82</v>
      </c>
      <c r="C30" s="2" t="s">
        <v>10</v>
      </c>
      <c r="D30" s="5"/>
      <c r="E30" s="5"/>
      <c r="F30" s="5"/>
      <c r="G30" s="4">
        <v>3.89232596631385E-3</v>
      </c>
      <c r="H30" s="4">
        <v>82.220435000131701</v>
      </c>
      <c r="I30" s="5"/>
    </row>
    <row r="31" spans="1:9" x14ac:dyDescent="0.25">
      <c r="A31" s="8" t="s">
        <v>81</v>
      </c>
      <c r="B31" s="8" t="s">
        <v>82</v>
      </c>
      <c r="C31" s="2" t="s">
        <v>13</v>
      </c>
      <c r="D31" s="4">
        <v>4.0001076332782999E-2</v>
      </c>
      <c r="E31" s="4">
        <v>3.9118424533386299E-2</v>
      </c>
      <c r="F31" s="4">
        <v>3.6215663815973E-2</v>
      </c>
      <c r="G31" s="4">
        <v>3.1280175852657903E-2</v>
      </c>
      <c r="H31" s="5"/>
      <c r="I31" s="5"/>
    </row>
    <row r="32" spans="1:9" x14ac:dyDescent="0.25">
      <c r="A32" s="8" t="s">
        <v>83</v>
      </c>
      <c r="B32" s="8" t="s">
        <v>82</v>
      </c>
      <c r="C32" s="2" t="s">
        <v>13</v>
      </c>
      <c r="D32" s="4">
        <v>1.33755261794511E-2</v>
      </c>
      <c r="E32" s="4">
        <v>1.02461243452264E-2</v>
      </c>
      <c r="F32" s="4">
        <v>9.7560253398769805E-3</v>
      </c>
      <c r="G32" s="4">
        <v>1.125814465067E-2</v>
      </c>
      <c r="H32" s="5"/>
      <c r="I32" s="5"/>
    </row>
    <row r="33" spans="1:9" x14ac:dyDescent="0.25">
      <c r="A33" s="8" t="s">
        <v>84</v>
      </c>
      <c r="B33" s="8" t="s">
        <v>82</v>
      </c>
      <c r="C33" s="2" t="s">
        <v>13</v>
      </c>
      <c r="D33" s="5"/>
      <c r="E33" s="5"/>
      <c r="F33" s="5"/>
      <c r="G33" s="5"/>
      <c r="H33" s="4">
        <v>184.567606968012</v>
      </c>
      <c r="I33" s="4">
        <v>243.53070825017099</v>
      </c>
    </row>
    <row r="34" spans="1:9" x14ac:dyDescent="0.25">
      <c r="A34" s="8" t="s">
        <v>86</v>
      </c>
      <c r="B34" s="8" t="s">
        <v>82</v>
      </c>
      <c r="C34" s="2" t="s">
        <v>13</v>
      </c>
      <c r="D34" s="5"/>
      <c r="E34" s="5"/>
      <c r="F34" s="5"/>
      <c r="G34" s="4">
        <v>2.5137436500038398E-4</v>
      </c>
      <c r="H34" s="4">
        <v>7.0565214878500204E-3</v>
      </c>
      <c r="I34" s="5"/>
    </row>
    <row r="35" spans="1:9" x14ac:dyDescent="0.25">
      <c r="A35" s="8" t="s">
        <v>81</v>
      </c>
      <c r="B35" s="8" t="s">
        <v>82</v>
      </c>
      <c r="C35" s="2" t="s">
        <v>14</v>
      </c>
      <c r="D35" s="4">
        <v>4.0001076332782999E-2</v>
      </c>
      <c r="E35" s="4">
        <v>3.9118424533386299E-2</v>
      </c>
      <c r="F35" s="4">
        <v>3.6215663815973E-2</v>
      </c>
      <c r="G35" s="4">
        <v>3.1280175852657903E-2</v>
      </c>
      <c r="H35" s="5"/>
      <c r="I35" s="5"/>
    </row>
    <row r="36" spans="1:9" x14ac:dyDescent="0.25">
      <c r="A36" s="8" t="s">
        <v>83</v>
      </c>
      <c r="B36" s="8" t="s">
        <v>82</v>
      </c>
      <c r="C36" s="2" t="s">
        <v>14</v>
      </c>
      <c r="D36" s="4">
        <v>1.33755261794511E-2</v>
      </c>
      <c r="E36" s="4">
        <v>1.02461243452264E-2</v>
      </c>
      <c r="F36" s="4">
        <v>9.7560253398769805E-3</v>
      </c>
      <c r="G36" s="4">
        <v>1.125814465067E-2</v>
      </c>
      <c r="H36" s="5"/>
      <c r="I36" s="5"/>
    </row>
    <row r="37" spans="1:9" x14ac:dyDescent="0.25">
      <c r="A37" s="8" t="s">
        <v>84</v>
      </c>
      <c r="B37" s="8" t="s">
        <v>82</v>
      </c>
      <c r="C37" s="2" t="s">
        <v>14</v>
      </c>
      <c r="D37" s="5"/>
      <c r="E37" s="5"/>
      <c r="F37" s="5"/>
      <c r="G37" s="5"/>
      <c r="H37" s="4">
        <v>184.567606968012</v>
      </c>
      <c r="I37" s="4">
        <v>243.53070825016999</v>
      </c>
    </row>
    <row r="38" spans="1:9" x14ac:dyDescent="0.25">
      <c r="A38" s="8" t="s">
        <v>86</v>
      </c>
      <c r="B38" s="8" t="s">
        <v>82</v>
      </c>
      <c r="C38" s="2" t="s">
        <v>14</v>
      </c>
      <c r="D38" s="5"/>
      <c r="E38" s="5"/>
      <c r="F38" s="5"/>
      <c r="G38" s="4">
        <v>2.5137436500038398E-4</v>
      </c>
      <c r="H38" s="4">
        <v>7.0565214878500204E-3</v>
      </c>
      <c r="I38" s="5"/>
    </row>
    <row r="39" spans="1:9" x14ac:dyDescent="0.25">
      <c r="A39" s="8" t="s">
        <v>81</v>
      </c>
      <c r="B39" s="8" t="s">
        <v>82</v>
      </c>
      <c r="C39" s="2" t="s">
        <v>15</v>
      </c>
      <c r="D39" s="4">
        <v>4.0001076332782999E-2</v>
      </c>
      <c r="E39" s="4">
        <v>3.9118424533386299E-2</v>
      </c>
      <c r="F39" s="4">
        <v>3.6215663815973E-2</v>
      </c>
      <c r="G39" s="4">
        <v>3.1280175852657903E-2</v>
      </c>
      <c r="H39" s="5"/>
      <c r="I39" s="5"/>
    </row>
    <row r="40" spans="1:9" x14ac:dyDescent="0.25">
      <c r="A40" s="8" t="s">
        <v>83</v>
      </c>
      <c r="B40" s="8" t="s">
        <v>82</v>
      </c>
      <c r="C40" s="2" t="s">
        <v>15</v>
      </c>
      <c r="D40" s="4">
        <v>1.33755261794511E-2</v>
      </c>
      <c r="E40" s="4">
        <v>1.02461243452264E-2</v>
      </c>
      <c r="F40" s="4">
        <v>9.7560253398769805E-3</v>
      </c>
      <c r="G40" s="4">
        <v>1.125814465067E-2</v>
      </c>
      <c r="H40" s="5"/>
      <c r="I40" s="5"/>
    </row>
    <row r="41" spans="1:9" x14ac:dyDescent="0.25">
      <c r="A41" s="8" t="s">
        <v>84</v>
      </c>
      <c r="B41" s="8" t="s">
        <v>82</v>
      </c>
      <c r="C41" s="2" t="s">
        <v>15</v>
      </c>
      <c r="D41" s="5"/>
      <c r="E41" s="5"/>
      <c r="F41" s="5"/>
      <c r="G41" s="5"/>
      <c r="H41" s="4">
        <v>184.567606968012</v>
      </c>
      <c r="I41" s="4">
        <v>243.53070825016999</v>
      </c>
    </row>
    <row r="42" spans="1:9" x14ac:dyDescent="0.25">
      <c r="A42" s="8" t="s">
        <v>86</v>
      </c>
      <c r="B42" s="8" t="s">
        <v>82</v>
      </c>
      <c r="C42" s="2" t="s">
        <v>15</v>
      </c>
      <c r="D42" s="5"/>
      <c r="E42" s="5"/>
      <c r="F42" s="5"/>
      <c r="G42" s="4">
        <v>2.5137436500038398E-4</v>
      </c>
      <c r="H42" s="4">
        <v>7.0565214878500204E-3</v>
      </c>
      <c r="I42" s="5"/>
    </row>
    <row r="43" spans="1:9" x14ac:dyDescent="0.25">
      <c r="A43" s="8" t="s">
        <v>78</v>
      </c>
      <c r="B43" s="8" t="s">
        <v>79</v>
      </c>
      <c r="C43" s="2" t="s">
        <v>16</v>
      </c>
      <c r="D43" s="5"/>
      <c r="E43" s="5"/>
      <c r="F43" s="5"/>
      <c r="G43" s="5"/>
      <c r="H43" s="5"/>
      <c r="I43" s="4">
        <v>14.101071804930699</v>
      </c>
    </row>
    <row r="44" spans="1:9" x14ac:dyDescent="0.25">
      <c r="A44" s="8" t="s">
        <v>81</v>
      </c>
      <c r="B44" s="8" t="s">
        <v>82</v>
      </c>
      <c r="C44" s="2" t="s">
        <v>16</v>
      </c>
      <c r="D44" s="4">
        <v>4.0001076332782999E-2</v>
      </c>
      <c r="E44" s="4">
        <v>3.9118424533386299E-2</v>
      </c>
      <c r="F44" s="4">
        <v>3.6215663815973E-2</v>
      </c>
      <c r="G44" s="4">
        <v>2.89096531686131E-2</v>
      </c>
      <c r="H44" s="5"/>
      <c r="I44" s="5"/>
    </row>
    <row r="45" spans="1:9" x14ac:dyDescent="0.25">
      <c r="A45" s="8" t="s">
        <v>83</v>
      </c>
      <c r="B45" s="8" t="s">
        <v>82</v>
      </c>
      <c r="C45" s="2" t="s">
        <v>16</v>
      </c>
      <c r="D45" s="4">
        <v>1.33755261794511E-2</v>
      </c>
      <c r="E45" s="4">
        <v>1.02461243452264E-2</v>
      </c>
      <c r="F45" s="4">
        <v>9.7560253398769805E-3</v>
      </c>
      <c r="G45" s="4">
        <v>1.125814465067E-2</v>
      </c>
      <c r="H45" s="5"/>
      <c r="I45" s="5"/>
    </row>
    <row r="46" spans="1:9" x14ac:dyDescent="0.25">
      <c r="A46" s="8" t="s">
        <v>84</v>
      </c>
      <c r="B46" s="8" t="s">
        <v>82</v>
      </c>
      <c r="C46" s="2" t="s">
        <v>16</v>
      </c>
      <c r="D46" s="5"/>
      <c r="E46" s="5"/>
      <c r="F46" s="5"/>
      <c r="G46" s="5"/>
      <c r="H46" s="4">
        <v>507.505886663365</v>
      </c>
      <c r="I46" s="4">
        <v>1709.8654019308001</v>
      </c>
    </row>
    <row r="47" spans="1:9" x14ac:dyDescent="0.25">
      <c r="A47" s="8" t="s">
        <v>86</v>
      </c>
      <c r="B47" s="8" t="s">
        <v>82</v>
      </c>
      <c r="C47" s="2" t="s">
        <v>16</v>
      </c>
      <c r="D47" s="5"/>
      <c r="E47" s="5"/>
      <c r="F47" s="5"/>
      <c r="G47" s="4">
        <v>3.89232596631385E-3</v>
      </c>
      <c r="H47" s="4">
        <v>89.146692200429499</v>
      </c>
      <c r="I47" s="5"/>
    </row>
    <row r="48" spans="1:9" x14ac:dyDescent="0.25">
      <c r="A48" s="8" t="s">
        <v>78</v>
      </c>
      <c r="B48" s="8" t="s">
        <v>79</v>
      </c>
      <c r="C48" s="2" t="s">
        <v>17</v>
      </c>
      <c r="D48" s="5"/>
      <c r="E48" s="5"/>
      <c r="F48" s="5"/>
      <c r="G48" s="5"/>
      <c r="H48" s="5"/>
      <c r="I48" s="4">
        <v>14.101071805542301</v>
      </c>
    </row>
    <row r="49" spans="1:9" x14ac:dyDescent="0.25">
      <c r="A49" s="8" t="s">
        <v>81</v>
      </c>
      <c r="B49" s="8" t="s">
        <v>82</v>
      </c>
      <c r="C49" s="2" t="s">
        <v>17</v>
      </c>
      <c r="D49" s="4">
        <v>4.0001076332782999E-2</v>
      </c>
      <c r="E49" s="4">
        <v>3.9118424533386299E-2</v>
      </c>
      <c r="F49" s="4">
        <v>3.6215663815973E-2</v>
      </c>
      <c r="G49" s="4">
        <v>2.89096531686131E-2</v>
      </c>
      <c r="H49" s="5"/>
      <c r="I49" s="5"/>
    </row>
    <row r="50" spans="1:9" x14ac:dyDescent="0.25">
      <c r="A50" s="8" t="s">
        <v>83</v>
      </c>
      <c r="B50" s="8" t="s">
        <v>82</v>
      </c>
      <c r="C50" s="2" t="s">
        <v>17</v>
      </c>
      <c r="D50" s="4">
        <v>1.33755261794511E-2</v>
      </c>
      <c r="E50" s="4">
        <v>1.02461243452264E-2</v>
      </c>
      <c r="F50" s="4">
        <v>9.7560253398769805E-3</v>
      </c>
      <c r="G50" s="4">
        <v>1.125814465067E-2</v>
      </c>
      <c r="H50" s="5"/>
      <c r="I50" s="5"/>
    </row>
    <row r="51" spans="1:9" x14ac:dyDescent="0.25">
      <c r="A51" s="8" t="s">
        <v>84</v>
      </c>
      <c r="B51" s="8" t="s">
        <v>82</v>
      </c>
      <c r="C51" s="2" t="s">
        <v>17</v>
      </c>
      <c r="D51" s="5"/>
      <c r="E51" s="5"/>
      <c r="F51" s="5"/>
      <c r="G51" s="5"/>
      <c r="H51" s="4">
        <v>507.50588666336398</v>
      </c>
      <c r="I51" s="4">
        <v>1709.8654019308001</v>
      </c>
    </row>
    <row r="52" spans="1:9" x14ac:dyDescent="0.25">
      <c r="A52" s="8" t="s">
        <v>86</v>
      </c>
      <c r="B52" s="8" t="s">
        <v>82</v>
      </c>
      <c r="C52" s="2" t="s">
        <v>17</v>
      </c>
      <c r="D52" s="5"/>
      <c r="E52" s="5"/>
      <c r="F52" s="5"/>
      <c r="G52" s="4">
        <v>3.89232596631385E-3</v>
      </c>
      <c r="H52" s="4">
        <v>89.146692201026397</v>
      </c>
      <c r="I52" s="5"/>
    </row>
    <row r="53" spans="1:9" x14ac:dyDescent="0.25">
      <c r="A53" s="8" t="s">
        <v>78</v>
      </c>
      <c r="B53" s="8" t="s">
        <v>79</v>
      </c>
      <c r="C53" s="2" t="s">
        <v>18</v>
      </c>
      <c r="D53" s="5"/>
      <c r="E53" s="5"/>
      <c r="F53" s="5"/>
      <c r="G53" s="5"/>
      <c r="H53" s="5"/>
      <c r="I53" s="4">
        <v>14.1010717824977</v>
      </c>
    </row>
    <row r="54" spans="1:9" x14ac:dyDescent="0.25">
      <c r="A54" s="8" t="s">
        <v>81</v>
      </c>
      <c r="B54" s="8" t="s">
        <v>82</v>
      </c>
      <c r="C54" s="2" t="s">
        <v>18</v>
      </c>
      <c r="D54" s="4">
        <v>4.0001076332782999E-2</v>
      </c>
      <c r="E54" s="4">
        <v>3.9118424533386299E-2</v>
      </c>
      <c r="F54" s="4">
        <v>3.6215663815973E-2</v>
      </c>
      <c r="G54" s="4">
        <v>2.89096531686131E-2</v>
      </c>
      <c r="H54" s="5"/>
      <c r="I54" s="5"/>
    </row>
    <row r="55" spans="1:9" x14ac:dyDescent="0.25">
      <c r="A55" s="8" t="s">
        <v>83</v>
      </c>
      <c r="B55" s="8" t="s">
        <v>82</v>
      </c>
      <c r="C55" s="2" t="s">
        <v>18</v>
      </c>
      <c r="D55" s="4">
        <v>1.33755261794511E-2</v>
      </c>
      <c r="E55" s="4">
        <v>1.02461243452264E-2</v>
      </c>
      <c r="F55" s="4">
        <v>9.7560253398769805E-3</v>
      </c>
      <c r="G55" s="4">
        <v>1.125814465067E-2</v>
      </c>
      <c r="H55" s="5"/>
      <c r="I55" s="5"/>
    </row>
    <row r="56" spans="1:9" x14ac:dyDescent="0.25">
      <c r="A56" s="8" t="s">
        <v>84</v>
      </c>
      <c r="B56" s="8" t="s">
        <v>82</v>
      </c>
      <c r="C56" s="2" t="s">
        <v>18</v>
      </c>
      <c r="D56" s="5"/>
      <c r="E56" s="5"/>
      <c r="F56" s="5"/>
      <c r="G56" s="5"/>
      <c r="H56" s="4">
        <v>507.50588666336603</v>
      </c>
      <c r="I56" s="4">
        <v>1709.8654019308001</v>
      </c>
    </row>
    <row r="57" spans="1:9" x14ac:dyDescent="0.25">
      <c r="A57" s="8" t="s">
        <v>86</v>
      </c>
      <c r="B57" s="8" t="s">
        <v>82</v>
      </c>
      <c r="C57" s="2" t="s">
        <v>18</v>
      </c>
      <c r="D57" s="5"/>
      <c r="E57" s="5"/>
      <c r="F57" s="5"/>
      <c r="G57" s="4">
        <v>3.89232596631385E-3</v>
      </c>
      <c r="H57" s="4">
        <v>89.1466921785305</v>
      </c>
      <c r="I57" s="5"/>
    </row>
    <row r="58" spans="1:9" x14ac:dyDescent="0.25">
      <c r="A58" s="8" t="s">
        <v>81</v>
      </c>
      <c r="B58" s="8" t="s">
        <v>82</v>
      </c>
      <c r="C58" s="2" t="s">
        <v>25</v>
      </c>
      <c r="D58" s="4">
        <v>4.0001076332782999E-2</v>
      </c>
      <c r="E58" s="4">
        <v>3.9118424533386299E-2</v>
      </c>
      <c r="F58" s="4">
        <v>3.6215663815973E-2</v>
      </c>
      <c r="G58" s="4">
        <v>3.1280175852657903E-2</v>
      </c>
      <c r="H58" s="5"/>
      <c r="I58" s="5"/>
    </row>
    <row r="59" spans="1:9" x14ac:dyDescent="0.25">
      <c r="A59" s="8" t="s">
        <v>83</v>
      </c>
      <c r="B59" s="8" t="s">
        <v>82</v>
      </c>
      <c r="C59" s="2" t="s">
        <v>25</v>
      </c>
      <c r="D59" s="4">
        <v>1.33755261794511E-2</v>
      </c>
      <c r="E59" s="4">
        <v>1.02461243452264E-2</v>
      </c>
      <c r="F59" s="4">
        <v>9.7560253398769805E-3</v>
      </c>
      <c r="G59" s="4">
        <v>1.125814465067E-2</v>
      </c>
      <c r="H59" s="5"/>
      <c r="I59" s="5"/>
    </row>
    <row r="60" spans="1:9" x14ac:dyDescent="0.25">
      <c r="A60" s="8" t="s">
        <v>84</v>
      </c>
      <c r="B60" s="8" t="s">
        <v>82</v>
      </c>
      <c r="C60" s="2" t="s">
        <v>25</v>
      </c>
      <c r="D60" s="5"/>
      <c r="E60" s="5"/>
      <c r="F60" s="5"/>
      <c r="G60" s="5"/>
      <c r="H60" s="4">
        <v>184.567606968012</v>
      </c>
      <c r="I60" s="4">
        <v>243.53070825016999</v>
      </c>
    </row>
    <row r="61" spans="1:9" x14ac:dyDescent="0.25">
      <c r="A61" s="8" t="s">
        <v>86</v>
      </c>
      <c r="B61" s="8" t="s">
        <v>82</v>
      </c>
      <c r="C61" s="2" t="s">
        <v>25</v>
      </c>
      <c r="D61" s="5"/>
      <c r="E61" s="5"/>
      <c r="F61" s="5"/>
      <c r="G61" s="4">
        <v>2.5137436500038398E-4</v>
      </c>
      <c r="H61" s="4">
        <v>7.0565214878500204E-3</v>
      </c>
      <c r="I61" s="5"/>
    </row>
    <row r="62" spans="1:9" x14ac:dyDescent="0.25">
      <c r="A62" s="8" t="s">
        <v>81</v>
      </c>
      <c r="B62" s="8" t="s">
        <v>82</v>
      </c>
      <c r="C62" s="2" t="s">
        <v>28</v>
      </c>
      <c r="D62" s="4">
        <v>4.0001076332782999E-2</v>
      </c>
      <c r="E62" s="4">
        <v>3.9118424533386299E-2</v>
      </c>
      <c r="F62" s="4">
        <v>3.6215663815973E-2</v>
      </c>
      <c r="G62" s="4">
        <v>2.89096531686131E-2</v>
      </c>
      <c r="H62" s="5"/>
      <c r="I62" s="5"/>
    </row>
    <row r="63" spans="1:9" x14ac:dyDescent="0.25">
      <c r="A63" s="8" t="s">
        <v>83</v>
      </c>
      <c r="B63" s="8" t="s">
        <v>82</v>
      </c>
      <c r="C63" s="2" t="s">
        <v>28</v>
      </c>
      <c r="D63" s="4">
        <v>1.33755261794511E-2</v>
      </c>
      <c r="E63" s="4">
        <v>1.02461243452264E-2</v>
      </c>
      <c r="F63" s="4">
        <v>9.7560253398769805E-3</v>
      </c>
      <c r="G63" s="4">
        <v>1.125814465067E-2</v>
      </c>
      <c r="H63" s="5"/>
      <c r="I63" s="5"/>
    </row>
    <row r="64" spans="1:9" x14ac:dyDescent="0.25">
      <c r="A64" s="8" t="s">
        <v>84</v>
      </c>
      <c r="B64" s="8" t="s">
        <v>82</v>
      </c>
      <c r="C64" s="2" t="s">
        <v>28</v>
      </c>
      <c r="D64" s="5"/>
      <c r="E64" s="5"/>
      <c r="F64" s="5"/>
      <c r="G64" s="5"/>
      <c r="H64" s="4">
        <v>514.16669405812104</v>
      </c>
      <c r="I64" s="4">
        <v>1722.67016993322</v>
      </c>
    </row>
    <row r="65" spans="1:9" x14ac:dyDescent="0.25">
      <c r="A65" s="8" t="s">
        <v>86</v>
      </c>
      <c r="B65" s="8" t="s">
        <v>82</v>
      </c>
      <c r="C65" s="2" t="s">
        <v>28</v>
      </c>
      <c r="D65" s="5"/>
      <c r="E65" s="5"/>
      <c r="F65" s="5"/>
      <c r="G65" s="4">
        <v>3.89232596631385E-3</v>
      </c>
      <c r="H65" s="4">
        <v>82.220434968730999</v>
      </c>
      <c r="I65" s="5"/>
    </row>
    <row r="66" spans="1:9" x14ac:dyDescent="0.25">
      <c r="A66" s="2" t="s">
        <v>80</v>
      </c>
      <c r="B66" s="2" t="s">
        <v>79</v>
      </c>
      <c r="C66" s="2" t="s">
        <v>31</v>
      </c>
      <c r="D66" s="5"/>
      <c r="E66" s="5"/>
      <c r="F66" s="5"/>
      <c r="G66" s="5"/>
      <c r="H66" s="4">
        <v>1.9827441380029402E-2</v>
      </c>
      <c r="I66" s="4">
        <v>1.9827441380029402E-2</v>
      </c>
    </row>
    <row r="67" spans="1:9" x14ac:dyDescent="0.25">
      <c r="A67" s="8" t="s">
        <v>81</v>
      </c>
      <c r="B67" s="8" t="s">
        <v>82</v>
      </c>
      <c r="C67" s="2" t="s">
        <v>31</v>
      </c>
      <c r="D67" s="4">
        <v>4.0001076332782999E-2</v>
      </c>
      <c r="E67" s="4">
        <v>3.9118424533386299E-2</v>
      </c>
      <c r="F67" s="4">
        <v>3.6215663815973E-2</v>
      </c>
      <c r="G67" s="4">
        <v>3.1280175852657903E-2</v>
      </c>
      <c r="H67" s="5"/>
      <c r="I67" s="5"/>
    </row>
    <row r="68" spans="1:9" x14ac:dyDescent="0.25">
      <c r="A68" s="8" t="s">
        <v>83</v>
      </c>
      <c r="B68" s="8" t="s">
        <v>82</v>
      </c>
      <c r="C68" s="2" t="s">
        <v>31</v>
      </c>
      <c r="D68" s="4">
        <v>1.33755261794511E-2</v>
      </c>
      <c r="E68" s="4">
        <v>1.02461243452264E-2</v>
      </c>
      <c r="F68" s="4">
        <v>9.7560253398769805E-3</v>
      </c>
      <c r="G68" s="4">
        <v>1.125814465067E-2</v>
      </c>
      <c r="H68" s="5"/>
      <c r="I68" s="5"/>
    </row>
    <row r="69" spans="1:9" x14ac:dyDescent="0.25">
      <c r="A69" s="8" t="s">
        <v>84</v>
      </c>
      <c r="B69" s="8" t="s">
        <v>82</v>
      </c>
      <c r="C69" s="2" t="s">
        <v>31</v>
      </c>
      <c r="D69" s="5"/>
      <c r="E69" s="5"/>
      <c r="F69" s="5"/>
      <c r="G69" s="5"/>
      <c r="H69" s="4">
        <v>184.555367806666</v>
      </c>
      <c r="I69" s="4">
        <v>243.512349508152</v>
      </c>
    </row>
    <row r="70" spans="1:9" x14ac:dyDescent="0.25">
      <c r="A70" s="8" t="s">
        <v>86</v>
      </c>
      <c r="B70" s="8" t="s">
        <v>82</v>
      </c>
      <c r="C70" s="2" t="s">
        <v>31</v>
      </c>
      <c r="D70" s="5"/>
      <c r="E70" s="5"/>
      <c r="F70" s="5"/>
      <c r="G70" s="4">
        <v>2.5137436500038398E-4</v>
      </c>
      <c r="H70" s="4">
        <v>9.3694081500143498E-4</v>
      </c>
      <c r="I70" s="5"/>
    </row>
    <row r="71" spans="1:9" x14ac:dyDescent="0.25">
      <c r="A71" s="8" t="s">
        <v>80</v>
      </c>
      <c r="B71" s="8" t="s">
        <v>79</v>
      </c>
      <c r="C71" s="2" t="s">
        <v>32</v>
      </c>
      <c r="D71" s="5"/>
      <c r="E71" s="5"/>
      <c r="F71" s="5"/>
      <c r="G71" s="5"/>
      <c r="H71" s="4">
        <v>1.9827441380029402E-2</v>
      </c>
      <c r="I71" s="4">
        <v>1.9827441380029402E-2</v>
      </c>
    </row>
    <row r="72" spans="1:9" x14ac:dyDescent="0.25">
      <c r="A72" s="8" t="s">
        <v>81</v>
      </c>
      <c r="B72" s="8" t="s">
        <v>82</v>
      </c>
      <c r="C72" s="2" t="s">
        <v>32</v>
      </c>
      <c r="D72" s="4">
        <v>4.0001076332782999E-2</v>
      </c>
      <c r="E72" s="4">
        <v>3.9118424533386299E-2</v>
      </c>
      <c r="F72" s="4">
        <v>3.6215663815973E-2</v>
      </c>
      <c r="G72" s="4">
        <v>3.1280175852657903E-2</v>
      </c>
      <c r="H72" s="5"/>
      <c r="I72" s="5"/>
    </row>
    <row r="73" spans="1:9" x14ac:dyDescent="0.25">
      <c r="A73" s="8" t="s">
        <v>83</v>
      </c>
      <c r="B73" s="8" t="s">
        <v>82</v>
      </c>
      <c r="C73" s="2" t="s">
        <v>32</v>
      </c>
      <c r="D73" s="4">
        <v>1.33755261794511E-2</v>
      </c>
      <c r="E73" s="4">
        <v>1.02461243452264E-2</v>
      </c>
      <c r="F73" s="4">
        <v>9.7560253398769805E-3</v>
      </c>
      <c r="G73" s="4">
        <v>1.125814465067E-2</v>
      </c>
      <c r="H73" s="5"/>
      <c r="I73" s="5"/>
    </row>
    <row r="74" spans="1:9" x14ac:dyDescent="0.25">
      <c r="A74" s="8" t="s">
        <v>84</v>
      </c>
      <c r="B74" s="8" t="s">
        <v>82</v>
      </c>
      <c r="C74" s="2" t="s">
        <v>32</v>
      </c>
      <c r="D74" s="5"/>
      <c r="E74" s="5"/>
      <c r="F74" s="5"/>
      <c r="G74" s="5"/>
      <c r="H74" s="4">
        <v>184.555367806666</v>
      </c>
      <c r="I74" s="4">
        <v>243.512349508152</v>
      </c>
    </row>
    <row r="75" spans="1:9" x14ac:dyDescent="0.25">
      <c r="A75" s="8" t="s">
        <v>86</v>
      </c>
      <c r="B75" s="8" t="s">
        <v>82</v>
      </c>
      <c r="C75" s="2" t="s">
        <v>32</v>
      </c>
      <c r="D75" s="5"/>
      <c r="E75" s="5"/>
      <c r="F75" s="5"/>
      <c r="G75" s="4">
        <v>2.5137436500038398E-4</v>
      </c>
      <c r="H75" s="4">
        <v>9.3694081500143498E-4</v>
      </c>
      <c r="I75" s="5"/>
    </row>
    <row r="76" spans="1:9" x14ac:dyDescent="0.25">
      <c r="A76" s="8" t="s">
        <v>80</v>
      </c>
      <c r="B76" s="8" t="s">
        <v>79</v>
      </c>
      <c r="C76" s="2" t="s">
        <v>33</v>
      </c>
      <c r="D76" s="5"/>
      <c r="E76" s="5"/>
      <c r="F76" s="5"/>
      <c r="G76" s="5"/>
      <c r="H76" s="4">
        <v>1.9827441380029402E-2</v>
      </c>
      <c r="I76" s="4">
        <v>1.9827441380029402E-2</v>
      </c>
    </row>
    <row r="77" spans="1:9" x14ac:dyDescent="0.25">
      <c r="A77" s="8" t="s">
        <v>81</v>
      </c>
      <c r="B77" s="8" t="s">
        <v>82</v>
      </c>
      <c r="C77" s="2" t="s">
        <v>33</v>
      </c>
      <c r="D77" s="4">
        <v>4.0001076332782999E-2</v>
      </c>
      <c r="E77" s="4">
        <v>3.9118424533386299E-2</v>
      </c>
      <c r="F77" s="4">
        <v>3.6215663815973E-2</v>
      </c>
      <c r="G77" s="4">
        <v>3.1280175852657903E-2</v>
      </c>
      <c r="H77" s="5"/>
      <c r="I77" s="5"/>
    </row>
    <row r="78" spans="1:9" x14ac:dyDescent="0.25">
      <c r="A78" s="8" t="s">
        <v>83</v>
      </c>
      <c r="B78" s="8" t="s">
        <v>82</v>
      </c>
      <c r="C78" s="2" t="s">
        <v>33</v>
      </c>
      <c r="D78" s="4">
        <v>1.33755261794511E-2</v>
      </c>
      <c r="E78" s="4">
        <v>1.02461243452264E-2</v>
      </c>
      <c r="F78" s="4">
        <v>9.7560253398769805E-3</v>
      </c>
      <c r="G78" s="4">
        <v>1.125814465067E-2</v>
      </c>
      <c r="H78" s="5"/>
      <c r="I78" s="5"/>
    </row>
    <row r="79" spans="1:9" x14ac:dyDescent="0.25">
      <c r="A79" s="8" t="s">
        <v>84</v>
      </c>
      <c r="B79" s="8" t="s">
        <v>82</v>
      </c>
      <c r="C79" s="2" t="s">
        <v>33</v>
      </c>
      <c r="D79" s="5"/>
      <c r="E79" s="5"/>
      <c r="F79" s="5"/>
      <c r="G79" s="5"/>
      <c r="H79" s="4">
        <v>184.555367806666</v>
      </c>
      <c r="I79" s="4">
        <v>243.512349508152</v>
      </c>
    </row>
    <row r="80" spans="1:9" x14ac:dyDescent="0.25">
      <c r="A80" s="8" t="s">
        <v>86</v>
      </c>
      <c r="B80" s="8" t="s">
        <v>82</v>
      </c>
      <c r="C80" s="2" t="s">
        <v>33</v>
      </c>
      <c r="D80" s="5"/>
      <c r="E80" s="5"/>
      <c r="F80" s="5"/>
      <c r="G80" s="4">
        <v>2.5137436500038398E-4</v>
      </c>
      <c r="H80" s="4">
        <v>9.3694081500143498E-4</v>
      </c>
      <c r="I80" s="5"/>
    </row>
    <row r="81" spans="1:9" x14ac:dyDescent="0.25">
      <c r="A81" s="8" t="s">
        <v>80</v>
      </c>
      <c r="B81" s="8" t="s">
        <v>79</v>
      </c>
      <c r="C81" s="2" t="s">
        <v>34</v>
      </c>
      <c r="D81" s="5"/>
      <c r="E81" s="5"/>
      <c r="F81" s="5"/>
      <c r="G81" s="5"/>
      <c r="H81" s="4">
        <v>140.78488532977099</v>
      </c>
      <c r="I81" s="4">
        <v>360.04524040909899</v>
      </c>
    </row>
    <row r="82" spans="1:9" x14ac:dyDescent="0.25">
      <c r="A82" s="8" t="s">
        <v>81</v>
      </c>
      <c r="B82" s="8" t="s">
        <v>82</v>
      </c>
      <c r="C82" s="2" t="s">
        <v>34</v>
      </c>
      <c r="D82" s="4">
        <v>4.0001076332782999E-2</v>
      </c>
      <c r="E82" s="4">
        <v>3.9118424533386299E-2</v>
      </c>
      <c r="F82" s="4">
        <v>3.6215663815973E-2</v>
      </c>
      <c r="G82" s="4">
        <v>3.15315502176583E-2</v>
      </c>
      <c r="H82" s="5"/>
      <c r="I82" s="5"/>
    </row>
    <row r="83" spans="1:9" x14ac:dyDescent="0.25">
      <c r="A83" s="8" t="s">
        <v>83</v>
      </c>
      <c r="B83" s="8" t="s">
        <v>82</v>
      </c>
      <c r="C83" s="2" t="s">
        <v>34</v>
      </c>
      <c r="D83" s="4">
        <v>1.33755261794511E-2</v>
      </c>
      <c r="E83" s="4">
        <v>1.02461243452264E-2</v>
      </c>
      <c r="F83" s="4">
        <v>9.7560253398769805E-3</v>
      </c>
      <c r="G83" s="4">
        <v>1.125814465067E-2</v>
      </c>
      <c r="H83" s="5"/>
      <c r="I83" s="5"/>
    </row>
    <row r="84" spans="1:9" x14ac:dyDescent="0.25">
      <c r="A84" s="8" t="s">
        <v>84</v>
      </c>
      <c r="B84" s="8" t="s">
        <v>82</v>
      </c>
      <c r="C84" s="2" t="s">
        <v>34</v>
      </c>
      <c r="D84" s="5"/>
      <c r="E84" s="5"/>
      <c r="F84" s="5"/>
      <c r="G84" s="5"/>
      <c r="H84" s="4">
        <v>466.80512310646299</v>
      </c>
      <c r="I84" s="4">
        <v>1478.9285722034999</v>
      </c>
    </row>
    <row r="85" spans="1:9" x14ac:dyDescent="0.25">
      <c r="A85" s="8" t="s">
        <v>80</v>
      </c>
      <c r="B85" s="8" t="s">
        <v>79</v>
      </c>
      <c r="C85" s="2" t="s">
        <v>35</v>
      </c>
      <c r="D85" s="5"/>
      <c r="E85" s="5"/>
      <c r="F85" s="5"/>
      <c r="G85" s="5"/>
      <c r="H85" s="4">
        <v>140.78488532977099</v>
      </c>
      <c r="I85" s="4">
        <v>360.04524040909899</v>
      </c>
    </row>
    <row r="86" spans="1:9" x14ac:dyDescent="0.25">
      <c r="A86" s="8" t="s">
        <v>81</v>
      </c>
      <c r="B86" s="8" t="s">
        <v>82</v>
      </c>
      <c r="C86" s="2" t="s">
        <v>35</v>
      </c>
      <c r="D86" s="4">
        <v>4.0001076332782999E-2</v>
      </c>
      <c r="E86" s="4">
        <v>3.9118424533386299E-2</v>
      </c>
      <c r="F86" s="4">
        <v>3.6215663815973E-2</v>
      </c>
      <c r="G86" s="4">
        <v>3.15315502176583E-2</v>
      </c>
      <c r="H86" s="5"/>
      <c r="I86" s="5"/>
    </row>
    <row r="87" spans="1:9" x14ac:dyDescent="0.25">
      <c r="A87" s="8" t="s">
        <v>83</v>
      </c>
      <c r="B87" s="8" t="s">
        <v>82</v>
      </c>
      <c r="C87" s="2" t="s">
        <v>35</v>
      </c>
      <c r="D87" s="4">
        <v>1.33755261794511E-2</v>
      </c>
      <c r="E87" s="4">
        <v>1.02461243452264E-2</v>
      </c>
      <c r="F87" s="4">
        <v>9.7560253398769805E-3</v>
      </c>
      <c r="G87" s="4">
        <v>1.125814465067E-2</v>
      </c>
      <c r="H87" s="5"/>
      <c r="I87" s="5"/>
    </row>
    <row r="88" spans="1:9" x14ac:dyDescent="0.25">
      <c r="A88" s="8" t="s">
        <v>84</v>
      </c>
      <c r="B88" s="8" t="s">
        <v>82</v>
      </c>
      <c r="C88" s="2" t="s">
        <v>35</v>
      </c>
      <c r="D88" s="5"/>
      <c r="E88" s="5"/>
      <c r="F88" s="5"/>
      <c r="G88" s="5"/>
      <c r="H88" s="4">
        <v>466.80512310646299</v>
      </c>
      <c r="I88" s="4">
        <v>1478.9285722034999</v>
      </c>
    </row>
    <row r="89" spans="1:9" x14ac:dyDescent="0.25">
      <c r="A89" s="8" t="s">
        <v>80</v>
      </c>
      <c r="B89" s="8" t="s">
        <v>79</v>
      </c>
      <c r="C89" s="2" t="s">
        <v>36</v>
      </c>
      <c r="D89" s="5"/>
      <c r="E89" s="5"/>
      <c r="F89" s="5"/>
      <c r="G89" s="5"/>
      <c r="H89" s="4">
        <v>140.78488532977099</v>
      </c>
      <c r="I89" s="4">
        <v>360.04524040909899</v>
      </c>
    </row>
    <row r="90" spans="1:9" x14ac:dyDescent="0.25">
      <c r="A90" s="8" t="s">
        <v>81</v>
      </c>
      <c r="B90" s="8" t="s">
        <v>82</v>
      </c>
      <c r="C90" s="2" t="s">
        <v>36</v>
      </c>
      <c r="D90" s="4">
        <v>4.0001076332782999E-2</v>
      </c>
      <c r="E90" s="4">
        <v>3.9118424533386299E-2</v>
      </c>
      <c r="F90" s="4">
        <v>3.6215663815973E-2</v>
      </c>
      <c r="G90" s="4">
        <v>3.15315502176583E-2</v>
      </c>
      <c r="H90" s="5"/>
      <c r="I90" s="5"/>
    </row>
    <row r="91" spans="1:9" x14ac:dyDescent="0.25">
      <c r="A91" s="8" t="s">
        <v>83</v>
      </c>
      <c r="B91" s="8" t="s">
        <v>82</v>
      </c>
      <c r="C91" s="2" t="s">
        <v>36</v>
      </c>
      <c r="D91" s="4">
        <v>1.33755261794511E-2</v>
      </c>
      <c r="E91" s="4">
        <v>1.02461243452264E-2</v>
      </c>
      <c r="F91" s="4">
        <v>9.7560253398769805E-3</v>
      </c>
      <c r="G91" s="4">
        <v>1.125814465067E-2</v>
      </c>
      <c r="H91" s="5"/>
      <c r="I91" s="5"/>
    </row>
    <row r="92" spans="1:9" x14ac:dyDescent="0.25">
      <c r="A92" s="8" t="s">
        <v>84</v>
      </c>
      <c r="B92" s="8" t="s">
        <v>82</v>
      </c>
      <c r="C92" s="2" t="s">
        <v>36</v>
      </c>
      <c r="D92" s="5"/>
      <c r="E92" s="5"/>
      <c r="F92" s="5"/>
      <c r="G92" s="5"/>
      <c r="H92" s="4">
        <v>466.805123106461</v>
      </c>
      <c r="I92" s="4">
        <v>1478.9285722034999</v>
      </c>
    </row>
    <row r="93" spans="1:9" x14ac:dyDescent="0.25">
      <c r="A93" s="2" t="s">
        <v>81</v>
      </c>
      <c r="B93" s="2" t="s">
        <v>82</v>
      </c>
      <c r="C93" s="2" t="s">
        <v>118</v>
      </c>
      <c r="D93" s="4">
        <v>4.9355873203942698E-2</v>
      </c>
      <c r="E93" s="4">
        <v>4.7389966923468203E-2</v>
      </c>
      <c r="F93" s="4">
        <v>4.41328215896159E-2</v>
      </c>
      <c r="G93" s="4">
        <v>4.1078107073595098E-2</v>
      </c>
      <c r="H93" s="5"/>
      <c r="I93" s="5"/>
    </row>
    <row r="94" spans="1:9" x14ac:dyDescent="0.25">
      <c r="A94" s="2" t="s">
        <v>83</v>
      </c>
      <c r="B94" s="2" t="s">
        <v>82</v>
      </c>
      <c r="C94" s="2" t="s">
        <v>118</v>
      </c>
      <c r="D94" s="4">
        <v>4.0207293082914E-3</v>
      </c>
      <c r="E94" s="4">
        <v>1.9745819551445099E-3</v>
      </c>
      <c r="F94" s="4">
        <v>1.8388675662339999E-3</v>
      </c>
      <c r="G94" s="4">
        <v>1.7115877947331301E-3</v>
      </c>
      <c r="H94" s="5"/>
      <c r="I94" s="5"/>
    </row>
    <row r="95" spans="1:9" x14ac:dyDescent="0.25">
      <c r="A95" s="2" t="s">
        <v>85</v>
      </c>
      <c r="B95" s="2" t="s">
        <v>82</v>
      </c>
      <c r="C95" s="2" t="s">
        <v>118</v>
      </c>
      <c r="D95" s="5"/>
      <c r="E95" s="5"/>
      <c r="F95" s="5"/>
      <c r="G95" s="5"/>
      <c r="H95" s="4">
        <v>3.8911296677094899E-2</v>
      </c>
      <c r="I95" s="4">
        <v>3.6717484037091498E-2</v>
      </c>
    </row>
    <row r="96" spans="1:9" x14ac:dyDescent="0.25">
      <c r="A96" s="2" t="s">
        <v>86</v>
      </c>
      <c r="B96" s="2" t="s">
        <v>82</v>
      </c>
      <c r="C96" s="2" t="s">
        <v>118</v>
      </c>
      <c r="D96" s="5"/>
      <c r="E96" s="5"/>
      <c r="F96" s="5"/>
      <c r="G96" s="5"/>
      <c r="H96" s="4">
        <v>1.62130402821229E-3</v>
      </c>
      <c r="I96" s="4">
        <v>1.52989516821215E-3</v>
      </c>
    </row>
    <row r="97" spans="1:9" x14ac:dyDescent="0.25">
      <c r="A97" s="8" t="s">
        <v>81</v>
      </c>
      <c r="B97" s="8" t="s">
        <v>82</v>
      </c>
      <c r="C97" s="2" t="s">
        <v>119</v>
      </c>
      <c r="D97" s="4">
        <v>4.0001076332782999E-2</v>
      </c>
      <c r="E97" s="4">
        <v>3.9118424533386299E-2</v>
      </c>
      <c r="F97" s="4">
        <v>3.6215663815973E-2</v>
      </c>
      <c r="G97" s="4">
        <v>3.1280175852657903E-2</v>
      </c>
      <c r="H97" s="5"/>
      <c r="I97" s="5"/>
    </row>
    <row r="98" spans="1:9" x14ac:dyDescent="0.25">
      <c r="A98" s="8" t="s">
        <v>83</v>
      </c>
      <c r="B98" s="8" t="s">
        <v>82</v>
      </c>
      <c r="C98" s="2" t="s">
        <v>119</v>
      </c>
      <c r="D98" s="4">
        <v>1.33755261794511E-2</v>
      </c>
      <c r="E98" s="4">
        <v>1.02461243452264E-2</v>
      </c>
      <c r="F98" s="4">
        <v>9.7560253398769805E-3</v>
      </c>
      <c r="G98" s="4">
        <v>1.125814465067E-2</v>
      </c>
      <c r="H98" s="5"/>
      <c r="I98" s="5"/>
    </row>
    <row r="99" spans="1:9" x14ac:dyDescent="0.25">
      <c r="A99" s="2" t="s">
        <v>84</v>
      </c>
      <c r="B99" s="2" t="s">
        <v>82</v>
      </c>
      <c r="C99" s="2" t="s">
        <v>119</v>
      </c>
      <c r="D99" s="5"/>
      <c r="E99" s="5"/>
      <c r="F99" s="5"/>
      <c r="G99" s="5"/>
      <c r="H99" s="4">
        <v>184.567606968012</v>
      </c>
      <c r="I99" s="4">
        <v>243.53070825016999</v>
      </c>
    </row>
    <row r="100" spans="1:9" x14ac:dyDescent="0.25">
      <c r="A100" s="8" t="s">
        <v>86</v>
      </c>
      <c r="B100" s="8" t="s">
        <v>82</v>
      </c>
      <c r="C100" s="2" t="s">
        <v>119</v>
      </c>
      <c r="D100" s="5"/>
      <c r="E100" s="5"/>
      <c r="F100" s="5"/>
      <c r="G100" s="4">
        <v>2.5137436500038398E-4</v>
      </c>
      <c r="H100" s="4">
        <v>7.0565214878500204E-3</v>
      </c>
      <c r="I100" s="5"/>
    </row>
    <row r="101" spans="1:9" x14ac:dyDescent="0.25">
      <c r="A101" s="8" t="s">
        <v>81</v>
      </c>
      <c r="B101" s="8" t="s">
        <v>82</v>
      </c>
      <c r="C101" s="2" t="s">
        <v>122</v>
      </c>
      <c r="D101" s="4">
        <v>4.0001076332782999E-2</v>
      </c>
      <c r="E101" s="4">
        <v>3.9118424533386299E-2</v>
      </c>
      <c r="F101" s="4">
        <v>3.6215663815973E-2</v>
      </c>
      <c r="G101" s="4">
        <v>2.89096531686131E-2</v>
      </c>
      <c r="H101" s="5"/>
      <c r="I101" s="5"/>
    </row>
    <row r="102" spans="1:9" x14ac:dyDescent="0.25">
      <c r="A102" s="8" t="s">
        <v>83</v>
      </c>
      <c r="B102" s="8" t="s">
        <v>82</v>
      </c>
      <c r="C102" s="2" t="s">
        <v>122</v>
      </c>
      <c r="D102" s="4">
        <v>1.33755261794511E-2</v>
      </c>
      <c r="E102" s="4">
        <v>1.02461243452264E-2</v>
      </c>
      <c r="F102" s="4">
        <v>9.7560253398769805E-3</v>
      </c>
      <c r="G102" s="4">
        <v>1.125814465067E-2</v>
      </c>
      <c r="H102" s="5"/>
      <c r="I102" s="5"/>
    </row>
    <row r="103" spans="1:9" x14ac:dyDescent="0.25">
      <c r="A103" s="8" t="s">
        <v>84</v>
      </c>
      <c r="B103" s="8" t="s">
        <v>82</v>
      </c>
      <c r="C103" s="2" t="s">
        <v>122</v>
      </c>
      <c r="D103" s="5"/>
      <c r="E103" s="5"/>
      <c r="F103" s="5"/>
      <c r="G103" s="5"/>
      <c r="H103" s="4">
        <v>514.16669404472702</v>
      </c>
      <c r="I103" s="4">
        <v>1722.67016993322</v>
      </c>
    </row>
    <row r="104" spans="1:9" x14ac:dyDescent="0.25">
      <c r="A104" s="8" t="s">
        <v>86</v>
      </c>
      <c r="B104" s="8" t="s">
        <v>82</v>
      </c>
      <c r="C104" s="2" t="s">
        <v>122</v>
      </c>
      <c r="D104" s="5"/>
      <c r="E104" s="5"/>
      <c r="F104" s="5"/>
      <c r="G104" s="4">
        <v>3.89232596631385E-3</v>
      </c>
      <c r="H104" s="4">
        <v>82.2204349821248</v>
      </c>
      <c r="I104" s="5"/>
    </row>
    <row r="105" spans="1:9" x14ac:dyDescent="0.25">
      <c r="A105" s="2" t="s">
        <v>80</v>
      </c>
      <c r="B105" s="2" t="s">
        <v>79</v>
      </c>
      <c r="C105" s="2" t="s">
        <v>125</v>
      </c>
      <c r="D105" s="5"/>
      <c r="E105" s="5"/>
      <c r="F105" s="5"/>
      <c r="G105" s="5"/>
      <c r="H105" s="4">
        <v>1.9827441380029402E-2</v>
      </c>
      <c r="I105" s="4">
        <v>1.9827441380029402E-2</v>
      </c>
    </row>
    <row r="106" spans="1:9" x14ac:dyDescent="0.25">
      <c r="A106" s="8" t="s">
        <v>81</v>
      </c>
      <c r="B106" s="8" t="s">
        <v>82</v>
      </c>
      <c r="C106" s="2" t="s">
        <v>125</v>
      </c>
      <c r="D106" s="4">
        <v>4.0001076332782999E-2</v>
      </c>
      <c r="E106" s="4">
        <v>3.9118424533386299E-2</v>
      </c>
      <c r="F106" s="4">
        <v>3.6215663815973E-2</v>
      </c>
      <c r="G106" s="4">
        <v>3.1280175852657903E-2</v>
      </c>
      <c r="H106" s="5"/>
      <c r="I106" s="5"/>
    </row>
    <row r="107" spans="1:9" x14ac:dyDescent="0.25">
      <c r="A107" s="8" t="s">
        <v>83</v>
      </c>
      <c r="B107" s="8" t="s">
        <v>82</v>
      </c>
      <c r="C107" s="2" t="s">
        <v>125</v>
      </c>
      <c r="D107" s="4">
        <v>1.33755261794511E-2</v>
      </c>
      <c r="E107" s="4">
        <v>1.02461243452264E-2</v>
      </c>
      <c r="F107" s="4">
        <v>9.7560253398769805E-3</v>
      </c>
      <c r="G107" s="4">
        <v>1.125814465067E-2</v>
      </c>
      <c r="H107" s="5"/>
      <c r="I107" s="5"/>
    </row>
    <row r="108" spans="1:9" x14ac:dyDescent="0.25">
      <c r="A108" s="8" t="s">
        <v>84</v>
      </c>
      <c r="B108" s="8" t="s">
        <v>82</v>
      </c>
      <c r="C108" s="2" t="s">
        <v>125</v>
      </c>
      <c r="D108" s="5"/>
      <c r="E108" s="5"/>
      <c r="F108" s="5"/>
      <c r="G108" s="5"/>
      <c r="H108" s="4">
        <v>184.555367806666</v>
      </c>
      <c r="I108" s="4">
        <v>243.512349508152</v>
      </c>
    </row>
    <row r="109" spans="1:9" x14ac:dyDescent="0.25">
      <c r="A109" s="8" t="s">
        <v>86</v>
      </c>
      <c r="B109" s="8" t="s">
        <v>82</v>
      </c>
      <c r="C109" s="2" t="s">
        <v>125</v>
      </c>
      <c r="D109" s="5"/>
      <c r="E109" s="5"/>
      <c r="F109" s="5"/>
      <c r="G109" s="4">
        <v>2.5137436500038398E-4</v>
      </c>
      <c r="H109" s="4">
        <v>9.3694081500143498E-4</v>
      </c>
      <c r="I109" s="5"/>
    </row>
    <row r="110" spans="1:9" x14ac:dyDescent="0.25">
      <c r="A110" s="8" t="s">
        <v>80</v>
      </c>
      <c r="B110" s="8" t="s">
        <v>79</v>
      </c>
      <c r="C110" s="2" t="s">
        <v>126</v>
      </c>
      <c r="D110" s="5"/>
      <c r="E110" s="5"/>
      <c r="F110" s="5"/>
      <c r="G110" s="5"/>
      <c r="H110" s="4">
        <v>1.9827441380029402E-2</v>
      </c>
      <c r="I110" s="4">
        <v>1.9827441380029402E-2</v>
      </c>
    </row>
    <row r="111" spans="1:9" x14ac:dyDescent="0.25">
      <c r="A111" s="8" t="s">
        <v>81</v>
      </c>
      <c r="B111" s="8" t="s">
        <v>82</v>
      </c>
      <c r="C111" s="2" t="s">
        <v>126</v>
      </c>
      <c r="D111" s="4">
        <v>4.0001076332782999E-2</v>
      </c>
      <c r="E111" s="4">
        <v>3.9118424533386299E-2</v>
      </c>
      <c r="F111" s="4">
        <v>3.6215663815973E-2</v>
      </c>
      <c r="G111" s="4">
        <v>3.1280175852657903E-2</v>
      </c>
      <c r="H111" s="5"/>
      <c r="I111" s="5"/>
    </row>
    <row r="112" spans="1:9" x14ac:dyDescent="0.25">
      <c r="A112" s="8" t="s">
        <v>83</v>
      </c>
      <c r="B112" s="8" t="s">
        <v>82</v>
      </c>
      <c r="C112" s="2" t="s">
        <v>126</v>
      </c>
      <c r="D112" s="4">
        <v>1.33755261794511E-2</v>
      </c>
      <c r="E112" s="4">
        <v>1.02461243452264E-2</v>
      </c>
      <c r="F112" s="4">
        <v>9.7560253398769805E-3</v>
      </c>
      <c r="G112" s="4">
        <v>1.125814465067E-2</v>
      </c>
      <c r="H112" s="5"/>
      <c r="I112" s="5"/>
    </row>
    <row r="113" spans="1:9" x14ac:dyDescent="0.25">
      <c r="A113" s="8" t="s">
        <v>84</v>
      </c>
      <c r="B113" s="8" t="s">
        <v>82</v>
      </c>
      <c r="C113" s="2" t="s">
        <v>126</v>
      </c>
      <c r="D113" s="5"/>
      <c r="E113" s="5"/>
      <c r="F113" s="5"/>
      <c r="G113" s="5"/>
      <c r="H113" s="4">
        <v>184.555367806666</v>
      </c>
      <c r="I113" s="4">
        <v>243.512349508152</v>
      </c>
    </row>
    <row r="114" spans="1:9" x14ac:dyDescent="0.25">
      <c r="A114" s="8" t="s">
        <v>86</v>
      </c>
      <c r="B114" s="8" t="s">
        <v>82</v>
      </c>
      <c r="C114" s="2" t="s">
        <v>126</v>
      </c>
      <c r="D114" s="5"/>
      <c r="E114" s="5"/>
      <c r="F114" s="5"/>
      <c r="G114" s="4">
        <v>2.5137436500038398E-4</v>
      </c>
      <c r="H114" s="4">
        <v>9.3694081500143498E-4</v>
      </c>
      <c r="I114" s="5"/>
    </row>
    <row r="115" spans="1:9" x14ac:dyDescent="0.25">
      <c r="A115" s="8" t="s">
        <v>80</v>
      </c>
      <c r="B115" s="8" t="s">
        <v>79</v>
      </c>
      <c r="C115" s="2" t="s">
        <v>127</v>
      </c>
      <c r="D115" s="5"/>
      <c r="E115" s="5"/>
      <c r="F115" s="5"/>
      <c r="G115" s="5"/>
      <c r="H115" s="4">
        <v>1.9827441380029402E-2</v>
      </c>
      <c r="I115" s="4">
        <v>1.9827441380029402E-2</v>
      </c>
    </row>
    <row r="116" spans="1:9" x14ac:dyDescent="0.25">
      <c r="A116" s="8" t="s">
        <v>81</v>
      </c>
      <c r="B116" s="8" t="s">
        <v>82</v>
      </c>
      <c r="C116" s="2" t="s">
        <v>127</v>
      </c>
      <c r="D116" s="4">
        <v>4.0001076332782999E-2</v>
      </c>
      <c r="E116" s="4">
        <v>3.9118424533386299E-2</v>
      </c>
      <c r="F116" s="4">
        <v>3.6215663815973E-2</v>
      </c>
      <c r="G116" s="4">
        <v>3.1280175852657903E-2</v>
      </c>
      <c r="H116" s="5"/>
      <c r="I116" s="5"/>
    </row>
    <row r="117" spans="1:9" x14ac:dyDescent="0.25">
      <c r="A117" s="8" t="s">
        <v>83</v>
      </c>
      <c r="B117" s="8" t="s">
        <v>82</v>
      </c>
      <c r="C117" s="2" t="s">
        <v>127</v>
      </c>
      <c r="D117" s="4">
        <v>1.33755261794511E-2</v>
      </c>
      <c r="E117" s="4">
        <v>1.02461243452264E-2</v>
      </c>
      <c r="F117" s="4">
        <v>9.7560253398769805E-3</v>
      </c>
      <c r="G117" s="4">
        <v>1.125814465067E-2</v>
      </c>
      <c r="H117" s="5"/>
      <c r="I117" s="5"/>
    </row>
    <row r="118" spans="1:9" x14ac:dyDescent="0.25">
      <c r="A118" s="8" t="s">
        <v>84</v>
      </c>
      <c r="B118" s="8" t="s">
        <v>82</v>
      </c>
      <c r="C118" s="2" t="s">
        <v>127</v>
      </c>
      <c r="D118" s="5"/>
      <c r="E118" s="5"/>
      <c r="F118" s="5"/>
      <c r="G118" s="5"/>
      <c r="H118" s="4">
        <v>184.555367806666</v>
      </c>
      <c r="I118" s="4">
        <v>243.512349508152</v>
      </c>
    </row>
    <row r="119" spans="1:9" x14ac:dyDescent="0.25">
      <c r="A119" s="8" t="s">
        <v>86</v>
      </c>
      <c r="B119" s="8" t="s">
        <v>82</v>
      </c>
      <c r="C119" s="2" t="s">
        <v>127</v>
      </c>
      <c r="D119" s="5"/>
      <c r="E119" s="5"/>
      <c r="F119" s="5"/>
      <c r="G119" s="4">
        <v>2.5137436500038398E-4</v>
      </c>
      <c r="H119" s="4">
        <v>9.3694081500143498E-4</v>
      </c>
      <c r="I119" s="5"/>
    </row>
    <row r="120" spans="1:9" x14ac:dyDescent="0.25">
      <c r="A120" s="8" t="s">
        <v>80</v>
      </c>
      <c r="B120" s="8" t="s">
        <v>79</v>
      </c>
      <c r="C120" s="2" t="s">
        <v>128</v>
      </c>
      <c r="D120" s="5"/>
      <c r="E120" s="5"/>
      <c r="F120" s="5"/>
      <c r="G120" s="5"/>
      <c r="H120" s="4">
        <v>140.78488532977099</v>
      </c>
      <c r="I120" s="4">
        <v>360.04524040909899</v>
      </c>
    </row>
    <row r="121" spans="1:9" x14ac:dyDescent="0.25">
      <c r="A121" s="8" t="s">
        <v>81</v>
      </c>
      <c r="B121" s="8" t="s">
        <v>82</v>
      </c>
      <c r="C121" s="2" t="s">
        <v>128</v>
      </c>
      <c r="D121" s="4">
        <v>4.0001076332782999E-2</v>
      </c>
      <c r="E121" s="4">
        <v>3.9118424533386299E-2</v>
      </c>
      <c r="F121" s="4">
        <v>3.6215663815973E-2</v>
      </c>
      <c r="G121" s="4">
        <v>3.15315502176583E-2</v>
      </c>
      <c r="H121" s="5"/>
      <c r="I121" s="5"/>
    </row>
    <row r="122" spans="1:9" x14ac:dyDescent="0.25">
      <c r="A122" s="8" t="s">
        <v>83</v>
      </c>
      <c r="B122" s="8" t="s">
        <v>82</v>
      </c>
      <c r="C122" s="2" t="s">
        <v>128</v>
      </c>
      <c r="D122" s="4">
        <v>1.33755261794511E-2</v>
      </c>
      <c r="E122" s="4">
        <v>1.02461243452264E-2</v>
      </c>
      <c r="F122" s="4">
        <v>9.7560253398769805E-3</v>
      </c>
      <c r="G122" s="4">
        <v>1.125814465067E-2</v>
      </c>
      <c r="H122" s="5"/>
      <c r="I122" s="5"/>
    </row>
    <row r="123" spans="1:9" x14ac:dyDescent="0.25">
      <c r="A123" s="8" t="s">
        <v>84</v>
      </c>
      <c r="B123" s="8" t="s">
        <v>82</v>
      </c>
      <c r="C123" s="2" t="s">
        <v>128</v>
      </c>
      <c r="D123" s="5"/>
      <c r="E123" s="5"/>
      <c r="F123" s="5"/>
      <c r="G123" s="5"/>
      <c r="H123" s="4">
        <v>466.80512310646299</v>
      </c>
      <c r="I123" s="4">
        <v>1478.9285722034999</v>
      </c>
    </row>
    <row r="124" spans="1:9" x14ac:dyDescent="0.25">
      <c r="A124" s="8" t="s">
        <v>80</v>
      </c>
      <c r="B124" s="8" t="s">
        <v>79</v>
      </c>
      <c r="C124" s="2" t="s">
        <v>129</v>
      </c>
      <c r="D124" s="5"/>
      <c r="E124" s="5"/>
      <c r="F124" s="5"/>
      <c r="G124" s="5"/>
      <c r="H124" s="4">
        <v>140.78488532977099</v>
      </c>
      <c r="I124" s="4">
        <v>360.04524040909899</v>
      </c>
    </row>
    <row r="125" spans="1:9" x14ac:dyDescent="0.25">
      <c r="A125" s="8" t="s">
        <v>81</v>
      </c>
      <c r="B125" s="8" t="s">
        <v>82</v>
      </c>
      <c r="C125" s="2" t="s">
        <v>129</v>
      </c>
      <c r="D125" s="4">
        <v>4.0001076332782999E-2</v>
      </c>
      <c r="E125" s="4">
        <v>3.9118424533386299E-2</v>
      </c>
      <c r="F125" s="4">
        <v>3.6215663815973E-2</v>
      </c>
      <c r="G125" s="4">
        <v>3.15315502176583E-2</v>
      </c>
      <c r="H125" s="5"/>
      <c r="I125" s="5"/>
    </row>
    <row r="126" spans="1:9" x14ac:dyDescent="0.25">
      <c r="A126" s="8" t="s">
        <v>83</v>
      </c>
      <c r="B126" s="8" t="s">
        <v>82</v>
      </c>
      <c r="C126" s="2" t="s">
        <v>129</v>
      </c>
      <c r="D126" s="4">
        <v>1.33755261794511E-2</v>
      </c>
      <c r="E126" s="4">
        <v>1.02461243452264E-2</v>
      </c>
      <c r="F126" s="4">
        <v>9.7560253398769805E-3</v>
      </c>
      <c r="G126" s="4">
        <v>1.125814465067E-2</v>
      </c>
      <c r="H126" s="5"/>
      <c r="I126" s="5"/>
    </row>
    <row r="127" spans="1:9" x14ac:dyDescent="0.25">
      <c r="A127" s="8" t="s">
        <v>84</v>
      </c>
      <c r="B127" s="8" t="s">
        <v>82</v>
      </c>
      <c r="C127" s="2" t="s">
        <v>129</v>
      </c>
      <c r="D127" s="5"/>
      <c r="E127" s="5"/>
      <c r="F127" s="5"/>
      <c r="G127" s="5"/>
      <c r="H127" s="4">
        <v>466.80512310646202</v>
      </c>
      <c r="I127" s="4">
        <v>1478.9285722034999</v>
      </c>
    </row>
    <row r="128" spans="1:9" x14ac:dyDescent="0.25">
      <c r="A128" s="8" t="s">
        <v>80</v>
      </c>
      <c r="B128" s="8" t="s">
        <v>79</v>
      </c>
      <c r="C128" s="2" t="s">
        <v>130</v>
      </c>
      <c r="D128" s="5"/>
      <c r="E128" s="5"/>
      <c r="F128" s="5"/>
      <c r="G128" s="5"/>
      <c r="H128" s="4">
        <v>140.78488532977099</v>
      </c>
      <c r="I128" s="4">
        <v>360.04524040909899</v>
      </c>
    </row>
    <row r="129" spans="1:9" x14ac:dyDescent="0.25">
      <c r="A129" s="8" t="s">
        <v>81</v>
      </c>
      <c r="B129" s="8" t="s">
        <v>82</v>
      </c>
      <c r="C129" s="2" t="s">
        <v>130</v>
      </c>
      <c r="D129" s="4">
        <v>4.0001076332782999E-2</v>
      </c>
      <c r="E129" s="4">
        <v>3.9118424533386299E-2</v>
      </c>
      <c r="F129" s="4">
        <v>3.6215663815973E-2</v>
      </c>
      <c r="G129" s="4">
        <v>3.15315502176583E-2</v>
      </c>
      <c r="H129" s="5"/>
      <c r="I129" s="5"/>
    </row>
    <row r="130" spans="1:9" x14ac:dyDescent="0.25">
      <c r="A130" s="8" t="s">
        <v>83</v>
      </c>
      <c r="B130" s="8" t="s">
        <v>82</v>
      </c>
      <c r="C130" s="2" t="s">
        <v>130</v>
      </c>
      <c r="D130" s="4">
        <v>1.33755261794511E-2</v>
      </c>
      <c r="E130" s="4">
        <v>1.02461243452264E-2</v>
      </c>
      <c r="F130" s="4">
        <v>9.7560253398769805E-3</v>
      </c>
      <c r="G130" s="4">
        <v>1.125814465067E-2</v>
      </c>
      <c r="H130" s="5"/>
      <c r="I130" s="5"/>
    </row>
    <row r="131" spans="1:9" x14ac:dyDescent="0.25">
      <c r="A131" s="8" t="s">
        <v>84</v>
      </c>
      <c r="B131" s="8" t="s">
        <v>82</v>
      </c>
      <c r="C131" s="2" t="s">
        <v>130</v>
      </c>
      <c r="D131" s="5"/>
      <c r="E131" s="5"/>
      <c r="F131" s="5"/>
      <c r="G131" s="5"/>
      <c r="H131" s="4">
        <v>466.80512310646202</v>
      </c>
      <c r="I131" s="4">
        <v>1478.9285722034999</v>
      </c>
    </row>
    <row r="132" spans="1:9" x14ac:dyDescent="0.25">
      <c r="A132" s="19" t="s">
        <v>78</v>
      </c>
      <c r="B132" s="19" t="s">
        <v>194</v>
      </c>
      <c r="C132" s="19" t="s">
        <v>170</v>
      </c>
      <c r="D132" s="20"/>
      <c r="E132" s="20"/>
      <c r="F132" s="20"/>
      <c r="G132" s="20"/>
      <c r="H132" s="20"/>
      <c r="I132" s="21">
        <v>380.69239563301801</v>
      </c>
    </row>
    <row r="133" spans="1:9" x14ac:dyDescent="0.25">
      <c r="A133" s="22" t="s">
        <v>78</v>
      </c>
      <c r="B133" s="22" t="s">
        <v>194</v>
      </c>
      <c r="C133" s="19" t="s">
        <v>171</v>
      </c>
      <c r="D133" s="20"/>
      <c r="E133" s="20"/>
      <c r="F133" s="20"/>
      <c r="G133" s="20"/>
      <c r="H133" s="20"/>
      <c r="I133" s="21">
        <v>380.69239563295798</v>
      </c>
    </row>
    <row r="134" spans="1:9" x14ac:dyDescent="0.25">
      <c r="A134" s="22" t="s">
        <v>78</v>
      </c>
      <c r="B134" s="22" t="s">
        <v>194</v>
      </c>
      <c r="C134" s="19" t="s">
        <v>172</v>
      </c>
      <c r="D134" s="20"/>
      <c r="E134" s="20"/>
      <c r="F134" s="20"/>
      <c r="G134" s="20"/>
      <c r="H134" s="20"/>
      <c r="I134" s="21">
        <v>380.69239563302898</v>
      </c>
    </row>
    <row r="135" spans="1:9" x14ac:dyDescent="0.25">
      <c r="A135" s="22" t="s">
        <v>78</v>
      </c>
      <c r="B135" s="19" t="s">
        <v>79</v>
      </c>
      <c r="C135" s="19" t="s">
        <v>170</v>
      </c>
      <c r="D135" s="20"/>
      <c r="E135" s="20"/>
      <c r="F135" s="20"/>
      <c r="G135" s="20"/>
      <c r="H135" s="20"/>
      <c r="I135" s="21">
        <v>12.1067874512049</v>
      </c>
    </row>
    <row r="136" spans="1:9" x14ac:dyDescent="0.25">
      <c r="A136" s="22" t="s">
        <v>78</v>
      </c>
      <c r="B136" s="22" t="s">
        <v>79</v>
      </c>
      <c r="C136" s="19" t="s">
        <v>171</v>
      </c>
      <c r="D136" s="20"/>
      <c r="E136" s="20"/>
      <c r="F136" s="20"/>
      <c r="G136" s="20"/>
      <c r="H136" s="20"/>
      <c r="I136" s="21">
        <v>12.106787451202999</v>
      </c>
    </row>
    <row r="137" spans="1:9" x14ac:dyDescent="0.25">
      <c r="A137" s="22" t="s">
        <v>78</v>
      </c>
      <c r="B137" s="22" t="s">
        <v>79</v>
      </c>
      <c r="C137" s="19" t="s">
        <v>172</v>
      </c>
      <c r="D137" s="20"/>
      <c r="E137" s="20"/>
      <c r="F137" s="20"/>
      <c r="G137" s="20"/>
      <c r="H137" s="20"/>
      <c r="I137" s="21">
        <v>12.1067874512053</v>
      </c>
    </row>
    <row r="138" spans="1:9" x14ac:dyDescent="0.25">
      <c r="A138" s="19" t="s">
        <v>80</v>
      </c>
      <c r="B138" s="19" t="s">
        <v>195</v>
      </c>
      <c r="C138" s="19" t="s">
        <v>179</v>
      </c>
      <c r="D138" s="20"/>
      <c r="E138" s="20"/>
      <c r="F138" s="20"/>
      <c r="G138" s="20"/>
      <c r="H138" s="21">
        <v>17349.291084233999</v>
      </c>
      <c r="I138" s="21">
        <v>65480.212297761696</v>
      </c>
    </row>
    <row r="139" spans="1:9" x14ac:dyDescent="0.25">
      <c r="A139" s="22" t="s">
        <v>80</v>
      </c>
      <c r="B139" s="22" t="s">
        <v>195</v>
      </c>
      <c r="C139" s="19" t="s">
        <v>180</v>
      </c>
      <c r="D139" s="20"/>
      <c r="E139" s="20"/>
      <c r="F139" s="20"/>
      <c r="G139" s="20"/>
      <c r="H139" s="21">
        <v>17349.291084233999</v>
      </c>
      <c r="I139" s="21">
        <v>65480.212297761696</v>
      </c>
    </row>
    <row r="140" spans="1:9" x14ac:dyDescent="0.25">
      <c r="A140" s="22" t="s">
        <v>80</v>
      </c>
      <c r="B140" s="22" t="s">
        <v>195</v>
      </c>
      <c r="C140" s="19" t="s">
        <v>181</v>
      </c>
      <c r="D140" s="20"/>
      <c r="E140" s="20"/>
      <c r="F140" s="20"/>
      <c r="G140" s="20"/>
      <c r="H140" s="21">
        <v>17349.291084233999</v>
      </c>
      <c r="I140" s="21">
        <v>65480.212297761602</v>
      </c>
    </row>
    <row r="141" spans="1:9" x14ac:dyDescent="0.25">
      <c r="A141" s="22" t="s">
        <v>80</v>
      </c>
      <c r="B141" s="22" t="s">
        <v>195</v>
      </c>
      <c r="C141" s="19" t="s">
        <v>182</v>
      </c>
      <c r="D141" s="20"/>
      <c r="E141" s="20"/>
      <c r="F141" s="20"/>
      <c r="G141" s="20"/>
      <c r="H141" s="21">
        <v>25913.4572550763</v>
      </c>
      <c r="I141" s="21">
        <v>73739.293908710795</v>
      </c>
    </row>
    <row r="142" spans="1:9" x14ac:dyDescent="0.25">
      <c r="A142" s="22" t="s">
        <v>80</v>
      </c>
      <c r="B142" s="22" t="s">
        <v>195</v>
      </c>
      <c r="C142" s="19" t="s">
        <v>183</v>
      </c>
      <c r="D142" s="20"/>
      <c r="E142" s="20"/>
      <c r="F142" s="20"/>
      <c r="G142" s="20"/>
      <c r="H142" s="21">
        <v>25913.4572550763</v>
      </c>
      <c r="I142" s="21">
        <v>73739.293908710795</v>
      </c>
    </row>
    <row r="143" spans="1:9" x14ac:dyDescent="0.25">
      <c r="A143" s="22" t="s">
        <v>80</v>
      </c>
      <c r="B143" s="22" t="s">
        <v>195</v>
      </c>
      <c r="C143" s="19" t="s">
        <v>184</v>
      </c>
      <c r="D143" s="20"/>
      <c r="E143" s="20"/>
      <c r="F143" s="20"/>
      <c r="G143" s="20"/>
      <c r="H143" s="21">
        <v>25913.4572550763</v>
      </c>
      <c r="I143" s="21">
        <v>73739.293908710795</v>
      </c>
    </row>
    <row r="144" spans="1:9" x14ac:dyDescent="0.25">
      <c r="A144" s="22" t="s">
        <v>80</v>
      </c>
      <c r="B144" s="22" t="s">
        <v>195</v>
      </c>
      <c r="C144" s="19" t="s">
        <v>188</v>
      </c>
      <c r="D144" s="20"/>
      <c r="E144" s="20"/>
      <c r="F144" s="20"/>
      <c r="G144" s="20"/>
      <c r="H144" s="21">
        <v>17349.291084233999</v>
      </c>
      <c r="I144" s="21">
        <v>65480.212297761696</v>
      </c>
    </row>
    <row r="145" spans="1:9" x14ac:dyDescent="0.25">
      <c r="A145" s="22" t="s">
        <v>80</v>
      </c>
      <c r="B145" s="22" t="s">
        <v>195</v>
      </c>
      <c r="C145" s="19" t="s">
        <v>189</v>
      </c>
      <c r="D145" s="20"/>
      <c r="E145" s="20"/>
      <c r="F145" s="20"/>
      <c r="G145" s="20"/>
      <c r="H145" s="21">
        <v>17349.291084233999</v>
      </c>
      <c r="I145" s="21">
        <v>65480.212297761696</v>
      </c>
    </row>
    <row r="146" spans="1:9" x14ac:dyDescent="0.25">
      <c r="A146" s="22" t="s">
        <v>80</v>
      </c>
      <c r="B146" s="22" t="s">
        <v>195</v>
      </c>
      <c r="C146" s="19" t="s">
        <v>190</v>
      </c>
      <c r="D146" s="20"/>
      <c r="E146" s="20"/>
      <c r="F146" s="20"/>
      <c r="G146" s="20"/>
      <c r="H146" s="21">
        <v>17349.291084233999</v>
      </c>
      <c r="I146" s="21">
        <v>65480.212297761696</v>
      </c>
    </row>
    <row r="147" spans="1:9" x14ac:dyDescent="0.25">
      <c r="A147" s="22" t="s">
        <v>80</v>
      </c>
      <c r="B147" s="22" t="s">
        <v>195</v>
      </c>
      <c r="C147" s="19" t="s">
        <v>191</v>
      </c>
      <c r="D147" s="20"/>
      <c r="E147" s="20"/>
      <c r="F147" s="20"/>
      <c r="G147" s="20"/>
      <c r="H147" s="21">
        <v>25913.4572550763</v>
      </c>
      <c r="I147" s="21">
        <v>73739.293908710795</v>
      </c>
    </row>
    <row r="148" spans="1:9" x14ac:dyDescent="0.25">
      <c r="A148" s="22" t="s">
        <v>80</v>
      </c>
      <c r="B148" s="22" t="s">
        <v>195</v>
      </c>
      <c r="C148" s="19" t="s">
        <v>192</v>
      </c>
      <c r="D148" s="20"/>
      <c r="E148" s="20"/>
      <c r="F148" s="20"/>
      <c r="G148" s="20"/>
      <c r="H148" s="21">
        <v>25913.4572550763</v>
      </c>
      <c r="I148" s="21">
        <v>73739.293908710795</v>
      </c>
    </row>
    <row r="149" spans="1:9" x14ac:dyDescent="0.25">
      <c r="A149" s="22" t="s">
        <v>80</v>
      </c>
      <c r="B149" s="22" t="s">
        <v>195</v>
      </c>
      <c r="C149" s="19" t="s">
        <v>193</v>
      </c>
      <c r="D149" s="20"/>
      <c r="E149" s="20"/>
      <c r="F149" s="20"/>
      <c r="G149" s="20"/>
      <c r="H149" s="21">
        <v>25913.4572550763</v>
      </c>
      <c r="I149" s="21">
        <v>73739.293908710795</v>
      </c>
    </row>
    <row r="150" spans="1:9" x14ac:dyDescent="0.25">
      <c r="A150" s="22" t="s">
        <v>80</v>
      </c>
      <c r="B150" s="19" t="s">
        <v>194</v>
      </c>
      <c r="C150" s="19" t="s">
        <v>179</v>
      </c>
      <c r="D150" s="20"/>
      <c r="E150" s="20"/>
      <c r="F150" s="20"/>
      <c r="G150" s="20"/>
      <c r="H150" s="21">
        <v>6986.9097857609304</v>
      </c>
      <c r="I150" s="21">
        <v>26370.203477229501</v>
      </c>
    </row>
    <row r="151" spans="1:9" x14ac:dyDescent="0.25">
      <c r="A151" s="22" t="s">
        <v>80</v>
      </c>
      <c r="B151" s="22" t="s">
        <v>194</v>
      </c>
      <c r="C151" s="19" t="s">
        <v>180</v>
      </c>
      <c r="D151" s="20"/>
      <c r="E151" s="20"/>
      <c r="F151" s="20"/>
      <c r="G151" s="20"/>
      <c r="H151" s="21">
        <v>6986.9097857609304</v>
      </c>
      <c r="I151" s="21">
        <v>26370.203477229501</v>
      </c>
    </row>
    <row r="152" spans="1:9" x14ac:dyDescent="0.25">
      <c r="A152" s="22" t="s">
        <v>80</v>
      </c>
      <c r="B152" s="22" t="s">
        <v>194</v>
      </c>
      <c r="C152" s="19" t="s">
        <v>181</v>
      </c>
      <c r="D152" s="20"/>
      <c r="E152" s="20"/>
      <c r="F152" s="20"/>
      <c r="G152" s="20"/>
      <c r="H152" s="21">
        <v>6986.9097857609304</v>
      </c>
      <c r="I152" s="21">
        <v>26370.203477229501</v>
      </c>
    </row>
    <row r="153" spans="1:9" x14ac:dyDescent="0.25">
      <c r="A153" s="22" t="s">
        <v>80</v>
      </c>
      <c r="B153" s="22" t="s">
        <v>194</v>
      </c>
      <c r="C153" s="19" t="s">
        <v>182</v>
      </c>
      <c r="D153" s="20"/>
      <c r="E153" s="20"/>
      <c r="F153" s="20"/>
      <c r="G153" s="20"/>
      <c r="H153" s="21">
        <v>10435.8724053527</v>
      </c>
      <c r="I153" s="21">
        <v>29696.302385177201</v>
      </c>
    </row>
    <row r="154" spans="1:9" x14ac:dyDescent="0.25">
      <c r="A154" s="22" t="s">
        <v>80</v>
      </c>
      <c r="B154" s="22" t="s">
        <v>194</v>
      </c>
      <c r="C154" s="19" t="s">
        <v>183</v>
      </c>
      <c r="D154" s="20"/>
      <c r="E154" s="20"/>
      <c r="F154" s="20"/>
      <c r="G154" s="20"/>
      <c r="H154" s="21">
        <v>10435.8724053527</v>
      </c>
      <c r="I154" s="21">
        <v>29696.302385177201</v>
      </c>
    </row>
    <row r="155" spans="1:9" x14ac:dyDescent="0.25">
      <c r="A155" s="22" t="s">
        <v>80</v>
      </c>
      <c r="B155" s="22" t="s">
        <v>194</v>
      </c>
      <c r="C155" s="19" t="s">
        <v>184</v>
      </c>
      <c r="D155" s="20"/>
      <c r="E155" s="20"/>
      <c r="F155" s="20"/>
      <c r="G155" s="20"/>
      <c r="H155" s="21">
        <v>10435.8724053527</v>
      </c>
      <c r="I155" s="21">
        <v>29696.302385177201</v>
      </c>
    </row>
    <row r="156" spans="1:9" x14ac:dyDescent="0.25">
      <c r="A156" s="22" t="s">
        <v>80</v>
      </c>
      <c r="B156" s="22" t="s">
        <v>194</v>
      </c>
      <c r="C156" s="19" t="s">
        <v>188</v>
      </c>
      <c r="D156" s="20"/>
      <c r="E156" s="20"/>
      <c r="F156" s="20"/>
      <c r="G156" s="20"/>
      <c r="H156" s="21">
        <v>6986.9097857609304</v>
      </c>
      <c r="I156" s="21">
        <v>26370.203477229501</v>
      </c>
    </row>
    <row r="157" spans="1:9" x14ac:dyDescent="0.25">
      <c r="A157" s="22" t="s">
        <v>80</v>
      </c>
      <c r="B157" s="22" t="s">
        <v>194</v>
      </c>
      <c r="C157" s="19" t="s">
        <v>189</v>
      </c>
      <c r="D157" s="20"/>
      <c r="E157" s="20"/>
      <c r="F157" s="20"/>
      <c r="G157" s="20"/>
      <c r="H157" s="21">
        <v>6986.9097857609304</v>
      </c>
      <c r="I157" s="21">
        <v>26370.203477229501</v>
      </c>
    </row>
    <row r="158" spans="1:9" x14ac:dyDescent="0.25">
      <c r="A158" s="22" t="s">
        <v>80</v>
      </c>
      <c r="B158" s="22" t="s">
        <v>194</v>
      </c>
      <c r="C158" s="19" t="s">
        <v>190</v>
      </c>
      <c r="D158" s="20"/>
      <c r="E158" s="20"/>
      <c r="F158" s="20"/>
      <c r="G158" s="20"/>
      <c r="H158" s="21">
        <v>6986.9097857609304</v>
      </c>
      <c r="I158" s="21">
        <v>26370.203477229501</v>
      </c>
    </row>
    <row r="159" spans="1:9" x14ac:dyDescent="0.25">
      <c r="A159" s="22" t="s">
        <v>80</v>
      </c>
      <c r="B159" s="22" t="s">
        <v>194</v>
      </c>
      <c r="C159" s="19" t="s">
        <v>191</v>
      </c>
      <c r="D159" s="20"/>
      <c r="E159" s="20"/>
      <c r="F159" s="20"/>
      <c r="G159" s="20"/>
      <c r="H159" s="21">
        <v>10435.8724053527</v>
      </c>
      <c r="I159" s="21">
        <v>29696.302385177201</v>
      </c>
    </row>
    <row r="160" spans="1:9" x14ac:dyDescent="0.25">
      <c r="A160" s="22" t="s">
        <v>80</v>
      </c>
      <c r="B160" s="22" t="s">
        <v>194</v>
      </c>
      <c r="C160" s="19" t="s">
        <v>192</v>
      </c>
      <c r="D160" s="20"/>
      <c r="E160" s="20"/>
      <c r="F160" s="20"/>
      <c r="G160" s="20"/>
      <c r="H160" s="21">
        <v>10435.8724053527</v>
      </c>
      <c r="I160" s="21">
        <v>29696.302385177201</v>
      </c>
    </row>
    <row r="161" spans="1:9" x14ac:dyDescent="0.25">
      <c r="A161" s="22" t="s">
        <v>80</v>
      </c>
      <c r="B161" s="22" t="s">
        <v>194</v>
      </c>
      <c r="C161" s="19" t="s">
        <v>193</v>
      </c>
      <c r="D161" s="20"/>
      <c r="E161" s="20"/>
      <c r="F161" s="20"/>
      <c r="G161" s="20"/>
      <c r="H161" s="21">
        <v>10435.8724053527</v>
      </c>
      <c r="I161" s="21">
        <v>29696.302385177201</v>
      </c>
    </row>
    <row r="162" spans="1:9" x14ac:dyDescent="0.25">
      <c r="A162" s="22" t="s">
        <v>80</v>
      </c>
      <c r="B162" s="19" t="s">
        <v>196</v>
      </c>
      <c r="C162" s="19" t="s">
        <v>179</v>
      </c>
      <c r="D162" s="20"/>
      <c r="E162" s="20"/>
      <c r="F162" s="20"/>
      <c r="G162" s="20"/>
      <c r="H162" s="21">
        <v>3113.39199097246</v>
      </c>
      <c r="I162" s="21">
        <v>11750.6569891082</v>
      </c>
    </row>
    <row r="163" spans="1:9" x14ac:dyDescent="0.25">
      <c r="A163" s="22" t="s">
        <v>80</v>
      </c>
      <c r="B163" s="22" t="s">
        <v>196</v>
      </c>
      <c r="C163" s="19" t="s">
        <v>180</v>
      </c>
      <c r="D163" s="20"/>
      <c r="E163" s="20"/>
      <c r="F163" s="20"/>
      <c r="G163" s="20"/>
      <c r="H163" s="21">
        <v>3113.39199097246</v>
      </c>
      <c r="I163" s="21">
        <v>11750.6569891082</v>
      </c>
    </row>
    <row r="164" spans="1:9" x14ac:dyDescent="0.25">
      <c r="A164" s="22" t="s">
        <v>80</v>
      </c>
      <c r="B164" s="22" t="s">
        <v>196</v>
      </c>
      <c r="C164" s="19" t="s">
        <v>181</v>
      </c>
      <c r="D164" s="20"/>
      <c r="E164" s="20"/>
      <c r="F164" s="20"/>
      <c r="G164" s="20"/>
      <c r="H164" s="21">
        <v>3113.39199097246</v>
      </c>
      <c r="I164" s="21">
        <v>11750.6569891082</v>
      </c>
    </row>
    <row r="165" spans="1:9" x14ac:dyDescent="0.25">
      <c r="A165" s="22" t="s">
        <v>80</v>
      </c>
      <c r="B165" s="22" t="s">
        <v>196</v>
      </c>
      <c r="C165" s="19" t="s">
        <v>182</v>
      </c>
      <c r="D165" s="20"/>
      <c r="E165" s="20"/>
      <c r="F165" s="20"/>
      <c r="G165" s="20"/>
      <c r="H165" s="21">
        <v>4650.2620703434804</v>
      </c>
      <c r="I165" s="21">
        <v>13232.7785591177</v>
      </c>
    </row>
    <row r="166" spans="1:9" x14ac:dyDescent="0.25">
      <c r="A166" s="22" t="s">
        <v>80</v>
      </c>
      <c r="B166" s="22" t="s">
        <v>196</v>
      </c>
      <c r="C166" s="19" t="s">
        <v>183</v>
      </c>
      <c r="D166" s="20"/>
      <c r="E166" s="20"/>
      <c r="F166" s="20"/>
      <c r="G166" s="20"/>
      <c r="H166" s="21">
        <v>4650.2620703434804</v>
      </c>
      <c r="I166" s="21">
        <v>13232.7785591177</v>
      </c>
    </row>
    <row r="167" spans="1:9" x14ac:dyDescent="0.25">
      <c r="A167" s="22" t="s">
        <v>80</v>
      </c>
      <c r="B167" s="22" t="s">
        <v>196</v>
      </c>
      <c r="C167" s="19" t="s">
        <v>184</v>
      </c>
      <c r="D167" s="20"/>
      <c r="E167" s="20"/>
      <c r="F167" s="20"/>
      <c r="G167" s="20"/>
      <c r="H167" s="21">
        <v>4650.2620703434804</v>
      </c>
      <c r="I167" s="21">
        <v>13232.7785591177</v>
      </c>
    </row>
    <row r="168" spans="1:9" x14ac:dyDescent="0.25">
      <c r="A168" s="22" t="s">
        <v>80</v>
      </c>
      <c r="B168" s="22" t="s">
        <v>196</v>
      </c>
      <c r="C168" s="19" t="s">
        <v>188</v>
      </c>
      <c r="D168" s="20"/>
      <c r="E168" s="20"/>
      <c r="F168" s="20"/>
      <c r="G168" s="20"/>
      <c r="H168" s="21">
        <v>3113.39199097246</v>
      </c>
      <c r="I168" s="21">
        <v>11750.6569891082</v>
      </c>
    </row>
    <row r="169" spans="1:9" x14ac:dyDescent="0.25">
      <c r="A169" s="22" t="s">
        <v>80</v>
      </c>
      <c r="B169" s="22" t="s">
        <v>196</v>
      </c>
      <c r="C169" s="19" t="s">
        <v>189</v>
      </c>
      <c r="D169" s="20"/>
      <c r="E169" s="20"/>
      <c r="F169" s="20"/>
      <c r="G169" s="20"/>
      <c r="H169" s="21">
        <v>3113.39199097246</v>
      </c>
      <c r="I169" s="21">
        <v>11750.6569891082</v>
      </c>
    </row>
    <row r="170" spans="1:9" x14ac:dyDescent="0.25">
      <c r="A170" s="22" t="s">
        <v>80</v>
      </c>
      <c r="B170" s="22" t="s">
        <v>196</v>
      </c>
      <c r="C170" s="19" t="s">
        <v>190</v>
      </c>
      <c r="D170" s="20"/>
      <c r="E170" s="20"/>
      <c r="F170" s="20"/>
      <c r="G170" s="20"/>
      <c r="H170" s="21">
        <v>3113.39199097246</v>
      </c>
      <c r="I170" s="21">
        <v>11750.6569891082</v>
      </c>
    </row>
    <row r="171" spans="1:9" x14ac:dyDescent="0.25">
      <c r="A171" s="22" t="s">
        <v>80</v>
      </c>
      <c r="B171" s="22" t="s">
        <v>196</v>
      </c>
      <c r="C171" s="19" t="s">
        <v>191</v>
      </c>
      <c r="D171" s="20"/>
      <c r="E171" s="20"/>
      <c r="F171" s="20"/>
      <c r="G171" s="20"/>
      <c r="H171" s="21">
        <v>4650.2620703434804</v>
      </c>
      <c r="I171" s="21">
        <v>13232.7785591177</v>
      </c>
    </row>
    <row r="172" spans="1:9" x14ac:dyDescent="0.25">
      <c r="A172" s="22" t="s">
        <v>80</v>
      </c>
      <c r="B172" s="22" t="s">
        <v>196</v>
      </c>
      <c r="C172" s="19" t="s">
        <v>192</v>
      </c>
      <c r="D172" s="20"/>
      <c r="E172" s="20"/>
      <c r="F172" s="20"/>
      <c r="G172" s="20"/>
      <c r="H172" s="21">
        <v>4650.2620703434804</v>
      </c>
      <c r="I172" s="21">
        <v>13232.7785591177</v>
      </c>
    </row>
    <row r="173" spans="1:9" x14ac:dyDescent="0.25">
      <c r="A173" s="22" t="s">
        <v>80</v>
      </c>
      <c r="B173" s="22" t="s">
        <v>196</v>
      </c>
      <c r="C173" s="19" t="s">
        <v>193</v>
      </c>
      <c r="D173" s="20"/>
      <c r="E173" s="20"/>
      <c r="F173" s="20"/>
      <c r="G173" s="20"/>
      <c r="H173" s="21">
        <v>4650.2620703434804</v>
      </c>
      <c r="I173" s="21">
        <v>13232.7785591177</v>
      </c>
    </row>
    <row r="174" spans="1:9" x14ac:dyDescent="0.25">
      <c r="A174" s="22" t="s">
        <v>80</v>
      </c>
      <c r="B174" s="19" t="s">
        <v>79</v>
      </c>
      <c r="C174" s="19" t="s">
        <v>179</v>
      </c>
      <c r="D174" s="20"/>
      <c r="E174" s="20"/>
      <c r="F174" s="20"/>
      <c r="G174" s="20"/>
      <c r="H174" s="21">
        <v>250.345118320957</v>
      </c>
      <c r="I174" s="21">
        <v>944.86001853189202</v>
      </c>
    </row>
    <row r="175" spans="1:9" x14ac:dyDescent="0.25">
      <c r="A175" s="22" t="s">
        <v>80</v>
      </c>
      <c r="B175" s="22" t="s">
        <v>79</v>
      </c>
      <c r="C175" s="19" t="s">
        <v>180</v>
      </c>
      <c r="D175" s="20"/>
      <c r="E175" s="20"/>
      <c r="F175" s="20"/>
      <c r="G175" s="20"/>
      <c r="H175" s="21">
        <v>250.345118320957</v>
      </c>
      <c r="I175" s="21">
        <v>944.86001853189202</v>
      </c>
    </row>
    <row r="176" spans="1:9" x14ac:dyDescent="0.25">
      <c r="A176" s="22" t="s">
        <v>80</v>
      </c>
      <c r="B176" s="22" t="s">
        <v>79</v>
      </c>
      <c r="C176" s="19" t="s">
        <v>181</v>
      </c>
      <c r="D176" s="20"/>
      <c r="E176" s="20"/>
      <c r="F176" s="20"/>
      <c r="G176" s="20"/>
      <c r="H176" s="21">
        <v>250.34511832095799</v>
      </c>
      <c r="I176" s="21">
        <v>944.86001853189305</v>
      </c>
    </row>
    <row r="177" spans="1:9" x14ac:dyDescent="0.25">
      <c r="A177" s="22" t="s">
        <v>80</v>
      </c>
      <c r="B177" s="22" t="s">
        <v>79</v>
      </c>
      <c r="C177" s="19" t="s">
        <v>182</v>
      </c>
      <c r="D177" s="20"/>
      <c r="E177" s="20"/>
      <c r="F177" s="20"/>
      <c r="G177" s="20"/>
      <c r="H177" s="21">
        <v>373.92349296176297</v>
      </c>
      <c r="I177" s="21">
        <v>1064.03611357098</v>
      </c>
    </row>
    <row r="178" spans="1:9" x14ac:dyDescent="0.25">
      <c r="A178" s="22" t="s">
        <v>80</v>
      </c>
      <c r="B178" s="22" t="s">
        <v>79</v>
      </c>
      <c r="C178" s="19" t="s">
        <v>183</v>
      </c>
      <c r="D178" s="20"/>
      <c r="E178" s="20"/>
      <c r="F178" s="20"/>
      <c r="G178" s="20"/>
      <c r="H178" s="21">
        <v>373.92349296176297</v>
      </c>
      <c r="I178" s="21">
        <v>1064.03611357098</v>
      </c>
    </row>
    <row r="179" spans="1:9" x14ac:dyDescent="0.25">
      <c r="A179" s="22" t="s">
        <v>80</v>
      </c>
      <c r="B179" s="22" t="s">
        <v>79</v>
      </c>
      <c r="C179" s="19" t="s">
        <v>184</v>
      </c>
      <c r="D179" s="20"/>
      <c r="E179" s="20"/>
      <c r="F179" s="20"/>
      <c r="G179" s="20"/>
      <c r="H179" s="21">
        <v>373.92349296176297</v>
      </c>
      <c r="I179" s="21">
        <v>1064.03611357098</v>
      </c>
    </row>
    <row r="180" spans="1:9" x14ac:dyDescent="0.25">
      <c r="A180" s="22" t="s">
        <v>80</v>
      </c>
      <c r="B180" s="22" t="s">
        <v>79</v>
      </c>
      <c r="C180" s="19" t="s">
        <v>188</v>
      </c>
      <c r="D180" s="20"/>
      <c r="E180" s="20"/>
      <c r="F180" s="20"/>
      <c r="G180" s="20"/>
      <c r="H180" s="21">
        <v>250.345118320957</v>
      </c>
      <c r="I180" s="21">
        <v>944.86001853189202</v>
      </c>
    </row>
    <row r="181" spans="1:9" x14ac:dyDescent="0.25">
      <c r="A181" s="22" t="s">
        <v>80</v>
      </c>
      <c r="B181" s="22" t="s">
        <v>79</v>
      </c>
      <c r="C181" s="19" t="s">
        <v>189</v>
      </c>
      <c r="D181" s="20"/>
      <c r="E181" s="20"/>
      <c r="F181" s="20"/>
      <c r="G181" s="20"/>
      <c r="H181" s="21">
        <v>250.345118320957</v>
      </c>
      <c r="I181" s="21">
        <v>944.86001853189202</v>
      </c>
    </row>
    <row r="182" spans="1:9" x14ac:dyDescent="0.25">
      <c r="A182" s="22" t="s">
        <v>80</v>
      </c>
      <c r="B182" s="22" t="s">
        <v>79</v>
      </c>
      <c r="C182" s="19" t="s">
        <v>190</v>
      </c>
      <c r="D182" s="20"/>
      <c r="E182" s="20"/>
      <c r="F182" s="20"/>
      <c r="G182" s="20"/>
      <c r="H182" s="21">
        <v>250.345118320957</v>
      </c>
      <c r="I182" s="21">
        <v>944.86001853189202</v>
      </c>
    </row>
    <row r="183" spans="1:9" x14ac:dyDescent="0.25">
      <c r="A183" s="22" t="s">
        <v>80</v>
      </c>
      <c r="B183" s="22" t="s">
        <v>79</v>
      </c>
      <c r="C183" s="19" t="s">
        <v>191</v>
      </c>
      <c r="D183" s="20"/>
      <c r="E183" s="20"/>
      <c r="F183" s="20"/>
      <c r="G183" s="20"/>
      <c r="H183" s="21">
        <v>373.92349296176297</v>
      </c>
      <c r="I183" s="21">
        <v>1064.03611357098</v>
      </c>
    </row>
    <row r="184" spans="1:9" x14ac:dyDescent="0.25">
      <c r="A184" s="22" t="s">
        <v>80</v>
      </c>
      <c r="B184" s="22" t="s">
        <v>79</v>
      </c>
      <c r="C184" s="19" t="s">
        <v>192</v>
      </c>
      <c r="D184" s="20"/>
      <c r="E184" s="20"/>
      <c r="F184" s="20"/>
      <c r="G184" s="20"/>
      <c r="H184" s="21">
        <v>373.92349296176297</v>
      </c>
      <c r="I184" s="21">
        <v>1064.03611357098</v>
      </c>
    </row>
    <row r="185" spans="1:9" x14ac:dyDescent="0.25">
      <c r="A185" s="22" t="s">
        <v>80</v>
      </c>
      <c r="B185" s="22" t="s">
        <v>79</v>
      </c>
      <c r="C185" s="19" t="s">
        <v>193</v>
      </c>
      <c r="D185" s="20"/>
      <c r="E185" s="20"/>
      <c r="F185" s="20"/>
      <c r="G185" s="20"/>
      <c r="H185" s="21">
        <v>373.92349296176297</v>
      </c>
      <c r="I185" s="21">
        <v>1064.03611357098</v>
      </c>
    </row>
    <row r="186" spans="1:9" x14ac:dyDescent="0.25">
      <c r="A186" s="22" t="s">
        <v>80</v>
      </c>
      <c r="B186" s="19" t="s">
        <v>91</v>
      </c>
      <c r="C186" s="19" t="s">
        <v>179</v>
      </c>
      <c r="D186" s="20"/>
      <c r="E186" s="20"/>
      <c r="F186" s="20"/>
      <c r="G186" s="20"/>
      <c r="H186" s="21">
        <v>1.92769900935934</v>
      </c>
      <c r="I186" s="21">
        <v>7.2755791441957403</v>
      </c>
    </row>
    <row r="187" spans="1:9" x14ac:dyDescent="0.25">
      <c r="A187" s="22" t="s">
        <v>80</v>
      </c>
      <c r="B187" s="22" t="s">
        <v>91</v>
      </c>
      <c r="C187" s="19" t="s">
        <v>180</v>
      </c>
      <c r="D187" s="20"/>
      <c r="E187" s="20"/>
      <c r="F187" s="20"/>
      <c r="G187" s="20"/>
      <c r="H187" s="21">
        <v>1.92769900935934</v>
      </c>
      <c r="I187" s="21">
        <v>7.2755791441957403</v>
      </c>
    </row>
    <row r="188" spans="1:9" x14ac:dyDescent="0.25">
      <c r="A188" s="22" t="s">
        <v>80</v>
      </c>
      <c r="B188" s="22" t="s">
        <v>91</v>
      </c>
      <c r="C188" s="19" t="s">
        <v>181</v>
      </c>
      <c r="D188" s="20"/>
      <c r="E188" s="20"/>
      <c r="F188" s="20"/>
      <c r="G188" s="20"/>
      <c r="H188" s="21">
        <v>1.92769900935934</v>
      </c>
      <c r="I188" s="21">
        <v>7.2755791441957403</v>
      </c>
    </row>
    <row r="189" spans="1:9" x14ac:dyDescent="0.25">
      <c r="A189" s="22" t="s">
        <v>80</v>
      </c>
      <c r="B189" s="22" t="s">
        <v>91</v>
      </c>
      <c r="C189" s="19" t="s">
        <v>182</v>
      </c>
      <c r="D189" s="20"/>
      <c r="E189" s="20"/>
      <c r="F189" s="20"/>
      <c r="G189" s="20"/>
      <c r="H189" s="21">
        <v>2.8792730283418102</v>
      </c>
      <c r="I189" s="21">
        <v>8.1932548787456394</v>
      </c>
    </row>
    <row r="190" spans="1:9" x14ac:dyDescent="0.25">
      <c r="A190" s="22" t="s">
        <v>80</v>
      </c>
      <c r="B190" s="22" t="s">
        <v>91</v>
      </c>
      <c r="C190" s="19" t="s">
        <v>183</v>
      </c>
      <c r="D190" s="20"/>
      <c r="E190" s="20"/>
      <c r="F190" s="20"/>
      <c r="G190" s="20"/>
      <c r="H190" s="21">
        <v>2.8792730283418102</v>
      </c>
      <c r="I190" s="21">
        <v>8.1932548787456394</v>
      </c>
    </row>
    <row r="191" spans="1:9" x14ac:dyDescent="0.25">
      <c r="A191" s="22" t="s">
        <v>80</v>
      </c>
      <c r="B191" s="22" t="s">
        <v>91</v>
      </c>
      <c r="C191" s="19" t="s">
        <v>184</v>
      </c>
      <c r="D191" s="20"/>
      <c r="E191" s="20"/>
      <c r="F191" s="20"/>
      <c r="G191" s="20"/>
      <c r="H191" s="21">
        <v>2.8792730283418102</v>
      </c>
      <c r="I191" s="21">
        <v>8.1932548787456394</v>
      </c>
    </row>
    <row r="192" spans="1:9" x14ac:dyDescent="0.25">
      <c r="A192" s="22" t="s">
        <v>80</v>
      </c>
      <c r="B192" s="22" t="s">
        <v>91</v>
      </c>
      <c r="C192" s="19" t="s">
        <v>188</v>
      </c>
      <c r="D192" s="20"/>
      <c r="E192" s="20"/>
      <c r="F192" s="20"/>
      <c r="G192" s="20"/>
      <c r="H192" s="21">
        <v>1.92769900935934</v>
      </c>
      <c r="I192" s="21">
        <v>7.2755791441957403</v>
      </c>
    </row>
    <row r="193" spans="1:9" x14ac:dyDescent="0.25">
      <c r="A193" s="22" t="s">
        <v>80</v>
      </c>
      <c r="B193" s="22" t="s">
        <v>91</v>
      </c>
      <c r="C193" s="19" t="s">
        <v>189</v>
      </c>
      <c r="D193" s="20"/>
      <c r="E193" s="20"/>
      <c r="F193" s="20"/>
      <c r="G193" s="20"/>
      <c r="H193" s="21">
        <v>1.92769900935934</v>
      </c>
      <c r="I193" s="21">
        <v>7.2755791441957403</v>
      </c>
    </row>
    <row r="194" spans="1:9" x14ac:dyDescent="0.25">
      <c r="A194" s="22" t="s">
        <v>80</v>
      </c>
      <c r="B194" s="22" t="s">
        <v>91</v>
      </c>
      <c r="C194" s="19" t="s">
        <v>190</v>
      </c>
      <c r="D194" s="20"/>
      <c r="E194" s="20"/>
      <c r="F194" s="20"/>
      <c r="G194" s="20"/>
      <c r="H194" s="21">
        <v>1.92769900935934</v>
      </c>
      <c r="I194" s="21">
        <v>7.2755791441957403</v>
      </c>
    </row>
    <row r="195" spans="1:9" x14ac:dyDescent="0.25">
      <c r="A195" s="22" t="s">
        <v>80</v>
      </c>
      <c r="B195" s="22" t="s">
        <v>91</v>
      </c>
      <c r="C195" s="19" t="s">
        <v>191</v>
      </c>
      <c r="D195" s="20"/>
      <c r="E195" s="20"/>
      <c r="F195" s="20"/>
      <c r="G195" s="20"/>
      <c r="H195" s="21">
        <v>2.8792730283418102</v>
      </c>
      <c r="I195" s="21">
        <v>8.1932548787456394</v>
      </c>
    </row>
    <row r="196" spans="1:9" x14ac:dyDescent="0.25">
      <c r="A196" s="22" t="s">
        <v>80</v>
      </c>
      <c r="B196" s="22" t="s">
        <v>91</v>
      </c>
      <c r="C196" s="19" t="s">
        <v>192</v>
      </c>
      <c r="D196" s="20"/>
      <c r="E196" s="20"/>
      <c r="F196" s="20"/>
      <c r="G196" s="20"/>
      <c r="H196" s="21">
        <v>2.8792730283418102</v>
      </c>
      <c r="I196" s="21">
        <v>8.1932548787456394</v>
      </c>
    </row>
    <row r="197" spans="1:9" x14ac:dyDescent="0.25">
      <c r="A197" s="22" t="s">
        <v>80</v>
      </c>
      <c r="B197" s="22" t="s">
        <v>91</v>
      </c>
      <c r="C197" s="19" t="s">
        <v>193</v>
      </c>
      <c r="D197" s="20"/>
      <c r="E197" s="20"/>
      <c r="F197" s="20"/>
      <c r="G197" s="20"/>
      <c r="H197" s="21">
        <v>2.8792730283418102</v>
      </c>
      <c r="I197" s="21">
        <v>8.1932548787456394</v>
      </c>
    </row>
    <row r="198" spans="1:9" x14ac:dyDescent="0.25">
      <c r="A198" s="19" t="s">
        <v>81</v>
      </c>
      <c r="B198" s="19" t="s">
        <v>194</v>
      </c>
      <c r="C198" s="19" t="s">
        <v>166</v>
      </c>
      <c r="D198" s="21">
        <v>2.3690167809501799</v>
      </c>
      <c r="E198" s="21">
        <v>2.27465587381</v>
      </c>
      <c r="F198" s="21">
        <v>2.1183171961007599</v>
      </c>
      <c r="G198" s="21">
        <v>1.97169493050811</v>
      </c>
      <c r="H198" s="20"/>
      <c r="I198" s="20"/>
    </row>
    <row r="199" spans="1:9" x14ac:dyDescent="0.25">
      <c r="A199" s="22" t="s">
        <v>81</v>
      </c>
      <c r="B199" s="22" t="s">
        <v>194</v>
      </c>
      <c r="C199" s="19" t="s">
        <v>163</v>
      </c>
      <c r="D199" s="21">
        <v>1.9199988762606299</v>
      </c>
      <c r="E199" s="21">
        <v>1.87763275468749</v>
      </c>
      <c r="F199" s="21">
        <v>1.7652643300839701</v>
      </c>
      <c r="G199" s="21">
        <v>1.79365807786304</v>
      </c>
      <c r="H199" s="20"/>
      <c r="I199" s="20"/>
    </row>
    <row r="200" spans="1:9" x14ac:dyDescent="0.25">
      <c r="A200" s="22" t="s">
        <v>81</v>
      </c>
      <c r="B200" s="22" t="s">
        <v>194</v>
      </c>
      <c r="C200" s="19" t="s">
        <v>167</v>
      </c>
      <c r="D200" s="21">
        <v>1.9199988762606299</v>
      </c>
      <c r="E200" s="21">
        <v>1.87763275468749</v>
      </c>
      <c r="F200" s="21">
        <v>1.7652643300839701</v>
      </c>
      <c r="G200" s="21">
        <v>1.8971994857613701</v>
      </c>
      <c r="H200" s="20"/>
      <c r="I200" s="20"/>
    </row>
    <row r="201" spans="1:9" x14ac:dyDescent="0.25">
      <c r="A201" s="22" t="s">
        <v>81</v>
      </c>
      <c r="B201" s="22" t="s">
        <v>194</v>
      </c>
      <c r="C201" s="19" t="s">
        <v>168</v>
      </c>
      <c r="D201" s="21">
        <v>1.9199988762606299</v>
      </c>
      <c r="E201" s="21">
        <v>1.87763275468749</v>
      </c>
      <c r="F201" s="21">
        <v>1.7652643300839701</v>
      </c>
      <c r="G201" s="21">
        <v>1.8971994857613601</v>
      </c>
      <c r="H201" s="20"/>
      <c r="I201" s="20"/>
    </row>
    <row r="202" spans="1:9" x14ac:dyDescent="0.25">
      <c r="A202" s="22" t="s">
        <v>81</v>
      </c>
      <c r="B202" s="22" t="s">
        <v>194</v>
      </c>
      <c r="C202" s="19" t="s">
        <v>169</v>
      </c>
      <c r="D202" s="21">
        <v>1.9199988762606299</v>
      </c>
      <c r="E202" s="21">
        <v>1.87763275468749</v>
      </c>
      <c r="F202" s="21">
        <v>1.7652643300839701</v>
      </c>
      <c r="G202" s="21">
        <v>1.8971994857613601</v>
      </c>
      <c r="H202" s="20"/>
      <c r="I202" s="20"/>
    </row>
    <row r="203" spans="1:9" x14ac:dyDescent="0.25">
      <c r="A203" s="22" t="s">
        <v>81</v>
      </c>
      <c r="B203" s="22" t="s">
        <v>194</v>
      </c>
      <c r="C203" s="19" t="s">
        <v>170</v>
      </c>
      <c r="D203" s="21">
        <v>1.9199988762606199</v>
      </c>
      <c r="E203" s="21">
        <v>1.87763275468749</v>
      </c>
      <c r="F203" s="21">
        <v>1.7652643300839701</v>
      </c>
      <c r="G203" s="21">
        <v>1.8971994857613601</v>
      </c>
      <c r="H203" s="20"/>
      <c r="I203" s="20"/>
    </row>
    <row r="204" spans="1:9" x14ac:dyDescent="0.25">
      <c r="A204" s="22" t="s">
        <v>81</v>
      </c>
      <c r="B204" s="22" t="s">
        <v>194</v>
      </c>
      <c r="C204" s="19" t="s">
        <v>171</v>
      </c>
      <c r="D204" s="21">
        <v>1.9199988762606299</v>
      </c>
      <c r="E204" s="21">
        <v>1.87763275468749</v>
      </c>
      <c r="F204" s="21">
        <v>1.7652643300839701</v>
      </c>
      <c r="G204" s="21">
        <v>1.8971994857613601</v>
      </c>
      <c r="H204" s="20"/>
      <c r="I204" s="20"/>
    </row>
    <row r="205" spans="1:9" x14ac:dyDescent="0.25">
      <c r="A205" s="22" t="s">
        <v>81</v>
      </c>
      <c r="B205" s="22" t="s">
        <v>194</v>
      </c>
      <c r="C205" s="19" t="s">
        <v>172</v>
      </c>
      <c r="D205" s="21">
        <v>1.9199988762606299</v>
      </c>
      <c r="E205" s="21">
        <v>1.87763275468749</v>
      </c>
      <c r="F205" s="21">
        <v>1.7652643300839701</v>
      </c>
      <c r="G205" s="21">
        <v>1.8971994857613601</v>
      </c>
      <c r="H205" s="20"/>
      <c r="I205" s="20"/>
    </row>
    <row r="206" spans="1:9" x14ac:dyDescent="0.25">
      <c r="A206" s="22" t="s">
        <v>81</v>
      </c>
      <c r="B206" s="22" t="s">
        <v>194</v>
      </c>
      <c r="C206" s="19" t="s">
        <v>173</v>
      </c>
      <c r="D206" s="21">
        <v>1.9199988762606299</v>
      </c>
      <c r="E206" s="21">
        <v>1.87763275468749</v>
      </c>
      <c r="F206" s="21">
        <v>1.7652643300839701</v>
      </c>
      <c r="G206" s="21">
        <v>1.8971994857613601</v>
      </c>
      <c r="H206" s="20"/>
      <c r="I206" s="20"/>
    </row>
    <row r="207" spans="1:9" x14ac:dyDescent="0.25">
      <c r="A207" s="22" t="s">
        <v>81</v>
      </c>
      <c r="B207" s="22" t="s">
        <v>194</v>
      </c>
      <c r="C207" s="19" t="s">
        <v>174</v>
      </c>
      <c r="D207" s="21">
        <v>1.9199988762606299</v>
      </c>
      <c r="E207" s="21">
        <v>1.87763275468749</v>
      </c>
      <c r="F207" s="21">
        <v>1.7652643300839701</v>
      </c>
      <c r="G207" s="21">
        <v>1.8971994857613601</v>
      </c>
      <c r="H207" s="20"/>
      <c r="I207" s="20"/>
    </row>
    <row r="208" spans="1:9" x14ac:dyDescent="0.25">
      <c r="A208" s="22" t="s">
        <v>81</v>
      </c>
      <c r="B208" s="22" t="s">
        <v>194</v>
      </c>
      <c r="C208" s="19" t="s">
        <v>175</v>
      </c>
      <c r="D208" s="21">
        <v>1.9199988762606299</v>
      </c>
      <c r="E208" s="21">
        <v>1.87763275468749</v>
      </c>
      <c r="F208" s="21">
        <v>1.7652643300839701</v>
      </c>
      <c r="G208" s="21">
        <v>1.8971994857613601</v>
      </c>
      <c r="H208" s="20"/>
      <c r="I208" s="20"/>
    </row>
    <row r="209" spans="1:9" x14ac:dyDescent="0.25">
      <c r="A209" s="22" t="s">
        <v>81</v>
      </c>
      <c r="B209" s="22" t="s">
        <v>194</v>
      </c>
      <c r="C209" s="19" t="s">
        <v>164</v>
      </c>
      <c r="D209" s="21">
        <v>1.9199988762606299</v>
      </c>
      <c r="E209" s="21">
        <v>1.87763275468749</v>
      </c>
      <c r="F209" s="21">
        <v>1.7652643300839701</v>
      </c>
      <c r="G209" s="21">
        <v>1.79365807786308</v>
      </c>
      <c r="H209" s="20"/>
      <c r="I209" s="20"/>
    </row>
    <row r="210" spans="1:9" x14ac:dyDescent="0.25">
      <c r="A210" s="22" t="s">
        <v>81</v>
      </c>
      <c r="B210" s="22" t="s">
        <v>194</v>
      </c>
      <c r="C210" s="19" t="s">
        <v>176</v>
      </c>
      <c r="D210" s="21">
        <v>1.9199988762606299</v>
      </c>
      <c r="E210" s="21">
        <v>1.87763275468749</v>
      </c>
      <c r="F210" s="21">
        <v>1.7652643300839701</v>
      </c>
      <c r="G210" s="21">
        <v>1.8971994857613701</v>
      </c>
      <c r="H210" s="20"/>
      <c r="I210" s="20"/>
    </row>
    <row r="211" spans="1:9" x14ac:dyDescent="0.25">
      <c r="A211" s="22" t="s">
        <v>81</v>
      </c>
      <c r="B211" s="22" t="s">
        <v>194</v>
      </c>
      <c r="C211" s="19" t="s">
        <v>177</v>
      </c>
      <c r="D211" s="21">
        <v>1.9199988762606199</v>
      </c>
      <c r="E211" s="21">
        <v>1.87763275468748</v>
      </c>
      <c r="F211" s="21">
        <v>1.7652643300839701</v>
      </c>
      <c r="G211" s="21">
        <v>1.8971994857613601</v>
      </c>
      <c r="H211" s="20"/>
      <c r="I211" s="20"/>
    </row>
    <row r="212" spans="1:9" x14ac:dyDescent="0.25">
      <c r="A212" s="22" t="s">
        <v>81</v>
      </c>
      <c r="B212" s="22" t="s">
        <v>194</v>
      </c>
      <c r="C212" s="19" t="s">
        <v>178</v>
      </c>
      <c r="D212" s="21">
        <v>1.9199988762606299</v>
      </c>
      <c r="E212" s="21">
        <v>1.87763275468749</v>
      </c>
      <c r="F212" s="21">
        <v>1.7652643300839701</v>
      </c>
      <c r="G212" s="21">
        <v>1.8971994857613601</v>
      </c>
      <c r="H212" s="20"/>
      <c r="I212" s="20"/>
    </row>
    <row r="213" spans="1:9" x14ac:dyDescent="0.25">
      <c r="A213" s="22" t="s">
        <v>81</v>
      </c>
      <c r="B213" s="22" t="s">
        <v>194</v>
      </c>
      <c r="C213" s="19" t="s">
        <v>179</v>
      </c>
      <c r="D213" s="21">
        <v>1.9199988762606299</v>
      </c>
      <c r="E213" s="21">
        <v>1.87763275468749</v>
      </c>
      <c r="F213" s="21">
        <v>1.7652643300839701</v>
      </c>
      <c r="G213" s="21">
        <v>1.8971994857605201</v>
      </c>
      <c r="H213" s="20"/>
      <c r="I213" s="20"/>
    </row>
    <row r="214" spans="1:9" x14ac:dyDescent="0.25">
      <c r="A214" s="22" t="s">
        <v>81</v>
      </c>
      <c r="B214" s="22" t="s">
        <v>194</v>
      </c>
      <c r="C214" s="19" t="s">
        <v>180</v>
      </c>
      <c r="D214" s="21">
        <v>1.9199988762606299</v>
      </c>
      <c r="E214" s="21">
        <v>1.87763275468749</v>
      </c>
      <c r="F214" s="21">
        <v>1.7652643300839701</v>
      </c>
      <c r="G214" s="21">
        <v>1.8971994857618799</v>
      </c>
      <c r="H214" s="20"/>
      <c r="I214" s="20"/>
    </row>
    <row r="215" spans="1:9" x14ac:dyDescent="0.25">
      <c r="A215" s="22" t="s">
        <v>81</v>
      </c>
      <c r="B215" s="22" t="s">
        <v>194</v>
      </c>
      <c r="C215" s="19" t="s">
        <v>181</v>
      </c>
      <c r="D215" s="21">
        <v>1.9199988762606299</v>
      </c>
      <c r="E215" s="21">
        <v>1.87763275468749</v>
      </c>
      <c r="F215" s="21">
        <v>1.7652643300839701</v>
      </c>
      <c r="G215" s="21">
        <v>1.8971994857613601</v>
      </c>
      <c r="H215" s="20"/>
      <c r="I215" s="20"/>
    </row>
    <row r="216" spans="1:9" x14ac:dyDescent="0.25">
      <c r="A216" s="22" t="s">
        <v>81</v>
      </c>
      <c r="B216" s="22" t="s">
        <v>194</v>
      </c>
      <c r="C216" s="19" t="s">
        <v>182</v>
      </c>
      <c r="D216" s="21">
        <v>1.8683134937796699</v>
      </c>
      <c r="E216" s="21">
        <v>1.85483336418822</v>
      </c>
      <c r="F216" s="21">
        <v>1.7652643300839701</v>
      </c>
      <c r="G216" s="21">
        <v>1.8683134937796699</v>
      </c>
      <c r="H216" s="20"/>
      <c r="I216" s="20"/>
    </row>
    <row r="217" spans="1:9" x14ac:dyDescent="0.25">
      <c r="A217" s="22" t="s">
        <v>81</v>
      </c>
      <c r="B217" s="22" t="s">
        <v>194</v>
      </c>
      <c r="C217" s="19" t="s">
        <v>183</v>
      </c>
      <c r="D217" s="21">
        <v>1.8683134937796699</v>
      </c>
      <c r="E217" s="21">
        <v>1.85483336418822</v>
      </c>
      <c r="F217" s="21">
        <v>1.7652643300839701</v>
      </c>
      <c r="G217" s="21">
        <v>1.8683134937796699</v>
      </c>
      <c r="H217" s="20"/>
      <c r="I217" s="20"/>
    </row>
    <row r="218" spans="1:9" x14ac:dyDescent="0.25">
      <c r="A218" s="22" t="s">
        <v>81</v>
      </c>
      <c r="B218" s="22" t="s">
        <v>194</v>
      </c>
      <c r="C218" s="19" t="s">
        <v>184</v>
      </c>
      <c r="D218" s="21">
        <v>1.8683134937796699</v>
      </c>
      <c r="E218" s="21">
        <v>1.85483336418822</v>
      </c>
      <c r="F218" s="21">
        <v>1.7652643300839701</v>
      </c>
      <c r="G218" s="21">
        <v>1.8683134937796699</v>
      </c>
      <c r="H218" s="20"/>
      <c r="I218" s="20"/>
    </row>
    <row r="219" spans="1:9" x14ac:dyDescent="0.25">
      <c r="A219" s="22" t="s">
        <v>81</v>
      </c>
      <c r="B219" s="22" t="s">
        <v>194</v>
      </c>
      <c r="C219" s="19" t="s">
        <v>165</v>
      </c>
      <c r="D219" s="21">
        <v>1.9199988762606299</v>
      </c>
      <c r="E219" s="21">
        <v>1.87763275468749</v>
      </c>
      <c r="F219" s="21">
        <v>1.7652643300839701</v>
      </c>
      <c r="G219" s="21">
        <v>1.79365807786304</v>
      </c>
      <c r="H219" s="20"/>
      <c r="I219" s="20"/>
    </row>
    <row r="220" spans="1:9" x14ac:dyDescent="0.25">
      <c r="A220" s="22" t="s">
        <v>81</v>
      </c>
      <c r="B220" s="22" t="s">
        <v>194</v>
      </c>
      <c r="C220" s="19" t="s">
        <v>185</v>
      </c>
      <c r="D220" s="21">
        <v>1.9199988762606299</v>
      </c>
      <c r="E220" s="21">
        <v>1.87763275468749</v>
      </c>
      <c r="F220" s="21">
        <v>1.7652643300839701</v>
      </c>
      <c r="G220" s="21">
        <v>1.8971994857613701</v>
      </c>
      <c r="H220" s="20"/>
      <c r="I220" s="20"/>
    </row>
    <row r="221" spans="1:9" x14ac:dyDescent="0.25">
      <c r="A221" s="22" t="s">
        <v>81</v>
      </c>
      <c r="B221" s="22" t="s">
        <v>194</v>
      </c>
      <c r="C221" s="19" t="s">
        <v>186</v>
      </c>
      <c r="D221" s="21">
        <v>1.9199988762606299</v>
      </c>
      <c r="E221" s="21">
        <v>1.87763275468749</v>
      </c>
      <c r="F221" s="21">
        <v>1.7652643300839701</v>
      </c>
      <c r="G221" s="21">
        <v>1.8971994857613601</v>
      </c>
      <c r="H221" s="20"/>
      <c r="I221" s="20"/>
    </row>
    <row r="222" spans="1:9" x14ac:dyDescent="0.25">
      <c r="A222" s="22" t="s">
        <v>81</v>
      </c>
      <c r="B222" s="22" t="s">
        <v>194</v>
      </c>
      <c r="C222" s="19" t="s">
        <v>187</v>
      </c>
      <c r="D222" s="21">
        <v>1.9199988762606299</v>
      </c>
      <c r="E222" s="21">
        <v>1.87763275468749</v>
      </c>
      <c r="F222" s="21">
        <v>1.7652643300839701</v>
      </c>
      <c r="G222" s="21">
        <v>1.8971994857613601</v>
      </c>
      <c r="H222" s="20"/>
      <c r="I222" s="20"/>
    </row>
    <row r="223" spans="1:9" x14ac:dyDescent="0.25">
      <c r="A223" s="22" t="s">
        <v>81</v>
      </c>
      <c r="B223" s="22" t="s">
        <v>194</v>
      </c>
      <c r="C223" s="19" t="s">
        <v>188</v>
      </c>
      <c r="D223" s="21">
        <v>1.9199988762606299</v>
      </c>
      <c r="E223" s="21">
        <v>1.87763275468749</v>
      </c>
      <c r="F223" s="21">
        <v>1.7652643300839701</v>
      </c>
      <c r="G223" s="21">
        <v>1.8971994857618799</v>
      </c>
      <c r="H223" s="20"/>
      <c r="I223" s="20"/>
    </row>
    <row r="224" spans="1:9" x14ac:dyDescent="0.25">
      <c r="A224" s="22" t="s">
        <v>81</v>
      </c>
      <c r="B224" s="22" t="s">
        <v>194</v>
      </c>
      <c r="C224" s="19" t="s">
        <v>189</v>
      </c>
      <c r="D224" s="21">
        <v>1.9199988762606299</v>
      </c>
      <c r="E224" s="21">
        <v>1.87763275468749</v>
      </c>
      <c r="F224" s="21">
        <v>1.7652643300839701</v>
      </c>
      <c r="G224" s="21">
        <v>1.8971994857618799</v>
      </c>
      <c r="H224" s="20"/>
      <c r="I224" s="20"/>
    </row>
    <row r="225" spans="1:9" x14ac:dyDescent="0.25">
      <c r="A225" s="22" t="s">
        <v>81</v>
      </c>
      <c r="B225" s="22" t="s">
        <v>194</v>
      </c>
      <c r="C225" s="19" t="s">
        <v>190</v>
      </c>
      <c r="D225" s="21">
        <v>1.9199988762606299</v>
      </c>
      <c r="E225" s="21">
        <v>1.87763275468749</v>
      </c>
      <c r="F225" s="21">
        <v>1.7652643300839701</v>
      </c>
      <c r="G225" s="21">
        <v>1.8971994857618799</v>
      </c>
      <c r="H225" s="20"/>
      <c r="I225" s="20"/>
    </row>
    <row r="226" spans="1:9" x14ac:dyDescent="0.25">
      <c r="A226" s="22" t="s">
        <v>81</v>
      </c>
      <c r="B226" s="22" t="s">
        <v>194</v>
      </c>
      <c r="C226" s="19" t="s">
        <v>191</v>
      </c>
      <c r="D226" s="21">
        <v>1.8683134937796699</v>
      </c>
      <c r="E226" s="21">
        <v>1.85483336418822</v>
      </c>
      <c r="F226" s="21">
        <v>1.7652643300839701</v>
      </c>
      <c r="G226" s="21">
        <v>1.8683134937796699</v>
      </c>
      <c r="H226" s="20"/>
      <c r="I226" s="20"/>
    </row>
    <row r="227" spans="1:9" x14ac:dyDescent="0.25">
      <c r="A227" s="22" t="s">
        <v>81</v>
      </c>
      <c r="B227" s="22" t="s">
        <v>194</v>
      </c>
      <c r="C227" s="19" t="s">
        <v>192</v>
      </c>
      <c r="D227" s="21">
        <v>1.8683134937796699</v>
      </c>
      <c r="E227" s="21">
        <v>1.85483336418822</v>
      </c>
      <c r="F227" s="21">
        <v>1.7652643300839701</v>
      </c>
      <c r="G227" s="21">
        <v>1.8683134937796699</v>
      </c>
      <c r="H227" s="20"/>
      <c r="I227" s="20"/>
    </row>
    <row r="228" spans="1:9" x14ac:dyDescent="0.25">
      <c r="A228" s="22" t="s">
        <v>81</v>
      </c>
      <c r="B228" s="22" t="s">
        <v>194</v>
      </c>
      <c r="C228" s="19" t="s">
        <v>193</v>
      </c>
      <c r="D228" s="21">
        <v>1.8683134937796699</v>
      </c>
      <c r="E228" s="21">
        <v>1.85483336418822</v>
      </c>
      <c r="F228" s="21">
        <v>1.7652643300839701</v>
      </c>
      <c r="G228" s="21">
        <v>1.8683134937796699</v>
      </c>
      <c r="H228" s="20"/>
      <c r="I228" s="20"/>
    </row>
    <row r="229" spans="1:9" x14ac:dyDescent="0.25">
      <c r="A229" s="22" t="s">
        <v>81</v>
      </c>
      <c r="B229" s="19" t="s">
        <v>82</v>
      </c>
      <c r="C229" s="19" t="s">
        <v>166</v>
      </c>
      <c r="D229" s="21">
        <v>4.9355873203942698E-2</v>
      </c>
      <c r="E229" s="21">
        <v>4.7389966923468203E-2</v>
      </c>
      <c r="F229" s="21">
        <v>4.41328215896159E-2</v>
      </c>
      <c r="G229" s="21">
        <v>4.1078107073595098E-2</v>
      </c>
      <c r="H229" s="20"/>
      <c r="I229" s="20"/>
    </row>
    <row r="230" spans="1:9" x14ac:dyDescent="0.25">
      <c r="A230" s="22" t="s">
        <v>81</v>
      </c>
      <c r="B230" s="22" t="s">
        <v>82</v>
      </c>
      <c r="C230" s="19" t="s">
        <v>163</v>
      </c>
      <c r="D230" s="21">
        <v>4.0001076332782999E-2</v>
      </c>
      <c r="E230" s="21">
        <v>3.9118424533386299E-2</v>
      </c>
      <c r="F230" s="21">
        <v>3.6777351324679901E-2</v>
      </c>
      <c r="G230" s="21">
        <v>3.7368904000219298E-2</v>
      </c>
      <c r="H230" s="20"/>
      <c r="I230" s="20"/>
    </row>
    <row r="231" spans="1:9" x14ac:dyDescent="0.25">
      <c r="A231" s="22" t="s">
        <v>81</v>
      </c>
      <c r="B231" s="22" t="s">
        <v>82</v>
      </c>
      <c r="C231" s="19" t="s">
        <v>167</v>
      </c>
      <c r="D231" s="21">
        <v>4.0001076332782999E-2</v>
      </c>
      <c r="E231" s="21">
        <v>3.9118424533386299E-2</v>
      </c>
      <c r="F231" s="21">
        <v>3.6777351324679901E-2</v>
      </c>
      <c r="G231" s="21">
        <v>3.9526075971596401E-2</v>
      </c>
      <c r="H231" s="20"/>
      <c r="I231" s="20"/>
    </row>
    <row r="232" spans="1:9" x14ac:dyDescent="0.25">
      <c r="A232" s="22" t="s">
        <v>81</v>
      </c>
      <c r="B232" s="22" t="s">
        <v>82</v>
      </c>
      <c r="C232" s="19" t="s">
        <v>168</v>
      </c>
      <c r="D232" s="21">
        <v>4.0001076332782999E-2</v>
      </c>
      <c r="E232" s="21">
        <v>3.9118424533386299E-2</v>
      </c>
      <c r="F232" s="21">
        <v>3.6777351324679901E-2</v>
      </c>
      <c r="G232" s="21">
        <v>3.95260759715962E-2</v>
      </c>
      <c r="H232" s="20"/>
      <c r="I232" s="20"/>
    </row>
    <row r="233" spans="1:9" x14ac:dyDescent="0.25">
      <c r="A233" s="22" t="s">
        <v>81</v>
      </c>
      <c r="B233" s="22" t="s">
        <v>82</v>
      </c>
      <c r="C233" s="19" t="s">
        <v>169</v>
      </c>
      <c r="D233" s="21">
        <v>4.0001076332782999E-2</v>
      </c>
      <c r="E233" s="21">
        <v>3.9118424533386299E-2</v>
      </c>
      <c r="F233" s="21">
        <v>3.6777351324679901E-2</v>
      </c>
      <c r="G233" s="21">
        <v>3.95260759715962E-2</v>
      </c>
      <c r="H233" s="20"/>
      <c r="I233" s="20"/>
    </row>
    <row r="234" spans="1:9" x14ac:dyDescent="0.25">
      <c r="A234" s="22" t="s">
        <v>81</v>
      </c>
      <c r="B234" s="22" t="s">
        <v>82</v>
      </c>
      <c r="C234" s="19" t="s">
        <v>170</v>
      </c>
      <c r="D234" s="21">
        <v>4.0001076332782999E-2</v>
      </c>
      <c r="E234" s="21">
        <v>3.9118424533386299E-2</v>
      </c>
      <c r="F234" s="21">
        <v>3.6777351324679901E-2</v>
      </c>
      <c r="G234" s="21">
        <v>3.95260759715962E-2</v>
      </c>
      <c r="H234" s="20"/>
      <c r="I234" s="20"/>
    </row>
    <row r="235" spans="1:9" x14ac:dyDescent="0.25">
      <c r="A235" s="22" t="s">
        <v>81</v>
      </c>
      <c r="B235" s="22" t="s">
        <v>82</v>
      </c>
      <c r="C235" s="19" t="s">
        <v>171</v>
      </c>
      <c r="D235" s="21">
        <v>4.0001076332782999E-2</v>
      </c>
      <c r="E235" s="21">
        <v>3.9118424533386299E-2</v>
      </c>
      <c r="F235" s="21">
        <v>3.6777351324679901E-2</v>
      </c>
      <c r="G235" s="21">
        <v>3.95260759715962E-2</v>
      </c>
      <c r="H235" s="20"/>
      <c r="I235" s="20"/>
    </row>
    <row r="236" spans="1:9" x14ac:dyDescent="0.25">
      <c r="A236" s="22" t="s">
        <v>81</v>
      </c>
      <c r="B236" s="22" t="s">
        <v>82</v>
      </c>
      <c r="C236" s="19" t="s">
        <v>172</v>
      </c>
      <c r="D236" s="21">
        <v>4.0001076332782999E-2</v>
      </c>
      <c r="E236" s="21">
        <v>3.9118424533386299E-2</v>
      </c>
      <c r="F236" s="21">
        <v>3.6777351324679901E-2</v>
      </c>
      <c r="G236" s="21">
        <v>3.9526075971596297E-2</v>
      </c>
      <c r="H236" s="20"/>
      <c r="I236" s="20"/>
    </row>
    <row r="237" spans="1:9" x14ac:dyDescent="0.25">
      <c r="A237" s="22" t="s">
        <v>81</v>
      </c>
      <c r="B237" s="22" t="s">
        <v>82</v>
      </c>
      <c r="C237" s="19" t="s">
        <v>173</v>
      </c>
      <c r="D237" s="21">
        <v>4.0001076332782999E-2</v>
      </c>
      <c r="E237" s="21">
        <v>3.9118424533386299E-2</v>
      </c>
      <c r="F237" s="21">
        <v>3.6777351324679901E-2</v>
      </c>
      <c r="G237" s="21">
        <v>3.95260759715962E-2</v>
      </c>
      <c r="H237" s="20"/>
      <c r="I237" s="20"/>
    </row>
    <row r="238" spans="1:9" x14ac:dyDescent="0.25">
      <c r="A238" s="22" t="s">
        <v>81</v>
      </c>
      <c r="B238" s="22" t="s">
        <v>82</v>
      </c>
      <c r="C238" s="19" t="s">
        <v>174</v>
      </c>
      <c r="D238" s="21">
        <v>4.0001076332782999E-2</v>
      </c>
      <c r="E238" s="21">
        <v>3.9118424533386299E-2</v>
      </c>
      <c r="F238" s="21">
        <v>3.6777351324679901E-2</v>
      </c>
      <c r="G238" s="21">
        <v>3.95260759715962E-2</v>
      </c>
      <c r="H238" s="20"/>
      <c r="I238" s="20"/>
    </row>
    <row r="239" spans="1:9" x14ac:dyDescent="0.25">
      <c r="A239" s="22" t="s">
        <v>81</v>
      </c>
      <c r="B239" s="22" t="s">
        <v>82</v>
      </c>
      <c r="C239" s="19" t="s">
        <v>175</v>
      </c>
      <c r="D239" s="21">
        <v>4.0001076332782999E-2</v>
      </c>
      <c r="E239" s="21">
        <v>3.9118424533386299E-2</v>
      </c>
      <c r="F239" s="21">
        <v>3.6777351324679901E-2</v>
      </c>
      <c r="G239" s="21">
        <v>3.9526075971596297E-2</v>
      </c>
      <c r="H239" s="20"/>
      <c r="I239" s="20"/>
    </row>
    <row r="240" spans="1:9" x14ac:dyDescent="0.25">
      <c r="A240" s="22" t="s">
        <v>81</v>
      </c>
      <c r="B240" s="22" t="s">
        <v>82</v>
      </c>
      <c r="C240" s="19" t="s">
        <v>164</v>
      </c>
      <c r="D240" s="21">
        <v>4.0001076332782999E-2</v>
      </c>
      <c r="E240" s="21">
        <v>3.9118424533386299E-2</v>
      </c>
      <c r="F240" s="21">
        <v>3.6777351324679901E-2</v>
      </c>
      <c r="G240" s="21">
        <v>3.7368904000220103E-2</v>
      </c>
      <c r="H240" s="20"/>
      <c r="I240" s="20"/>
    </row>
    <row r="241" spans="1:9" x14ac:dyDescent="0.25">
      <c r="A241" s="22" t="s">
        <v>81</v>
      </c>
      <c r="B241" s="22" t="s">
        <v>82</v>
      </c>
      <c r="C241" s="19" t="s">
        <v>176</v>
      </c>
      <c r="D241" s="21">
        <v>4.0001076332782999E-2</v>
      </c>
      <c r="E241" s="21">
        <v>3.9118424533386299E-2</v>
      </c>
      <c r="F241" s="21">
        <v>3.6777351324679901E-2</v>
      </c>
      <c r="G241" s="21">
        <v>3.9526075971596401E-2</v>
      </c>
      <c r="H241" s="20"/>
      <c r="I241" s="20"/>
    </row>
    <row r="242" spans="1:9" x14ac:dyDescent="0.25">
      <c r="A242" s="22" t="s">
        <v>81</v>
      </c>
      <c r="B242" s="22" t="s">
        <v>82</v>
      </c>
      <c r="C242" s="19" t="s">
        <v>177</v>
      </c>
      <c r="D242" s="21">
        <v>4.0001076332782999E-2</v>
      </c>
      <c r="E242" s="21">
        <v>3.9118424533386299E-2</v>
      </c>
      <c r="F242" s="21">
        <v>3.6777351324679901E-2</v>
      </c>
      <c r="G242" s="21">
        <v>3.95260759715962E-2</v>
      </c>
      <c r="H242" s="20"/>
      <c r="I242" s="20"/>
    </row>
    <row r="243" spans="1:9" x14ac:dyDescent="0.25">
      <c r="A243" s="22" t="s">
        <v>81</v>
      </c>
      <c r="B243" s="22" t="s">
        <v>82</v>
      </c>
      <c r="C243" s="19" t="s">
        <v>178</v>
      </c>
      <c r="D243" s="21">
        <v>4.0001076332782999E-2</v>
      </c>
      <c r="E243" s="21">
        <v>3.9118424533386299E-2</v>
      </c>
      <c r="F243" s="21">
        <v>3.6777351324679901E-2</v>
      </c>
      <c r="G243" s="21">
        <v>3.95260759715962E-2</v>
      </c>
      <c r="H243" s="20"/>
      <c r="I243" s="20"/>
    </row>
    <row r="244" spans="1:9" x14ac:dyDescent="0.25">
      <c r="A244" s="22" t="s">
        <v>81</v>
      </c>
      <c r="B244" s="22" t="s">
        <v>82</v>
      </c>
      <c r="C244" s="19" t="s">
        <v>179</v>
      </c>
      <c r="D244" s="21">
        <v>4.0001076332782999E-2</v>
      </c>
      <c r="E244" s="21">
        <v>3.9118424533386299E-2</v>
      </c>
      <c r="F244" s="21">
        <v>3.6777351324679901E-2</v>
      </c>
      <c r="G244" s="21">
        <v>3.95260759715787E-2</v>
      </c>
      <c r="H244" s="20"/>
      <c r="I244" s="20"/>
    </row>
    <row r="245" spans="1:9" x14ac:dyDescent="0.25">
      <c r="A245" s="22" t="s">
        <v>81</v>
      </c>
      <c r="B245" s="22" t="s">
        <v>82</v>
      </c>
      <c r="C245" s="19" t="s">
        <v>180</v>
      </c>
      <c r="D245" s="21">
        <v>4.0001076332782999E-2</v>
      </c>
      <c r="E245" s="21">
        <v>3.9118424533386299E-2</v>
      </c>
      <c r="F245" s="21">
        <v>3.6777351324679901E-2</v>
      </c>
      <c r="G245" s="21">
        <v>3.9526075971607101E-2</v>
      </c>
      <c r="H245" s="20"/>
      <c r="I245" s="20"/>
    </row>
    <row r="246" spans="1:9" x14ac:dyDescent="0.25">
      <c r="A246" s="22" t="s">
        <v>81</v>
      </c>
      <c r="B246" s="22" t="s">
        <v>82</v>
      </c>
      <c r="C246" s="19" t="s">
        <v>181</v>
      </c>
      <c r="D246" s="21">
        <v>4.0001076332782999E-2</v>
      </c>
      <c r="E246" s="21">
        <v>3.9118424533386299E-2</v>
      </c>
      <c r="F246" s="21">
        <v>3.6777351324679901E-2</v>
      </c>
      <c r="G246" s="21">
        <v>3.95260759715962E-2</v>
      </c>
      <c r="H246" s="20"/>
      <c r="I246" s="20"/>
    </row>
    <row r="247" spans="1:9" x14ac:dyDescent="0.25">
      <c r="A247" s="22" t="s">
        <v>81</v>
      </c>
      <c r="B247" s="22" t="s">
        <v>82</v>
      </c>
      <c r="C247" s="19" t="s">
        <v>182</v>
      </c>
      <c r="D247" s="21">
        <v>3.8924267926552999E-2</v>
      </c>
      <c r="E247" s="21">
        <v>3.86434241721995E-2</v>
      </c>
      <c r="F247" s="21">
        <v>3.6777351324679901E-2</v>
      </c>
      <c r="G247" s="21">
        <v>3.8924267926552999E-2</v>
      </c>
      <c r="H247" s="20"/>
      <c r="I247" s="20"/>
    </row>
    <row r="248" spans="1:9" x14ac:dyDescent="0.25">
      <c r="A248" s="22" t="s">
        <v>81</v>
      </c>
      <c r="B248" s="22" t="s">
        <v>82</v>
      </c>
      <c r="C248" s="19" t="s">
        <v>183</v>
      </c>
      <c r="D248" s="21">
        <v>3.8924267926552999E-2</v>
      </c>
      <c r="E248" s="21">
        <v>3.86434241721995E-2</v>
      </c>
      <c r="F248" s="21">
        <v>3.6777351324679901E-2</v>
      </c>
      <c r="G248" s="21">
        <v>3.8924267926552999E-2</v>
      </c>
      <c r="H248" s="20"/>
      <c r="I248" s="20"/>
    </row>
    <row r="249" spans="1:9" x14ac:dyDescent="0.25">
      <c r="A249" s="22" t="s">
        <v>81</v>
      </c>
      <c r="B249" s="22" t="s">
        <v>82</v>
      </c>
      <c r="C249" s="19" t="s">
        <v>184</v>
      </c>
      <c r="D249" s="21">
        <v>3.8924267926552999E-2</v>
      </c>
      <c r="E249" s="21">
        <v>3.86434241721995E-2</v>
      </c>
      <c r="F249" s="21">
        <v>3.6777351324679901E-2</v>
      </c>
      <c r="G249" s="21">
        <v>3.8924267926552999E-2</v>
      </c>
      <c r="H249" s="20"/>
      <c r="I249" s="20"/>
    </row>
    <row r="250" spans="1:9" x14ac:dyDescent="0.25">
      <c r="A250" s="22" t="s">
        <v>81</v>
      </c>
      <c r="B250" s="22" t="s">
        <v>82</v>
      </c>
      <c r="C250" s="19" t="s">
        <v>165</v>
      </c>
      <c r="D250" s="21">
        <v>4.0001076332782999E-2</v>
      </c>
      <c r="E250" s="21">
        <v>3.9118424533386299E-2</v>
      </c>
      <c r="F250" s="21">
        <v>3.6777351324679901E-2</v>
      </c>
      <c r="G250" s="21">
        <v>3.7368904000219298E-2</v>
      </c>
      <c r="H250" s="20"/>
      <c r="I250" s="20"/>
    </row>
    <row r="251" spans="1:9" x14ac:dyDescent="0.25">
      <c r="A251" s="22" t="s">
        <v>81</v>
      </c>
      <c r="B251" s="22" t="s">
        <v>82</v>
      </c>
      <c r="C251" s="19" t="s">
        <v>185</v>
      </c>
      <c r="D251" s="21">
        <v>4.0001076332782999E-2</v>
      </c>
      <c r="E251" s="21">
        <v>3.9118424533386299E-2</v>
      </c>
      <c r="F251" s="21">
        <v>3.6777351324679901E-2</v>
      </c>
      <c r="G251" s="21">
        <v>3.9526075971596401E-2</v>
      </c>
      <c r="H251" s="20"/>
      <c r="I251" s="20"/>
    </row>
    <row r="252" spans="1:9" x14ac:dyDescent="0.25">
      <c r="A252" s="22" t="s">
        <v>81</v>
      </c>
      <c r="B252" s="22" t="s">
        <v>82</v>
      </c>
      <c r="C252" s="19" t="s">
        <v>186</v>
      </c>
      <c r="D252" s="21">
        <v>4.0001076332782999E-2</v>
      </c>
      <c r="E252" s="21">
        <v>3.9118424533386299E-2</v>
      </c>
      <c r="F252" s="21">
        <v>3.6777351324679901E-2</v>
      </c>
      <c r="G252" s="21">
        <v>3.95260759715962E-2</v>
      </c>
      <c r="H252" s="20"/>
      <c r="I252" s="20"/>
    </row>
    <row r="253" spans="1:9" x14ac:dyDescent="0.25">
      <c r="A253" s="22" t="s">
        <v>81</v>
      </c>
      <c r="B253" s="22" t="s">
        <v>82</v>
      </c>
      <c r="C253" s="19" t="s">
        <v>187</v>
      </c>
      <c r="D253" s="21">
        <v>4.0001076332782999E-2</v>
      </c>
      <c r="E253" s="21">
        <v>3.9118424533386299E-2</v>
      </c>
      <c r="F253" s="21">
        <v>3.6777351324679901E-2</v>
      </c>
      <c r="G253" s="21">
        <v>3.95260759715962E-2</v>
      </c>
      <c r="H253" s="20"/>
      <c r="I253" s="20"/>
    </row>
    <row r="254" spans="1:9" x14ac:dyDescent="0.25">
      <c r="A254" s="22" t="s">
        <v>81</v>
      </c>
      <c r="B254" s="22" t="s">
        <v>82</v>
      </c>
      <c r="C254" s="19" t="s">
        <v>188</v>
      </c>
      <c r="D254" s="21">
        <v>4.0001076332782999E-2</v>
      </c>
      <c r="E254" s="21">
        <v>3.9118424533386299E-2</v>
      </c>
      <c r="F254" s="21">
        <v>3.6777351324679901E-2</v>
      </c>
      <c r="G254" s="21">
        <v>3.9526075971607101E-2</v>
      </c>
      <c r="H254" s="20"/>
      <c r="I254" s="20"/>
    </row>
    <row r="255" spans="1:9" x14ac:dyDescent="0.25">
      <c r="A255" s="22" t="s">
        <v>81</v>
      </c>
      <c r="B255" s="22" t="s">
        <v>82</v>
      </c>
      <c r="C255" s="19" t="s">
        <v>189</v>
      </c>
      <c r="D255" s="21">
        <v>4.0001076332782999E-2</v>
      </c>
      <c r="E255" s="21">
        <v>3.9118424533386299E-2</v>
      </c>
      <c r="F255" s="21">
        <v>3.6777351324679901E-2</v>
      </c>
      <c r="G255" s="21">
        <v>3.9526075971607101E-2</v>
      </c>
      <c r="H255" s="20"/>
      <c r="I255" s="20"/>
    </row>
    <row r="256" spans="1:9" x14ac:dyDescent="0.25">
      <c r="A256" s="22" t="s">
        <v>81</v>
      </c>
      <c r="B256" s="22" t="s">
        <v>82</v>
      </c>
      <c r="C256" s="19" t="s">
        <v>190</v>
      </c>
      <c r="D256" s="21">
        <v>4.0001076332782999E-2</v>
      </c>
      <c r="E256" s="21">
        <v>3.9118424533386299E-2</v>
      </c>
      <c r="F256" s="21">
        <v>3.6777351324679901E-2</v>
      </c>
      <c r="G256" s="21">
        <v>3.9526075971607101E-2</v>
      </c>
      <c r="H256" s="20"/>
      <c r="I256" s="20"/>
    </row>
    <row r="257" spans="1:9" x14ac:dyDescent="0.25">
      <c r="A257" s="22" t="s">
        <v>81</v>
      </c>
      <c r="B257" s="22" t="s">
        <v>82</v>
      </c>
      <c r="C257" s="19" t="s">
        <v>191</v>
      </c>
      <c r="D257" s="21">
        <v>3.8924267926552999E-2</v>
      </c>
      <c r="E257" s="21">
        <v>3.86434241721995E-2</v>
      </c>
      <c r="F257" s="21">
        <v>3.6777351324679901E-2</v>
      </c>
      <c r="G257" s="21">
        <v>3.8924267926552999E-2</v>
      </c>
      <c r="H257" s="20"/>
      <c r="I257" s="20"/>
    </row>
    <row r="258" spans="1:9" x14ac:dyDescent="0.25">
      <c r="A258" s="22" t="s">
        <v>81</v>
      </c>
      <c r="B258" s="22" t="s">
        <v>82</v>
      </c>
      <c r="C258" s="19" t="s">
        <v>192</v>
      </c>
      <c r="D258" s="21">
        <v>3.8924267926552999E-2</v>
      </c>
      <c r="E258" s="21">
        <v>3.86434241721995E-2</v>
      </c>
      <c r="F258" s="21">
        <v>3.6777351324679901E-2</v>
      </c>
      <c r="G258" s="21">
        <v>3.8924267926552999E-2</v>
      </c>
      <c r="H258" s="20"/>
      <c r="I258" s="20"/>
    </row>
    <row r="259" spans="1:9" x14ac:dyDescent="0.25">
      <c r="A259" s="22" t="s">
        <v>81</v>
      </c>
      <c r="B259" s="22" t="s">
        <v>82</v>
      </c>
      <c r="C259" s="19" t="s">
        <v>193</v>
      </c>
      <c r="D259" s="21">
        <v>3.8924267926552999E-2</v>
      </c>
      <c r="E259" s="21">
        <v>3.86434241721995E-2</v>
      </c>
      <c r="F259" s="21">
        <v>3.6777351324679901E-2</v>
      </c>
      <c r="G259" s="21">
        <v>3.8924267926552999E-2</v>
      </c>
      <c r="H259" s="20"/>
      <c r="I259" s="20"/>
    </row>
    <row r="260" spans="1:9" x14ac:dyDescent="0.25">
      <c r="A260" s="22" t="s">
        <v>81</v>
      </c>
      <c r="B260" s="19" t="s">
        <v>91</v>
      </c>
      <c r="C260" s="19" t="s">
        <v>166</v>
      </c>
      <c r="D260" s="21">
        <v>5.1654087835161303E-3</v>
      </c>
      <c r="E260" s="21">
        <v>4.9596640785896798E-3</v>
      </c>
      <c r="F260" s="21">
        <v>4.61878292251837E-3</v>
      </c>
      <c r="G260" s="21">
        <v>4.29908745026953E-3</v>
      </c>
      <c r="H260" s="20"/>
      <c r="I260" s="20"/>
    </row>
    <row r="261" spans="1:9" x14ac:dyDescent="0.25">
      <c r="A261" s="22" t="s">
        <v>81</v>
      </c>
      <c r="B261" s="22" t="s">
        <v>91</v>
      </c>
      <c r="C261" s="19" t="s">
        <v>163</v>
      </c>
      <c r="D261" s="21">
        <v>4.1863692733320104E-3</v>
      </c>
      <c r="E261" s="21">
        <v>4.0939940996915702E-3</v>
      </c>
      <c r="F261" s="21">
        <v>3.8489857687653102E-3</v>
      </c>
      <c r="G261" s="21">
        <v>3.91089555148797E-3</v>
      </c>
      <c r="H261" s="20"/>
      <c r="I261" s="20"/>
    </row>
    <row r="262" spans="1:9" x14ac:dyDescent="0.25">
      <c r="A262" s="22" t="s">
        <v>81</v>
      </c>
      <c r="B262" s="22" t="s">
        <v>91</v>
      </c>
      <c r="C262" s="19" t="s">
        <v>167</v>
      </c>
      <c r="D262" s="21">
        <v>4.1863692733320104E-3</v>
      </c>
      <c r="E262" s="21">
        <v>4.0939940996915702E-3</v>
      </c>
      <c r="F262" s="21">
        <v>3.8489857687653102E-3</v>
      </c>
      <c r="G262" s="21">
        <v>4.1366574380716399E-3</v>
      </c>
      <c r="H262" s="20"/>
      <c r="I262" s="20"/>
    </row>
    <row r="263" spans="1:9" x14ac:dyDescent="0.25">
      <c r="A263" s="22" t="s">
        <v>81</v>
      </c>
      <c r="B263" s="22" t="s">
        <v>91</v>
      </c>
      <c r="C263" s="19" t="s">
        <v>168</v>
      </c>
      <c r="D263" s="21">
        <v>4.1863692733320104E-3</v>
      </c>
      <c r="E263" s="21">
        <v>4.0939940996915702E-3</v>
      </c>
      <c r="F263" s="21">
        <v>3.8489857687653102E-3</v>
      </c>
      <c r="G263" s="21">
        <v>4.1366574380716104E-3</v>
      </c>
      <c r="H263" s="20"/>
      <c r="I263" s="20"/>
    </row>
    <row r="264" spans="1:9" x14ac:dyDescent="0.25">
      <c r="A264" s="22" t="s">
        <v>81</v>
      </c>
      <c r="B264" s="22" t="s">
        <v>91</v>
      </c>
      <c r="C264" s="19" t="s">
        <v>169</v>
      </c>
      <c r="D264" s="21">
        <v>4.1863692733320104E-3</v>
      </c>
      <c r="E264" s="21">
        <v>4.0939940996915702E-3</v>
      </c>
      <c r="F264" s="21">
        <v>3.8489857687653102E-3</v>
      </c>
      <c r="G264" s="21">
        <v>4.1366574380716104E-3</v>
      </c>
      <c r="H264" s="20"/>
      <c r="I264" s="20"/>
    </row>
    <row r="265" spans="1:9" x14ac:dyDescent="0.25">
      <c r="A265" s="22" t="s">
        <v>81</v>
      </c>
      <c r="B265" s="22" t="s">
        <v>91</v>
      </c>
      <c r="C265" s="19" t="s">
        <v>170</v>
      </c>
      <c r="D265" s="21">
        <v>4.1863692733320104E-3</v>
      </c>
      <c r="E265" s="21">
        <v>4.0939940996915702E-3</v>
      </c>
      <c r="F265" s="21">
        <v>3.8489857687653102E-3</v>
      </c>
      <c r="G265" s="21">
        <v>4.1366574380716104E-3</v>
      </c>
      <c r="H265" s="20"/>
      <c r="I265" s="20"/>
    </row>
    <row r="266" spans="1:9" x14ac:dyDescent="0.25">
      <c r="A266" s="22" t="s">
        <v>81</v>
      </c>
      <c r="B266" s="22" t="s">
        <v>91</v>
      </c>
      <c r="C266" s="19" t="s">
        <v>171</v>
      </c>
      <c r="D266" s="21">
        <v>4.1863692733320104E-3</v>
      </c>
      <c r="E266" s="21">
        <v>4.0939940996915702E-3</v>
      </c>
      <c r="F266" s="21">
        <v>3.8489857687653102E-3</v>
      </c>
      <c r="G266" s="21">
        <v>4.1366574380716104E-3</v>
      </c>
      <c r="H266" s="20"/>
      <c r="I266" s="20"/>
    </row>
    <row r="267" spans="1:9" x14ac:dyDescent="0.25">
      <c r="A267" s="22" t="s">
        <v>81</v>
      </c>
      <c r="B267" s="22" t="s">
        <v>91</v>
      </c>
      <c r="C267" s="19" t="s">
        <v>172</v>
      </c>
      <c r="D267" s="21">
        <v>4.1863692733320104E-3</v>
      </c>
      <c r="E267" s="21">
        <v>4.0939940996915702E-3</v>
      </c>
      <c r="F267" s="21">
        <v>3.8489857687653102E-3</v>
      </c>
      <c r="G267" s="21">
        <v>4.13665743807162E-3</v>
      </c>
      <c r="H267" s="20"/>
      <c r="I267" s="20"/>
    </row>
    <row r="268" spans="1:9" x14ac:dyDescent="0.25">
      <c r="A268" s="22" t="s">
        <v>81</v>
      </c>
      <c r="B268" s="22" t="s">
        <v>91</v>
      </c>
      <c r="C268" s="19" t="s">
        <v>173</v>
      </c>
      <c r="D268" s="21">
        <v>4.1863692733320104E-3</v>
      </c>
      <c r="E268" s="21">
        <v>4.0939940996915702E-3</v>
      </c>
      <c r="F268" s="21">
        <v>3.8489857687653102E-3</v>
      </c>
      <c r="G268" s="21">
        <v>4.1366574380716104E-3</v>
      </c>
      <c r="H268" s="20"/>
      <c r="I268" s="20"/>
    </row>
    <row r="269" spans="1:9" x14ac:dyDescent="0.25">
      <c r="A269" s="22" t="s">
        <v>81</v>
      </c>
      <c r="B269" s="22" t="s">
        <v>91</v>
      </c>
      <c r="C269" s="19" t="s">
        <v>174</v>
      </c>
      <c r="D269" s="21">
        <v>4.1863692733320104E-3</v>
      </c>
      <c r="E269" s="21">
        <v>4.0939940996915702E-3</v>
      </c>
      <c r="F269" s="21">
        <v>3.8489857687653102E-3</v>
      </c>
      <c r="G269" s="21">
        <v>4.1366574380716104E-3</v>
      </c>
      <c r="H269" s="20"/>
      <c r="I269" s="20"/>
    </row>
    <row r="270" spans="1:9" x14ac:dyDescent="0.25">
      <c r="A270" s="22" t="s">
        <v>81</v>
      </c>
      <c r="B270" s="22" t="s">
        <v>91</v>
      </c>
      <c r="C270" s="19" t="s">
        <v>175</v>
      </c>
      <c r="D270" s="21">
        <v>4.1863692733320104E-3</v>
      </c>
      <c r="E270" s="21">
        <v>4.0939940996915702E-3</v>
      </c>
      <c r="F270" s="21">
        <v>3.8489857687653102E-3</v>
      </c>
      <c r="G270" s="21">
        <v>4.13665743807162E-3</v>
      </c>
      <c r="H270" s="20"/>
      <c r="I270" s="20"/>
    </row>
    <row r="271" spans="1:9" x14ac:dyDescent="0.25">
      <c r="A271" s="22" t="s">
        <v>81</v>
      </c>
      <c r="B271" s="22" t="s">
        <v>91</v>
      </c>
      <c r="C271" s="19" t="s">
        <v>164</v>
      </c>
      <c r="D271" s="21">
        <v>4.1863692733320104E-3</v>
      </c>
      <c r="E271" s="21">
        <v>4.0939940996915702E-3</v>
      </c>
      <c r="F271" s="21">
        <v>3.8489857687653102E-3</v>
      </c>
      <c r="G271" s="21">
        <v>3.9108955514880602E-3</v>
      </c>
      <c r="H271" s="20"/>
      <c r="I271" s="20"/>
    </row>
    <row r="272" spans="1:9" x14ac:dyDescent="0.25">
      <c r="A272" s="22" t="s">
        <v>81</v>
      </c>
      <c r="B272" s="22" t="s">
        <v>91</v>
      </c>
      <c r="C272" s="19" t="s">
        <v>176</v>
      </c>
      <c r="D272" s="21">
        <v>4.1863692733320104E-3</v>
      </c>
      <c r="E272" s="21">
        <v>4.0939940996915702E-3</v>
      </c>
      <c r="F272" s="21">
        <v>3.8489857687653102E-3</v>
      </c>
      <c r="G272" s="21">
        <v>4.1366574380716399E-3</v>
      </c>
      <c r="H272" s="20"/>
      <c r="I272" s="20"/>
    </row>
    <row r="273" spans="1:9" x14ac:dyDescent="0.25">
      <c r="A273" s="22" t="s">
        <v>81</v>
      </c>
      <c r="B273" s="22" t="s">
        <v>91</v>
      </c>
      <c r="C273" s="19" t="s">
        <v>177</v>
      </c>
      <c r="D273" s="21">
        <v>4.1863692733320104E-3</v>
      </c>
      <c r="E273" s="21">
        <v>4.0939940996915702E-3</v>
      </c>
      <c r="F273" s="21">
        <v>3.8489857687653102E-3</v>
      </c>
      <c r="G273" s="21">
        <v>4.1366574380716104E-3</v>
      </c>
      <c r="H273" s="20"/>
      <c r="I273" s="20"/>
    </row>
    <row r="274" spans="1:9" x14ac:dyDescent="0.25">
      <c r="A274" s="22" t="s">
        <v>81</v>
      </c>
      <c r="B274" s="22" t="s">
        <v>91</v>
      </c>
      <c r="C274" s="19" t="s">
        <v>178</v>
      </c>
      <c r="D274" s="21">
        <v>4.1863692733320104E-3</v>
      </c>
      <c r="E274" s="21">
        <v>4.0939940996915702E-3</v>
      </c>
      <c r="F274" s="21">
        <v>3.8489857687653102E-3</v>
      </c>
      <c r="G274" s="21">
        <v>4.1366574380716104E-3</v>
      </c>
      <c r="H274" s="20"/>
      <c r="I274" s="20"/>
    </row>
    <row r="275" spans="1:9" x14ac:dyDescent="0.25">
      <c r="A275" s="22" t="s">
        <v>81</v>
      </c>
      <c r="B275" s="22" t="s">
        <v>91</v>
      </c>
      <c r="C275" s="19" t="s">
        <v>179</v>
      </c>
      <c r="D275" s="21">
        <v>4.1863692733320104E-3</v>
      </c>
      <c r="E275" s="21">
        <v>4.0939940996915702E-3</v>
      </c>
      <c r="F275" s="21">
        <v>3.8489857687653102E-3</v>
      </c>
      <c r="G275" s="21">
        <v>4.1366574380697803E-3</v>
      </c>
      <c r="H275" s="20"/>
      <c r="I275" s="20"/>
    </row>
    <row r="276" spans="1:9" x14ac:dyDescent="0.25">
      <c r="A276" s="22" t="s">
        <v>81</v>
      </c>
      <c r="B276" s="22" t="s">
        <v>91</v>
      </c>
      <c r="C276" s="19" t="s">
        <v>180</v>
      </c>
      <c r="D276" s="21">
        <v>4.1863692733320104E-3</v>
      </c>
      <c r="E276" s="21">
        <v>4.0939940996915702E-3</v>
      </c>
      <c r="F276" s="21">
        <v>3.8489857687653102E-3</v>
      </c>
      <c r="G276" s="21">
        <v>4.1366574380727501E-3</v>
      </c>
      <c r="H276" s="20"/>
      <c r="I276" s="20"/>
    </row>
    <row r="277" spans="1:9" x14ac:dyDescent="0.25">
      <c r="A277" s="22" t="s">
        <v>81</v>
      </c>
      <c r="B277" s="22" t="s">
        <v>91</v>
      </c>
      <c r="C277" s="19" t="s">
        <v>181</v>
      </c>
      <c r="D277" s="21">
        <v>4.1863692733320104E-3</v>
      </c>
      <c r="E277" s="21">
        <v>4.0939940996915702E-3</v>
      </c>
      <c r="F277" s="21">
        <v>3.8489857687653102E-3</v>
      </c>
      <c r="G277" s="21">
        <v>4.1366574380716104E-3</v>
      </c>
      <c r="H277" s="20"/>
      <c r="I277" s="20"/>
    </row>
    <row r="278" spans="1:9" x14ac:dyDescent="0.25">
      <c r="A278" s="22" t="s">
        <v>81</v>
      </c>
      <c r="B278" s="22" t="s">
        <v>91</v>
      </c>
      <c r="C278" s="19" t="s">
        <v>182</v>
      </c>
      <c r="D278" s="21">
        <v>4.0736743651349399E-3</v>
      </c>
      <c r="E278" s="21">
        <v>4.0442822644311703E-3</v>
      </c>
      <c r="F278" s="21">
        <v>3.8489857687653102E-3</v>
      </c>
      <c r="G278" s="21">
        <v>4.0736743651349399E-3</v>
      </c>
      <c r="H278" s="20"/>
      <c r="I278" s="20"/>
    </row>
    <row r="279" spans="1:9" x14ac:dyDescent="0.25">
      <c r="A279" s="22" t="s">
        <v>81</v>
      </c>
      <c r="B279" s="22" t="s">
        <v>91</v>
      </c>
      <c r="C279" s="19" t="s">
        <v>183</v>
      </c>
      <c r="D279" s="21">
        <v>4.0736743651349399E-3</v>
      </c>
      <c r="E279" s="21">
        <v>4.0442822644311703E-3</v>
      </c>
      <c r="F279" s="21">
        <v>3.8489857687653102E-3</v>
      </c>
      <c r="G279" s="21">
        <v>4.0736743651349399E-3</v>
      </c>
      <c r="H279" s="20"/>
      <c r="I279" s="20"/>
    </row>
    <row r="280" spans="1:9" x14ac:dyDescent="0.25">
      <c r="A280" s="22" t="s">
        <v>81</v>
      </c>
      <c r="B280" s="22" t="s">
        <v>91</v>
      </c>
      <c r="C280" s="19" t="s">
        <v>184</v>
      </c>
      <c r="D280" s="21">
        <v>4.0736743651349399E-3</v>
      </c>
      <c r="E280" s="21">
        <v>4.0442822644311703E-3</v>
      </c>
      <c r="F280" s="21">
        <v>3.8489857687653102E-3</v>
      </c>
      <c r="G280" s="21">
        <v>4.0736743651349399E-3</v>
      </c>
      <c r="H280" s="20"/>
      <c r="I280" s="20"/>
    </row>
    <row r="281" spans="1:9" x14ac:dyDescent="0.25">
      <c r="A281" s="22" t="s">
        <v>81</v>
      </c>
      <c r="B281" s="22" t="s">
        <v>91</v>
      </c>
      <c r="C281" s="19" t="s">
        <v>165</v>
      </c>
      <c r="D281" s="21">
        <v>4.1863692733320104E-3</v>
      </c>
      <c r="E281" s="21">
        <v>4.0939940996915702E-3</v>
      </c>
      <c r="F281" s="21">
        <v>3.8489857687653102E-3</v>
      </c>
      <c r="G281" s="21">
        <v>3.91089555148797E-3</v>
      </c>
      <c r="H281" s="20"/>
      <c r="I281" s="20"/>
    </row>
    <row r="282" spans="1:9" x14ac:dyDescent="0.25">
      <c r="A282" s="22" t="s">
        <v>81</v>
      </c>
      <c r="B282" s="22" t="s">
        <v>91</v>
      </c>
      <c r="C282" s="19" t="s">
        <v>185</v>
      </c>
      <c r="D282" s="21">
        <v>4.1863692733320104E-3</v>
      </c>
      <c r="E282" s="21">
        <v>4.0939940996915702E-3</v>
      </c>
      <c r="F282" s="21">
        <v>3.8489857687653102E-3</v>
      </c>
      <c r="G282" s="21">
        <v>4.1366574380716399E-3</v>
      </c>
      <c r="H282" s="20"/>
      <c r="I282" s="20"/>
    </row>
    <row r="283" spans="1:9" x14ac:dyDescent="0.25">
      <c r="A283" s="22" t="s">
        <v>81</v>
      </c>
      <c r="B283" s="22" t="s">
        <v>91</v>
      </c>
      <c r="C283" s="19" t="s">
        <v>186</v>
      </c>
      <c r="D283" s="21">
        <v>4.1863692733320104E-3</v>
      </c>
      <c r="E283" s="21">
        <v>4.0939940996915702E-3</v>
      </c>
      <c r="F283" s="21">
        <v>3.8489857687653102E-3</v>
      </c>
      <c r="G283" s="21">
        <v>4.1366574380716104E-3</v>
      </c>
      <c r="H283" s="20"/>
      <c r="I283" s="20"/>
    </row>
    <row r="284" spans="1:9" x14ac:dyDescent="0.25">
      <c r="A284" s="22" t="s">
        <v>81</v>
      </c>
      <c r="B284" s="22" t="s">
        <v>91</v>
      </c>
      <c r="C284" s="19" t="s">
        <v>187</v>
      </c>
      <c r="D284" s="21">
        <v>4.1863692733320104E-3</v>
      </c>
      <c r="E284" s="21">
        <v>4.0939940996915702E-3</v>
      </c>
      <c r="F284" s="21">
        <v>3.8489857687653102E-3</v>
      </c>
      <c r="G284" s="21">
        <v>4.1366574380716104E-3</v>
      </c>
      <c r="H284" s="20"/>
      <c r="I284" s="20"/>
    </row>
    <row r="285" spans="1:9" x14ac:dyDescent="0.25">
      <c r="A285" s="22" t="s">
        <v>81</v>
      </c>
      <c r="B285" s="22" t="s">
        <v>91</v>
      </c>
      <c r="C285" s="19" t="s">
        <v>188</v>
      </c>
      <c r="D285" s="21">
        <v>4.1863692733320104E-3</v>
      </c>
      <c r="E285" s="21">
        <v>4.0939940996915702E-3</v>
      </c>
      <c r="F285" s="21">
        <v>3.8489857687653102E-3</v>
      </c>
      <c r="G285" s="21">
        <v>4.1366574380727501E-3</v>
      </c>
      <c r="H285" s="20"/>
      <c r="I285" s="20"/>
    </row>
    <row r="286" spans="1:9" x14ac:dyDescent="0.25">
      <c r="A286" s="22" t="s">
        <v>81</v>
      </c>
      <c r="B286" s="22" t="s">
        <v>91</v>
      </c>
      <c r="C286" s="19" t="s">
        <v>189</v>
      </c>
      <c r="D286" s="21">
        <v>4.1863692733320104E-3</v>
      </c>
      <c r="E286" s="21">
        <v>4.0939940996915702E-3</v>
      </c>
      <c r="F286" s="21">
        <v>3.8489857687653102E-3</v>
      </c>
      <c r="G286" s="21">
        <v>4.1366574380727501E-3</v>
      </c>
      <c r="H286" s="20"/>
      <c r="I286" s="20"/>
    </row>
    <row r="287" spans="1:9" x14ac:dyDescent="0.25">
      <c r="A287" s="22" t="s">
        <v>81</v>
      </c>
      <c r="B287" s="22" t="s">
        <v>91</v>
      </c>
      <c r="C287" s="19" t="s">
        <v>190</v>
      </c>
      <c r="D287" s="21">
        <v>4.1863692733320104E-3</v>
      </c>
      <c r="E287" s="21">
        <v>4.0939940996915702E-3</v>
      </c>
      <c r="F287" s="21">
        <v>3.8489857687653102E-3</v>
      </c>
      <c r="G287" s="21">
        <v>4.1366574380727501E-3</v>
      </c>
      <c r="H287" s="20"/>
      <c r="I287" s="20"/>
    </row>
    <row r="288" spans="1:9" x14ac:dyDescent="0.25">
      <c r="A288" s="22" t="s">
        <v>81</v>
      </c>
      <c r="B288" s="22" t="s">
        <v>91</v>
      </c>
      <c r="C288" s="19" t="s">
        <v>191</v>
      </c>
      <c r="D288" s="21">
        <v>4.0736743651349399E-3</v>
      </c>
      <c r="E288" s="21">
        <v>4.0442822644311703E-3</v>
      </c>
      <c r="F288" s="21">
        <v>3.8489857687653102E-3</v>
      </c>
      <c r="G288" s="21">
        <v>4.0736743651349399E-3</v>
      </c>
      <c r="H288" s="20"/>
      <c r="I288" s="20"/>
    </row>
    <row r="289" spans="1:9" x14ac:dyDescent="0.25">
      <c r="A289" s="22" t="s">
        <v>81</v>
      </c>
      <c r="B289" s="22" t="s">
        <v>91</v>
      </c>
      <c r="C289" s="19" t="s">
        <v>192</v>
      </c>
      <c r="D289" s="21">
        <v>4.0736743651349399E-3</v>
      </c>
      <c r="E289" s="21">
        <v>4.0442822644311703E-3</v>
      </c>
      <c r="F289" s="21">
        <v>3.8489857687653102E-3</v>
      </c>
      <c r="G289" s="21">
        <v>4.0736743651349399E-3</v>
      </c>
      <c r="H289" s="20"/>
      <c r="I289" s="20"/>
    </row>
    <row r="290" spans="1:9" x14ac:dyDescent="0.25">
      <c r="A290" s="22" t="s">
        <v>81</v>
      </c>
      <c r="B290" s="22" t="s">
        <v>91</v>
      </c>
      <c r="C290" s="19" t="s">
        <v>193</v>
      </c>
      <c r="D290" s="21">
        <v>4.0736743651349399E-3</v>
      </c>
      <c r="E290" s="21">
        <v>4.0442822644311703E-3</v>
      </c>
      <c r="F290" s="21">
        <v>3.8489857687653102E-3</v>
      </c>
      <c r="G290" s="21">
        <v>4.0736743651349399E-3</v>
      </c>
      <c r="H290" s="20"/>
      <c r="I290" s="20"/>
    </row>
    <row r="291" spans="1:9" x14ac:dyDescent="0.25">
      <c r="A291" s="19" t="s">
        <v>83</v>
      </c>
      <c r="B291" s="19" t="s">
        <v>194</v>
      </c>
      <c r="C291" s="19" t="s">
        <v>166</v>
      </c>
      <c r="D291" s="21">
        <v>0.19298970081314701</v>
      </c>
      <c r="E291" s="21">
        <v>9.4777328075416806E-2</v>
      </c>
      <c r="F291" s="21">
        <v>8.82632165041983E-2</v>
      </c>
      <c r="G291" s="21">
        <v>8.2153955437838003E-2</v>
      </c>
      <c r="H291" s="20"/>
      <c r="I291" s="20"/>
    </row>
    <row r="292" spans="1:9" x14ac:dyDescent="0.25">
      <c r="A292" s="22" t="s">
        <v>83</v>
      </c>
      <c r="B292" s="22" t="s">
        <v>194</v>
      </c>
      <c r="C292" s="19" t="s">
        <v>163</v>
      </c>
      <c r="D292" s="21">
        <v>0.64200760550269997</v>
      </c>
      <c r="E292" s="21">
        <v>0.49180044719793498</v>
      </c>
      <c r="F292" s="21">
        <v>0.44131608252099103</v>
      </c>
      <c r="G292" s="21">
        <v>0.64200760550269997</v>
      </c>
      <c r="H292" s="20"/>
      <c r="I292" s="20"/>
    </row>
    <row r="293" spans="1:9" x14ac:dyDescent="0.25">
      <c r="A293" s="22" t="s">
        <v>83</v>
      </c>
      <c r="B293" s="22" t="s">
        <v>194</v>
      </c>
      <c r="C293" s="19" t="s">
        <v>167</v>
      </c>
      <c r="D293" s="21">
        <v>0.64200760550269997</v>
      </c>
      <c r="E293" s="21">
        <v>0.49180044719793498</v>
      </c>
      <c r="F293" s="21">
        <v>0.44131608252099103</v>
      </c>
      <c r="G293" s="21">
        <v>0.64200760550269997</v>
      </c>
      <c r="H293" s="20"/>
      <c r="I293" s="20"/>
    </row>
    <row r="294" spans="1:9" x14ac:dyDescent="0.25">
      <c r="A294" s="22" t="s">
        <v>83</v>
      </c>
      <c r="B294" s="22" t="s">
        <v>194</v>
      </c>
      <c r="C294" s="19" t="s">
        <v>168</v>
      </c>
      <c r="D294" s="21">
        <v>0.64200760550269997</v>
      </c>
      <c r="E294" s="21">
        <v>0.49180044719793498</v>
      </c>
      <c r="F294" s="21">
        <v>0.44131608252099103</v>
      </c>
      <c r="G294" s="21">
        <v>0.64200760550269997</v>
      </c>
      <c r="H294" s="20"/>
      <c r="I294" s="20"/>
    </row>
    <row r="295" spans="1:9" x14ac:dyDescent="0.25">
      <c r="A295" s="22" t="s">
        <v>83</v>
      </c>
      <c r="B295" s="22" t="s">
        <v>194</v>
      </c>
      <c r="C295" s="19" t="s">
        <v>169</v>
      </c>
      <c r="D295" s="21">
        <v>0.64200760550269997</v>
      </c>
      <c r="E295" s="21">
        <v>0.49180044719793498</v>
      </c>
      <c r="F295" s="21">
        <v>0.44131608252099103</v>
      </c>
      <c r="G295" s="21">
        <v>0.64200760550269997</v>
      </c>
      <c r="H295" s="20"/>
      <c r="I295" s="20"/>
    </row>
    <row r="296" spans="1:9" x14ac:dyDescent="0.25">
      <c r="A296" s="22" t="s">
        <v>83</v>
      </c>
      <c r="B296" s="22" t="s">
        <v>194</v>
      </c>
      <c r="C296" s="19" t="s">
        <v>170</v>
      </c>
      <c r="D296" s="21">
        <v>0.64200760550269997</v>
      </c>
      <c r="E296" s="21">
        <v>0.49180044719793498</v>
      </c>
      <c r="F296" s="21">
        <v>0.44131608252099103</v>
      </c>
      <c r="G296" s="21">
        <v>0.64200760550269997</v>
      </c>
      <c r="H296" s="20"/>
      <c r="I296" s="20"/>
    </row>
    <row r="297" spans="1:9" x14ac:dyDescent="0.25">
      <c r="A297" s="22" t="s">
        <v>83</v>
      </c>
      <c r="B297" s="22" t="s">
        <v>194</v>
      </c>
      <c r="C297" s="19" t="s">
        <v>171</v>
      </c>
      <c r="D297" s="21">
        <v>0.64200760550269997</v>
      </c>
      <c r="E297" s="21">
        <v>0.49180044719793498</v>
      </c>
      <c r="F297" s="21">
        <v>0.44131608252099103</v>
      </c>
      <c r="G297" s="21">
        <v>0.64200760550269997</v>
      </c>
      <c r="H297" s="20"/>
      <c r="I297" s="20"/>
    </row>
    <row r="298" spans="1:9" x14ac:dyDescent="0.25">
      <c r="A298" s="22" t="s">
        <v>83</v>
      </c>
      <c r="B298" s="22" t="s">
        <v>194</v>
      </c>
      <c r="C298" s="19" t="s">
        <v>172</v>
      </c>
      <c r="D298" s="21">
        <v>0.64200760550269997</v>
      </c>
      <c r="E298" s="21">
        <v>0.49180044719793498</v>
      </c>
      <c r="F298" s="21">
        <v>0.44131608252099103</v>
      </c>
      <c r="G298" s="21">
        <v>0.64200760550269997</v>
      </c>
      <c r="H298" s="20"/>
      <c r="I298" s="20"/>
    </row>
    <row r="299" spans="1:9" x14ac:dyDescent="0.25">
      <c r="A299" s="22" t="s">
        <v>83</v>
      </c>
      <c r="B299" s="22" t="s">
        <v>194</v>
      </c>
      <c r="C299" s="19" t="s">
        <v>173</v>
      </c>
      <c r="D299" s="21">
        <v>0.64200760550269997</v>
      </c>
      <c r="E299" s="21">
        <v>0.49180044719793498</v>
      </c>
      <c r="F299" s="21">
        <v>0.44131608252099103</v>
      </c>
      <c r="G299" s="21">
        <v>0.64200760550269997</v>
      </c>
      <c r="H299" s="20"/>
      <c r="I299" s="20"/>
    </row>
    <row r="300" spans="1:9" x14ac:dyDescent="0.25">
      <c r="A300" s="22" t="s">
        <v>83</v>
      </c>
      <c r="B300" s="22" t="s">
        <v>194</v>
      </c>
      <c r="C300" s="19" t="s">
        <v>174</v>
      </c>
      <c r="D300" s="21">
        <v>0.64200760550269997</v>
      </c>
      <c r="E300" s="21">
        <v>0.49180044719793498</v>
      </c>
      <c r="F300" s="21">
        <v>0.44131608252099103</v>
      </c>
      <c r="G300" s="21">
        <v>0.64200760550269997</v>
      </c>
      <c r="H300" s="20"/>
      <c r="I300" s="20"/>
    </row>
    <row r="301" spans="1:9" x14ac:dyDescent="0.25">
      <c r="A301" s="22" t="s">
        <v>83</v>
      </c>
      <c r="B301" s="22" t="s">
        <v>194</v>
      </c>
      <c r="C301" s="19" t="s">
        <v>175</v>
      </c>
      <c r="D301" s="21">
        <v>0.64200760550269997</v>
      </c>
      <c r="E301" s="21">
        <v>0.49180044719793498</v>
      </c>
      <c r="F301" s="21">
        <v>0.44131608252099103</v>
      </c>
      <c r="G301" s="21">
        <v>0.64200760550269997</v>
      </c>
      <c r="H301" s="20"/>
      <c r="I301" s="20"/>
    </row>
    <row r="302" spans="1:9" x14ac:dyDescent="0.25">
      <c r="A302" s="22" t="s">
        <v>83</v>
      </c>
      <c r="B302" s="22" t="s">
        <v>194</v>
      </c>
      <c r="C302" s="19" t="s">
        <v>164</v>
      </c>
      <c r="D302" s="21">
        <v>0.64200760550269997</v>
      </c>
      <c r="E302" s="21">
        <v>0.49180044719793498</v>
      </c>
      <c r="F302" s="21">
        <v>0.44131608252099103</v>
      </c>
      <c r="G302" s="21">
        <v>0.64200760550269997</v>
      </c>
      <c r="H302" s="20"/>
      <c r="I302" s="20"/>
    </row>
    <row r="303" spans="1:9" x14ac:dyDescent="0.25">
      <c r="A303" s="22" t="s">
        <v>83</v>
      </c>
      <c r="B303" s="22" t="s">
        <v>194</v>
      </c>
      <c r="C303" s="19" t="s">
        <v>176</v>
      </c>
      <c r="D303" s="21">
        <v>0.64200760550269997</v>
      </c>
      <c r="E303" s="21">
        <v>0.49180044719793498</v>
      </c>
      <c r="F303" s="21">
        <v>0.44131608252099103</v>
      </c>
      <c r="G303" s="21">
        <v>0.64200760550269997</v>
      </c>
      <c r="H303" s="20"/>
      <c r="I303" s="20"/>
    </row>
    <row r="304" spans="1:9" x14ac:dyDescent="0.25">
      <c r="A304" s="22" t="s">
        <v>83</v>
      </c>
      <c r="B304" s="22" t="s">
        <v>194</v>
      </c>
      <c r="C304" s="19" t="s">
        <v>177</v>
      </c>
      <c r="D304" s="21">
        <v>0.64200760550269997</v>
      </c>
      <c r="E304" s="21">
        <v>0.49180044719793498</v>
      </c>
      <c r="F304" s="21">
        <v>0.44131608252099103</v>
      </c>
      <c r="G304" s="21">
        <v>0.64200760550269997</v>
      </c>
      <c r="H304" s="20"/>
      <c r="I304" s="20"/>
    </row>
    <row r="305" spans="1:9" x14ac:dyDescent="0.25">
      <c r="A305" s="22" t="s">
        <v>83</v>
      </c>
      <c r="B305" s="22" t="s">
        <v>194</v>
      </c>
      <c r="C305" s="19" t="s">
        <v>178</v>
      </c>
      <c r="D305" s="21">
        <v>0.64200760550269997</v>
      </c>
      <c r="E305" s="21">
        <v>0.49180044719793498</v>
      </c>
      <c r="F305" s="21">
        <v>0.44131608252099103</v>
      </c>
      <c r="G305" s="21">
        <v>0.64200760550269997</v>
      </c>
      <c r="H305" s="20"/>
      <c r="I305" s="20"/>
    </row>
    <row r="306" spans="1:9" x14ac:dyDescent="0.25">
      <c r="A306" s="22" t="s">
        <v>83</v>
      </c>
      <c r="B306" s="22" t="s">
        <v>194</v>
      </c>
      <c r="C306" s="19" t="s">
        <v>179</v>
      </c>
      <c r="D306" s="21">
        <v>0.64200760550269997</v>
      </c>
      <c r="E306" s="21">
        <v>0.49180044719793498</v>
      </c>
      <c r="F306" s="21">
        <v>0.44131608252099103</v>
      </c>
      <c r="G306" s="21">
        <v>0.64200760550269997</v>
      </c>
      <c r="H306" s="20"/>
      <c r="I306" s="20"/>
    </row>
    <row r="307" spans="1:9" x14ac:dyDescent="0.25">
      <c r="A307" s="22" t="s">
        <v>83</v>
      </c>
      <c r="B307" s="22" t="s">
        <v>194</v>
      </c>
      <c r="C307" s="19" t="s">
        <v>180</v>
      </c>
      <c r="D307" s="21">
        <v>0.64200760550269997</v>
      </c>
      <c r="E307" s="21">
        <v>0.49180044719793498</v>
      </c>
      <c r="F307" s="21">
        <v>0.44131608252099103</v>
      </c>
      <c r="G307" s="21">
        <v>0.64200760550269997</v>
      </c>
      <c r="H307" s="20"/>
      <c r="I307" s="20"/>
    </row>
    <row r="308" spans="1:9" x14ac:dyDescent="0.25">
      <c r="A308" s="22" t="s">
        <v>83</v>
      </c>
      <c r="B308" s="22" t="s">
        <v>194</v>
      </c>
      <c r="C308" s="19" t="s">
        <v>181</v>
      </c>
      <c r="D308" s="21">
        <v>0.64200760550269997</v>
      </c>
      <c r="E308" s="21">
        <v>0.49180044719793498</v>
      </c>
      <c r="F308" s="21">
        <v>0.44131608252099103</v>
      </c>
      <c r="G308" s="21">
        <v>0.64200760550269997</v>
      </c>
      <c r="H308" s="20"/>
      <c r="I308" s="20"/>
    </row>
    <row r="309" spans="1:9" x14ac:dyDescent="0.25">
      <c r="A309" s="22" t="s">
        <v>83</v>
      </c>
      <c r="B309" s="22" t="s">
        <v>194</v>
      </c>
      <c r="C309" s="19" t="s">
        <v>182</v>
      </c>
      <c r="D309" s="21">
        <v>0.69369298798364998</v>
      </c>
      <c r="E309" s="21">
        <v>0.51459983769719997</v>
      </c>
      <c r="F309" s="21">
        <v>0.44131608252099103</v>
      </c>
      <c r="G309" s="21">
        <v>0.69369298798364998</v>
      </c>
      <c r="H309" s="20"/>
      <c r="I309" s="20"/>
    </row>
    <row r="310" spans="1:9" x14ac:dyDescent="0.25">
      <c r="A310" s="22" t="s">
        <v>83</v>
      </c>
      <c r="B310" s="22" t="s">
        <v>194</v>
      </c>
      <c r="C310" s="19" t="s">
        <v>183</v>
      </c>
      <c r="D310" s="21">
        <v>0.69369298798364998</v>
      </c>
      <c r="E310" s="21">
        <v>0.51459983769719997</v>
      </c>
      <c r="F310" s="21">
        <v>0.44131608252099103</v>
      </c>
      <c r="G310" s="21">
        <v>0.69369298798364998</v>
      </c>
      <c r="H310" s="20"/>
      <c r="I310" s="20"/>
    </row>
    <row r="311" spans="1:9" x14ac:dyDescent="0.25">
      <c r="A311" s="22" t="s">
        <v>83</v>
      </c>
      <c r="B311" s="22" t="s">
        <v>194</v>
      </c>
      <c r="C311" s="19" t="s">
        <v>184</v>
      </c>
      <c r="D311" s="21">
        <v>0.69369298798364998</v>
      </c>
      <c r="E311" s="21">
        <v>0.51459983769719997</v>
      </c>
      <c r="F311" s="21">
        <v>0.44131608252099103</v>
      </c>
      <c r="G311" s="21">
        <v>0.69369298798364998</v>
      </c>
      <c r="H311" s="20"/>
      <c r="I311" s="20"/>
    </row>
    <row r="312" spans="1:9" x14ac:dyDescent="0.25">
      <c r="A312" s="22" t="s">
        <v>83</v>
      </c>
      <c r="B312" s="22" t="s">
        <v>194</v>
      </c>
      <c r="C312" s="19" t="s">
        <v>165</v>
      </c>
      <c r="D312" s="21">
        <v>0.64200760550269997</v>
      </c>
      <c r="E312" s="21">
        <v>0.49180044719793498</v>
      </c>
      <c r="F312" s="21">
        <v>0.44131608252099103</v>
      </c>
      <c r="G312" s="21">
        <v>0.64200760550269997</v>
      </c>
      <c r="H312" s="20"/>
      <c r="I312" s="20"/>
    </row>
    <row r="313" spans="1:9" x14ac:dyDescent="0.25">
      <c r="A313" s="22" t="s">
        <v>83</v>
      </c>
      <c r="B313" s="22" t="s">
        <v>194</v>
      </c>
      <c r="C313" s="19" t="s">
        <v>185</v>
      </c>
      <c r="D313" s="21">
        <v>0.64200760550269997</v>
      </c>
      <c r="E313" s="21">
        <v>0.49180044719793498</v>
      </c>
      <c r="F313" s="21">
        <v>0.44131608252099103</v>
      </c>
      <c r="G313" s="21">
        <v>0.64200760550269997</v>
      </c>
      <c r="H313" s="20"/>
      <c r="I313" s="20"/>
    </row>
    <row r="314" spans="1:9" x14ac:dyDescent="0.25">
      <c r="A314" s="22" t="s">
        <v>83</v>
      </c>
      <c r="B314" s="22" t="s">
        <v>194</v>
      </c>
      <c r="C314" s="19" t="s">
        <v>186</v>
      </c>
      <c r="D314" s="21">
        <v>0.64200760550269997</v>
      </c>
      <c r="E314" s="21">
        <v>0.49180044719793498</v>
      </c>
      <c r="F314" s="21">
        <v>0.44131608252099103</v>
      </c>
      <c r="G314" s="21">
        <v>0.64200760550269997</v>
      </c>
      <c r="H314" s="20"/>
      <c r="I314" s="20"/>
    </row>
    <row r="315" spans="1:9" x14ac:dyDescent="0.25">
      <c r="A315" s="22" t="s">
        <v>83</v>
      </c>
      <c r="B315" s="22" t="s">
        <v>194</v>
      </c>
      <c r="C315" s="19" t="s">
        <v>187</v>
      </c>
      <c r="D315" s="21">
        <v>0.64200760550269997</v>
      </c>
      <c r="E315" s="21">
        <v>0.49180044719793498</v>
      </c>
      <c r="F315" s="21">
        <v>0.44131608252099103</v>
      </c>
      <c r="G315" s="21">
        <v>0.64200760550269997</v>
      </c>
      <c r="H315" s="20"/>
      <c r="I315" s="20"/>
    </row>
    <row r="316" spans="1:9" x14ac:dyDescent="0.25">
      <c r="A316" s="22" t="s">
        <v>83</v>
      </c>
      <c r="B316" s="22" t="s">
        <v>194</v>
      </c>
      <c r="C316" s="19" t="s">
        <v>188</v>
      </c>
      <c r="D316" s="21">
        <v>0.64200760550269997</v>
      </c>
      <c r="E316" s="21">
        <v>0.49180044719793498</v>
      </c>
      <c r="F316" s="21">
        <v>0.44131608252099103</v>
      </c>
      <c r="G316" s="21">
        <v>0.64200760550269997</v>
      </c>
      <c r="H316" s="20"/>
      <c r="I316" s="20"/>
    </row>
    <row r="317" spans="1:9" x14ac:dyDescent="0.25">
      <c r="A317" s="22" t="s">
        <v>83</v>
      </c>
      <c r="B317" s="22" t="s">
        <v>194</v>
      </c>
      <c r="C317" s="19" t="s">
        <v>189</v>
      </c>
      <c r="D317" s="21">
        <v>0.64200760550269997</v>
      </c>
      <c r="E317" s="21">
        <v>0.49180044719793498</v>
      </c>
      <c r="F317" s="21">
        <v>0.44131608252099103</v>
      </c>
      <c r="G317" s="21">
        <v>0.64200760550269997</v>
      </c>
      <c r="H317" s="20"/>
      <c r="I317" s="20"/>
    </row>
    <row r="318" spans="1:9" x14ac:dyDescent="0.25">
      <c r="A318" s="22" t="s">
        <v>83</v>
      </c>
      <c r="B318" s="22" t="s">
        <v>194</v>
      </c>
      <c r="C318" s="19" t="s">
        <v>190</v>
      </c>
      <c r="D318" s="21">
        <v>0.64200760550269997</v>
      </c>
      <c r="E318" s="21">
        <v>0.49180044719793498</v>
      </c>
      <c r="F318" s="21">
        <v>0.44131608252099103</v>
      </c>
      <c r="G318" s="21">
        <v>0.64200760550269997</v>
      </c>
      <c r="H318" s="20"/>
      <c r="I318" s="20"/>
    </row>
    <row r="319" spans="1:9" x14ac:dyDescent="0.25">
      <c r="A319" s="22" t="s">
        <v>83</v>
      </c>
      <c r="B319" s="22" t="s">
        <v>194</v>
      </c>
      <c r="C319" s="19" t="s">
        <v>191</v>
      </c>
      <c r="D319" s="21">
        <v>0.69369298798364998</v>
      </c>
      <c r="E319" s="21">
        <v>0.51459983769719997</v>
      </c>
      <c r="F319" s="21">
        <v>0.44131608252099103</v>
      </c>
      <c r="G319" s="21">
        <v>0.69369298798364998</v>
      </c>
      <c r="H319" s="20"/>
      <c r="I319" s="20"/>
    </row>
    <row r="320" spans="1:9" x14ac:dyDescent="0.25">
      <c r="A320" s="22" t="s">
        <v>83</v>
      </c>
      <c r="B320" s="22" t="s">
        <v>194</v>
      </c>
      <c r="C320" s="19" t="s">
        <v>192</v>
      </c>
      <c r="D320" s="21">
        <v>0.69369298798364998</v>
      </c>
      <c r="E320" s="21">
        <v>0.51459983769719997</v>
      </c>
      <c r="F320" s="21">
        <v>0.44131608252099103</v>
      </c>
      <c r="G320" s="21">
        <v>0.69369298798364998</v>
      </c>
      <c r="H320" s="20"/>
      <c r="I320" s="20"/>
    </row>
    <row r="321" spans="1:9" x14ac:dyDescent="0.25">
      <c r="A321" s="22" t="s">
        <v>83</v>
      </c>
      <c r="B321" s="22" t="s">
        <v>194</v>
      </c>
      <c r="C321" s="19" t="s">
        <v>193</v>
      </c>
      <c r="D321" s="21">
        <v>0.69369298798364998</v>
      </c>
      <c r="E321" s="21">
        <v>0.51459983769719997</v>
      </c>
      <c r="F321" s="21">
        <v>0.44131608252099103</v>
      </c>
      <c r="G321" s="21">
        <v>0.69369298798364998</v>
      </c>
      <c r="H321" s="20"/>
      <c r="I321" s="20"/>
    </row>
    <row r="322" spans="1:9" x14ac:dyDescent="0.25">
      <c r="A322" s="22" t="s">
        <v>83</v>
      </c>
      <c r="B322" s="19" t="s">
        <v>82</v>
      </c>
      <c r="C322" s="19" t="s">
        <v>166</v>
      </c>
      <c r="D322" s="21">
        <v>4.0207293082914E-3</v>
      </c>
      <c r="E322" s="21">
        <v>1.9745819551445099E-3</v>
      </c>
      <c r="F322" s="21">
        <v>1.8388675662339999E-3</v>
      </c>
      <c r="G322" s="21">
        <v>1.7115877947331301E-3</v>
      </c>
      <c r="H322" s="20"/>
      <c r="I322" s="20"/>
    </row>
    <row r="323" spans="1:9" x14ac:dyDescent="0.25">
      <c r="A323" s="22" t="s">
        <v>83</v>
      </c>
      <c r="B323" s="22" t="s">
        <v>82</v>
      </c>
      <c r="C323" s="19" t="s">
        <v>163</v>
      </c>
      <c r="D323" s="21">
        <v>1.33755261794511E-2</v>
      </c>
      <c r="E323" s="21">
        <v>1.02461243452264E-2</v>
      </c>
      <c r="F323" s="21">
        <v>9.1943378311699908E-3</v>
      </c>
      <c r="G323" s="21">
        <v>1.33755261794511E-2</v>
      </c>
      <c r="H323" s="20"/>
      <c r="I323" s="20"/>
    </row>
    <row r="324" spans="1:9" x14ac:dyDescent="0.25">
      <c r="A324" s="22" t="s">
        <v>83</v>
      </c>
      <c r="B324" s="22" t="s">
        <v>82</v>
      </c>
      <c r="C324" s="19" t="s">
        <v>167</v>
      </c>
      <c r="D324" s="21">
        <v>1.33755261794511E-2</v>
      </c>
      <c r="E324" s="21">
        <v>1.02461243452264E-2</v>
      </c>
      <c r="F324" s="21">
        <v>9.1943378311699908E-3</v>
      </c>
      <c r="G324" s="21">
        <v>1.33755261794511E-2</v>
      </c>
      <c r="H324" s="20"/>
      <c r="I324" s="20"/>
    </row>
    <row r="325" spans="1:9" x14ac:dyDescent="0.25">
      <c r="A325" s="22" t="s">
        <v>83</v>
      </c>
      <c r="B325" s="22" t="s">
        <v>82</v>
      </c>
      <c r="C325" s="19" t="s">
        <v>168</v>
      </c>
      <c r="D325" s="21">
        <v>1.33755261794511E-2</v>
      </c>
      <c r="E325" s="21">
        <v>1.02461243452264E-2</v>
      </c>
      <c r="F325" s="21">
        <v>9.1943378311699908E-3</v>
      </c>
      <c r="G325" s="21">
        <v>1.33755261794511E-2</v>
      </c>
      <c r="H325" s="20"/>
      <c r="I325" s="20"/>
    </row>
    <row r="326" spans="1:9" x14ac:dyDescent="0.25">
      <c r="A326" s="22" t="s">
        <v>83</v>
      </c>
      <c r="B326" s="22" t="s">
        <v>82</v>
      </c>
      <c r="C326" s="19" t="s">
        <v>169</v>
      </c>
      <c r="D326" s="21">
        <v>1.33755261794511E-2</v>
      </c>
      <c r="E326" s="21">
        <v>1.02461243452264E-2</v>
      </c>
      <c r="F326" s="21">
        <v>9.1943378311699908E-3</v>
      </c>
      <c r="G326" s="21">
        <v>1.33755261794511E-2</v>
      </c>
      <c r="H326" s="20"/>
      <c r="I326" s="20"/>
    </row>
    <row r="327" spans="1:9" x14ac:dyDescent="0.25">
      <c r="A327" s="22" t="s">
        <v>83</v>
      </c>
      <c r="B327" s="22" t="s">
        <v>82</v>
      </c>
      <c r="C327" s="19" t="s">
        <v>170</v>
      </c>
      <c r="D327" s="21">
        <v>1.33755261794511E-2</v>
      </c>
      <c r="E327" s="21">
        <v>1.02461243452264E-2</v>
      </c>
      <c r="F327" s="21">
        <v>9.1943378311699908E-3</v>
      </c>
      <c r="G327" s="21">
        <v>1.33755261794511E-2</v>
      </c>
      <c r="H327" s="20"/>
      <c r="I327" s="20"/>
    </row>
    <row r="328" spans="1:9" x14ac:dyDescent="0.25">
      <c r="A328" s="22" t="s">
        <v>83</v>
      </c>
      <c r="B328" s="22" t="s">
        <v>82</v>
      </c>
      <c r="C328" s="19" t="s">
        <v>171</v>
      </c>
      <c r="D328" s="21">
        <v>1.33755261794511E-2</v>
      </c>
      <c r="E328" s="21">
        <v>1.02461243452264E-2</v>
      </c>
      <c r="F328" s="21">
        <v>9.1943378311699908E-3</v>
      </c>
      <c r="G328" s="21">
        <v>1.33755261794511E-2</v>
      </c>
      <c r="H328" s="20"/>
      <c r="I328" s="20"/>
    </row>
    <row r="329" spans="1:9" x14ac:dyDescent="0.25">
      <c r="A329" s="22" t="s">
        <v>83</v>
      </c>
      <c r="B329" s="22" t="s">
        <v>82</v>
      </c>
      <c r="C329" s="19" t="s">
        <v>172</v>
      </c>
      <c r="D329" s="21">
        <v>1.33755261794511E-2</v>
      </c>
      <c r="E329" s="21">
        <v>1.02461243452264E-2</v>
      </c>
      <c r="F329" s="21">
        <v>9.1943378311699908E-3</v>
      </c>
      <c r="G329" s="21">
        <v>1.33755261794511E-2</v>
      </c>
      <c r="H329" s="20"/>
      <c r="I329" s="20"/>
    </row>
    <row r="330" spans="1:9" x14ac:dyDescent="0.25">
      <c r="A330" s="22" t="s">
        <v>83</v>
      </c>
      <c r="B330" s="22" t="s">
        <v>82</v>
      </c>
      <c r="C330" s="19" t="s">
        <v>173</v>
      </c>
      <c r="D330" s="21">
        <v>1.33755261794511E-2</v>
      </c>
      <c r="E330" s="21">
        <v>1.02461243452264E-2</v>
      </c>
      <c r="F330" s="21">
        <v>9.1943378311699908E-3</v>
      </c>
      <c r="G330" s="21">
        <v>1.33755261794511E-2</v>
      </c>
      <c r="H330" s="20"/>
      <c r="I330" s="20"/>
    </row>
    <row r="331" spans="1:9" x14ac:dyDescent="0.25">
      <c r="A331" s="22" t="s">
        <v>83</v>
      </c>
      <c r="B331" s="22" t="s">
        <v>82</v>
      </c>
      <c r="C331" s="19" t="s">
        <v>174</v>
      </c>
      <c r="D331" s="21">
        <v>1.33755261794511E-2</v>
      </c>
      <c r="E331" s="21">
        <v>1.02461243452264E-2</v>
      </c>
      <c r="F331" s="21">
        <v>9.1943378311699908E-3</v>
      </c>
      <c r="G331" s="21">
        <v>1.33755261794511E-2</v>
      </c>
      <c r="H331" s="20"/>
      <c r="I331" s="20"/>
    </row>
    <row r="332" spans="1:9" x14ac:dyDescent="0.25">
      <c r="A332" s="22" t="s">
        <v>83</v>
      </c>
      <c r="B332" s="22" t="s">
        <v>82</v>
      </c>
      <c r="C332" s="19" t="s">
        <v>175</v>
      </c>
      <c r="D332" s="21">
        <v>1.33755261794511E-2</v>
      </c>
      <c r="E332" s="21">
        <v>1.02461243452264E-2</v>
      </c>
      <c r="F332" s="21">
        <v>9.1943378311699908E-3</v>
      </c>
      <c r="G332" s="21">
        <v>1.33755261794511E-2</v>
      </c>
      <c r="H332" s="20"/>
      <c r="I332" s="20"/>
    </row>
    <row r="333" spans="1:9" x14ac:dyDescent="0.25">
      <c r="A333" s="22" t="s">
        <v>83</v>
      </c>
      <c r="B333" s="22" t="s">
        <v>82</v>
      </c>
      <c r="C333" s="19" t="s">
        <v>164</v>
      </c>
      <c r="D333" s="21">
        <v>1.33755261794511E-2</v>
      </c>
      <c r="E333" s="21">
        <v>1.02461243452264E-2</v>
      </c>
      <c r="F333" s="21">
        <v>9.1943378311699908E-3</v>
      </c>
      <c r="G333" s="21">
        <v>1.33755261794511E-2</v>
      </c>
      <c r="H333" s="20"/>
      <c r="I333" s="20"/>
    </row>
    <row r="334" spans="1:9" x14ac:dyDescent="0.25">
      <c r="A334" s="22" t="s">
        <v>83</v>
      </c>
      <c r="B334" s="22" t="s">
        <v>82</v>
      </c>
      <c r="C334" s="19" t="s">
        <v>176</v>
      </c>
      <c r="D334" s="21">
        <v>1.33755261794511E-2</v>
      </c>
      <c r="E334" s="21">
        <v>1.02461243452264E-2</v>
      </c>
      <c r="F334" s="21">
        <v>9.1943378311699908E-3</v>
      </c>
      <c r="G334" s="21">
        <v>1.33755261794511E-2</v>
      </c>
      <c r="H334" s="20"/>
      <c r="I334" s="20"/>
    </row>
    <row r="335" spans="1:9" x14ac:dyDescent="0.25">
      <c r="A335" s="22" t="s">
        <v>83</v>
      </c>
      <c r="B335" s="22" t="s">
        <v>82</v>
      </c>
      <c r="C335" s="19" t="s">
        <v>177</v>
      </c>
      <c r="D335" s="21">
        <v>1.33755261794511E-2</v>
      </c>
      <c r="E335" s="21">
        <v>1.02461243452264E-2</v>
      </c>
      <c r="F335" s="21">
        <v>9.1943378311699908E-3</v>
      </c>
      <c r="G335" s="21">
        <v>1.33755261794511E-2</v>
      </c>
      <c r="H335" s="20"/>
      <c r="I335" s="20"/>
    </row>
    <row r="336" spans="1:9" x14ac:dyDescent="0.25">
      <c r="A336" s="22" t="s">
        <v>83</v>
      </c>
      <c r="B336" s="22" t="s">
        <v>82</v>
      </c>
      <c r="C336" s="19" t="s">
        <v>178</v>
      </c>
      <c r="D336" s="21">
        <v>1.33755261794511E-2</v>
      </c>
      <c r="E336" s="21">
        <v>1.02461243452264E-2</v>
      </c>
      <c r="F336" s="21">
        <v>9.1943378311699908E-3</v>
      </c>
      <c r="G336" s="21">
        <v>1.33755261794511E-2</v>
      </c>
      <c r="H336" s="20"/>
      <c r="I336" s="20"/>
    </row>
    <row r="337" spans="1:9" x14ac:dyDescent="0.25">
      <c r="A337" s="22" t="s">
        <v>83</v>
      </c>
      <c r="B337" s="22" t="s">
        <v>82</v>
      </c>
      <c r="C337" s="19" t="s">
        <v>179</v>
      </c>
      <c r="D337" s="21">
        <v>1.33755261794511E-2</v>
      </c>
      <c r="E337" s="21">
        <v>1.02461243452264E-2</v>
      </c>
      <c r="F337" s="21">
        <v>9.1943378311699908E-3</v>
      </c>
      <c r="G337" s="21">
        <v>1.33755261794511E-2</v>
      </c>
      <c r="H337" s="20"/>
      <c r="I337" s="20"/>
    </row>
    <row r="338" spans="1:9" x14ac:dyDescent="0.25">
      <c r="A338" s="22" t="s">
        <v>83</v>
      </c>
      <c r="B338" s="22" t="s">
        <v>82</v>
      </c>
      <c r="C338" s="19" t="s">
        <v>180</v>
      </c>
      <c r="D338" s="21">
        <v>1.33755261794511E-2</v>
      </c>
      <c r="E338" s="21">
        <v>1.02461243452264E-2</v>
      </c>
      <c r="F338" s="21">
        <v>9.1943378311699908E-3</v>
      </c>
      <c r="G338" s="21">
        <v>1.33755261794511E-2</v>
      </c>
      <c r="H338" s="20"/>
      <c r="I338" s="20"/>
    </row>
    <row r="339" spans="1:9" x14ac:dyDescent="0.25">
      <c r="A339" s="22" t="s">
        <v>83</v>
      </c>
      <c r="B339" s="22" t="s">
        <v>82</v>
      </c>
      <c r="C339" s="19" t="s">
        <v>181</v>
      </c>
      <c r="D339" s="21">
        <v>1.33755261794511E-2</v>
      </c>
      <c r="E339" s="21">
        <v>1.02461243452264E-2</v>
      </c>
      <c r="F339" s="21">
        <v>9.1943378311699908E-3</v>
      </c>
      <c r="G339" s="21">
        <v>1.33755261794511E-2</v>
      </c>
      <c r="H339" s="20"/>
      <c r="I339" s="20"/>
    </row>
    <row r="340" spans="1:9" x14ac:dyDescent="0.25">
      <c r="A340" s="22" t="s">
        <v>83</v>
      </c>
      <c r="B340" s="22" t="s">
        <v>82</v>
      </c>
      <c r="C340" s="19" t="s">
        <v>182</v>
      </c>
      <c r="D340" s="21">
        <v>1.44523345856811E-2</v>
      </c>
      <c r="E340" s="21">
        <v>1.0721124706413201E-2</v>
      </c>
      <c r="F340" s="21">
        <v>9.1943378311699908E-3</v>
      </c>
      <c r="G340" s="21">
        <v>1.44523345856811E-2</v>
      </c>
      <c r="H340" s="20"/>
      <c r="I340" s="20"/>
    </row>
    <row r="341" spans="1:9" x14ac:dyDescent="0.25">
      <c r="A341" s="22" t="s">
        <v>83</v>
      </c>
      <c r="B341" s="22" t="s">
        <v>82</v>
      </c>
      <c r="C341" s="19" t="s">
        <v>183</v>
      </c>
      <c r="D341" s="21">
        <v>1.44523345856811E-2</v>
      </c>
      <c r="E341" s="21">
        <v>1.0721124706413201E-2</v>
      </c>
      <c r="F341" s="21">
        <v>9.1943378311699908E-3</v>
      </c>
      <c r="G341" s="21">
        <v>1.44523345856811E-2</v>
      </c>
      <c r="H341" s="20"/>
      <c r="I341" s="20"/>
    </row>
    <row r="342" spans="1:9" x14ac:dyDescent="0.25">
      <c r="A342" s="22" t="s">
        <v>83</v>
      </c>
      <c r="B342" s="22" t="s">
        <v>82</v>
      </c>
      <c r="C342" s="19" t="s">
        <v>184</v>
      </c>
      <c r="D342" s="21">
        <v>1.44523345856811E-2</v>
      </c>
      <c r="E342" s="21">
        <v>1.0721124706413201E-2</v>
      </c>
      <c r="F342" s="21">
        <v>9.1943378311699908E-3</v>
      </c>
      <c r="G342" s="21">
        <v>1.44523345856811E-2</v>
      </c>
      <c r="H342" s="20"/>
      <c r="I342" s="20"/>
    </row>
    <row r="343" spans="1:9" x14ac:dyDescent="0.25">
      <c r="A343" s="22" t="s">
        <v>83</v>
      </c>
      <c r="B343" s="22" t="s">
        <v>82</v>
      </c>
      <c r="C343" s="19" t="s">
        <v>165</v>
      </c>
      <c r="D343" s="21">
        <v>1.33755261794511E-2</v>
      </c>
      <c r="E343" s="21">
        <v>1.02461243452264E-2</v>
      </c>
      <c r="F343" s="21">
        <v>9.1943378311699908E-3</v>
      </c>
      <c r="G343" s="21">
        <v>1.33755261794511E-2</v>
      </c>
      <c r="H343" s="20"/>
      <c r="I343" s="20"/>
    </row>
    <row r="344" spans="1:9" x14ac:dyDescent="0.25">
      <c r="A344" s="22" t="s">
        <v>83</v>
      </c>
      <c r="B344" s="22" t="s">
        <v>82</v>
      </c>
      <c r="C344" s="19" t="s">
        <v>185</v>
      </c>
      <c r="D344" s="21">
        <v>1.33755261794511E-2</v>
      </c>
      <c r="E344" s="21">
        <v>1.02461243452264E-2</v>
      </c>
      <c r="F344" s="21">
        <v>9.1943378311699908E-3</v>
      </c>
      <c r="G344" s="21">
        <v>1.33755261794511E-2</v>
      </c>
      <c r="H344" s="20"/>
      <c r="I344" s="20"/>
    </row>
    <row r="345" spans="1:9" x14ac:dyDescent="0.25">
      <c r="A345" s="22" t="s">
        <v>83</v>
      </c>
      <c r="B345" s="22" t="s">
        <v>82</v>
      </c>
      <c r="C345" s="19" t="s">
        <v>186</v>
      </c>
      <c r="D345" s="21">
        <v>1.33755261794511E-2</v>
      </c>
      <c r="E345" s="21">
        <v>1.02461243452264E-2</v>
      </c>
      <c r="F345" s="21">
        <v>9.1943378311699908E-3</v>
      </c>
      <c r="G345" s="21">
        <v>1.33755261794511E-2</v>
      </c>
      <c r="H345" s="20"/>
      <c r="I345" s="20"/>
    </row>
    <row r="346" spans="1:9" x14ac:dyDescent="0.25">
      <c r="A346" s="22" t="s">
        <v>83</v>
      </c>
      <c r="B346" s="22" t="s">
        <v>82</v>
      </c>
      <c r="C346" s="19" t="s">
        <v>187</v>
      </c>
      <c r="D346" s="21">
        <v>1.33755261794511E-2</v>
      </c>
      <c r="E346" s="21">
        <v>1.02461243452264E-2</v>
      </c>
      <c r="F346" s="21">
        <v>9.1943378311699908E-3</v>
      </c>
      <c r="G346" s="21">
        <v>1.33755261794511E-2</v>
      </c>
      <c r="H346" s="20"/>
      <c r="I346" s="20"/>
    </row>
    <row r="347" spans="1:9" x14ac:dyDescent="0.25">
      <c r="A347" s="22" t="s">
        <v>83</v>
      </c>
      <c r="B347" s="22" t="s">
        <v>82</v>
      </c>
      <c r="C347" s="19" t="s">
        <v>188</v>
      </c>
      <c r="D347" s="21">
        <v>1.33755261794511E-2</v>
      </c>
      <c r="E347" s="21">
        <v>1.02461243452264E-2</v>
      </c>
      <c r="F347" s="21">
        <v>9.1943378311699908E-3</v>
      </c>
      <c r="G347" s="21">
        <v>1.33755261794511E-2</v>
      </c>
      <c r="H347" s="20"/>
      <c r="I347" s="20"/>
    </row>
    <row r="348" spans="1:9" x14ac:dyDescent="0.25">
      <c r="A348" s="22" t="s">
        <v>83</v>
      </c>
      <c r="B348" s="22" t="s">
        <v>82</v>
      </c>
      <c r="C348" s="19" t="s">
        <v>189</v>
      </c>
      <c r="D348" s="21">
        <v>1.33755261794511E-2</v>
      </c>
      <c r="E348" s="21">
        <v>1.02461243452264E-2</v>
      </c>
      <c r="F348" s="21">
        <v>9.1943378311699908E-3</v>
      </c>
      <c r="G348" s="21">
        <v>1.33755261794511E-2</v>
      </c>
      <c r="H348" s="20"/>
      <c r="I348" s="20"/>
    </row>
    <row r="349" spans="1:9" x14ac:dyDescent="0.25">
      <c r="A349" s="22" t="s">
        <v>83</v>
      </c>
      <c r="B349" s="22" t="s">
        <v>82</v>
      </c>
      <c r="C349" s="19" t="s">
        <v>190</v>
      </c>
      <c r="D349" s="21">
        <v>1.33755261794511E-2</v>
      </c>
      <c r="E349" s="21">
        <v>1.02461243452264E-2</v>
      </c>
      <c r="F349" s="21">
        <v>9.1943378311699908E-3</v>
      </c>
      <c r="G349" s="21">
        <v>1.33755261794511E-2</v>
      </c>
      <c r="H349" s="20"/>
      <c r="I349" s="20"/>
    </row>
    <row r="350" spans="1:9" x14ac:dyDescent="0.25">
      <c r="A350" s="22" t="s">
        <v>83</v>
      </c>
      <c r="B350" s="22" t="s">
        <v>82</v>
      </c>
      <c r="C350" s="19" t="s">
        <v>191</v>
      </c>
      <c r="D350" s="21">
        <v>1.44523345856811E-2</v>
      </c>
      <c r="E350" s="21">
        <v>1.0721124706413201E-2</v>
      </c>
      <c r="F350" s="21">
        <v>9.1943378311699908E-3</v>
      </c>
      <c r="G350" s="21">
        <v>1.44523345856811E-2</v>
      </c>
      <c r="H350" s="20"/>
      <c r="I350" s="20"/>
    </row>
    <row r="351" spans="1:9" x14ac:dyDescent="0.25">
      <c r="A351" s="22" t="s">
        <v>83</v>
      </c>
      <c r="B351" s="22" t="s">
        <v>82</v>
      </c>
      <c r="C351" s="19" t="s">
        <v>192</v>
      </c>
      <c r="D351" s="21">
        <v>1.44523345856811E-2</v>
      </c>
      <c r="E351" s="21">
        <v>1.0721124706413201E-2</v>
      </c>
      <c r="F351" s="21">
        <v>9.1943378311699908E-3</v>
      </c>
      <c r="G351" s="21">
        <v>1.44523345856811E-2</v>
      </c>
      <c r="H351" s="20"/>
      <c r="I351" s="20"/>
    </row>
    <row r="352" spans="1:9" x14ac:dyDescent="0.25">
      <c r="A352" s="22" t="s">
        <v>83</v>
      </c>
      <c r="B352" s="22" t="s">
        <v>82</v>
      </c>
      <c r="C352" s="19" t="s">
        <v>193</v>
      </c>
      <c r="D352" s="21">
        <v>1.44523345856811E-2</v>
      </c>
      <c r="E352" s="21">
        <v>1.0721124706413201E-2</v>
      </c>
      <c r="F352" s="21">
        <v>9.1943378311699908E-3</v>
      </c>
      <c r="G352" s="21">
        <v>1.44523345856811E-2</v>
      </c>
      <c r="H352" s="20"/>
      <c r="I352" s="20"/>
    </row>
    <row r="353" spans="1:9" x14ac:dyDescent="0.25">
      <c r="A353" s="22" t="s">
        <v>83</v>
      </c>
      <c r="B353" s="19" t="s">
        <v>91</v>
      </c>
      <c r="C353" s="19" t="s">
        <v>166</v>
      </c>
      <c r="D353" s="21">
        <v>3.0959690082601999E-4</v>
      </c>
      <c r="E353" s="21">
        <v>1.5204317596787E-4</v>
      </c>
      <c r="F353" s="21">
        <v>1.4159314290607E-4</v>
      </c>
      <c r="G353" s="21">
        <v>1.31792576945748E-4</v>
      </c>
      <c r="H353" s="20"/>
      <c r="I353" s="20"/>
    </row>
    <row r="354" spans="1:9" x14ac:dyDescent="0.25">
      <c r="A354" s="22" t="s">
        <v>83</v>
      </c>
      <c r="B354" s="22" t="s">
        <v>91</v>
      </c>
      <c r="C354" s="19" t="s">
        <v>163</v>
      </c>
      <c r="D354" s="21">
        <v>1.0299179911305899E-3</v>
      </c>
      <c r="E354" s="21">
        <v>7.8895347075929798E-4</v>
      </c>
      <c r="F354" s="21">
        <v>7.0796571453035303E-4</v>
      </c>
      <c r="G354" s="21">
        <v>1.0299179911305899E-3</v>
      </c>
      <c r="H354" s="20"/>
      <c r="I354" s="20"/>
    </row>
    <row r="355" spans="1:9" x14ac:dyDescent="0.25">
      <c r="A355" s="22" t="s">
        <v>83</v>
      </c>
      <c r="B355" s="22" t="s">
        <v>91</v>
      </c>
      <c r="C355" s="19" t="s">
        <v>167</v>
      </c>
      <c r="D355" s="21">
        <v>1.0299179911305899E-3</v>
      </c>
      <c r="E355" s="21">
        <v>7.8895347075929798E-4</v>
      </c>
      <c r="F355" s="21">
        <v>7.0796571453035303E-4</v>
      </c>
      <c r="G355" s="21">
        <v>1.0299179911305899E-3</v>
      </c>
      <c r="H355" s="20"/>
      <c r="I355" s="20"/>
    </row>
    <row r="356" spans="1:9" x14ac:dyDescent="0.25">
      <c r="A356" s="22" t="s">
        <v>83</v>
      </c>
      <c r="B356" s="22" t="s">
        <v>91</v>
      </c>
      <c r="C356" s="19" t="s">
        <v>168</v>
      </c>
      <c r="D356" s="21">
        <v>1.0299179911305899E-3</v>
      </c>
      <c r="E356" s="21">
        <v>7.8895347075929798E-4</v>
      </c>
      <c r="F356" s="21">
        <v>7.0796571453035303E-4</v>
      </c>
      <c r="G356" s="21">
        <v>1.0299179911305899E-3</v>
      </c>
      <c r="H356" s="20"/>
      <c r="I356" s="20"/>
    </row>
    <row r="357" spans="1:9" x14ac:dyDescent="0.25">
      <c r="A357" s="22" t="s">
        <v>83</v>
      </c>
      <c r="B357" s="22" t="s">
        <v>91</v>
      </c>
      <c r="C357" s="19" t="s">
        <v>169</v>
      </c>
      <c r="D357" s="21">
        <v>1.0299179911305899E-3</v>
      </c>
      <c r="E357" s="21">
        <v>7.8895347075929798E-4</v>
      </c>
      <c r="F357" s="21">
        <v>7.0796571453035303E-4</v>
      </c>
      <c r="G357" s="21">
        <v>1.0299179911305899E-3</v>
      </c>
      <c r="H357" s="20"/>
      <c r="I357" s="20"/>
    </row>
    <row r="358" spans="1:9" x14ac:dyDescent="0.25">
      <c r="A358" s="22" t="s">
        <v>83</v>
      </c>
      <c r="B358" s="22" t="s">
        <v>91</v>
      </c>
      <c r="C358" s="19" t="s">
        <v>170</v>
      </c>
      <c r="D358" s="21">
        <v>1.0299179911305899E-3</v>
      </c>
      <c r="E358" s="21">
        <v>7.8895347075929798E-4</v>
      </c>
      <c r="F358" s="21">
        <v>7.0796571453035303E-4</v>
      </c>
      <c r="G358" s="21">
        <v>1.0299179911305899E-3</v>
      </c>
      <c r="H358" s="20"/>
      <c r="I358" s="20"/>
    </row>
    <row r="359" spans="1:9" x14ac:dyDescent="0.25">
      <c r="A359" s="22" t="s">
        <v>83</v>
      </c>
      <c r="B359" s="22" t="s">
        <v>91</v>
      </c>
      <c r="C359" s="19" t="s">
        <v>171</v>
      </c>
      <c r="D359" s="21">
        <v>1.0299179911305899E-3</v>
      </c>
      <c r="E359" s="21">
        <v>7.8895347075929798E-4</v>
      </c>
      <c r="F359" s="21">
        <v>7.0796571453035303E-4</v>
      </c>
      <c r="G359" s="21">
        <v>1.0299179911305899E-3</v>
      </c>
      <c r="H359" s="20"/>
      <c r="I359" s="20"/>
    </row>
    <row r="360" spans="1:9" x14ac:dyDescent="0.25">
      <c r="A360" s="22" t="s">
        <v>83</v>
      </c>
      <c r="B360" s="22" t="s">
        <v>91</v>
      </c>
      <c r="C360" s="19" t="s">
        <v>172</v>
      </c>
      <c r="D360" s="21">
        <v>1.0299179911305899E-3</v>
      </c>
      <c r="E360" s="21">
        <v>7.8895347075929798E-4</v>
      </c>
      <c r="F360" s="21">
        <v>7.0796571453035303E-4</v>
      </c>
      <c r="G360" s="21">
        <v>1.0299179911305899E-3</v>
      </c>
      <c r="H360" s="20"/>
      <c r="I360" s="20"/>
    </row>
    <row r="361" spans="1:9" x14ac:dyDescent="0.25">
      <c r="A361" s="22" t="s">
        <v>83</v>
      </c>
      <c r="B361" s="22" t="s">
        <v>91</v>
      </c>
      <c r="C361" s="19" t="s">
        <v>173</v>
      </c>
      <c r="D361" s="21">
        <v>1.0299179911305899E-3</v>
      </c>
      <c r="E361" s="21">
        <v>7.8895347075929798E-4</v>
      </c>
      <c r="F361" s="21">
        <v>7.0796571453035303E-4</v>
      </c>
      <c r="G361" s="21">
        <v>1.0299179911305899E-3</v>
      </c>
      <c r="H361" s="20"/>
      <c r="I361" s="20"/>
    </row>
    <row r="362" spans="1:9" x14ac:dyDescent="0.25">
      <c r="A362" s="22" t="s">
        <v>83</v>
      </c>
      <c r="B362" s="22" t="s">
        <v>91</v>
      </c>
      <c r="C362" s="19" t="s">
        <v>174</v>
      </c>
      <c r="D362" s="21">
        <v>1.0299179911305899E-3</v>
      </c>
      <c r="E362" s="21">
        <v>7.8895347075929798E-4</v>
      </c>
      <c r="F362" s="21">
        <v>7.0796571453035303E-4</v>
      </c>
      <c r="G362" s="21">
        <v>1.0299179911305899E-3</v>
      </c>
      <c r="H362" s="20"/>
      <c r="I362" s="20"/>
    </row>
    <row r="363" spans="1:9" x14ac:dyDescent="0.25">
      <c r="A363" s="22" t="s">
        <v>83</v>
      </c>
      <c r="B363" s="22" t="s">
        <v>91</v>
      </c>
      <c r="C363" s="19" t="s">
        <v>175</v>
      </c>
      <c r="D363" s="21">
        <v>1.0299179911305899E-3</v>
      </c>
      <c r="E363" s="21">
        <v>7.8895347075929798E-4</v>
      </c>
      <c r="F363" s="21">
        <v>7.0796571453035303E-4</v>
      </c>
      <c r="G363" s="21">
        <v>1.0299179911305899E-3</v>
      </c>
      <c r="H363" s="20"/>
      <c r="I363" s="20"/>
    </row>
    <row r="364" spans="1:9" x14ac:dyDescent="0.25">
      <c r="A364" s="22" t="s">
        <v>83</v>
      </c>
      <c r="B364" s="22" t="s">
        <v>91</v>
      </c>
      <c r="C364" s="19" t="s">
        <v>164</v>
      </c>
      <c r="D364" s="21">
        <v>1.0299179911305899E-3</v>
      </c>
      <c r="E364" s="21">
        <v>7.8895347075929798E-4</v>
      </c>
      <c r="F364" s="21">
        <v>7.0796571453035303E-4</v>
      </c>
      <c r="G364" s="21">
        <v>1.0299179911305899E-3</v>
      </c>
      <c r="H364" s="20"/>
      <c r="I364" s="20"/>
    </row>
    <row r="365" spans="1:9" x14ac:dyDescent="0.25">
      <c r="A365" s="22" t="s">
        <v>83</v>
      </c>
      <c r="B365" s="22" t="s">
        <v>91</v>
      </c>
      <c r="C365" s="19" t="s">
        <v>176</v>
      </c>
      <c r="D365" s="21">
        <v>1.0299179911305899E-3</v>
      </c>
      <c r="E365" s="21">
        <v>7.8895347075929798E-4</v>
      </c>
      <c r="F365" s="21">
        <v>7.0796571453035303E-4</v>
      </c>
      <c r="G365" s="21">
        <v>1.0299179911305899E-3</v>
      </c>
      <c r="H365" s="20"/>
      <c r="I365" s="20"/>
    </row>
    <row r="366" spans="1:9" x14ac:dyDescent="0.25">
      <c r="A366" s="22" t="s">
        <v>83</v>
      </c>
      <c r="B366" s="22" t="s">
        <v>91</v>
      </c>
      <c r="C366" s="19" t="s">
        <v>177</v>
      </c>
      <c r="D366" s="21">
        <v>1.0299179911305899E-3</v>
      </c>
      <c r="E366" s="21">
        <v>7.8895347075929798E-4</v>
      </c>
      <c r="F366" s="21">
        <v>7.0796571453035303E-4</v>
      </c>
      <c r="G366" s="21">
        <v>1.0299179911305899E-3</v>
      </c>
      <c r="H366" s="20"/>
      <c r="I366" s="20"/>
    </row>
    <row r="367" spans="1:9" x14ac:dyDescent="0.25">
      <c r="A367" s="22" t="s">
        <v>83</v>
      </c>
      <c r="B367" s="22" t="s">
        <v>91</v>
      </c>
      <c r="C367" s="19" t="s">
        <v>178</v>
      </c>
      <c r="D367" s="21">
        <v>1.0299179911305899E-3</v>
      </c>
      <c r="E367" s="21">
        <v>7.8895347075929798E-4</v>
      </c>
      <c r="F367" s="21">
        <v>7.0796571453035303E-4</v>
      </c>
      <c r="G367" s="21">
        <v>1.0299179911305899E-3</v>
      </c>
      <c r="H367" s="20"/>
      <c r="I367" s="20"/>
    </row>
    <row r="368" spans="1:9" x14ac:dyDescent="0.25">
      <c r="A368" s="22" t="s">
        <v>83</v>
      </c>
      <c r="B368" s="22" t="s">
        <v>91</v>
      </c>
      <c r="C368" s="19" t="s">
        <v>179</v>
      </c>
      <c r="D368" s="21">
        <v>1.0299179911305899E-3</v>
      </c>
      <c r="E368" s="21">
        <v>7.8895347075929798E-4</v>
      </c>
      <c r="F368" s="21">
        <v>7.0796571453035303E-4</v>
      </c>
      <c r="G368" s="21">
        <v>1.0299179911305899E-3</v>
      </c>
      <c r="H368" s="20"/>
      <c r="I368" s="20"/>
    </row>
    <row r="369" spans="1:9" x14ac:dyDescent="0.25">
      <c r="A369" s="22" t="s">
        <v>83</v>
      </c>
      <c r="B369" s="22" t="s">
        <v>91</v>
      </c>
      <c r="C369" s="19" t="s">
        <v>180</v>
      </c>
      <c r="D369" s="21">
        <v>1.0299179911305899E-3</v>
      </c>
      <c r="E369" s="21">
        <v>7.8895347075929798E-4</v>
      </c>
      <c r="F369" s="21">
        <v>7.0796571453035303E-4</v>
      </c>
      <c r="G369" s="21">
        <v>1.0299179911305899E-3</v>
      </c>
      <c r="H369" s="20"/>
      <c r="I369" s="20"/>
    </row>
    <row r="370" spans="1:9" x14ac:dyDescent="0.25">
      <c r="A370" s="22" t="s">
        <v>83</v>
      </c>
      <c r="B370" s="22" t="s">
        <v>91</v>
      </c>
      <c r="C370" s="19" t="s">
        <v>181</v>
      </c>
      <c r="D370" s="21">
        <v>1.0299179911305899E-3</v>
      </c>
      <c r="E370" s="21">
        <v>7.8895347075929798E-4</v>
      </c>
      <c r="F370" s="21">
        <v>7.0796571453035303E-4</v>
      </c>
      <c r="G370" s="21">
        <v>1.0299179911305899E-3</v>
      </c>
      <c r="H370" s="20"/>
      <c r="I370" s="20"/>
    </row>
    <row r="371" spans="1:9" x14ac:dyDescent="0.25">
      <c r="A371" s="22" t="s">
        <v>83</v>
      </c>
      <c r="B371" s="22" t="s">
        <v>91</v>
      </c>
      <c r="C371" s="19" t="s">
        <v>182</v>
      </c>
      <c r="D371" s="21">
        <v>1.1128324376875199E-3</v>
      </c>
      <c r="E371" s="21">
        <v>8.2552858647559602E-4</v>
      </c>
      <c r="F371" s="21">
        <v>7.0796571453035303E-4</v>
      </c>
      <c r="G371" s="21">
        <v>1.1128324376875199E-3</v>
      </c>
      <c r="H371" s="20"/>
      <c r="I371" s="20"/>
    </row>
    <row r="372" spans="1:9" x14ac:dyDescent="0.25">
      <c r="A372" s="22" t="s">
        <v>83</v>
      </c>
      <c r="B372" s="22" t="s">
        <v>91</v>
      </c>
      <c r="C372" s="19" t="s">
        <v>183</v>
      </c>
      <c r="D372" s="21">
        <v>1.1128324376875199E-3</v>
      </c>
      <c r="E372" s="21">
        <v>8.2552858647559602E-4</v>
      </c>
      <c r="F372" s="21">
        <v>7.0796571453035303E-4</v>
      </c>
      <c r="G372" s="21">
        <v>1.1128324376875199E-3</v>
      </c>
      <c r="H372" s="20"/>
      <c r="I372" s="20"/>
    </row>
    <row r="373" spans="1:9" x14ac:dyDescent="0.25">
      <c r="A373" s="22" t="s">
        <v>83</v>
      </c>
      <c r="B373" s="22" t="s">
        <v>91</v>
      </c>
      <c r="C373" s="19" t="s">
        <v>184</v>
      </c>
      <c r="D373" s="21">
        <v>1.1128324376875199E-3</v>
      </c>
      <c r="E373" s="21">
        <v>8.2552858647559602E-4</v>
      </c>
      <c r="F373" s="21">
        <v>7.0796571453035303E-4</v>
      </c>
      <c r="G373" s="21">
        <v>1.1128324376875199E-3</v>
      </c>
      <c r="H373" s="20"/>
      <c r="I373" s="20"/>
    </row>
    <row r="374" spans="1:9" x14ac:dyDescent="0.25">
      <c r="A374" s="22" t="s">
        <v>83</v>
      </c>
      <c r="B374" s="22" t="s">
        <v>91</v>
      </c>
      <c r="C374" s="19" t="s">
        <v>165</v>
      </c>
      <c r="D374" s="21">
        <v>1.0299179911305899E-3</v>
      </c>
      <c r="E374" s="21">
        <v>7.8895347075929798E-4</v>
      </c>
      <c r="F374" s="21">
        <v>7.0796571453035303E-4</v>
      </c>
      <c r="G374" s="21">
        <v>1.0299179911305899E-3</v>
      </c>
      <c r="H374" s="20"/>
      <c r="I374" s="20"/>
    </row>
    <row r="375" spans="1:9" x14ac:dyDescent="0.25">
      <c r="A375" s="22" t="s">
        <v>83</v>
      </c>
      <c r="B375" s="22" t="s">
        <v>91</v>
      </c>
      <c r="C375" s="19" t="s">
        <v>185</v>
      </c>
      <c r="D375" s="21">
        <v>1.0299179911305899E-3</v>
      </c>
      <c r="E375" s="21">
        <v>7.8895347075929798E-4</v>
      </c>
      <c r="F375" s="21">
        <v>7.0796571453035303E-4</v>
      </c>
      <c r="G375" s="21">
        <v>1.0299179911305899E-3</v>
      </c>
      <c r="H375" s="20"/>
      <c r="I375" s="20"/>
    </row>
    <row r="376" spans="1:9" x14ac:dyDescent="0.25">
      <c r="A376" s="22" t="s">
        <v>83</v>
      </c>
      <c r="B376" s="22" t="s">
        <v>91</v>
      </c>
      <c r="C376" s="19" t="s">
        <v>186</v>
      </c>
      <c r="D376" s="21">
        <v>1.0299179911305899E-3</v>
      </c>
      <c r="E376" s="21">
        <v>7.8895347075929798E-4</v>
      </c>
      <c r="F376" s="21">
        <v>7.0796571453035303E-4</v>
      </c>
      <c r="G376" s="21">
        <v>1.0299179911305899E-3</v>
      </c>
      <c r="H376" s="20"/>
      <c r="I376" s="20"/>
    </row>
    <row r="377" spans="1:9" x14ac:dyDescent="0.25">
      <c r="A377" s="22" t="s">
        <v>83</v>
      </c>
      <c r="B377" s="22" t="s">
        <v>91</v>
      </c>
      <c r="C377" s="19" t="s">
        <v>187</v>
      </c>
      <c r="D377" s="21">
        <v>1.0299179911305899E-3</v>
      </c>
      <c r="E377" s="21">
        <v>7.8895347075929798E-4</v>
      </c>
      <c r="F377" s="21">
        <v>7.0796571453035303E-4</v>
      </c>
      <c r="G377" s="21">
        <v>1.0299179911305899E-3</v>
      </c>
      <c r="H377" s="20"/>
      <c r="I377" s="20"/>
    </row>
    <row r="378" spans="1:9" x14ac:dyDescent="0.25">
      <c r="A378" s="22" t="s">
        <v>83</v>
      </c>
      <c r="B378" s="22" t="s">
        <v>91</v>
      </c>
      <c r="C378" s="19" t="s">
        <v>188</v>
      </c>
      <c r="D378" s="21">
        <v>1.0299179911305899E-3</v>
      </c>
      <c r="E378" s="21">
        <v>7.8895347075929798E-4</v>
      </c>
      <c r="F378" s="21">
        <v>7.0796571453035303E-4</v>
      </c>
      <c r="G378" s="21">
        <v>1.0299179911305899E-3</v>
      </c>
      <c r="H378" s="20"/>
      <c r="I378" s="20"/>
    </row>
    <row r="379" spans="1:9" x14ac:dyDescent="0.25">
      <c r="A379" s="22" t="s">
        <v>83</v>
      </c>
      <c r="B379" s="22" t="s">
        <v>91</v>
      </c>
      <c r="C379" s="19" t="s">
        <v>189</v>
      </c>
      <c r="D379" s="21">
        <v>1.0299179911305899E-3</v>
      </c>
      <c r="E379" s="21">
        <v>7.8895347075929798E-4</v>
      </c>
      <c r="F379" s="21">
        <v>7.0796571453035303E-4</v>
      </c>
      <c r="G379" s="21">
        <v>1.0299179911305899E-3</v>
      </c>
      <c r="H379" s="20"/>
      <c r="I379" s="20"/>
    </row>
    <row r="380" spans="1:9" x14ac:dyDescent="0.25">
      <c r="A380" s="22" t="s">
        <v>83</v>
      </c>
      <c r="B380" s="22" t="s">
        <v>91</v>
      </c>
      <c r="C380" s="19" t="s">
        <v>190</v>
      </c>
      <c r="D380" s="21">
        <v>1.0299179911305899E-3</v>
      </c>
      <c r="E380" s="21">
        <v>7.8895347075929798E-4</v>
      </c>
      <c r="F380" s="21">
        <v>7.0796571453035303E-4</v>
      </c>
      <c r="G380" s="21">
        <v>1.0299179911305899E-3</v>
      </c>
      <c r="H380" s="20"/>
      <c r="I380" s="20"/>
    </row>
    <row r="381" spans="1:9" x14ac:dyDescent="0.25">
      <c r="A381" s="22" t="s">
        <v>83</v>
      </c>
      <c r="B381" s="22" t="s">
        <v>91</v>
      </c>
      <c r="C381" s="19" t="s">
        <v>191</v>
      </c>
      <c r="D381" s="21">
        <v>1.1128324376875199E-3</v>
      </c>
      <c r="E381" s="21">
        <v>8.2552858647559602E-4</v>
      </c>
      <c r="F381" s="21">
        <v>7.0796571453035303E-4</v>
      </c>
      <c r="G381" s="21">
        <v>1.1128324376875199E-3</v>
      </c>
      <c r="H381" s="20"/>
      <c r="I381" s="20"/>
    </row>
    <row r="382" spans="1:9" x14ac:dyDescent="0.25">
      <c r="A382" s="22" t="s">
        <v>83</v>
      </c>
      <c r="B382" s="22" t="s">
        <v>91</v>
      </c>
      <c r="C382" s="19" t="s">
        <v>192</v>
      </c>
      <c r="D382" s="21">
        <v>1.1128324376875199E-3</v>
      </c>
      <c r="E382" s="21">
        <v>8.2552858647559602E-4</v>
      </c>
      <c r="F382" s="21">
        <v>7.0796571453035303E-4</v>
      </c>
      <c r="G382" s="21">
        <v>1.1128324376875199E-3</v>
      </c>
      <c r="H382" s="20"/>
      <c r="I382" s="20"/>
    </row>
    <row r="383" spans="1:9" x14ac:dyDescent="0.25">
      <c r="A383" s="22" t="s">
        <v>83</v>
      </c>
      <c r="B383" s="22" t="s">
        <v>91</v>
      </c>
      <c r="C383" s="19" t="s">
        <v>193</v>
      </c>
      <c r="D383" s="21">
        <v>1.1128324376875199E-3</v>
      </c>
      <c r="E383" s="21">
        <v>8.25528586475597E-4</v>
      </c>
      <c r="F383" s="21">
        <v>7.0796571453035303E-4</v>
      </c>
      <c r="G383" s="21">
        <v>1.1128324376875199E-3</v>
      </c>
      <c r="H383" s="20"/>
      <c r="I383" s="20"/>
    </row>
    <row r="384" spans="1:9" x14ac:dyDescent="0.25">
      <c r="A384" s="19" t="s">
        <v>84</v>
      </c>
      <c r="B384" s="19" t="s">
        <v>194</v>
      </c>
      <c r="C384" s="19" t="s">
        <v>163</v>
      </c>
      <c r="D384" s="20"/>
      <c r="E384" s="20"/>
      <c r="F384" s="20"/>
      <c r="G384" s="21">
        <v>35.864848700432397</v>
      </c>
      <c r="H384" s="21">
        <v>17196.72945083</v>
      </c>
      <c r="I384" s="21">
        <v>51967.0118079975</v>
      </c>
    </row>
    <row r="385" spans="1:9" x14ac:dyDescent="0.25">
      <c r="A385" s="22" t="s">
        <v>84</v>
      </c>
      <c r="B385" s="22" t="s">
        <v>194</v>
      </c>
      <c r="C385" s="19" t="s">
        <v>167</v>
      </c>
      <c r="D385" s="20"/>
      <c r="E385" s="20"/>
      <c r="F385" s="20"/>
      <c r="G385" s="21">
        <v>1816.88946506306</v>
      </c>
      <c r="H385" s="21">
        <v>22810.6181431074</v>
      </c>
      <c r="I385" s="21">
        <v>63985.818044399202</v>
      </c>
    </row>
    <row r="386" spans="1:9" x14ac:dyDescent="0.25">
      <c r="A386" s="22" t="s">
        <v>84</v>
      </c>
      <c r="B386" s="22" t="s">
        <v>194</v>
      </c>
      <c r="C386" s="19" t="s">
        <v>168</v>
      </c>
      <c r="D386" s="20"/>
      <c r="E386" s="20"/>
      <c r="F386" s="20"/>
      <c r="G386" s="21">
        <v>35.864848700432397</v>
      </c>
      <c r="H386" s="21">
        <v>16628.514442940799</v>
      </c>
      <c r="I386" s="21">
        <v>61597.971622076497</v>
      </c>
    </row>
    <row r="387" spans="1:9" x14ac:dyDescent="0.25">
      <c r="A387" s="22" t="s">
        <v>84</v>
      </c>
      <c r="B387" s="22" t="s">
        <v>194</v>
      </c>
      <c r="C387" s="19" t="s">
        <v>169</v>
      </c>
      <c r="D387" s="20"/>
      <c r="E387" s="20"/>
      <c r="F387" s="20"/>
      <c r="G387" s="21">
        <v>806.986499969801</v>
      </c>
      <c r="H387" s="21">
        <v>21607.151548874699</v>
      </c>
      <c r="I387" s="21">
        <v>72377.004419926394</v>
      </c>
    </row>
    <row r="388" spans="1:9" x14ac:dyDescent="0.25">
      <c r="A388" s="22" t="s">
        <v>84</v>
      </c>
      <c r="B388" s="22" t="s">
        <v>194</v>
      </c>
      <c r="C388" s="19" t="s">
        <v>170</v>
      </c>
      <c r="D388" s="20"/>
      <c r="E388" s="20"/>
      <c r="F388" s="20"/>
      <c r="G388" s="21">
        <v>35.864848700432397</v>
      </c>
      <c r="H388" s="21">
        <v>16628.514442940799</v>
      </c>
      <c r="I388" s="21">
        <v>61312.298846810103</v>
      </c>
    </row>
    <row r="389" spans="1:9" x14ac:dyDescent="0.25">
      <c r="A389" s="22" t="s">
        <v>84</v>
      </c>
      <c r="B389" s="22" t="s">
        <v>194</v>
      </c>
      <c r="C389" s="19" t="s">
        <v>171</v>
      </c>
      <c r="D389" s="20"/>
      <c r="E389" s="20"/>
      <c r="F389" s="20"/>
      <c r="G389" s="21">
        <v>35.864848700432397</v>
      </c>
      <c r="H389" s="21">
        <v>16628.514442940799</v>
      </c>
      <c r="I389" s="21">
        <v>61312.298847420301</v>
      </c>
    </row>
    <row r="390" spans="1:9" x14ac:dyDescent="0.25">
      <c r="A390" s="22" t="s">
        <v>84</v>
      </c>
      <c r="B390" s="22" t="s">
        <v>194</v>
      </c>
      <c r="C390" s="19" t="s">
        <v>172</v>
      </c>
      <c r="D390" s="20"/>
      <c r="E390" s="20"/>
      <c r="F390" s="20"/>
      <c r="G390" s="21">
        <v>35.864848700432397</v>
      </c>
      <c r="H390" s="21">
        <v>16628.514442940799</v>
      </c>
      <c r="I390" s="21">
        <v>61312.298847441802</v>
      </c>
    </row>
    <row r="391" spans="1:9" x14ac:dyDescent="0.25">
      <c r="A391" s="22" t="s">
        <v>84</v>
      </c>
      <c r="B391" s="22" t="s">
        <v>194</v>
      </c>
      <c r="C391" s="19" t="s">
        <v>173</v>
      </c>
      <c r="D391" s="20"/>
      <c r="E391" s="20"/>
      <c r="F391" s="20"/>
      <c r="G391" s="21">
        <v>806.98649992150399</v>
      </c>
      <c r="H391" s="21">
        <v>21607.151548810099</v>
      </c>
      <c r="I391" s="21">
        <v>72377.004419926394</v>
      </c>
    </row>
    <row r="392" spans="1:9" x14ac:dyDescent="0.25">
      <c r="A392" s="22" t="s">
        <v>84</v>
      </c>
      <c r="B392" s="22" t="s">
        <v>194</v>
      </c>
      <c r="C392" s="19" t="s">
        <v>174</v>
      </c>
      <c r="D392" s="20"/>
      <c r="E392" s="20"/>
      <c r="F392" s="20"/>
      <c r="G392" s="21">
        <v>806.98649997223902</v>
      </c>
      <c r="H392" s="21">
        <v>21607.151548837799</v>
      </c>
      <c r="I392" s="21">
        <v>72377.004419926394</v>
      </c>
    </row>
    <row r="393" spans="1:9" x14ac:dyDescent="0.25">
      <c r="A393" s="22" t="s">
        <v>84</v>
      </c>
      <c r="B393" s="22" t="s">
        <v>194</v>
      </c>
      <c r="C393" s="19" t="s">
        <v>175</v>
      </c>
      <c r="D393" s="20"/>
      <c r="E393" s="20"/>
      <c r="F393" s="20"/>
      <c r="G393" s="21">
        <v>806.98649988755506</v>
      </c>
      <c r="H393" s="21">
        <v>21607.151548695401</v>
      </c>
      <c r="I393" s="21">
        <v>72377.004419926394</v>
      </c>
    </row>
    <row r="394" spans="1:9" x14ac:dyDescent="0.25">
      <c r="A394" s="22" t="s">
        <v>84</v>
      </c>
      <c r="B394" s="22" t="s">
        <v>194</v>
      </c>
      <c r="C394" s="19" t="s">
        <v>164</v>
      </c>
      <c r="D394" s="20"/>
      <c r="E394" s="20"/>
      <c r="F394" s="20"/>
      <c r="G394" s="21">
        <v>35.864848700432397</v>
      </c>
      <c r="H394" s="21">
        <v>17196.729450811999</v>
      </c>
      <c r="I394" s="21">
        <v>51967.011808024297</v>
      </c>
    </row>
    <row r="395" spans="1:9" x14ac:dyDescent="0.25">
      <c r="A395" s="22" t="s">
        <v>84</v>
      </c>
      <c r="B395" s="22" t="s">
        <v>194</v>
      </c>
      <c r="C395" s="19" t="s">
        <v>176</v>
      </c>
      <c r="D395" s="20"/>
      <c r="E395" s="20"/>
      <c r="F395" s="20"/>
      <c r="G395" s="21">
        <v>1816.88946506553</v>
      </c>
      <c r="H395" s="21">
        <v>22810.6181431074</v>
      </c>
      <c r="I395" s="21">
        <v>63985.818044399202</v>
      </c>
    </row>
    <row r="396" spans="1:9" x14ac:dyDescent="0.25">
      <c r="A396" s="22" t="s">
        <v>84</v>
      </c>
      <c r="B396" s="22" t="s">
        <v>194</v>
      </c>
      <c r="C396" s="19" t="s">
        <v>177</v>
      </c>
      <c r="D396" s="20"/>
      <c r="E396" s="20"/>
      <c r="F396" s="20"/>
      <c r="G396" s="21">
        <v>35.864848700432397</v>
      </c>
      <c r="H396" s="21">
        <v>16628.514442940799</v>
      </c>
      <c r="I396" s="21">
        <v>61597.971622076497</v>
      </c>
    </row>
    <row r="397" spans="1:9" x14ac:dyDescent="0.25">
      <c r="A397" s="22" t="s">
        <v>84</v>
      </c>
      <c r="B397" s="22" t="s">
        <v>194</v>
      </c>
      <c r="C397" s="19" t="s">
        <v>178</v>
      </c>
      <c r="D397" s="20"/>
      <c r="E397" s="20"/>
      <c r="F397" s="20"/>
      <c r="G397" s="21">
        <v>806.98649990549302</v>
      </c>
      <c r="H397" s="21">
        <v>21607.151548723101</v>
      </c>
      <c r="I397" s="21">
        <v>72377.004419926394</v>
      </c>
    </row>
    <row r="398" spans="1:9" x14ac:dyDescent="0.25">
      <c r="A398" s="22" t="s">
        <v>84</v>
      </c>
      <c r="B398" s="22" t="s">
        <v>194</v>
      </c>
      <c r="C398" s="19" t="s">
        <v>179</v>
      </c>
      <c r="D398" s="20"/>
      <c r="E398" s="20"/>
      <c r="F398" s="20"/>
      <c r="G398" s="21">
        <v>35.864848700432397</v>
      </c>
      <c r="H398" s="21">
        <v>14725.639475434</v>
      </c>
      <c r="I398" s="21">
        <v>47496.253598062598</v>
      </c>
    </row>
    <row r="399" spans="1:9" x14ac:dyDescent="0.25">
      <c r="A399" s="22" t="s">
        <v>84</v>
      </c>
      <c r="B399" s="22" t="s">
        <v>194</v>
      </c>
      <c r="C399" s="19" t="s">
        <v>180</v>
      </c>
      <c r="D399" s="20"/>
      <c r="E399" s="20"/>
      <c r="F399" s="20"/>
      <c r="G399" s="21">
        <v>35.864848700432397</v>
      </c>
      <c r="H399" s="21">
        <v>14725.639475434</v>
      </c>
      <c r="I399" s="21">
        <v>47496.253598043899</v>
      </c>
    </row>
    <row r="400" spans="1:9" x14ac:dyDescent="0.25">
      <c r="A400" s="22" t="s">
        <v>84</v>
      </c>
      <c r="B400" s="22" t="s">
        <v>194</v>
      </c>
      <c r="C400" s="19" t="s">
        <v>181</v>
      </c>
      <c r="D400" s="20"/>
      <c r="E400" s="20"/>
      <c r="F400" s="20"/>
      <c r="G400" s="21">
        <v>35.864848700432397</v>
      </c>
      <c r="H400" s="21">
        <v>14725.639475434</v>
      </c>
      <c r="I400" s="21">
        <v>47496.253597972602</v>
      </c>
    </row>
    <row r="401" spans="1:9" x14ac:dyDescent="0.25">
      <c r="A401" s="22" t="s">
        <v>84</v>
      </c>
      <c r="B401" s="22" t="s">
        <v>194</v>
      </c>
      <c r="C401" s="19" t="s">
        <v>182</v>
      </c>
      <c r="D401" s="20"/>
      <c r="E401" s="20"/>
      <c r="F401" s="20"/>
      <c r="G401" s="21">
        <v>2231.2503421568999</v>
      </c>
      <c r="H401" s="21">
        <v>18762.4777677741</v>
      </c>
      <c r="I401" s="21">
        <v>52141.547004367501</v>
      </c>
    </row>
    <row r="402" spans="1:9" x14ac:dyDescent="0.25">
      <c r="A402" s="22" t="s">
        <v>84</v>
      </c>
      <c r="B402" s="22" t="s">
        <v>194</v>
      </c>
      <c r="C402" s="19" t="s">
        <v>183</v>
      </c>
      <c r="D402" s="20"/>
      <c r="E402" s="20"/>
      <c r="F402" s="20"/>
      <c r="G402" s="21">
        <v>2231.2503421565002</v>
      </c>
      <c r="H402" s="21">
        <v>18762.4777677948</v>
      </c>
      <c r="I402" s="21">
        <v>52141.547003745101</v>
      </c>
    </row>
    <row r="403" spans="1:9" x14ac:dyDescent="0.25">
      <c r="A403" s="22" t="s">
        <v>84</v>
      </c>
      <c r="B403" s="22" t="s">
        <v>194</v>
      </c>
      <c r="C403" s="19" t="s">
        <v>184</v>
      </c>
      <c r="D403" s="20"/>
      <c r="E403" s="20"/>
      <c r="F403" s="20"/>
      <c r="G403" s="21">
        <v>2231.2503421558999</v>
      </c>
      <c r="H403" s="21">
        <v>18762.4777677647</v>
      </c>
      <c r="I403" s="21">
        <v>52141.547004467902</v>
      </c>
    </row>
    <row r="404" spans="1:9" x14ac:dyDescent="0.25">
      <c r="A404" s="22" t="s">
        <v>84</v>
      </c>
      <c r="B404" s="22" t="s">
        <v>194</v>
      </c>
      <c r="C404" s="19" t="s">
        <v>165</v>
      </c>
      <c r="D404" s="20"/>
      <c r="E404" s="20"/>
      <c r="F404" s="20"/>
      <c r="G404" s="21">
        <v>35.864848700432397</v>
      </c>
      <c r="H404" s="21">
        <v>17196.729451009</v>
      </c>
      <c r="I404" s="21">
        <v>51967.011807622097</v>
      </c>
    </row>
    <row r="405" spans="1:9" x14ac:dyDescent="0.25">
      <c r="A405" s="22" t="s">
        <v>84</v>
      </c>
      <c r="B405" s="22" t="s">
        <v>194</v>
      </c>
      <c r="C405" s="19" t="s">
        <v>185</v>
      </c>
      <c r="D405" s="20"/>
      <c r="E405" s="20"/>
      <c r="F405" s="20"/>
      <c r="G405" s="21">
        <v>1816.8894650622101</v>
      </c>
      <c r="H405" s="21">
        <v>22810.6181431074</v>
      </c>
      <c r="I405" s="21">
        <v>63985.818044399202</v>
      </c>
    </row>
    <row r="406" spans="1:9" x14ac:dyDescent="0.25">
      <c r="A406" s="22" t="s">
        <v>84</v>
      </c>
      <c r="B406" s="22" t="s">
        <v>194</v>
      </c>
      <c r="C406" s="19" t="s">
        <v>186</v>
      </c>
      <c r="D406" s="20"/>
      <c r="E406" s="20"/>
      <c r="F406" s="20"/>
      <c r="G406" s="21">
        <v>35.864848700432397</v>
      </c>
      <c r="H406" s="21">
        <v>16628.514442940799</v>
      </c>
      <c r="I406" s="21">
        <v>61597.971622076599</v>
      </c>
    </row>
    <row r="407" spans="1:9" x14ac:dyDescent="0.25">
      <c r="A407" s="22" t="s">
        <v>84</v>
      </c>
      <c r="B407" s="22" t="s">
        <v>194</v>
      </c>
      <c r="C407" s="19" t="s">
        <v>187</v>
      </c>
      <c r="D407" s="20"/>
      <c r="E407" s="20"/>
      <c r="F407" s="20"/>
      <c r="G407" s="21">
        <v>806.98649988208899</v>
      </c>
      <c r="H407" s="21">
        <v>21607.151548599599</v>
      </c>
      <c r="I407" s="21">
        <v>72377.004419926394</v>
      </c>
    </row>
    <row r="408" spans="1:9" x14ac:dyDescent="0.25">
      <c r="A408" s="22" t="s">
        <v>84</v>
      </c>
      <c r="B408" s="22" t="s">
        <v>194</v>
      </c>
      <c r="C408" s="19" t="s">
        <v>188</v>
      </c>
      <c r="D408" s="20"/>
      <c r="E408" s="20"/>
      <c r="F408" s="20"/>
      <c r="G408" s="21">
        <v>35.864848700432397</v>
      </c>
      <c r="H408" s="21">
        <v>14725.639475434</v>
      </c>
      <c r="I408" s="21">
        <v>47496.253597979397</v>
      </c>
    </row>
    <row r="409" spans="1:9" x14ac:dyDescent="0.25">
      <c r="A409" s="22" t="s">
        <v>84</v>
      </c>
      <c r="B409" s="22" t="s">
        <v>194</v>
      </c>
      <c r="C409" s="19" t="s">
        <v>189</v>
      </c>
      <c r="D409" s="20"/>
      <c r="E409" s="20"/>
      <c r="F409" s="20"/>
      <c r="G409" s="21">
        <v>35.864848700432397</v>
      </c>
      <c r="H409" s="21">
        <v>14725.639475434</v>
      </c>
      <c r="I409" s="21">
        <v>47496.253597994903</v>
      </c>
    </row>
    <row r="410" spans="1:9" x14ac:dyDescent="0.25">
      <c r="A410" s="22" t="s">
        <v>84</v>
      </c>
      <c r="B410" s="22" t="s">
        <v>194</v>
      </c>
      <c r="C410" s="19" t="s">
        <v>190</v>
      </c>
      <c r="D410" s="20"/>
      <c r="E410" s="20"/>
      <c r="F410" s="20"/>
      <c r="G410" s="21">
        <v>35.864848700432397</v>
      </c>
      <c r="H410" s="21">
        <v>14725.639475434</v>
      </c>
      <c r="I410" s="21">
        <v>47496.253595319897</v>
      </c>
    </row>
    <row r="411" spans="1:9" x14ac:dyDescent="0.25">
      <c r="A411" s="22" t="s">
        <v>84</v>
      </c>
      <c r="B411" s="22" t="s">
        <v>194</v>
      </c>
      <c r="C411" s="19" t="s">
        <v>191</v>
      </c>
      <c r="D411" s="20"/>
      <c r="E411" s="20"/>
      <c r="F411" s="20"/>
      <c r="G411" s="21">
        <v>2231.2503421553902</v>
      </c>
      <c r="H411" s="21">
        <v>18762.477767769498</v>
      </c>
      <c r="I411" s="21">
        <v>52141.547004366897</v>
      </c>
    </row>
    <row r="412" spans="1:9" x14ac:dyDescent="0.25">
      <c r="A412" s="22" t="s">
        <v>84</v>
      </c>
      <c r="B412" s="22" t="s">
        <v>194</v>
      </c>
      <c r="C412" s="19" t="s">
        <v>192</v>
      </c>
      <c r="D412" s="20"/>
      <c r="E412" s="20"/>
      <c r="F412" s="20"/>
      <c r="G412" s="21">
        <v>2231.2503421561</v>
      </c>
      <c r="H412" s="21">
        <v>18762.477767553999</v>
      </c>
      <c r="I412" s="21">
        <v>52141.547004470704</v>
      </c>
    </row>
    <row r="413" spans="1:9" x14ac:dyDescent="0.25">
      <c r="A413" s="22" t="s">
        <v>84</v>
      </c>
      <c r="B413" s="22" t="s">
        <v>194</v>
      </c>
      <c r="C413" s="19" t="s">
        <v>193</v>
      </c>
      <c r="D413" s="20"/>
      <c r="E413" s="20"/>
      <c r="F413" s="20"/>
      <c r="G413" s="21">
        <v>2231.2503421569299</v>
      </c>
      <c r="H413" s="21">
        <v>18762.477767775199</v>
      </c>
      <c r="I413" s="21">
        <v>52141.547004366803</v>
      </c>
    </row>
    <row r="414" spans="1:9" x14ac:dyDescent="0.25">
      <c r="A414" s="22" t="s">
        <v>84</v>
      </c>
      <c r="B414" s="19" t="s">
        <v>82</v>
      </c>
      <c r="C414" s="19" t="s">
        <v>163</v>
      </c>
      <c r="D414" s="20"/>
      <c r="E414" s="20"/>
      <c r="F414" s="20"/>
      <c r="G414" s="21">
        <v>1.1405746612399601</v>
      </c>
      <c r="H414" s="21">
        <v>546.89074619124699</v>
      </c>
      <c r="I414" s="21">
        <v>1652.65598591094</v>
      </c>
    </row>
    <row r="415" spans="1:9" x14ac:dyDescent="0.25">
      <c r="A415" s="22" t="s">
        <v>84</v>
      </c>
      <c r="B415" s="22" t="s">
        <v>82</v>
      </c>
      <c r="C415" s="19" t="s">
        <v>167</v>
      </c>
      <c r="D415" s="20"/>
      <c r="E415" s="20"/>
      <c r="F415" s="20"/>
      <c r="G415" s="21">
        <v>57.780756401177101</v>
      </c>
      <c r="H415" s="21">
        <v>725.42375066356101</v>
      </c>
      <c r="I415" s="21">
        <v>2034.87831078659</v>
      </c>
    </row>
    <row r="416" spans="1:9" x14ac:dyDescent="0.25">
      <c r="A416" s="22" t="s">
        <v>84</v>
      </c>
      <c r="B416" s="22" t="s">
        <v>82</v>
      </c>
      <c r="C416" s="19" t="s">
        <v>168</v>
      </c>
      <c r="D416" s="20"/>
      <c r="E416" s="20"/>
      <c r="F416" s="20"/>
      <c r="G416" s="21">
        <v>1.1405746612399601</v>
      </c>
      <c r="H416" s="21">
        <v>528.820360740914</v>
      </c>
      <c r="I416" s="21">
        <v>1958.93996940441</v>
      </c>
    </row>
    <row r="417" spans="1:9" x14ac:dyDescent="0.25">
      <c r="A417" s="22" t="s">
        <v>84</v>
      </c>
      <c r="B417" s="22" t="s">
        <v>82</v>
      </c>
      <c r="C417" s="19" t="s">
        <v>169</v>
      </c>
      <c r="D417" s="20"/>
      <c r="E417" s="20"/>
      <c r="F417" s="20"/>
      <c r="G417" s="21">
        <v>25.663801387155502</v>
      </c>
      <c r="H417" s="21">
        <v>687.15108110636197</v>
      </c>
      <c r="I417" s="21">
        <v>2301.7349937078002</v>
      </c>
    </row>
    <row r="418" spans="1:9" x14ac:dyDescent="0.25">
      <c r="A418" s="22" t="s">
        <v>84</v>
      </c>
      <c r="B418" s="22" t="s">
        <v>82</v>
      </c>
      <c r="C418" s="19" t="s">
        <v>170</v>
      </c>
      <c r="D418" s="20"/>
      <c r="E418" s="20"/>
      <c r="F418" s="20"/>
      <c r="G418" s="21">
        <v>1.1405746612399601</v>
      </c>
      <c r="H418" s="21">
        <v>528.820360740914</v>
      </c>
      <c r="I418" s="21">
        <v>1949.85499788824</v>
      </c>
    </row>
    <row r="419" spans="1:9" x14ac:dyDescent="0.25">
      <c r="A419" s="22" t="s">
        <v>84</v>
      </c>
      <c r="B419" s="22" t="s">
        <v>82</v>
      </c>
      <c r="C419" s="19" t="s">
        <v>171</v>
      </c>
      <c r="D419" s="20"/>
      <c r="E419" s="20"/>
      <c r="F419" s="20"/>
      <c r="G419" s="21">
        <v>1.1405746612399601</v>
      </c>
      <c r="H419" s="21">
        <v>528.820360740914</v>
      </c>
      <c r="I419" s="21">
        <v>1949.8549979076499</v>
      </c>
    </row>
    <row r="420" spans="1:9" x14ac:dyDescent="0.25">
      <c r="A420" s="22" t="s">
        <v>84</v>
      </c>
      <c r="B420" s="22" t="s">
        <v>82</v>
      </c>
      <c r="C420" s="19" t="s">
        <v>172</v>
      </c>
      <c r="D420" s="20"/>
      <c r="E420" s="20"/>
      <c r="F420" s="20"/>
      <c r="G420" s="21">
        <v>1.1405746612399601</v>
      </c>
      <c r="H420" s="21">
        <v>528.820360740914</v>
      </c>
      <c r="I420" s="21">
        <v>1949.85499790833</v>
      </c>
    </row>
    <row r="421" spans="1:9" x14ac:dyDescent="0.25">
      <c r="A421" s="22" t="s">
        <v>84</v>
      </c>
      <c r="B421" s="22" t="s">
        <v>82</v>
      </c>
      <c r="C421" s="19" t="s">
        <v>173</v>
      </c>
      <c r="D421" s="20"/>
      <c r="E421" s="20"/>
      <c r="F421" s="20"/>
      <c r="G421" s="21">
        <v>25.6638013856195</v>
      </c>
      <c r="H421" s="21">
        <v>687.15108110430901</v>
      </c>
      <c r="I421" s="21">
        <v>2301.7349937078002</v>
      </c>
    </row>
    <row r="422" spans="1:9" x14ac:dyDescent="0.25">
      <c r="A422" s="22" t="s">
        <v>84</v>
      </c>
      <c r="B422" s="22" t="s">
        <v>82</v>
      </c>
      <c r="C422" s="19" t="s">
        <v>174</v>
      </c>
      <c r="D422" s="20"/>
      <c r="E422" s="20"/>
      <c r="F422" s="20"/>
      <c r="G422" s="21">
        <v>25.663801387233001</v>
      </c>
      <c r="H422" s="21">
        <v>687.15108110518804</v>
      </c>
      <c r="I422" s="21">
        <v>2301.7349937078002</v>
      </c>
    </row>
    <row r="423" spans="1:9" x14ac:dyDescent="0.25">
      <c r="A423" s="22" t="s">
        <v>84</v>
      </c>
      <c r="B423" s="22" t="s">
        <v>82</v>
      </c>
      <c r="C423" s="19" t="s">
        <v>175</v>
      </c>
      <c r="D423" s="20"/>
      <c r="E423" s="20"/>
      <c r="F423" s="20"/>
      <c r="G423" s="21">
        <v>25.663801384539902</v>
      </c>
      <c r="H423" s="21">
        <v>687.15108110066205</v>
      </c>
      <c r="I423" s="21">
        <v>2301.7349937078002</v>
      </c>
    </row>
    <row r="424" spans="1:9" x14ac:dyDescent="0.25">
      <c r="A424" s="22" t="s">
        <v>84</v>
      </c>
      <c r="B424" s="22" t="s">
        <v>82</v>
      </c>
      <c r="C424" s="19" t="s">
        <v>164</v>
      </c>
      <c r="D424" s="20"/>
      <c r="E424" s="20"/>
      <c r="F424" s="20"/>
      <c r="G424" s="21">
        <v>1.1405746612399601</v>
      </c>
      <c r="H424" s="21">
        <v>546.89074619067298</v>
      </c>
      <c r="I424" s="21">
        <v>1652.6559859117899</v>
      </c>
    </row>
    <row r="425" spans="1:9" x14ac:dyDescent="0.25">
      <c r="A425" s="22" t="s">
        <v>84</v>
      </c>
      <c r="B425" s="22" t="s">
        <v>82</v>
      </c>
      <c r="C425" s="19" t="s">
        <v>176</v>
      </c>
      <c r="D425" s="20"/>
      <c r="E425" s="20"/>
      <c r="F425" s="20"/>
      <c r="G425" s="21">
        <v>57.780756401255502</v>
      </c>
      <c r="H425" s="21">
        <v>725.42375066356203</v>
      </c>
      <c r="I425" s="21">
        <v>2034.87831078659</v>
      </c>
    </row>
    <row r="426" spans="1:9" x14ac:dyDescent="0.25">
      <c r="A426" s="22" t="s">
        <v>84</v>
      </c>
      <c r="B426" s="22" t="s">
        <v>82</v>
      </c>
      <c r="C426" s="19" t="s">
        <v>177</v>
      </c>
      <c r="D426" s="20"/>
      <c r="E426" s="20"/>
      <c r="F426" s="20"/>
      <c r="G426" s="21">
        <v>1.1405746612399601</v>
      </c>
      <c r="H426" s="21">
        <v>528.820360740914</v>
      </c>
      <c r="I426" s="21">
        <v>1958.93996940441</v>
      </c>
    </row>
    <row r="427" spans="1:9" x14ac:dyDescent="0.25">
      <c r="A427" s="22" t="s">
        <v>84</v>
      </c>
      <c r="B427" s="22" t="s">
        <v>82</v>
      </c>
      <c r="C427" s="19" t="s">
        <v>178</v>
      </c>
      <c r="D427" s="20"/>
      <c r="E427" s="20"/>
      <c r="F427" s="20"/>
      <c r="G427" s="21">
        <v>25.6638013851104</v>
      </c>
      <c r="H427" s="21">
        <v>687.15108110154301</v>
      </c>
      <c r="I427" s="21">
        <v>2301.7349937077902</v>
      </c>
    </row>
    <row r="428" spans="1:9" x14ac:dyDescent="0.25">
      <c r="A428" s="22" t="s">
        <v>84</v>
      </c>
      <c r="B428" s="22" t="s">
        <v>82</v>
      </c>
      <c r="C428" s="19" t="s">
        <v>179</v>
      </c>
      <c r="D428" s="20"/>
      <c r="E428" s="20"/>
      <c r="F428" s="20"/>
      <c r="G428" s="21">
        <v>1.1405746612399601</v>
      </c>
      <c r="H428" s="21">
        <v>468.30509161000202</v>
      </c>
      <c r="I428" s="21">
        <v>1510.4768407157501</v>
      </c>
    </row>
    <row r="429" spans="1:9" x14ac:dyDescent="0.25">
      <c r="A429" s="22" t="s">
        <v>84</v>
      </c>
      <c r="B429" s="22" t="s">
        <v>82</v>
      </c>
      <c r="C429" s="19" t="s">
        <v>180</v>
      </c>
      <c r="D429" s="20"/>
      <c r="E429" s="20"/>
      <c r="F429" s="20"/>
      <c r="G429" s="21">
        <v>1.1405746612399601</v>
      </c>
      <c r="H429" s="21">
        <v>468.30509161000202</v>
      </c>
      <c r="I429" s="21">
        <v>1510.4768407151601</v>
      </c>
    </row>
    <row r="430" spans="1:9" x14ac:dyDescent="0.25">
      <c r="A430" s="22" t="s">
        <v>84</v>
      </c>
      <c r="B430" s="22" t="s">
        <v>82</v>
      </c>
      <c r="C430" s="19" t="s">
        <v>181</v>
      </c>
      <c r="D430" s="20"/>
      <c r="E430" s="20"/>
      <c r="F430" s="20"/>
      <c r="G430" s="21">
        <v>1.1405746612399601</v>
      </c>
      <c r="H430" s="21">
        <v>468.30509161000202</v>
      </c>
      <c r="I430" s="21">
        <v>1510.47684071289</v>
      </c>
    </row>
    <row r="431" spans="1:9" x14ac:dyDescent="0.25">
      <c r="A431" s="22" t="s">
        <v>84</v>
      </c>
      <c r="B431" s="22" t="s">
        <v>82</v>
      </c>
      <c r="C431" s="19" t="s">
        <v>182</v>
      </c>
      <c r="D431" s="20"/>
      <c r="E431" s="20"/>
      <c r="F431" s="20"/>
      <c r="G431" s="21">
        <v>70.958269597174606</v>
      </c>
      <c r="H431" s="21">
        <v>596.68470659805905</v>
      </c>
      <c r="I431" s="21">
        <v>1658.20655784105</v>
      </c>
    </row>
    <row r="432" spans="1:9" x14ac:dyDescent="0.25">
      <c r="A432" s="22" t="s">
        <v>84</v>
      </c>
      <c r="B432" s="22" t="s">
        <v>82</v>
      </c>
      <c r="C432" s="19" t="s">
        <v>183</v>
      </c>
      <c r="D432" s="20"/>
      <c r="E432" s="20"/>
      <c r="F432" s="20"/>
      <c r="G432" s="21">
        <v>70.958269597161802</v>
      </c>
      <c r="H432" s="21">
        <v>596.68470659871696</v>
      </c>
      <c r="I432" s="21">
        <v>1658.20655782125</v>
      </c>
    </row>
    <row r="433" spans="1:9" x14ac:dyDescent="0.25">
      <c r="A433" s="22" t="s">
        <v>84</v>
      </c>
      <c r="B433" s="22" t="s">
        <v>82</v>
      </c>
      <c r="C433" s="19" t="s">
        <v>184</v>
      </c>
      <c r="D433" s="20"/>
      <c r="E433" s="20"/>
      <c r="F433" s="20"/>
      <c r="G433" s="21">
        <v>70.958269597142504</v>
      </c>
      <c r="H433" s="21">
        <v>596.68470659775801</v>
      </c>
      <c r="I433" s="21">
        <v>1658.20655784424</v>
      </c>
    </row>
    <row r="434" spans="1:9" x14ac:dyDescent="0.25">
      <c r="A434" s="22" t="s">
        <v>84</v>
      </c>
      <c r="B434" s="22" t="s">
        <v>82</v>
      </c>
      <c r="C434" s="19" t="s">
        <v>165</v>
      </c>
      <c r="D434" s="20"/>
      <c r="E434" s="20"/>
      <c r="F434" s="20"/>
      <c r="G434" s="21">
        <v>1.1405746612399601</v>
      </c>
      <c r="H434" s="21">
        <v>546.89074619693997</v>
      </c>
      <c r="I434" s="21">
        <v>1652.6559858989999</v>
      </c>
    </row>
    <row r="435" spans="1:9" x14ac:dyDescent="0.25">
      <c r="A435" s="22" t="s">
        <v>84</v>
      </c>
      <c r="B435" s="22" t="s">
        <v>82</v>
      </c>
      <c r="C435" s="19" t="s">
        <v>185</v>
      </c>
      <c r="D435" s="20"/>
      <c r="E435" s="20"/>
      <c r="F435" s="20"/>
      <c r="G435" s="21">
        <v>57.780756401150001</v>
      </c>
      <c r="H435" s="21">
        <v>725.42375066356306</v>
      </c>
      <c r="I435" s="21">
        <v>2034.87831078659</v>
      </c>
    </row>
    <row r="436" spans="1:9" x14ac:dyDescent="0.25">
      <c r="A436" s="22" t="s">
        <v>84</v>
      </c>
      <c r="B436" s="22" t="s">
        <v>82</v>
      </c>
      <c r="C436" s="19" t="s">
        <v>186</v>
      </c>
      <c r="D436" s="20"/>
      <c r="E436" s="20"/>
      <c r="F436" s="20"/>
      <c r="G436" s="21">
        <v>1.1405746612399601</v>
      </c>
      <c r="H436" s="21">
        <v>528.820360740914</v>
      </c>
      <c r="I436" s="21">
        <v>1958.93996940441</v>
      </c>
    </row>
    <row r="437" spans="1:9" x14ac:dyDescent="0.25">
      <c r="A437" s="22" t="s">
        <v>84</v>
      </c>
      <c r="B437" s="22" t="s">
        <v>82</v>
      </c>
      <c r="C437" s="19" t="s">
        <v>187</v>
      </c>
      <c r="D437" s="20"/>
      <c r="E437" s="20"/>
      <c r="F437" s="20"/>
      <c r="G437" s="21">
        <v>25.663801384366099</v>
      </c>
      <c r="H437" s="21">
        <v>687.15108109761502</v>
      </c>
      <c r="I437" s="21">
        <v>2301.7349937077902</v>
      </c>
    </row>
    <row r="438" spans="1:9" x14ac:dyDescent="0.25">
      <c r="A438" s="22" t="s">
        <v>84</v>
      </c>
      <c r="B438" s="22" t="s">
        <v>82</v>
      </c>
      <c r="C438" s="19" t="s">
        <v>188</v>
      </c>
      <c r="D438" s="20"/>
      <c r="E438" s="20"/>
      <c r="F438" s="20"/>
      <c r="G438" s="21">
        <v>1.1405746612399601</v>
      </c>
      <c r="H438" s="21">
        <v>468.30509161000202</v>
      </c>
      <c r="I438" s="21">
        <v>1510.4768407131101</v>
      </c>
    </row>
    <row r="439" spans="1:9" x14ac:dyDescent="0.25">
      <c r="A439" s="22" t="s">
        <v>84</v>
      </c>
      <c r="B439" s="22" t="s">
        <v>82</v>
      </c>
      <c r="C439" s="19" t="s">
        <v>189</v>
      </c>
      <c r="D439" s="20"/>
      <c r="E439" s="20"/>
      <c r="F439" s="20"/>
      <c r="G439" s="21">
        <v>1.1405746612399601</v>
      </c>
      <c r="H439" s="21">
        <v>468.30509161000202</v>
      </c>
      <c r="I439" s="21">
        <v>1510.4768407136</v>
      </c>
    </row>
    <row r="440" spans="1:9" x14ac:dyDescent="0.25">
      <c r="A440" s="22" t="s">
        <v>84</v>
      </c>
      <c r="B440" s="22" t="s">
        <v>82</v>
      </c>
      <c r="C440" s="19" t="s">
        <v>190</v>
      </c>
      <c r="D440" s="20"/>
      <c r="E440" s="20"/>
      <c r="F440" s="20"/>
      <c r="G440" s="21">
        <v>1.1405746612399601</v>
      </c>
      <c r="H440" s="21">
        <v>468.30509161000202</v>
      </c>
      <c r="I440" s="21">
        <v>1510.47684062853</v>
      </c>
    </row>
    <row r="441" spans="1:9" x14ac:dyDescent="0.25">
      <c r="A441" s="22" t="s">
        <v>84</v>
      </c>
      <c r="B441" s="22" t="s">
        <v>82</v>
      </c>
      <c r="C441" s="19" t="s">
        <v>191</v>
      </c>
      <c r="D441" s="20"/>
      <c r="E441" s="20"/>
      <c r="F441" s="20"/>
      <c r="G441" s="21">
        <v>70.958269597126503</v>
      </c>
      <c r="H441" s="21">
        <v>596.68470659791205</v>
      </c>
      <c r="I441" s="21">
        <v>1658.20655784103</v>
      </c>
    </row>
    <row r="442" spans="1:9" x14ac:dyDescent="0.25">
      <c r="A442" s="22" t="s">
        <v>84</v>
      </c>
      <c r="B442" s="22" t="s">
        <v>82</v>
      </c>
      <c r="C442" s="19" t="s">
        <v>192</v>
      </c>
      <c r="D442" s="20"/>
      <c r="E442" s="20"/>
      <c r="F442" s="20"/>
      <c r="G442" s="21">
        <v>70.958269597148998</v>
      </c>
      <c r="H442" s="21">
        <v>596.68470659105799</v>
      </c>
      <c r="I442" s="21">
        <v>1658.2065578443301</v>
      </c>
    </row>
    <row r="443" spans="1:9" x14ac:dyDescent="0.25">
      <c r="A443" s="22" t="s">
        <v>84</v>
      </c>
      <c r="B443" s="22" t="s">
        <v>82</v>
      </c>
      <c r="C443" s="19" t="s">
        <v>193</v>
      </c>
      <c r="D443" s="20"/>
      <c r="E443" s="20"/>
      <c r="F443" s="20"/>
      <c r="G443" s="21">
        <v>70.958269597175402</v>
      </c>
      <c r="H443" s="21">
        <v>596.68470659809304</v>
      </c>
      <c r="I443" s="21">
        <v>1658.20655784102</v>
      </c>
    </row>
    <row r="444" spans="1:9" x14ac:dyDescent="0.25">
      <c r="A444" s="19" t="s">
        <v>85</v>
      </c>
      <c r="B444" s="19" t="s">
        <v>194</v>
      </c>
      <c r="C444" s="19" t="s">
        <v>166</v>
      </c>
      <c r="D444" s="20"/>
      <c r="E444" s="20"/>
      <c r="F444" s="20"/>
      <c r="G444" s="20"/>
      <c r="H444" s="21">
        <v>1.8676908909232901</v>
      </c>
      <c r="I444" s="21">
        <v>656.85443380673905</v>
      </c>
    </row>
    <row r="445" spans="1:9" x14ac:dyDescent="0.25">
      <c r="A445" s="22" t="s">
        <v>85</v>
      </c>
      <c r="B445" s="19" t="s">
        <v>82</v>
      </c>
      <c r="C445" s="19" t="s">
        <v>166</v>
      </c>
      <c r="D445" s="20"/>
      <c r="E445" s="20"/>
      <c r="F445" s="20"/>
      <c r="G445" s="20"/>
      <c r="H445" s="21">
        <v>3.8911296677094899E-2</v>
      </c>
      <c r="I445" s="21">
        <v>13.684843606472899</v>
      </c>
    </row>
    <row r="446" spans="1:9" x14ac:dyDescent="0.25">
      <c r="A446" s="22" t="s">
        <v>85</v>
      </c>
      <c r="B446" s="19" t="s">
        <v>91</v>
      </c>
      <c r="C446" s="19" t="s">
        <v>166</v>
      </c>
      <c r="D446" s="20"/>
      <c r="E446" s="20"/>
      <c r="F446" s="20"/>
      <c r="G446" s="20"/>
      <c r="H446" s="21">
        <v>4.0723168406594503E-3</v>
      </c>
      <c r="I446" s="21">
        <v>1.4322066813372201</v>
      </c>
    </row>
    <row r="447" spans="1:9" x14ac:dyDescent="0.25">
      <c r="A447" s="19" t="s">
        <v>86</v>
      </c>
      <c r="B447" s="19" t="s">
        <v>194</v>
      </c>
      <c r="C447" s="19" t="s">
        <v>166</v>
      </c>
      <c r="D447" s="20"/>
      <c r="E447" s="20"/>
      <c r="F447" s="20"/>
      <c r="G447" s="20"/>
      <c r="H447" s="21">
        <v>5.9073412061265297E-2</v>
      </c>
      <c r="I447" s="21">
        <v>5.9073412061265297E-2</v>
      </c>
    </row>
    <row r="448" spans="1:9" x14ac:dyDescent="0.25">
      <c r="A448" s="22" t="s">
        <v>86</v>
      </c>
      <c r="B448" s="22" t="s">
        <v>194</v>
      </c>
      <c r="C448" s="19" t="s">
        <v>163</v>
      </c>
      <c r="D448" s="20"/>
      <c r="E448" s="20"/>
      <c r="F448" s="20"/>
      <c r="G448" s="21">
        <v>144.08639312978201</v>
      </c>
      <c r="H448" s="21">
        <v>1465.3146661168801</v>
      </c>
      <c r="I448" s="20"/>
    </row>
    <row r="449" spans="1:9" x14ac:dyDescent="0.25">
      <c r="A449" s="22" t="s">
        <v>86</v>
      </c>
      <c r="B449" s="22" t="s">
        <v>194</v>
      </c>
      <c r="C449" s="19" t="s">
        <v>167</v>
      </c>
      <c r="D449" s="20"/>
      <c r="E449" s="20"/>
      <c r="F449" s="20"/>
      <c r="G449" s="21">
        <v>3268.3821862837699</v>
      </c>
      <c r="H449" s="21">
        <v>4738.2844104960604</v>
      </c>
      <c r="I449" s="20"/>
    </row>
    <row r="450" spans="1:9" x14ac:dyDescent="0.25">
      <c r="A450" s="22" t="s">
        <v>86</v>
      </c>
      <c r="B450" s="22" t="s">
        <v>194</v>
      </c>
      <c r="C450" s="19" t="s">
        <v>168</v>
      </c>
      <c r="D450" s="20"/>
      <c r="E450" s="20"/>
      <c r="F450" s="20"/>
      <c r="G450" s="21">
        <v>494.309563319593</v>
      </c>
      <c r="H450" s="21">
        <v>4094.9393677262001</v>
      </c>
      <c r="I450" s="20"/>
    </row>
    <row r="451" spans="1:9" x14ac:dyDescent="0.25">
      <c r="A451" s="22" t="s">
        <v>86</v>
      </c>
      <c r="B451" s="22" t="s">
        <v>194</v>
      </c>
      <c r="C451" s="19" t="s">
        <v>169</v>
      </c>
      <c r="D451" s="20"/>
      <c r="E451" s="20"/>
      <c r="F451" s="20"/>
      <c r="G451" s="21">
        <v>4900.63001179601</v>
      </c>
      <c r="H451" s="21">
        <v>6420.8250263888003</v>
      </c>
      <c r="I451" s="20"/>
    </row>
    <row r="452" spans="1:9" x14ac:dyDescent="0.25">
      <c r="A452" s="22" t="s">
        <v>86</v>
      </c>
      <c r="B452" s="22" t="s">
        <v>194</v>
      </c>
      <c r="C452" s="19" t="s">
        <v>170</v>
      </c>
      <c r="D452" s="20"/>
      <c r="E452" s="20"/>
      <c r="F452" s="20"/>
      <c r="G452" s="21">
        <v>494.309563319593</v>
      </c>
      <c r="H452" s="21">
        <v>4286.5764776567303</v>
      </c>
      <c r="I452" s="20"/>
    </row>
    <row r="453" spans="1:9" x14ac:dyDescent="0.25">
      <c r="A453" s="22" t="s">
        <v>86</v>
      </c>
      <c r="B453" s="22" t="s">
        <v>194</v>
      </c>
      <c r="C453" s="19" t="s">
        <v>171</v>
      </c>
      <c r="D453" s="20"/>
      <c r="E453" s="20"/>
      <c r="F453" s="20"/>
      <c r="G453" s="21">
        <v>494.309563319593</v>
      </c>
      <c r="H453" s="21">
        <v>4286.5764777382701</v>
      </c>
      <c r="I453" s="20"/>
    </row>
    <row r="454" spans="1:9" x14ac:dyDescent="0.25">
      <c r="A454" s="22" t="s">
        <v>86</v>
      </c>
      <c r="B454" s="22" t="s">
        <v>194</v>
      </c>
      <c r="C454" s="19" t="s">
        <v>172</v>
      </c>
      <c r="D454" s="20"/>
      <c r="E454" s="20"/>
      <c r="F454" s="20"/>
      <c r="G454" s="21">
        <v>494.30956331959197</v>
      </c>
      <c r="H454" s="21">
        <v>4286.5764780149802</v>
      </c>
      <c r="I454" s="20"/>
    </row>
    <row r="455" spans="1:9" x14ac:dyDescent="0.25">
      <c r="A455" s="22" t="s">
        <v>86</v>
      </c>
      <c r="B455" s="22" t="s">
        <v>194</v>
      </c>
      <c r="C455" s="19" t="s">
        <v>173</v>
      </c>
      <c r="D455" s="20"/>
      <c r="E455" s="20"/>
      <c r="F455" s="20"/>
      <c r="G455" s="21">
        <v>4900.6300118519703</v>
      </c>
      <c r="H455" s="21">
        <v>6420.8250264737098</v>
      </c>
      <c r="I455" s="20"/>
    </row>
    <row r="456" spans="1:9" x14ac:dyDescent="0.25">
      <c r="A456" s="22" t="s">
        <v>86</v>
      </c>
      <c r="B456" s="22" t="s">
        <v>194</v>
      </c>
      <c r="C456" s="19" t="s">
        <v>174</v>
      </c>
      <c r="D456" s="20"/>
      <c r="E456" s="20"/>
      <c r="F456" s="20"/>
      <c r="G456" s="21">
        <v>4900.6300117931896</v>
      </c>
      <c r="H456" s="21">
        <v>6420.8250264374801</v>
      </c>
      <c r="I456" s="20"/>
    </row>
    <row r="457" spans="1:9" x14ac:dyDescent="0.25">
      <c r="A457" s="22" t="s">
        <v>86</v>
      </c>
      <c r="B457" s="22" t="s">
        <v>194</v>
      </c>
      <c r="C457" s="19" t="s">
        <v>175</v>
      </c>
      <c r="D457" s="20"/>
      <c r="E457" s="20"/>
      <c r="F457" s="20"/>
      <c r="G457" s="21">
        <v>4900.6300118913196</v>
      </c>
      <c r="H457" s="21">
        <v>6420.8250265060897</v>
      </c>
      <c r="I457" s="20"/>
    </row>
    <row r="458" spans="1:9" x14ac:dyDescent="0.25">
      <c r="A458" s="22" t="s">
        <v>86</v>
      </c>
      <c r="B458" s="22" t="s">
        <v>194</v>
      </c>
      <c r="C458" s="19" t="s">
        <v>164</v>
      </c>
      <c r="D458" s="20"/>
      <c r="E458" s="20"/>
      <c r="F458" s="20"/>
      <c r="G458" s="21">
        <v>144.08639312978201</v>
      </c>
      <c r="H458" s="21">
        <v>1465.31466613779</v>
      </c>
      <c r="I458" s="20"/>
    </row>
    <row r="459" spans="1:9" x14ac:dyDescent="0.25">
      <c r="A459" s="22" t="s">
        <v>86</v>
      </c>
      <c r="B459" s="22" t="s">
        <v>194</v>
      </c>
      <c r="C459" s="19" t="s">
        <v>176</v>
      </c>
      <c r="D459" s="20"/>
      <c r="E459" s="20"/>
      <c r="F459" s="20"/>
      <c r="G459" s="21">
        <v>3268.38218628091</v>
      </c>
      <c r="H459" s="21">
        <v>4738.2844104960604</v>
      </c>
      <c r="I459" s="20"/>
    </row>
    <row r="460" spans="1:9" x14ac:dyDescent="0.25">
      <c r="A460" s="22" t="s">
        <v>86</v>
      </c>
      <c r="B460" s="22" t="s">
        <v>194</v>
      </c>
      <c r="C460" s="19" t="s">
        <v>177</v>
      </c>
      <c r="D460" s="20"/>
      <c r="E460" s="20"/>
      <c r="F460" s="20"/>
      <c r="G460" s="21">
        <v>494.30956331959197</v>
      </c>
      <c r="H460" s="21">
        <v>4094.9393677262001</v>
      </c>
      <c r="I460" s="20"/>
    </row>
    <row r="461" spans="1:9" x14ac:dyDescent="0.25">
      <c r="A461" s="22" t="s">
        <v>86</v>
      </c>
      <c r="B461" s="22" t="s">
        <v>194</v>
      </c>
      <c r="C461" s="19" t="s">
        <v>178</v>
      </c>
      <c r="D461" s="20"/>
      <c r="E461" s="20"/>
      <c r="F461" s="20"/>
      <c r="G461" s="21">
        <v>4900.6300118705203</v>
      </c>
      <c r="H461" s="21">
        <v>6420.8250264942899</v>
      </c>
      <c r="I461" s="20"/>
    </row>
    <row r="462" spans="1:9" x14ac:dyDescent="0.25">
      <c r="A462" s="22" t="s">
        <v>86</v>
      </c>
      <c r="B462" s="22" t="s">
        <v>194</v>
      </c>
      <c r="C462" s="19" t="s">
        <v>179</v>
      </c>
      <c r="D462" s="20"/>
      <c r="E462" s="20"/>
      <c r="F462" s="20"/>
      <c r="G462" s="21">
        <v>494.309563319593</v>
      </c>
      <c r="H462" s="21">
        <v>465.85131554311403</v>
      </c>
      <c r="I462" s="20"/>
    </row>
    <row r="463" spans="1:9" x14ac:dyDescent="0.25">
      <c r="A463" s="22" t="s">
        <v>86</v>
      </c>
      <c r="B463" s="22" t="s">
        <v>194</v>
      </c>
      <c r="C463" s="19" t="s">
        <v>180</v>
      </c>
      <c r="D463" s="20"/>
      <c r="E463" s="20"/>
      <c r="F463" s="20"/>
      <c r="G463" s="21">
        <v>494.30956331959197</v>
      </c>
      <c r="H463" s="21">
        <v>465.851315543113</v>
      </c>
      <c r="I463" s="20"/>
    </row>
    <row r="464" spans="1:9" x14ac:dyDescent="0.25">
      <c r="A464" s="22" t="s">
        <v>86</v>
      </c>
      <c r="B464" s="22" t="s">
        <v>194</v>
      </c>
      <c r="C464" s="19" t="s">
        <v>181</v>
      </c>
      <c r="D464" s="20"/>
      <c r="E464" s="20"/>
      <c r="F464" s="20"/>
      <c r="G464" s="21">
        <v>494.30956331959197</v>
      </c>
      <c r="H464" s="21">
        <v>465.85131554311403</v>
      </c>
      <c r="I464" s="20"/>
    </row>
    <row r="465" spans="1:9" x14ac:dyDescent="0.25">
      <c r="A465" s="22" t="s">
        <v>86</v>
      </c>
      <c r="B465" s="22" t="s">
        <v>194</v>
      </c>
      <c r="C465" s="19" t="s">
        <v>182</v>
      </c>
      <c r="D465" s="20"/>
      <c r="E465" s="20"/>
      <c r="F465" s="20"/>
      <c r="G465" s="21">
        <v>2650.8577081190601</v>
      </c>
      <c r="H465" s="21">
        <v>540.54300181600195</v>
      </c>
      <c r="I465" s="20"/>
    </row>
    <row r="466" spans="1:9" x14ac:dyDescent="0.25">
      <c r="A466" s="22" t="s">
        <v>86</v>
      </c>
      <c r="B466" s="22" t="s">
        <v>194</v>
      </c>
      <c r="C466" s="19" t="s">
        <v>183</v>
      </c>
      <c r="D466" s="20"/>
      <c r="E466" s="20"/>
      <c r="F466" s="20"/>
      <c r="G466" s="21">
        <v>2650.8577081195199</v>
      </c>
      <c r="H466" s="21">
        <v>540.54300179202801</v>
      </c>
      <c r="I466" s="20"/>
    </row>
    <row r="467" spans="1:9" x14ac:dyDescent="0.25">
      <c r="A467" s="22" t="s">
        <v>86</v>
      </c>
      <c r="B467" s="22" t="s">
        <v>194</v>
      </c>
      <c r="C467" s="19" t="s">
        <v>184</v>
      </c>
      <c r="D467" s="20"/>
      <c r="E467" s="20"/>
      <c r="F467" s="20"/>
      <c r="G467" s="21">
        <v>2650.8577081202202</v>
      </c>
      <c r="H467" s="21">
        <v>540.54300182697102</v>
      </c>
      <c r="I467" s="20"/>
    </row>
    <row r="468" spans="1:9" x14ac:dyDescent="0.25">
      <c r="A468" s="22" t="s">
        <v>86</v>
      </c>
      <c r="B468" s="22" t="s">
        <v>194</v>
      </c>
      <c r="C468" s="19" t="s">
        <v>165</v>
      </c>
      <c r="D468" s="20"/>
      <c r="E468" s="20"/>
      <c r="F468" s="20"/>
      <c r="G468" s="21">
        <v>144.08639312978201</v>
      </c>
      <c r="H468" s="21">
        <v>1465.3146659095</v>
      </c>
      <c r="I468" s="20"/>
    </row>
    <row r="469" spans="1:9" x14ac:dyDescent="0.25">
      <c r="A469" s="22" t="s">
        <v>86</v>
      </c>
      <c r="B469" s="22" t="s">
        <v>194</v>
      </c>
      <c r="C469" s="19" t="s">
        <v>185</v>
      </c>
      <c r="D469" s="20"/>
      <c r="E469" s="20"/>
      <c r="F469" s="20"/>
      <c r="G469" s="21">
        <v>3268.3821862847499</v>
      </c>
      <c r="H469" s="21">
        <v>4738.2844104960104</v>
      </c>
      <c r="I469" s="20"/>
    </row>
    <row r="470" spans="1:9" x14ac:dyDescent="0.25">
      <c r="A470" s="22" t="s">
        <v>86</v>
      </c>
      <c r="B470" s="22" t="s">
        <v>194</v>
      </c>
      <c r="C470" s="19" t="s">
        <v>186</v>
      </c>
      <c r="D470" s="20"/>
      <c r="E470" s="20"/>
      <c r="F470" s="20"/>
      <c r="G470" s="21">
        <v>494.309563319593</v>
      </c>
      <c r="H470" s="21">
        <v>4094.9393677262201</v>
      </c>
      <c r="I470" s="20"/>
    </row>
    <row r="471" spans="1:9" x14ac:dyDescent="0.25">
      <c r="A471" s="22" t="s">
        <v>86</v>
      </c>
      <c r="B471" s="22" t="s">
        <v>194</v>
      </c>
      <c r="C471" s="19" t="s">
        <v>187</v>
      </c>
      <c r="D471" s="20"/>
      <c r="E471" s="20"/>
      <c r="F471" s="20"/>
      <c r="G471" s="21">
        <v>4900.6300118976496</v>
      </c>
      <c r="H471" s="21">
        <v>6420.82502652109</v>
      </c>
      <c r="I471" s="20"/>
    </row>
    <row r="472" spans="1:9" x14ac:dyDescent="0.25">
      <c r="A472" s="22" t="s">
        <v>86</v>
      </c>
      <c r="B472" s="22" t="s">
        <v>194</v>
      </c>
      <c r="C472" s="19" t="s">
        <v>188</v>
      </c>
      <c r="D472" s="20"/>
      <c r="E472" s="20"/>
      <c r="F472" s="20"/>
      <c r="G472" s="21">
        <v>494.30956331959197</v>
      </c>
      <c r="H472" s="21">
        <v>465.851315543113</v>
      </c>
      <c r="I472" s="20"/>
    </row>
    <row r="473" spans="1:9" x14ac:dyDescent="0.25">
      <c r="A473" s="22" t="s">
        <v>86</v>
      </c>
      <c r="B473" s="22" t="s">
        <v>194</v>
      </c>
      <c r="C473" s="19" t="s">
        <v>189</v>
      </c>
      <c r="D473" s="20"/>
      <c r="E473" s="20"/>
      <c r="F473" s="20"/>
      <c r="G473" s="21">
        <v>494.30956331959197</v>
      </c>
      <c r="H473" s="21">
        <v>465.851315543113</v>
      </c>
      <c r="I473" s="20"/>
    </row>
    <row r="474" spans="1:9" x14ac:dyDescent="0.25">
      <c r="A474" s="22" t="s">
        <v>86</v>
      </c>
      <c r="B474" s="22" t="s">
        <v>194</v>
      </c>
      <c r="C474" s="19" t="s">
        <v>190</v>
      </c>
      <c r="D474" s="20"/>
      <c r="E474" s="20"/>
      <c r="F474" s="20"/>
      <c r="G474" s="21">
        <v>494.30956331959197</v>
      </c>
      <c r="H474" s="21">
        <v>465.851315543113</v>
      </c>
      <c r="I474" s="20"/>
    </row>
    <row r="475" spans="1:9" x14ac:dyDescent="0.25">
      <c r="A475" s="22" t="s">
        <v>86</v>
      </c>
      <c r="B475" s="22" t="s">
        <v>194</v>
      </c>
      <c r="C475" s="19" t="s">
        <v>191</v>
      </c>
      <c r="D475" s="20"/>
      <c r="E475" s="20"/>
      <c r="F475" s="20"/>
      <c r="G475" s="21">
        <v>2650.85770812081</v>
      </c>
      <c r="H475" s="21">
        <v>540.54300182135501</v>
      </c>
      <c r="I475" s="20"/>
    </row>
    <row r="476" spans="1:9" x14ac:dyDescent="0.25">
      <c r="A476" s="22" t="s">
        <v>86</v>
      </c>
      <c r="B476" s="22" t="s">
        <v>194</v>
      </c>
      <c r="C476" s="19" t="s">
        <v>192</v>
      </c>
      <c r="D476" s="20"/>
      <c r="E476" s="20"/>
      <c r="F476" s="20"/>
      <c r="G476" s="21">
        <v>2650.8577081199901</v>
      </c>
      <c r="H476" s="21">
        <v>540.543002071101</v>
      </c>
      <c r="I476" s="20"/>
    </row>
    <row r="477" spans="1:9" x14ac:dyDescent="0.25">
      <c r="A477" s="22" t="s">
        <v>86</v>
      </c>
      <c r="B477" s="22" t="s">
        <v>194</v>
      </c>
      <c r="C477" s="19" t="s">
        <v>193</v>
      </c>
      <c r="D477" s="20"/>
      <c r="E477" s="20"/>
      <c r="F477" s="20"/>
      <c r="G477" s="21">
        <v>2650.8577081190301</v>
      </c>
      <c r="H477" s="21">
        <v>540.54300181478197</v>
      </c>
      <c r="I477" s="20"/>
    </row>
    <row r="478" spans="1:9" x14ac:dyDescent="0.25">
      <c r="A478" s="22" t="s">
        <v>86</v>
      </c>
      <c r="B478" s="19" t="s">
        <v>82</v>
      </c>
      <c r="C478" s="19" t="s">
        <v>166</v>
      </c>
      <c r="D478" s="20"/>
      <c r="E478" s="20"/>
      <c r="F478" s="20"/>
      <c r="G478" s="20"/>
      <c r="H478" s="21">
        <v>1.62130402821229E-3</v>
      </c>
      <c r="I478" s="21">
        <v>1.62130402821229E-3</v>
      </c>
    </row>
    <row r="479" spans="1:9" x14ac:dyDescent="0.25">
      <c r="A479" s="22" t="s">
        <v>86</v>
      </c>
      <c r="B479" s="22" t="s">
        <v>82</v>
      </c>
      <c r="C479" s="19" t="s">
        <v>163</v>
      </c>
      <c r="D479" s="20"/>
      <c r="E479" s="20"/>
      <c r="F479" s="20"/>
      <c r="G479" s="21">
        <v>3.9545345603131699</v>
      </c>
      <c r="H479" s="21">
        <v>40.216410189917099</v>
      </c>
      <c r="I479" s="20"/>
    </row>
    <row r="480" spans="1:9" x14ac:dyDescent="0.25">
      <c r="A480" s="22" t="s">
        <v>86</v>
      </c>
      <c r="B480" s="22" t="s">
        <v>82</v>
      </c>
      <c r="C480" s="19" t="s">
        <v>167</v>
      </c>
      <c r="D480" s="20"/>
      <c r="E480" s="20"/>
      <c r="F480" s="20"/>
      <c r="G480" s="21">
        <v>89.702643193582503</v>
      </c>
      <c r="H480" s="21">
        <v>130.044961574007</v>
      </c>
      <c r="I480" s="20"/>
    </row>
    <row r="481" spans="1:9" x14ac:dyDescent="0.25">
      <c r="A481" s="22" t="s">
        <v>86</v>
      </c>
      <c r="B481" s="22" t="s">
        <v>82</v>
      </c>
      <c r="C481" s="19" t="s">
        <v>168</v>
      </c>
      <c r="D481" s="20"/>
      <c r="E481" s="20"/>
      <c r="F481" s="20"/>
      <c r="G481" s="21">
        <v>13.566612427309099</v>
      </c>
      <c r="H481" s="21">
        <v>112.387984044227</v>
      </c>
      <c r="I481" s="20"/>
    </row>
    <row r="482" spans="1:9" x14ac:dyDescent="0.25">
      <c r="A482" s="22" t="s">
        <v>86</v>
      </c>
      <c r="B482" s="22" t="s">
        <v>82</v>
      </c>
      <c r="C482" s="19" t="s">
        <v>169</v>
      </c>
      <c r="D482" s="20"/>
      <c r="E482" s="20"/>
      <c r="F482" s="20"/>
      <c r="G482" s="21">
        <v>134.500630684117</v>
      </c>
      <c r="H482" s="21">
        <v>176.223263842184</v>
      </c>
      <c r="I482" s="20"/>
    </row>
    <row r="483" spans="1:9" x14ac:dyDescent="0.25">
      <c r="A483" s="22" t="s">
        <v>86</v>
      </c>
      <c r="B483" s="22" t="s">
        <v>82</v>
      </c>
      <c r="C483" s="19" t="s">
        <v>170</v>
      </c>
      <c r="D483" s="20"/>
      <c r="E483" s="20"/>
      <c r="F483" s="20"/>
      <c r="G483" s="21">
        <v>13.566612427309099</v>
      </c>
      <c r="H483" s="21">
        <v>117.64757558370199</v>
      </c>
      <c r="I483" s="20"/>
    </row>
    <row r="484" spans="1:9" x14ac:dyDescent="0.25">
      <c r="A484" s="22" t="s">
        <v>86</v>
      </c>
      <c r="B484" s="22" t="s">
        <v>82</v>
      </c>
      <c r="C484" s="19" t="s">
        <v>171</v>
      </c>
      <c r="D484" s="20"/>
      <c r="E484" s="20"/>
      <c r="F484" s="20"/>
      <c r="G484" s="21">
        <v>13.566612427309099</v>
      </c>
      <c r="H484" s="21">
        <v>117.64757558594</v>
      </c>
      <c r="I484" s="20"/>
    </row>
    <row r="485" spans="1:9" x14ac:dyDescent="0.25">
      <c r="A485" s="22" t="s">
        <v>86</v>
      </c>
      <c r="B485" s="22" t="s">
        <v>82</v>
      </c>
      <c r="C485" s="19" t="s">
        <v>172</v>
      </c>
      <c r="D485" s="20"/>
      <c r="E485" s="20"/>
      <c r="F485" s="20"/>
      <c r="G485" s="21">
        <v>13.566612427309099</v>
      </c>
      <c r="H485" s="21">
        <v>117.647575593535</v>
      </c>
      <c r="I485" s="20"/>
    </row>
    <row r="486" spans="1:9" x14ac:dyDescent="0.25">
      <c r="A486" s="22" t="s">
        <v>86</v>
      </c>
      <c r="B486" s="22" t="s">
        <v>82</v>
      </c>
      <c r="C486" s="19" t="s">
        <v>173</v>
      </c>
      <c r="D486" s="20"/>
      <c r="E486" s="20"/>
      <c r="F486" s="20"/>
      <c r="G486" s="21">
        <v>134.50063068565299</v>
      </c>
      <c r="H486" s="21">
        <v>176.223263844515</v>
      </c>
      <c r="I486" s="20"/>
    </row>
    <row r="487" spans="1:9" x14ac:dyDescent="0.25">
      <c r="A487" s="22" t="s">
        <v>86</v>
      </c>
      <c r="B487" s="22" t="s">
        <v>82</v>
      </c>
      <c r="C487" s="19" t="s">
        <v>174</v>
      </c>
      <c r="D487" s="20"/>
      <c r="E487" s="20"/>
      <c r="F487" s="20"/>
      <c r="G487" s="21">
        <v>134.50063068403901</v>
      </c>
      <c r="H487" s="21">
        <v>176.22326384351999</v>
      </c>
      <c r="I487" s="20"/>
    </row>
    <row r="488" spans="1:9" x14ac:dyDescent="0.25">
      <c r="A488" s="22" t="s">
        <v>86</v>
      </c>
      <c r="B488" s="22" t="s">
        <v>82</v>
      </c>
      <c r="C488" s="19" t="s">
        <v>175</v>
      </c>
      <c r="D488" s="20"/>
      <c r="E488" s="20"/>
      <c r="F488" s="20"/>
      <c r="G488" s="21">
        <v>134.50063068673299</v>
      </c>
      <c r="H488" s="21">
        <v>176.22326384540301</v>
      </c>
      <c r="I488" s="20"/>
    </row>
    <row r="489" spans="1:9" x14ac:dyDescent="0.25">
      <c r="A489" s="22" t="s">
        <v>86</v>
      </c>
      <c r="B489" s="22" t="s">
        <v>82</v>
      </c>
      <c r="C489" s="19" t="s">
        <v>164</v>
      </c>
      <c r="D489" s="20"/>
      <c r="E489" s="20"/>
      <c r="F489" s="20"/>
      <c r="G489" s="21">
        <v>3.9545345603131699</v>
      </c>
      <c r="H489" s="21">
        <v>40.216410190490997</v>
      </c>
      <c r="I489" s="20"/>
    </row>
    <row r="490" spans="1:9" x14ac:dyDescent="0.25">
      <c r="A490" s="22" t="s">
        <v>86</v>
      </c>
      <c r="B490" s="22" t="s">
        <v>82</v>
      </c>
      <c r="C490" s="19" t="s">
        <v>176</v>
      </c>
      <c r="D490" s="20"/>
      <c r="E490" s="20"/>
      <c r="F490" s="20"/>
      <c r="G490" s="21">
        <v>89.702643193504102</v>
      </c>
      <c r="H490" s="21">
        <v>130.044961574007</v>
      </c>
      <c r="I490" s="20"/>
    </row>
    <row r="491" spans="1:9" x14ac:dyDescent="0.25">
      <c r="A491" s="22" t="s">
        <v>86</v>
      </c>
      <c r="B491" s="22" t="s">
        <v>82</v>
      </c>
      <c r="C491" s="19" t="s">
        <v>177</v>
      </c>
      <c r="D491" s="20"/>
      <c r="E491" s="20"/>
      <c r="F491" s="20"/>
      <c r="G491" s="21">
        <v>13.566612427309099</v>
      </c>
      <c r="H491" s="21">
        <v>112.38798404422801</v>
      </c>
      <c r="I491" s="20"/>
    </row>
    <row r="492" spans="1:9" x14ac:dyDescent="0.25">
      <c r="A492" s="22" t="s">
        <v>86</v>
      </c>
      <c r="B492" s="22" t="s">
        <v>82</v>
      </c>
      <c r="C492" s="19" t="s">
        <v>178</v>
      </c>
      <c r="D492" s="20"/>
      <c r="E492" s="20"/>
      <c r="F492" s="20"/>
      <c r="G492" s="21">
        <v>134.500630686162</v>
      </c>
      <c r="H492" s="21">
        <v>176.223263845079</v>
      </c>
      <c r="I492" s="20"/>
    </row>
    <row r="493" spans="1:9" x14ac:dyDescent="0.25">
      <c r="A493" s="22" t="s">
        <v>86</v>
      </c>
      <c r="B493" s="22" t="s">
        <v>82</v>
      </c>
      <c r="C493" s="19" t="s">
        <v>179</v>
      </c>
      <c r="D493" s="20"/>
      <c r="E493" s="20"/>
      <c r="F493" s="20"/>
      <c r="G493" s="21">
        <v>13.566612427309099</v>
      </c>
      <c r="H493" s="21">
        <v>12.785559324975701</v>
      </c>
      <c r="I493" s="20"/>
    </row>
    <row r="494" spans="1:9" x14ac:dyDescent="0.25">
      <c r="A494" s="22" t="s">
        <v>86</v>
      </c>
      <c r="B494" s="22" t="s">
        <v>82</v>
      </c>
      <c r="C494" s="19" t="s">
        <v>180</v>
      </c>
      <c r="D494" s="20"/>
      <c r="E494" s="20"/>
      <c r="F494" s="20"/>
      <c r="G494" s="21">
        <v>13.566612427309099</v>
      </c>
      <c r="H494" s="21">
        <v>12.785559324975701</v>
      </c>
      <c r="I494" s="20"/>
    </row>
    <row r="495" spans="1:9" x14ac:dyDescent="0.25">
      <c r="A495" s="22" t="s">
        <v>86</v>
      </c>
      <c r="B495" s="22" t="s">
        <v>82</v>
      </c>
      <c r="C495" s="19" t="s">
        <v>181</v>
      </c>
      <c r="D495" s="20"/>
      <c r="E495" s="20"/>
      <c r="F495" s="20"/>
      <c r="G495" s="21">
        <v>13.566612427309099</v>
      </c>
      <c r="H495" s="21">
        <v>12.785559324975701</v>
      </c>
      <c r="I495" s="20"/>
    </row>
    <row r="496" spans="1:9" x14ac:dyDescent="0.25">
      <c r="A496" s="22" t="s">
        <v>86</v>
      </c>
      <c r="B496" s="22" t="s">
        <v>82</v>
      </c>
      <c r="C496" s="19" t="s">
        <v>182</v>
      </c>
      <c r="D496" s="20"/>
      <c r="E496" s="20"/>
      <c r="F496" s="20"/>
      <c r="G496" s="21">
        <v>72.754326022910405</v>
      </c>
      <c r="H496" s="21">
        <v>14.835515940019601</v>
      </c>
      <c r="I496" s="20"/>
    </row>
    <row r="497" spans="1:9" x14ac:dyDescent="0.25">
      <c r="A497" s="22" t="s">
        <v>86</v>
      </c>
      <c r="B497" s="22" t="s">
        <v>82</v>
      </c>
      <c r="C497" s="19" t="s">
        <v>183</v>
      </c>
      <c r="D497" s="20"/>
      <c r="E497" s="20"/>
      <c r="F497" s="20"/>
      <c r="G497" s="21">
        <v>72.754326022923095</v>
      </c>
      <c r="H497" s="21">
        <v>14.835515939361599</v>
      </c>
      <c r="I497" s="20"/>
    </row>
    <row r="498" spans="1:9" x14ac:dyDescent="0.25">
      <c r="A498" s="22" t="s">
        <v>86</v>
      </c>
      <c r="B498" s="22" t="s">
        <v>82</v>
      </c>
      <c r="C498" s="19" t="s">
        <v>184</v>
      </c>
      <c r="D498" s="20"/>
      <c r="E498" s="20"/>
      <c r="F498" s="20"/>
      <c r="G498" s="21">
        <v>72.754326022942394</v>
      </c>
      <c r="H498" s="21">
        <v>14.835515940320599</v>
      </c>
      <c r="I498" s="20"/>
    </row>
    <row r="499" spans="1:9" x14ac:dyDescent="0.25">
      <c r="A499" s="22" t="s">
        <v>86</v>
      </c>
      <c r="B499" s="22" t="s">
        <v>82</v>
      </c>
      <c r="C499" s="19" t="s">
        <v>165</v>
      </c>
      <c r="D499" s="20"/>
      <c r="E499" s="20"/>
      <c r="F499" s="20"/>
      <c r="G499" s="21">
        <v>3.9545345603131699</v>
      </c>
      <c r="H499" s="21">
        <v>40.216410184225403</v>
      </c>
      <c r="I499" s="20"/>
    </row>
    <row r="500" spans="1:9" x14ac:dyDescent="0.25">
      <c r="A500" s="22" t="s">
        <v>86</v>
      </c>
      <c r="B500" s="22" t="s">
        <v>82</v>
      </c>
      <c r="C500" s="19" t="s">
        <v>185</v>
      </c>
      <c r="D500" s="20"/>
      <c r="E500" s="20"/>
      <c r="F500" s="20"/>
      <c r="G500" s="21">
        <v>89.702643193609603</v>
      </c>
      <c r="H500" s="21">
        <v>130.04496157400601</v>
      </c>
      <c r="I500" s="20"/>
    </row>
    <row r="501" spans="1:9" x14ac:dyDescent="0.25">
      <c r="A501" s="22" t="s">
        <v>86</v>
      </c>
      <c r="B501" s="22" t="s">
        <v>82</v>
      </c>
      <c r="C501" s="19" t="s">
        <v>186</v>
      </c>
      <c r="D501" s="20"/>
      <c r="E501" s="20"/>
      <c r="F501" s="20"/>
      <c r="G501" s="21">
        <v>13.566612427309099</v>
      </c>
      <c r="H501" s="21">
        <v>112.38798404422801</v>
      </c>
      <c r="I501" s="20"/>
    </row>
    <row r="502" spans="1:9" x14ac:dyDescent="0.25">
      <c r="A502" s="22" t="s">
        <v>86</v>
      </c>
      <c r="B502" s="22" t="s">
        <v>82</v>
      </c>
      <c r="C502" s="19" t="s">
        <v>187</v>
      </c>
      <c r="D502" s="20"/>
      <c r="E502" s="20"/>
      <c r="F502" s="20"/>
      <c r="G502" s="21">
        <v>134.50063068690599</v>
      </c>
      <c r="H502" s="21">
        <v>176.22326384581501</v>
      </c>
      <c r="I502" s="20"/>
    </row>
    <row r="503" spans="1:9" x14ac:dyDescent="0.25">
      <c r="A503" s="22" t="s">
        <v>86</v>
      </c>
      <c r="B503" s="22" t="s">
        <v>82</v>
      </c>
      <c r="C503" s="19" t="s">
        <v>188</v>
      </c>
      <c r="D503" s="20"/>
      <c r="E503" s="20"/>
      <c r="F503" s="20"/>
      <c r="G503" s="21">
        <v>13.566612427309099</v>
      </c>
      <c r="H503" s="21">
        <v>12.785559324975701</v>
      </c>
      <c r="I503" s="20"/>
    </row>
    <row r="504" spans="1:9" x14ac:dyDescent="0.25">
      <c r="A504" s="22" t="s">
        <v>86</v>
      </c>
      <c r="B504" s="22" t="s">
        <v>82</v>
      </c>
      <c r="C504" s="19" t="s">
        <v>189</v>
      </c>
      <c r="D504" s="20"/>
      <c r="E504" s="20"/>
      <c r="F504" s="20"/>
      <c r="G504" s="21">
        <v>13.566612427309099</v>
      </c>
      <c r="H504" s="21">
        <v>12.785559324975701</v>
      </c>
      <c r="I504" s="20"/>
    </row>
    <row r="505" spans="1:9" x14ac:dyDescent="0.25">
      <c r="A505" s="22" t="s">
        <v>86</v>
      </c>
      <c r="B505" s="22" t="s">
        <v>82</v>
      </c>
      <c r="C505" s="19" t="s">
        <v>190</v>
      </c>
      <c r="D505" s="20"/>
      <c r="E505" s="20"/>
      <c r="F505" s="20"/>
      <c r="G505" s="21">
        <v>13.566612427309099</v>
      </c>
      <c r="H505" s="21">
        <v>12.785559324975701</v>
      </c>
      <c r="I505" s="20"/>
    </row>
    <row r="506" spans="1:9" x14ac:dyDescent="0.25">
      <c r="A506" s="22" t="s">
        <v>86</v>
      </c>
      <c r="B506" s="22" t="s">
        <v>82</v>
      </c>
      <c r="C506" s="19" t="s">
        <v>191</v>
      </c>
      <c r="D506" s="20"/>
      <c r="E506" s="20"/>
      <c r="F506" s="20"/>
      <c r="G506" s="21">
        <v>72.754326022958296</v>
      </c>
      <c r="H506" s="21">
        <v>14.8355159401665</v>
      </c>
      <c r="I506" s="20"/>
    </row>
    <row r="507" spans="1:9" x14ac:dyDescent="0.25">
      <c r="A507" s="22" t="s">
        <v>86</v>
      </c>
      <c r="B507" s="22" t="s">
        <v>82</v>
      </c>
      <c r="C507" s="19" t="s">
        <v>192</v>
      </c>
      <c r="D507" s="20"/>
      <c r="E507" s="20"/>
      <c r="F507" s="20"/>
      <c r="G507" s="21">
        <v>72.754326022935899</v>
      </c>
      <c r="H507" s="21">
        <v>14.8355159470209</v>
      </c>
      <c r="I507" s="20"/>
    </row>
    <row r="508" spans="1:9" x14ac:dyDescent="0.25">
      <c r="A508" s="22" t="s">
        <v>86</v>
      </c>
      <c r="B508" s="22" t="s">
        <v>82</v>
      </c>
      <c r="C508" s="19" t="s">
        <v>193</v>
      </c>
      <c r="D508" s="20"/>
      <c r="E508" s="20"/>
      <c r="F508" s="20"/>
      <c r="G508" s="21">
        <v>72.754326022909495</v>
      </c>
      <c r="H508" s="21">
        <v>14.835515939986101</v>
      </c>
      <c r="I508" s="20"/>
    </row>
    <row r="509" spans="1:9" x14ac:dyDescent="0.25">
      <c r="A509" s="22" t="s">
        <v>86</v>
      </c>
      <c r="B509" s="19" t="s">
        <v>91</v>
      </c>
      <c r="C509" s="19" t="s">
        <v>166</v>
      </c>
      <c r="D509" s="20"/>
      <c r="E509" s="20"/>
      <c r="F509" s="20"/>
      <c r="G509" s="20"/>
      <c r="H509" s="21">
        <v>1.16829541523125E-4</v>
      </c>
      <c r="I509" s="21">
        <v>1.16829541523125E-4</v>
      </c>
    </row>
    <row r="510" spans="1:9" x14ac:dyDescent="0.25">
      <c r="A510" s="22" t="s">
        <v>86</v>
      </c>
      <c r="B510" s="22" t="s">
        <v>91</v>
      </c>
      <c r="C510" s="19" t="s">
        <v>163</v>
      </c>
      <c r="D510" s="20"/>
      <c r="E510" s="20"/>
      <c r="F510" s="20"/>
      <c r="G510" s="21">
        <v>0.284959792598658</v>
      </c>
      <c r="H510" s="21">
        <v>2.8979541667916902</v>
      </c>
      <c r="I510" s="20"/>
    </row>
    <row r="511" spans="1:9" x14ac:dyDescent="0.25">
      <c r="A511" s="22" t="s">
        <v>86</v>
      </c>
      <c r="B511" s="22" t="s">
        <v>91</v>
      </c>
      <c r="C511" s="19" t="s">
        <v>167</v>
      </c>
      <c r="D511" s="20"/>
      <c r="E511" s="20"/>
      <c r="F511" s="20"/>
      <c r="G511" s="21">
        <v>6.4638824645827198</v>
      </c>
      <c r="H511" s="21">
        <v>9.3709094492513092</v>
      </c>
      <c r="I511" s="20"/>
    </row>
    <row r="512" spans="1:9" x14ac:dyDescent="0.25">
      <c r="A512" s="22" t="s">
        <v>86</v>
      </c>
      <c r="B512" s="22" t="s">
        <v>91</v>
      </c>
      <c r="C512" s="19" t="s">
        <v>168</v>
      </c>
      <c r="D512" s="20"/>
      <c r="E512" s="20"/>
      <c r="F512" s="20"/>
      <c r="G512" s="21">
        <v>0.97759647933035398</v>
      </c>
      <c r="H512" s="21">
        <v>8.0985653647411802</v>
      </c>
      <c r="I512" s="20"/>
    </row>
    <row r="513" spans="1:9" x14ac:dyDescent="0.25">
      <c r="A513" s="22" t="s">
        <v>86</v>
      </c>
      <c r="B513" s="22" t="s">
        <v>91</v>
      </c>
      <c r="C513" s="19" t="s">
        <v>169</v>
      </c>
      <c r="D513" s="20"/>
      <c r="E513" s="20"/>
      <c r="F513" s="20"/>
      <c r="G513" s="21">
        <v>9.6919804946904495</v>
      </c>
      <c r="H513" s="21">
        <v>12.698471577284799</v>
      </c>
      <c r="I513" s="20"/>
    </row>
    <row r="514" spans="1:9" x14ac:dyDescent="0.25">
      <c r="A514" s="22" t="s">
        <v>86</v>
      </c>
      <c r="B514" s="22" t="s">
        <v>91</v>
      </c>
      <c r="C514" s="19" t="s">
        <v>170</v>
      </c>
      <c r="D514" s="20"/>
      <c r="E514" s="20"/>
      <c r="F514" s="20"/>
      <c r="G514" s="21">
        <v>0.97759647933035398</v>
      </c>
      <c r="H514" s="21">
        <v>8.4775662538176793</v>
      </c>
      <c r="I514" s="20"/>
    </row>
    <row r="515" spans="1:9" x14ac:dyDescent="0.25">
      <c r="A515" s="22" t="s">
        <v>86</v>
      </c>
      <c r="B515" s="22" t="s">
        <v>91</v>
      </c>
      <c r="C515" s="19" t="s">
        <v>171</v>
      </c>
      <c r="D515" s="20"/>
      <c r="E515" s="20"/>
      <c r="F515" s="20"/>
      <c r="G515" s="21">
        <v>0.97759647933035398</v>
      </c>
      <c r="H515" s="21">
        <v>8.4775662539789405</v>
      </c>
      <c r="I515" s="20"/>
    </row>
    <row r="516" spans="1:9" x14ac:dyDescent="0.25">
      <c r="A516" s="22" t="s">
        <v>86</v>
      </c>
      <c r="B516" s="22" t="s">
        <v>91</v>
      </c>
      <c r="C516" s="19" t="s">
        <v>172</v>
      </c>
      <c r="D516" s="20"/>
      <c r="E516" s="20"/>
      <c r="F516" s="20"/>
      <c r="G516" s="21">
        <v>0.97759647933035398</v>
      </c>
      <c r="H516" s="21">
        <v>8.4775662545261792</v>
      </c>
      <c r="I516" s="20"/>
    </row>
    <row r="517" spans="1:9" x14ac:dyDescent="0.25">
      <c r="A517" s="22" t="s">
        <v>86</v>
      </c>
      <c r="B517" s="22" t="s">
        <v>91</v>
      </c>
      <c r="C517" s="19" t="s">
        <v>173</v>
      </c>
      <c r="D517" s="20"/>
      <c r="E517" s="20"/>
      <c r="F517" s="20"/>
      <c r="G517" s="21">
        <v>9.6919804948011308</v>
      </c>
      <c r="H517" s="21">
        <v>12.6984715774527</v>
      </c>
      <c r="I517" s="20"/>
    </row>
    <row r="518" spans="1:9" x14ac:dyDescent="0.25">
      <c r="A518" s="22" t="s">
        <v>86</v>
      </c>
      <c r="B518" s="22" t="s">
        <v>91</v>
      </c>
      <c r="C518" s="19" t="s">
        <v>174</v>
      </c>
      <c r="D518" s="20"/>
      <c r="E518" s="20"/>
      <c r="F518" s="20"/>
      <c r="G518" s="21">
        <v>9.6919804946848593</v>
      </c>
      <c r="H518" s="21">
        <v>12.698471577381101</v>
      </c>
      <c r="I518" s="20"/>
    </row>
    <row r="519" spans="1:9" x14ac:dyDescent="0.25">
      <c r="A519" s="22" t="s">
        <v>86</v>
      </c>
      <c r="B519" s="22" t="s">
        <v>91</v>
      </c>
      <c r="C519" s="19" t="s">
        <v>175</v>
      </c>
      <c r="D519" s="20"/>
      <c r="E519" s="20"/>
      <c r="F519" s="20"/>
      <c r="G519" s="21">
        <v>9.6919804948789405</v>
      </c>
      <c r="H519" s="21">
        <v>12.6984715775168</v>
      </c>
      <c r="I519" s="20"/>
    </row>
    <row r="520" spans="1:9" x14ac:dyDescent="0.25">
      <c r="A520" s="22" t="s">
        <v>86</v>
      </c>
      <c r="B520" s="22" t="s">
        <v>91</v>
      </c>
      <c r="C520" s="19" t="s">
        <v>164</v>
      </c>
      <c r="D520" s="20"/>
      <c r="E520" s="20"/>
      <c r="F520" s="20"/>
      <c r="G520" s="21">
        <v>0.284959792598658</v>
      </c>
      <c r="H520" s="21">
        <v>2.89795416683305</v>
      </c>
      <c r="I520" s="20"/>
    </row>
    <row r="521" spans="1:9" x14ac:dyDescent="0.25">
      <c r="A521" s="22" t="s">
        <v>86</v>
      </c>
      <c r="B521" s="22" t="s">
        <v>91</v>
      </c>
      <c r="C521" s="19" t="s">
        <v>176</v>
      </c>
      <c r="D521" s="20"/>
      <c r="E521" s="20"/>
      <c r="F521" s="20"/>
      <c r="G521" s="21">
        <v>6.4638824645770701</v>
      </c>
      <c r="H521" s="21">
        <v>9.3709094492513092</v>
      </c>
      <c r="I521" s="20"/>
    </row>
    <row r="522" spans="1:9" x14ac:dyDescent="0.25">
      <c r="A522" s="22" t="s">
        <v>86</v>
      </c>
      <c r="B522" s="22" t="s">
        <v>91</v>
      </c>
      <c r="C522" s="19" t="s">
        <v>177</v>
      </c>
      <c r="D522" s="20"/>
      <c r="E522" s="20"/>
      <c r="F522" s="20"/>
      <c r="G522" s="21">
        <v>0.97759647933035398</v>
      </c>
      <c r="H522" s="21">
        <v>8.0985653647411997</v>
      </c>
      <c r="I522" s="20"/>
    </row>
    <row r="523" spans="1:9" x14ac:dyDescent="0.25">
      <c r="A523" s="22" t="s">
        <v>86</v>
      </c>
      <c r="B523" s="22" t="s">
        <v>91</v>
      </c>
      <c r="C523" s="19" t="s">
        <v>178</v>
      </c>
      <c r="D523" s="20"/>
      <c r="E523" s="20"/>
      <c r="F523" s="20"/>
      <c r="G523" s="21">
        <v>9.6919804948378196</v>
      </c>
      <c r="H523" s="21">
        <v>12.6984715774935</v>
      </c>
      <c r="I523" s="20"/>
    </row>
    <row r="524" spans="1:9" x14ac:dyDescent="0.25">
      <c r="A524" s="22" t="s">
        <v>86</v>
      </c>
      <c r="B524" s="22" t="s">
        <v>91</v>
      </c>
      <c r="C524" s="19" t="s">
        <v>179</v>
      </c>
      <c r="D524" s="20"/>
      <c r="E524" s="20"/>
      <c r="F524" s="20"/>
      <c r="G524" s="21">
        <v>0.97759647933035498</v>
      </c>
      <c r="H524" s="21">
        <v>0.92131457645280701</v>
      </c>
      <c r="I524" s="20"/>
    </row>
    <row r="525" spans="1:9" x14ac:dyDescent="0.25">
      <c r="A525" s="22" t="s">
        <v>86</v>
      </c>
      <c r="B525" s="22" t="s">
        <v>91</v>
      </c>
      <c r="C525" s="19" t="s">
        <v>180</v>
      </c>
      <c r="D525" s="20"/>
      <c r="E525" s="20"/>
      <c r="F525" s="20"/>
      <c r="G525" s="21">
        <v>0.97759647933035299</v>
      </c>
      <c r="H525" s="21">
        <v>0.92131457645280501</v>
      </c>
      <c r="I525" s="20"/>
    </row>
    <row r="526" spans="1:9" x14ac:dyDescent="0.25">
      <c r="A526" s="22" t="s">
        <v>86</v>
      </c>
      <c r="B526" s="22" t="s">
        <v>91</v>
      </c>
      <c r="C526" s="19" t="s">
        <v>181</v>
      </c>
      <c r="D526" s="20"/>
      <c r="E526" s="20"/>
      <c r="F526" s="20"/>
      <c r="G526" s="21">
        <v>0.97759647933035398</v>
      </c>
      <c r="H526" s="21">
        <v>0.92131457645280601</v>
      </c>
      <c r="I526" s="20"/>
    </row>
    <row r="527" spans="1:9" x14ac:dyDescent="0.25">
      <c r="A527" s="22" t="s">
        <v>86</v>
      </c>
      <c r="B527" s="22" t="s">
        <v>91</v>
      </c>
      <c r="C527" s="19" t="s">
        <v>182</v>
      </c>
      <c r="D527" s="20"/>
      <c r="E527" s="20"/>
      <c r="F527" s="20"/>
      <c r="G527" s="21">
        <v>5.2426037345092196</v>
      </c>
      <c r="H527" s="21">
        <v>1.0690323932906201</v>
      </c>
      <c r="I527" s="20"/>
    </row>
    <row r="528" spans="1:9" x14ac:dyDescent="0.25">
      <c r="A528" s="22" t="s">
        <v>86</v>
      </c>
      <c r="B528" s="22" t="s">
        <v>91</v>
      </c>
      <c r="C528" s="19" t="s">
        <v>183</v>
      </c>
      <c r="D528" s="20"/>
      <c r="E528" s="20"/>
      <c r="F528" s="20"/>
      <c r="G528" s="21">
        <v>5.2426037345101397</v>
      </c>
      <c r="H528" s="21">
        <v>1.0690323932432</v>
      </c>
      <c r="I528" s="20"/>
    </row>
    <row r="529" spans="1:9" x14ac:dyDescent="0.25">
      <c r="A529" s="22" t="s">
        <v>86</v>
      </c>
      <c r="B529" s="22" t="s">
        <v>91</v>
      </c>
      <c r="C529" s="19" t="s">
        <v>184</v>
      </c>
      <c r="D529" s="20"/>
      <c r="E529" s="20"/>
      <c r="F529" s="20"/>
      <c r="G529" s="21">
        <v>5.2426037345115297</v>
      </c>
      <c r="H529" s="21">
        <v>1.06903239331231</v>
      </c>
      <c r="I529" s="20"/>
    </row>
    <row r="530" spans="1:9" x14ac:dyDescent="0.25">
      <c r="A530" s="22" t="s">
        <v>86</v>
      </c>
      <c r="B530" s="22" t="s">
        <v>91</v>
      </c>
      <c r="C530" s="19" t="s">
        <v>165</v>
      </c>
      <c r="D530" s="20"/>
      <c r="E530" s="20"/>
      <c r="F530" s="20"/>
      <c r="G530" s="21">
        <v>0.284959792598658</v>
      </c>
      <c r="H530" s="21">
        <v>2.8979541663815498</v>
      </c>
      <c r="I530" s="20"/>
    </row>
    <row r="531" spans="1:9" x14ac:dyDescent="0.25">
      <c r="A531" s="22" t="s">
        <v>86</v>
      </c>
      <c r="B531" s="22" t="s">
        <v>91</v>
      </c>
      <c r="C531" s="19" t="s">
        <v>185</v>
      </c>
      <c r="D531" s="20"/>
      <c r="E531" s="20"/>
      <c r="F531" s="20"/>
      <c r="G531" s="21">
        <v>6.4638824645846702</v>
      </c>
      <c r="H531" s="21">
        <v>9.3709094492512008</v>
      </c>
      <c r="I531" s="20"/>
    </row>
    <row r="532" spans="1:9" x14ac:dyDescent="0.25">
      <c r="A532" s="22" t="s">
        <v>86</v>
      </c>
      <c r="B532" s="22" t="s">
        <v>91</v>
      </c>
      <c r="C532" s="19" t="s">
        <v>186</v>
      </c>
      <c r="D532" s="20"/>
      <c r="E532" s="20"/>
      <c r="F532" s="20"/>
      <c r="G532" s="21">
        <v>0.97759647933035398</v>
      </c>
      <c r="H532" s="21">
        <v>8.0985653647412299</v>
      </c>
      <c r="I532" s="20"/>
    </row>
    <row r="533" spans="1:9" x14ac:dyDescent="0.25">
      <c r="A533" s="22" t="s">
        <v>86</v>
      </c>
      <c r="B533" s="22" t="s">
        <v>91</v>
      </c>
      <c r="C533" s="19" t="s">
        <v>187</v>
      </c>
      <c r="D533" s="20"/>
      <c r="E533" s="20"/>
      <c r="F533" s="20"/>
      <c r="G533" s="21">
        <v>9.6919804948914496</v>
      </c>
      <c r="H533" s="21">
        <v>12.6984715775464</v>
      </c>
      <c r="I533" s="20"/>
    </row>
    <row r="534" spans="1:9" x14ac:dyDescent="0.25">
      <c r="A534" s="22" t="s">
        <v>86</v>
      </c>
      <c r="B534" s="22" t="s">
        <v>91</v>
      </c>
      <c r="C534" s="19" t="s">
        <v>188</v>
      </c>
      <c r="D534" s="20"/>
      <c r="E534" s="20"/>
      <c r="F534" s="20"/>
      <c r="G534" s="21">
        <v>0.97759647933035299</v>
      </c>
      <c r="H534" s="21">
        <v>0.92131457645280501</v>
      </c>
      <c r="I534" s="20"/>
    </row>
    <row r="535" spans="1:9" x14ac:dyDescent="0.25">
      <c r="A535" s="22" t="s">
        <v>86</v>
      </c>
      <c r="B535" s="22" t="s">
        <v>91</v>
      </c>
      <c r="C535" s="19" t="s">
        <v>189</v>
      </c>
      <c r="D535" s="20"/>
      <c r="E535" s="20"/>
      <c r="F535" s="20"/>
      <c r="G535" s="21">
        <v>0.97759647933035299</v>
      </c>
      <c r="H535" s="21">
        <v>0.92131457645280501</v>
      </c>
      <c r="I535" s="20"/>
    </row>
    <row r="536" spans="1:9" x14ac:dyDescent="0.25">
      <c r="A536" s="22" t="s">
        <v>86</v>
      </c>
      <c r="B536" s="22" t="s">
        <v>91</v>
      </c>
      <c r="C536" s="19" t="s">
        <v>190</v>
      </c>
      <c r="D536" s="20"/>
      <c r="E536" s="20"/>
      <c r="F536" s="20"/>
      <c r="G536" s="21">
        <v>0.97759647933035299</v>
      </c>
      <c r="H536" s="21">
        <v>0.92131457645280501</v>
      </c>
      <c r="I536" s="20"/>
    </row>
    <row r="537" spans="1:9" x14ac:dyDescent="0.25">
      <c r="A537" s="22" t="s">
        <v>86</v>
      </c>
      <c r="B537" s="22" t="s">
        <v>91</v>
      </c>
      <c r="C537" s="19" t="s">
        <v>191</v>
      </c>
      <c r="D537" s="20"/>
      <c r="E537" s="20"/>
      <c r="F537" s="20"/>
      <c r="G537" s="21">
        <v>5.2426037345126799</v>
      </c>
      <c r="H537" s="21">
        <v>1.06903239330121</v>
      </c>
      <c r="I537" s="20"/>
    </row>
    <row r="538" spans="1:9" x14ac:dyDescent="0.25">
      <c r="A538" s="22" t="s">
        <v>86</v>
      </c>
      <c r="B538" s="22" t="s">
        <v>91</v>
      </c>
      <c r="C538" s="19" t="s">
        <v>192</v>
      </c>
      <c r="D538" s="20"/>
      <c r="E538" s="20"/>
      <c r="F538" s="20"/>
      <c r="G538" s="21">
        <v>5.2426037345110696</v>
      </c>
      <c r="H538" s="21">
        <v>1.06903239379513</v>
      </c>
      <c r="I538" s="20"/>
    </row>
    <row r="539" spans="1:9" x14ac:dyDescent="0.25">
      <c r="A539" s="22" t="s">
        <v>86</v>
      </c>
      <c r="B539" s="22" t="s">
        <v>91</v>
      </c>
      <c r="C539" s="19" t="s">
        <v>193</v>
      </c>
      <c r="D539" s="20"/>
      <c r="E539" s="20"/>
      <c r="F539" s="20"/>
      <c r="G539" s="21">
        <v>5.2426037345091601</v>
      </c>
      <c r="H539" s="21">
        <v>1.06903239328821</v>
      </c>
      <c r="I539" s="20"/>
    </row>
  </sheetData>
  <sortState xmlns:xlrd2="http://schemas.microsoft.com/office/spreadsheetml/2017/richdata2" ref="A3:I131">
    <sortCondition ref="C3:C13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BF52D-1EC7-4105-A923-4FFC911AFF95}">
  <dimension ref="A1:L656"/>
  <sheetViews>
    <sheetView workbookViewId="0">
      <selection activeCell="P20" sqref="P20"/>
    </sheetView>
  </sheetViews>
  <sheetFormatPr defaultColWidth="9.28515625" defaultRowHeight="15" x14ac:dyDescent="0.25"/>
  <cols>
    <col min="1" max="1" width="9.28515625" style="7"/>
    <col min="2" max="2" width="19.85546875" style="7" bestFit="1" customWidth="1"/>
    <col min="3" max="3" width="10.42578125" style="7" bestFit="1" customWidth="1"/>
    <col min="4" max="16384" width="9.28515625" style="7"/>
  </cols>
  <sheetData>
    <row r="1" spans="1:12" x14ac:dyDescent="0.25">
      <c r="A1" s="1" t="s">
        <v>0</v>
      </c>
      <c r="B1" s="7" t="s">
        <v>51</v>
      </c>
      <c r="C1" s="1" t="s">
        <v>43</v>
      </c>
    </row>
    <row r="2" spans="1:12" x14ac:dyDescent="0.25">
      <c r="A2" s="1" t="s">
        <v>53</v>
      </c>
      <c r="B2" s="1" t="s">
        <v>1</v>
      </c>
      <c r="C2" s="3">
        <v>2010</v>
      </c>
      <c r="D2" s="3">
        <v>2011</v>
      </c>
      <c r="E2" s="3">
        <v>2015</v>
      </c>
      <c r="F2" s="3">
        <v>2020</v>
      </c>
      <c r="G2" s="3">
        <v>2025</v>
      </c>
      <c r="H2" s="3">
        <v>2030</v>
      </c>
      <c r="I2" s="3">
        <v>2035</v>
      </c>
      <c r="J2" s="3">
        <v>2040</v>
      </c>
      <c r="K2" s="3">
        <v>2045</v>
      </c>
      <c r="L2" s="3">
        <v>2050</v>
      </c>
    </row>
    <row r="3" spans="1:12" x14ac:dyDescent="0.25">
      <c r="A3" s="2" t="s">
        <v>87</v>
      </c>
      <c r="B3" s="2" t="s">
        <v>207</v>
      </c>
      <c r="C3" s="4">
        <v>-254.42402631548501</v>
      </c>
      <c r="D3" s="4">
        <v>-240.27490667592099</v>
      </c>
      <c r="E3" s="4">
        <v>-265.64017385412001</v>
      </c>
      <c r="F3" s="4">
        <v>-270.50778333089301</v>
      </c>
      <c r="G3" s="4">
        <v>-276.66771209800601</v>
      </c>
      <c r="H3" s="4">
        <v>-277.63060274062298</v>
      </c>
      <c r="I3" s="4">
        <v>-280.59516508178802</v>
      </c>
      <c r="J3" s="4">
        <v>-282.95189081232502</v>
      </c>
      <c r="K3" s="4">
        <v>-287.036648001272</v>
      </c>
      <c r="L3" s="4">
        <v>-290.25169853020401</v>
      </c>
    </row>
    <row r="4" spans="1:12" x14ac:dyDescent="0.25">
      <c r="A4" s="2" t="s">
        <v>88</v>
      </c>
      <c r="B4" s="2" t="s">
        <v>207</v>
      </c>
      <c r="C4" s="4">
        <v>229.86221912794801</v>
      </c>
      <c r="D4" s="4">
        <v>231.89859400079999</v>
      </c>
      <c r="E4" s="4">
        <v>232.52940980839</v>
      </c>
      <c r="F4" s="4">
        <v>224.99360542438899</v>
      </c>
      <c r="G4" s="4">
        <v>228.681048122269</v>
      </c>
      <c r="H4" s="4">
        <v>224.77957040971199</v>
      </c>
      <c r="I4" s="4">
        <v>223.95072759683501</v>
      </c>
      <c r="J4" s="4">
        <v>226.13574749298601</v>
      </c>
      <c r="K4" s="4">
        <v>230.08538673969201</v>
      </c>
      <c r="L4" s="4">
        <v>237.274633140302</v>
      </c>
    </row>
    <row r="5" spans="1:12" x14ac:dyDescent="0.25">
      <c r="A5" s="2" t="s">
        <v>89</v>
      </c>
      <c r="B5" s="2" t="s">
        <v>207</v>
      </c>
      <c r="C5" s="4">
        <v>2047.64814829447</v>
      </c>
      <c r="D5" s="4">
        <v>1955.98416010903</v>
      </c>
      <c r="E5" s="4">
        <v>1749.98118961809</v>
      </c>
      <c r="F5" s="4">
        <v>1427.1212534896799</v>
      </c>
      <c r="G5" s="4">
        <v>1388.2699612947799</v>
      </c>
      <c r="H5" s="4">
        <v>1373.03655587703</v>
      </c>
      <c r="I5" s="4">
        <v>1358.18524359098</v>
      </c>
      <c r="J5" s="4">
        <v>1356.5988368148801</v>
      </c>
      <c r="K5" s="4">
        <v>1415.0558854941301</v>
      </c>
      <c r="L5" s="4">
        <v>1471.93535089788</v>
      </c>
    </row>
    <row r="6" spans="1:12" x14ac:dyDescent="0.25">
      <c r="A6" s="2" t="s">
        <v>90</v>
      </c>
      <c r="B6" s="2" t="s">
        <v>207</v>
      </c>
      <c r="C6" s="4">
        <v>7.8811277069441701E-2</v>
      </c>
      <c r="D6" s="4">
        <v>6.1740663956562402E-3</v>
      </c>
      <c r="E6" s="4">
        <v>5.9632335793901097E-3</v>
      </c>
      <c r="F6" s="4">
        <v>4.4505274118773397E-3</v>
      </c>
      <c r="G6" s="4">
        <v>3.6054069962486298E-3</v>
      </c>
      <c r="H6" s="4">
        <v>3.81330938331343E-3</v>
      </c>
      <c r="I6" s="4">
        <v>3.7057638093030598E-3</v>
      </c>
      <c r="J6" s="4">
        <v>3.9641968213149402E-3</v>
      </c>
      <c r="K6" s="4">
        <v>4.0678152248524403E-3</v>
      </c>
      <c r="L6" s="4">
        <v>4.1295565108636504E-3</v>
      </c>
    </row>
    <row r="7" spans="1:12" x14ac:dyDescent="0.25">
      <c r="A7" s="2" t="s">
        <v>91</v>
      </c>
      <c r="B7" s="2" t="s">
        <v>207</v>
      </c>
      <c r="C7" s="4">
        <v>423.07575276403998</v>
      </c>
      <c r="D7" s="4">
        <v>415.93343821257002</v>
      </c>
      <c r="E7" s="4">
        <v>457.53809471192699</v>
      </c>
      <c r="F7" s="4">
        <v>513.82762838734595</v>
      </c>
      <c r="G7" s="4">
        <v>547.79883490364796</v>
      </c>
      <c r="H7" s="4">
        <v>570.87592955201501</v>
      </c>
      <c r="I7" s="4">
        <v>610.94009280410296</v>
      </c>
      <c r="J7" s="4">
        <v>636.54965228019</v>
      </c>
      <c r="K7" s="4">
        <v>693.98275877553499</v>
      </c>
      <c r="L7" s="4">
        <v>736.81048811419396</v>
      </c>
    </row>
    <row r="8" spans="1:12" x14ac:dyDescent="0.25">
      <c r="A8" s="2" t="s">
        <v>92</v>
      </c>
      <c r="B8" s="2" t="s">
        <v>207</v>
      </c>
      <c r="C8" s="4">
        <v>158.22987854545701</v>
      </c>
      <c r="D8" s="4">
        <v>156.08462354706401</v>
      </c>
      <c r="E8" s="4">
        <v>160.852759864804</v>
      </c>
      <c r="F8" s="4">
        <v>161.32773555947699</v>
      </c>
      <c r="G8" s="4">
        <v>144.80679870359299</v>
      </c>
      <c r="H8" s="4">
        <v>142.42664506948799</v>
      </c>
      <c r="I8" s="4">
        <v>143.95873038280399</v>
      </c>
      <c r="J8" s="4">
        <v>146.25663707334999</v>
      </c>
      <c r="K8" s="4">
        <v>151.90789660485399</v>
      </c>
      <c r="L8" s="4">
        <v>157.77722482898699</v>
      </c>
    </row>
    <row r="9" spans="1:12" x14ac:dyDescent="0.25">
      <c r="A9" s="2" t="s">
        <v>93</v>
      </c>
      <c r="B9" s="2" t="s">
        <v>207</v>
      </c>
      <c r="C9" s="4">
        <v>370.79526297257001</v>
      </c>
      <c r="D9" s="4">
        <v>362.90349976305902</v>
      </c>
      <c r="E9" s="4">
        <v>372.93570103013701</v>
      </c>
      <c r="F9" s="4">
        <v>400.60125832527598</v>
      </c>
      <c r="G9" s="4">
        <v>376.59871110050602</v>
      </c>
      <c r="H9" s="4">
        <v>357.26938335625999</v>
      </c>
      <c r="I9" s="4">
        <v>337.27706289357502</v>
      </c>
      <c r="J9" s="4">
        <v>318.56808014536603</v>
      </c>
      <c r="K9" s="4">
        <v>302.565983038745</v>
      </c>
      <c r="L9" s="4">
        <v>290.38976600966799</v>
      </c>
    </row>
    <row r="10" spans="1:12" x14ac:dyDescent="0.25">
      <c r="A10" s="2" t="s">
        <v>94</v>
      </c>
      <c r="B10" s="2" t="s">
        <v>207</v>
      </c>
      <c r="C10" s="4">
        <v>192.72641424767599</v>
      </c>
      <c r="D10" s="4">
        <v>193.18013431070301</v>
      </c>
      <c r="E10" s="4">
        <v>218.20972408793901</v>
      </c>
      <c r="F10" s="4">
        <v>244.544074951825</v>
      </c>
      <c r="G10" s="4">
        <v>260.79038448598402</v>
      </c>
      <c r="H10" s="4">
        <v>277.94339434523999</v>
      </c>
      <c r="I10" s="4">
        <v>287.99195194932298</v>
      </c>
      <c r="J10" s="4">
        <v>298.274521736086</v>
      </c>
      <c r="K10" s="4">
        <v>312.41752433671797</v>
      </c>
      <c r="L10" s="4">
        <v>327.65910704203299</v>
      </c>
    </row>
    <row r="11" spans="1:12" x14ac:dyDescent="0.25">
      <c r="A11" s="2" t="s">
        <v>100</v>
      </c>
      <c r="B11" s="2" t="s">
        <v>207</v>
      </c>
      <c r="C11" s="4">
        <v>1948.88109765744</v>
      </c>
      <c r="D11" s="4">
        <v>1887.52708898898</v>
      </c>
      <c r="E11" s="4">
        <v>1890.4427669958</v>
      </c>
      <c r="F11" s="4">
        <v>1862.9638813060501</v>
      </c>
      <c r="G11" s="4">
        <v>1629.4286695964799</v>
      </c>
      <c r="H11" s="4">
        <v>1587.5572470940499</v>
      </c>
      <c r="I11" s="4">
        <v>1594.7089609458601</v>
      </c>
      <c r="J11" s="4">
        <v>1610.0074657105399</v>
      </c>
      <c r="K11" s="4">
        <v>1656.9487492836599</v>
      </c>
      <c r="L11" s="4">
        <v>1699.9041160864599</v>
      </c>
    </row>
    <row r="12" spans="1:12" x14ac:dyDescent="0.25">
      <c r="A12" s="2" t="s">
        <v>87</v>
      </c>
      <c r="B12" s="2" t="s">
        <v>2</v>
      </c>
      <c r="C12" s="4">
        <v>-254.485242840496</v>
      </c>
      <c r="D12" s="4">
        <v>-240.15755278862201</v>
      </c>
      <c r="E12" s="4">
        <v>-266.00102884759201</v>
      </c>
      <c r="F12" s="4">
        <v>-271.30776530156402</v>
      </c>
      <c r="G12" s="4">
        <v>-285.07631155577297</v>
      </c>
      <c r="H12" s="4">
        <v>-300.84320407233798</v>
      </c>
      <c r="I12" s="4">
        <v>-353.32666570833101</v>
      </c>
      <c r="J12" s="4">
        <v>-505.30860807592597</v>
      </c>
      <c r="K12" s="4">
        <v>-487.69733207497399</v>
      </c>
      <c r="L12" s="4">
        <v>-502.89356480453301</v>
      </c>
    </row>
    <row r="13" spans="1:12" x14ac:dyDescent="0.25">
      <c r="A13" s="2" t="s">
        <v>88</v>
      </c>
      <c r="B13" s="2" t="s">
        <v>2</v>
      </c>
      <c r="C13" s="4">
        <v>229.86221912794801</v>
      </c>
      <c r="D13" s="4">
        <v>227.33016059264199</v>
      </c>
      <c r="E13" s="4">
        <v>230.37928823518399</v>
      </c>
      <c r="F13" s="4">
        <v>228.313166687159</v>
      </c>
      <c r="G13" s="4">
        <v>212.82438634507201</v>
      </c>
      <c r="H13" s="4">
        <v>179.467525080732</v>
      </c>
      <c r="I13" s="4">
        <v>147.344367070716</v>
      </c>
      <c r="J13" s="4">
        <v>120.65097939023801</v>
      </c>
      <c r="K13" s="4">
        <v>103.427878446289</v>
      </c>
      <c r="L13" s="4">
        <v>89.352226631519798</v>
      </c>
    </row>
    <row r="14" spans="1:12" x14ac:dyDescent="0.25">
      <c r="A14" s="2" t="s">
        <v>89</v>
      </c>
      <c r="B14" s="2" t="s">
        <v>2</v>
      </c>
      <c r="C14" s="4">
        <v>2047.6528947941999</v>
      </c>
      <c r="D14" s="4">
        <v>1948.72851535674</v>
      </c>
      <c r="E14" s="4">
        <v>1776.9716872322199</v>
      </c>
      <c r="F14" s="4">
        <v>1449.1252326987899</v>
      </c>
      <c r="G14" s="4">
        <v>1021.71186143896</v>
      </c>
      <c r="H14" s="4">
        <v>524.70316753933901</v>
      </c>
      <c r="I14" s="4">
        <v>114.28055575579</v>
      </c>
      <c r="J14" s="4">
        <v>66.927371546741597</v>
      </c>
      <c r="K14" s="4">
        <v>54.622429965967399</v>
      </c>
      <c r="L14" s="4">
        <v>54.622429965967399</v>
      </c>
    </row>
    <row r="15" spans="1:12" x14ac:dyDescent="0.25">
      <c r="A15" s="2" t="s">
        <v>90</v>
      </c>
      <c r="B15" s="2" t="s">
        <v>2</v>
      </c>
      <c r="C15" s="4">
        <v>5.9416586898922798E-2</v>
      </c>
      <c r="D15" s="4">
        <v>6.3991286137932701E-3</v>
      </c>
      <c r="E15" s="4">
        <v>6.1726443251847998E-3</v>
      </c>
      <c r="F15" s="4">
        <v>4.8831222867251403E-3</v>
      </c>
      <c r="G15" s="4">
        <v>3.67435098657858E-3</v>
      </c>
      <c r="H15" s="4">
        <v>3.8441112115668499E-3</v>
      </c>
      <c r="I15" s="4">
        <v>2.5124618791531601E-3</v>
      </c>
      <c r="J15" s="4">
        <v>1.5942609463698899E-3</v>
      </c>
      <c r="K15" s="5"/>
      <c r="L15" s="5"/>
    </row>
    <row r="16" spans="1:12" x14ac:dyDescent="0.25">
      <c r="A16" s="2" t="s">
        <v>91</v>
      </c>
      <c r="B16" s="2" t="s">
        <v>2</v>
      </c>
      <c r="C16" s="4">
        <v>423.16242025589298</v>
      </c>
      <c r="D16" s="4">
        <v>415.79042748716199</v>
      </c>
      <c r="E16" s="4">
        <v>456.47384973186701</v>
      </c>
      <c r="F16" s="4">
        <v>515.63670494826397</v>
      </c>
      <c r="G16" s="4">
        <v>540.67933716826099</v>
      </c>
      <c r="H16" s="4">
        <v>550.62419432774595</v>
      </c>
      <c r="I16" s="4">
        <v>554.17368584278199</v>
      </c>
      <c r="J16" s="4">
        <v>466.42223565452599</v>
      </c>
      <c r="K16" s="4">
        <v>498.543675047102</v>
      </c>
      <c r="L16" s="4">
        <v>519.419065499201</v>
      </c>
    </row>
    <row r="17" spans="1:12" x14ac:dyDescent="0.25">
      <c r="A17" s="2" t="s">
        <v>92</v>
      </c>
      <c r="B17" s="2" t="s">
        <v>2</v>
      </c>
      <c r="C17" s="4">
        <v>165.66607469918799</v>
      </c>
      <c r="D17" s="4">
        <v>137.07796905096001</v>
      </c>
      <c r="E17" s="4">
        <v>156.17023586392699</v>
      </c>
      <c r="F17" s="4">
        <v>155.184691020554</v>
      </c>
      <c r="G17" s="4">
        <v>137.33375157412999</v>
      </c>
      <c r="H17" s="4">
        <v>133.02335205032799</v>
      </c>
      <c r="I17" s="4">
        <v>122.62309685733</v>
      </c>
      <c r="J17" s="4">
        <v>90.875573490982006</v>
      </c>
      <c r="K17" s="4">
        <v>61.352570124465501</v>
      </c>
      <c r="L17" s="4">
        <v>55.578485524028203</v>
      </c>
    </row>
    <row r="18" spans="1:12" x14ac:dyDescent="0.25">
      <c r="A18" s="2" t="s">
        <v>93</v>
      </c>
      <c r="B18" s="2" t="s">
        <v>2</v>
      </c>
      <c r="C18" s="4">
        <v>370.79526297257001</v>
      </c>
      <c r="D18" s="4">
        <v>362.95322951762898</v>
      </c>
      <c r="E18" s="4">
        <v>353.33277946841997</v>
      </c>
      <c r="F18" s="4">
        <v>340.82963505908998</v>
      </c>
      <c r="G18" s="4">
        <v>296.85166775003597</v>
      </c>
      <c r="H18" s="4">
        <v>238.78975039845901</v>
      </c>
      <c r="I18" s="4">
        <v>192.118387925538</v>
      </c>
      <c r="J18" s="4">
        <v>139.685343858484</v>
      </c>
      <c r="K18" s="4">
        <v>101.773508232716</v>
      </c>
      <c r="L18" s="4">
        <v>70.225362875726006</v>
      </c>
    </row>
    <row r="19" spans="1:12" x14ac:dyDescent="0.25">
      <c r="A19" s="2" t="s">
        <v>94</v>
      </c>
      <c r="B19" s="2" t="s">
        <v>2</v>
      </c>
      <c r="C19" s="4">
        <v>185.623414000374</v>
      </c>
      <c r="D19" s="4">
        <v>188.14624719810399</v>
      </c>
      <c r="E19" s="4">
        <v>211.942563695568</v>
      </c>
      <c r="F19" s="4">
        <v>231.60344107911101</v>
      </c>
      <c r="G19" s="4">
        <v>250.493896616971</v>
      </c>
      <c r="H19" s="4">
        <v>221.10833076310999</v>
      </c>
      <c r="I19" s="4">
        <v>183.49486720190001</v>
      </c>
      <c r="J19" s="4">
        <v>145.527363059073</v>
      </c>
      <c r="K19" s="4">
        <v>107.8159841887</v>
      </c>
      <c r="L19" s="4">
        <v>104.865059327236</v>
      </c>
    </row>
    <row r="20" spans="1:12" x14ac:dyDescent="0.25">
      <c r="A20" s="2" t="s">
        <v>95</v>
      </c>
      <c r="B20" s="2" t="s">
        <v>2</v>
      </c>
      <c r="C20" s="4">
        <v>24.1859565730859</v>
      </c>
      <c r="D20" s="4">
        <v>23.096163411581401</v>
      </c>
      <c r="E20" s="4">
        <v>21.679138316779898</v>
      </c>
      <c r="F20" s="4">
        <v>17.134318062214401</v>
      </c>
      <c r="G20" s="4">
        <v>13.707797928558</v>
      </c>
      <c r="H20" s="4">
        <v>13.922540790280401</v>
      </c>
      <c r="I20" s="4">
        <v>12.7111440558123</v>
      </c>
      <c r="J20" s="4">
        <v>6.6856128286817498</v>
      </c>
      <c r="K20" s="5"/>
      <c r="L20" s="5"/>
    </row>
    <row r="21" spans="1:12" x14ac:dyDescent="0.25">
      <c r="A21" s="2" t="s">
        <v>96</v>
      </c>
      <c r="B21" s="2" t="s">
        <v>2</v>
      </c>
      <c r="C21" s="4">
        <v>63.1873265484953</v>
      </c>
      <c r="D21" s="4">
        <v>70.098204049977298</v>
      </c>
      <c r="E21" s="4">
        <v>71.762377608024295</v>
      </c>
      <c r="F21" s="4">
        <v>76.457136837242004</v>
      </c>
      <c r="G21" s="4">
        <v>74.221475457927099</v>
      </c>
      <c r="H21" s="4">
        <v>71.318836690185606</v>
      </c>
      <c r="I21" s="4">
        <v>54.094642290529201</v>
      </c>
      <c r="J21" s="4">
        <v>26.846749419138799</v>
      </c>
      <c r="K21" s="4">
        <v>13.4276243870071</v>
      </c>
      <c r="L21" s="4">
        <v>-1.5752919336834601</v>
      </c>
    </row>
    <row r="22" spans="1:12" x14ac:dyDescent="0.25">
      <c r="A22" s="2" t="s">
        <v>97</v>
      </c>
      <c r="B22" s="2" t="s">
        <v>2</v>
      </c>
      <c r="C22" s="4">
        <v>246.57286722681499</v>
      </c>
      <c r="D22" s="4">
        <v>250.62055935181201</v>
      </c>
      <c r="E22" s="4">
        <v>254.859259843384</v>
      </c>
      <c r="F22" s="4">
        <v>254.66579809472901</v>
      </c>
      <c r="G22" s="4">
        <v>237.68807822174699</v>
      </c>
      <c r="H22" s="4">
        <v>214.34730567884299</v>
      </c>
      <c r="I22" s="4">
        <v>199.393781537449</v>
      </c>
      <c r="J22" s="4">
        <v>137.60750614879001</v>
      </c>
      <c r="K22" s="4">
        <v>32.6632603016376</v>
      </c>
      <c r="L22" s="4">
        <v>3.5025197989852001E-4</v>
      </c>
    </row>
    <row r="23" spans="1:12" x14ac:dyDescent="0.25">
      <c r="A23" s="2" t="s">
        <v>98</v>
      </c>
      <c r="B23" s="2" t="s">
        <v>2</v>
      </c>
      <c r="C23" s="4">
        <v>1130.53426151491</v>
      </c>
      <c r="D23" s="4">
        <v>1062.0482444940401</v>
      </c>
      <c r="E23" s="4">
        <v>1036.8103010462901</v>
      </c>
      <c r="F23" s="4">
        <v>959.09985153504601</v>
      </c>
      <c r="G23" s="4">
        <v>748.11054163787605</v>
      </c>
      <c r="H23" s="4">
        <v>704.03357440162802</v>
      </c>
      <c r="I23" s="4">
        <v>611.35418741084902</v>
      </c>
      <c r="J23" s="4">
        <v>343.60727535128598</v>
      </c>
      <c r="K23" s="4">
        <v>103.556596274021</v>
      </c>
      <c r="L23" s="4">
        <v>8.6042284408449602E-16</v>
      </c>
    </row>
    <row r="24" spans="1:12" x14ac:dyDescent="0.25">
      <c r="A24" s="2" t="s">
        <v>99</v>
      </c>
      <c r="B24" s="2" t="s">
        <v>2</v>
      </c>
      <c r="C24" s="4">
        <v>147.21311667680899</v>
      </c>
      <c r="D24" s="4">
        <v>149.56417248830601</v>
      </c>
      <c r="E24" s="4">
        <v>137.80090787577501</v>
      </c>
      <c r="F24" s="4">
        <v>140.31623299413499</v>
      </c>
      <c r="G24" s="4">
        <v>125.615358521338</v>
      </c>
      <c r="H24" s="4">
        <v>115.99283202309201</v>
      </c>
      <c r="I24" s="4">
        <v>87.475657657504598</v>
      </c>
      <c r="J24" s="4">
        <v>53.377353253085502</v>
      </c>
      <c r="K24" s="4">
        <v>21.096310034804201</v>
      </c>
      <c r="L24" s="5"/>
    </row>
    <row r="25" spans="1:12" x14ac:dyDescent="0.25">
      <c r="A25" s="2" t="s">
        <v>100</v>
      </c>
      <c r="B25" s="2" t="s">
        <v>2</v>
      </c>
      <c r="C25" s="4">
        <v>1953.31595271021</v>
      </c>
      <c r="D25" s="4">
        <v>1888.5455152839199</v>
      </c>
      <c r="E25" s="4">
        <v>1891.42725023549</v>
      </c>
      <c r="F25" s="4">
        <v>1863.613721145</v>
      </c>
      <c r="G25" s="4">
        <v>1626.7680914222501</v>
      </c>
      <c r="H25" s="4">
        <v>1561.61316906241</v>
      </c>
      <c r="I25" s="4">
        <v>1417.96252688407</v>
      </c>
      <c r="J25" s="4">
        <v>1024.57620540568</v>
      </c>
      <c r="K25" s="4">
        <v>585.94343069122795</v>
      </c>
      <c r="L25" s="4">
        <v>440.93281298722201</v>
      </c>
    </row>
    <row r="26" spans="1:12" x14ac:dyDescent="0.25">
      <c r="A26" s="8" t="s">
        <v>87</v>
      </c>
      <c r="B26" s="2" t="s">
        <v>3</v>
      </c>
      <c r="C26" s="4">
        <v>-254.429118765673</v>
      </c>
      <c r="D26" s="4">
        <v>-240.35351432121499</v>
      </c>
      <c r="E26" s="4">
        <v>-265.89268188537602</v>
      </c>
      <c r="F26" s="4">
        <v>-271.20804206995399</v>
      </c>
      <c r="G26" s="4">
        <v>-280.82450373747702</v>
      </c>
      <c r="H26" s="4">
        <v>-286.27752084526497</v>
      </c>
      <c r="I26" s="4">
        <v>-297.14287366596301</v>
      </c>
      <c r="J26" s="4">
        <v>-303.56495250227601</v>
      </c>
      <c r="K26" s="4">
        <v>-478.784480903798</v>
      </c>
      <c r="L26" s="4">
        <v>-540.52432792917796</v>
      </c>
    </row>
    <row r="27" spans="1:12" x14ac:dyDescent="0.25">
      <c r="A27" s="8" t="s">
        <v>88</v>
      </c>
      <c r="B27" s="2" t="s">
        <v>3</v>
      </c>
      <c r="C27" s="4">
        <v>229.86221912794801</v>
      </c>
      <c r="D27" s="4">
        <v>228.73315539236</v>
      </c>
      <c r="E27" s="4">
        <v>230.24896300536301</v>
      </c>
      <c r="F27" s="4">
        <v>225.141821313517</v>
      </c>
      <c r="G27" s="4">
        <v>219.586047467583</v>
      </c>
      <c r="H27" s="4">
        <v>211.18620102683201</v>
      </c>
      <c r="I27" s="4">
        <v>169.219303613249</v>
      </c>
      <c r="J27" s="4">
        <v>157.49619164994499</v>
      </c>
      <c r="K27" s="4">
        <v>107.541345483866</v>
      </c>
      <c r="L27" s="4">
        <v>91.291630206165394</v>
      </c>
    </row>
    <row r="28" spans="1:12" x14ac:dyDescent="0.25">
      <c r="A28" s="8" t="s">
        <v>89</v>
      </c>
      <c r="B28" s="2" t="s">
        <v>3</v>
      </c>
      <c r="C28" s="4">
        <v>2047.3409202732</v>
      </c>
      <c r="D28" s="4">
        <v>1951.3244435650299</v>
      </c>
      <c r="E28" s="4">
        <v>1776.73423269559</v>
      </c>
      <c r="F28" s="4">
        <v>1460.18828077275</v>
      </c>
      <c r="G28" s="4">
        <v>1281.1142877986299</v>
      </c>
      <c r="H28" s="4">
        <v>952.47460971276405</v>
      </c>
      <c r="I28" s="4">
        <v>644.06985297963604</v>
      </c>
      <c r="J28" s="4">
        <v>307.56209370527102</v>
      </c>
      <c r="K28" s="4">
        <v>121.82724393580099</v>
      </c>
      <c r="L28" s="4">
        <v>120.17528782402501</v>
      </c>
    </row>
    <row r="29" spans="1:12" x14ac:dyDescent="0.25">
      <c r="A29" s="8" t="s">
        <v>90</v>
      </c>
      <c r="B29" s="2" t="s">
        <v>3</v>
      </c>
      <c r="C29" s="4">
        <v>5.9416561923606198E-2</v>
      </c>
      <c r="D29" s="4">
        <v>6.1751884988439304E-3</v>
      </c>
      <c r="E29" s="4">
        <v>6.1216441167552304E-3</v>
      </c>
      <c r="F29" s="4">
        <v>4.8373167441056898E-3</v>
      </c>
      <c r="G29" s="4">
        <v>3.8535618788072901E-3</v>
      </c>
      <c r="H29" s="4">
        <v>3.79967397046209E-3</v>
      </c>
      <c r="I29" s="4">
        <v>4.0948288788557599E-3</v>
      </c>
      <c r="J29" s="4">
        <v>4.1658518720214697E-3</v>
      </c>
      <c r="K29" s="4">
        <v>4.0326183993204898E-3</v>
      </c>
      <c r="L29" s="4">
        <v>2.5978200696719698E-3</v>
      </c>
    </row>
    <row r="30" spans="1:12" x14ac:dyDescent="0.25">
      <c r="A30" s="8" t="s">
        <v>91</v>
      </c>
      <c r="B30" s="2" t="s">
        <v>3</v>
      </c>
      <c r="C30" s="4">
        <v>423.15955820424898</v>
      </c>
      <c r="D30" s="4">
        <v>415.64964263368</v>
      </c>
      <c r="E30" s="4">
        <v>458.04049804300502</v>
      </c>
      <c r="F30" s="4">
        <v>515.99796513878596</v>
      </c>
      <c r="G30" s="4">
        <v>540.36147307194597</v>
      </c>
      <c r="H30" s="4">
        <v>562.28661721539504</v>
      </c>
      <c r="I30" s="4">
        <v>586.08636307188999</v>
      </c>
      <c r="J30" s="4">
        <v>600.279269372984</v>
      </c>
      <c r="K30" s="4">
        <v>552.74852303934699</v>
      </c>
      <c r="L30" s="4">
        <v>521.57184712291701</v>
      </c>
    </row>
    <row r="31" spans="1:12" x14ac:dyDescent="0.25">
      <c r="A31" s="8" t="s">
        <v>92</v>
      </c>
      <c r="B31" s="2" t="s">
        <v>3</v>
      </c>
      <c r="C31" s="4">
        <v>165.66550452628499</v>
      </c>
      <c r="D31" s="4">
        <v>133.85480695953899</v>
      </c>
      <c r="E31" s="4">
        <v>156.65719346564401</v>
      </c>
      <c r="F31" s="4">
        <v>156.87463865665501</v>
      </c>
      <c r="G31" s="4">
        <v>139.425243913278</v>
      </c>
      <c r="H31" s="4">
        <v>137.45011554193701</v>
      </c>
      <c r="I31" s="4">
        <v>138.71532689206899</v>
      </c>
      <c r="J31" s="4">
        <v>138.51415500889701</v>
      </c>
      <c r="K31" s="4">
        <v>136.197877640569</v>
      </c>
      <c r="L31" s="4">
        <v>115.39137285889601</v>
      </c>
    </row>
    <row r="32" spans="1:12" x14ac:dyDescent="0.25">
      <c r="A32" s="8" t="s">
        <v>93</v>
      </c>
      <c r="B32" s="2" t="s">
        <v>3</v>
      </c>
      <c r="C32" s="4">
        <v>370.79526297257001</v>
      </c>
      <c r="D32" s="4">
        <v>362.91101025948899</v>
      </c>
      <c r="E32" s="4">
        <v>353.33456440505199</v>
      </c>
      <c r="F32" s="4">
        <v>344.848586507927</v>
      </c>
      <c r="G32" s="4">
        <v>291.58843208820599</v>
      </c>
      <c r="H32" s="4">
        <v>244.769215907459</v>
      </c>
      <c r="I32" s="4">
        <v>199.46300664094801</v>
      </c>
      <c r="J32" s="4">
        <v>153.93368311173299</v>
      </c>
      <c r="K32" s="4">
        <v>113.790480763754</v>
      </c>
      <c r="L32" s="4">
        <v>74.190109211751306</v>
      </c>
    </row>
    <row r="33" spans="1:12" x14ac:dyDescent="0.25">
      <c r="A33" s="8" t="s">
        <v>94</v>
      </c>
      <c r="B33" s="2" t="s">
        <v>3</v>
      </c>
      <c r="C33" s="4">
        <v>187.223419232493</v>
      </c>
      <c r="D33" s="4">
        <v>188.38824392696401</v>
      </c>
      <c r="E33" s="4">
        <v>225.26342035997001</v>
      </c>
      <c r="F33" s="4">
        <v>246.48421055598101</v>
      </c>
      <c r="G33" s="4">
        <v>268.246004766201</v>
      </c>
      <c r="H33" s="4">
        <v>273.589722299686</v>
      </c>
      <c r="I33" s="4">
        <v>246.60135989416099</v>
      </c>
      <c r="J33" s="4">
        <v>246.185358302645</v>
      </c>
      <c r="K33" s="4">
        <v>221.00512249358101</v>
      </c>
      <c r="L33" s="4">
        <v>209.40441408645199</v>
      </c>
    </row>
    <row r="34" spans="1:12" x14ac:dyDescent="0.25">
      <c r="A34" s="8" t="s">
        <v>95</v>
      </c>
      <c r="B34" s="2" t="s">
        <v>3</v>
      </c>
      <c r="C34" s="4">
        <v>24.1859565730859</v>
      </c>
      <c r="D34" s="4">
        <v>23.096163411581401</v>
      </c>
      <c r="E34" s="4">
        <v>21.679138316779898</v>
      </c>
      <c r="F34" s="4">
        <v>17.134318062214401</v>
      </c>
      <c r="G34" s="4">
        <v>13.707797928558</v>
      </c>
      <c r="H34" s="4">
        <v>13.4430070353392</v>
      </c>
      <c r="I34" s="4">
        <v>13.1767249569707</v>
      </c>
      <c r="J34" s="4">
        <v>11.450569129992299</v>
      </c>
      <c r="K34" s="4">
        <v>10.0159215976886</v>
      </c>
      <c r="L34" s="4">
        <v>8.9876943130352807</v>
      </c>
    </row>
    <row r="35" spans="1:12" x14ac:dyDescent="0.25">
      <c r="A35" s="8" t="s">
        <v>96</v>
      </c>
      <c r="B35" s="2" t="s">
        <v>3</v>
      </c>
      <c r="C35" s="4">
        <v>63.1873265484953</v>
      </c>
      <c r="D35" s="4">
        <v>70.098204049977298</v>
      </c>
      <c r="E35" s="4">
        <v>71.762377608024295</v>
      </c>
      <c r="F35" s="4">
        <v>76.457136837242004</v>
      </c>
      <c r="G35" s="4">
        <v>74.221475457927099</v>
      </c>
      <c r="H35" s="4">
        <v>81.694884327656396</v>
      </c>
      <c r="I35" s="4">
        <v>85.046506316374803</v>
      </c>
      <c r="J35" s="4">
        <v>60.861440563701002</v>
      </c>
      <c r="K35" s="4">
        <v>29.638341764594902</v>
      </c>
      <c r="L35" s="4">
        <v>3.11916456579307E-4</v>
      </c>
    </row>
    <row r="36" spans="1:12" x14ac:dyDescent="0.25">
      <c r="A36" s="8" t="s">
        <v>97</v>
      </c>
      <c r="B36" s="2" t="s">
        <v>3</v>
      </c>
      <c r="C36" s="4">
        <v>246.57286722681499</v>
      </c>
      <c r="D36" s="4">
        <v>250.62055935181201</v>
      </c>
      <c r="E36" s="4">
        <v>254.859259843384</v>
      </c>
      <c r="F36" s="4">
        <v>254.66579809472901</v>
      </c>
      <c r="G36" s="4">
        <v>237.68807822174699</v>
      </c>
      <c r="H36" s="4">
        <v>217.30967376162599</v>
      </c>
      <c r="I36" s="4">
        <v>199.729876905694</v>
      </c>
      <c r="J36" s="4">
        <v>186.75491860280101</v>
      </c>
      <c r="K36" s="4">
        <v>169.77719872981899</v>
      </c>
      <c r="L36" s="4">
        <v>152.799478856837</v>
      </c>
    </row>
    <row r="37" spans="1:12" x14ac:dyDescent="0.25">
      <c r="A37" s="8" t="s">
        <v>98</v>
      </c>
      <c r="B37" s="2" t="s">
        <v>3</v>
      </c>
      <c r="C37" s="4">
        <v>1130.53426665088</v>
      </c>
      <c r="D37" s="4">
        <v>1062.0482444940401</v>
      </c>
      <c r="E37" s="4">
        <v>1036.8109693767799</v>
      </c>
      <c r="F37" s="4">
        <v>956.58115988664395</v>
      </c>
      <c r="G37" s="4">
        <v>748.11268477783597</v>
      </c>
      <c r="H37" s="4">
        <v>717.75756391551397</v>
      </c>
      <c r="I37" s="4">
        <v>713.08634500756898</v>
      </c>
      <c r="J37" s="4">
        <v>713.69091871937496</v>
      </c>
      <c r="K37" s="4">
        <v>682.48004999765999</v>
      </c>
      <c r="L37" s="4">
        <v>416.14078904277</v>
      </c>
    </row>
    <row r="38" spans="1:12" x14ac:dyDescent="0.25">
      <c r="A38" s="8" t="s">
        <v>99</v>
      </c>
      <c r="B38" s="2" t="s">
        <v>3</v>
      </c>
      <c r="C38" s="4">
        <v>147.21311667680899</v>
      </c>
      <c r="D38" s="4">
        <v>149.56417248830601</v>
      </c>
      <c r="E38" s="4">
        <v>137.80090787577501</v>
      </c>
      <c r="F38" s="4">
        <v>140.31623299413499</v>
      </c>
      <c r="G38" s="4">
        <v>125.615358521338</v>
      </c>
      <c r="H38" s="4">
        <v>116.198670498005</v>
      </c>
      <c r="I38" s="4">
        <v>119.31014826545599</v>
      </c>
      <c r="J38" s="4">
        <v>125.040705329909</v>
      </c>
      <c r="K38" s="4">
        <v>122.10530002172</v>
      </c>
      <c r="L38" s="4">
        <v>122.227233788115</v>
      </c>
    </row>
    <row r="39" spans="1:12" x14ac:dyDescent="0.25">
      <c r="A39" s="8" t="s">
        <v>100</v>
      </c>
      <c r="B39" s="2" t="s">
        <v>3</v>
      </c>
      <c r="C39" s="4">
        <v>1953.32068665977</v>
      </c>
      <c r="D39" s="4">
        <v>1888.40362967601</v>
      </c>
      <c r="E39" s="4">
        <v>1891.31836103193</v>
      </c>
      <c r="F39" s="4">
        <v>1860.98762158011</v>
      </c>
      <c r="G39" s="4">
        <v>1626.67465733228</v>
      </c>
      <c r="H39" s="4">
        <v>1588.23971862196</v>
      </c>
      <c r="I39" s="4">
        <v>1588.8406920791599</v>
      </c>
      <c r="J39" s="4">
        <v>1572.0250829966501</v>
      </c>
      <c r="K39" s="4">
        <v>1525.88537402468</v>
      </c>
      <c r="L39" s="4">
        <v>1249.9727408697299</v>
      </c>
    </row>
    <row r="40" spans="1:12" x14ac:dyDescent="0.25">
      <c r="A40" s="8" t="s">
        <v>87</v>
      </c>
      <c r="B40" s="2" t="s">
        <v>4</v>
      </c>
      <c r="C40" s="4">
        <v>-254.49656276585199</v>
      </c>
      <c r="D40" s="4">
        <v>-240.16775705139</v>
      </c>
      <c r="E40" s="4">
        <v>-266.51964157351603</v>
      </c>
      <c r="F40" s="4">
        <v>-271.30801174002602</v>
      </c>
      <c r="G40" s="4">
        <v>-285.10015162880899</v>
      </c>
      <c r="H40" s="4">
        <v>-299.36521089058198</v>
      </c>
      <c r="I40" s="4">
        <v>-338.16547825512401</v>
      </c>
      <c r="J40" s="4">
        <v>-504.58553197343002</v>
      </c>
      <c r="K40" s="4">
        <v>-487.08525090091001</v>
      </c>
      <c r="L40" s="4">
        <v>-502.415960382256</v>
      </c>
    </row>
    <row r="41" spans="1:12" x14ac:dyDescent="0.25">
      <c r="A41" s="8" t="s">
        <v>88</v>
      </c>
      <c r="B41" s="2" t="s">
        <v>4</v>
      </c>
      <c r="C41" s="4">
        <v>229.86221912794801</v>
      </c>
      <c r="D41" s="4">
        <v>227.57521862159001</v>
      </c>
      <c r="E41" s="4">
        <v>228.99300302778599</v>
      </c>
      <c r="F41" s="4">
        <v>229.00951584862301</v>
      </c>
      <c r="G41" s="4">
        <v>212.990405152433</v>
      </c>
      <c r="H41" s="4">
        <v>182.68316555158501</v>
      </c>
      <c r="I41" s="4">
        <v>166.64506296582999</v>
      </c>
      <c r="J41" s="4">
        <v>122.991915589435</v>
      </c>
      <c r="K41" s="4">
        <v>103.427878446289</v>
      </c>
      <c r="L41" s="4">
        <v>89.352226631519798</v>
      </c>
    </row>
    <row r="42" spans="1:12" x14ac:dyDescent="0.25">
      <c r="A42" s="8" t="s">
        <v>89</v>
      </c>
      <c r="B42" s="2" t="s">
        <v>4</v>
      </c>
      <c r="C42" s="4">
        <v>2047.4286660140999</v>
      </c>
      <c r="D42" s="4">
        <v>1951.1294489561899</v>
      </c>
      <c r="E42" s="4">
        <v>1775.3148766366501</v>
      </c>
      <c r="F42" s="4">
        <v>1453.52403897404</v>
      </c>
      <c r="G42" s="4">
        <v>1025.4156647474699</v>
      </c>
      <c r="H42" s="4">
        <v>562.62710636513498</v>
      </c>
      <c r="I42" s="4">
        <v>190.16170841823299</v>
      </c>
      <c r="J42" s="4">
        <v>82.9751879440187</v>
      </c>
      <c r="K42" s="4">
        <v>54.622429965967399</v>
      </c>
      <c r="L42" s="4">
        <v>54.622429965967299</v>
      </c>
    </row>
    <row r="43" spans="1:12" x14ac:dyDescent="0.25">
      <c r="A43" s="8" t="s">
        <v>90</v>
      </c>
      <c r="B43" s="2" t="s">
        <v>4</v>
      </c>
      <c r="C43" s="4">
        <v>5.94165867181429E-2</v>
      </c>
      <c r="D43" s="4">
        <v>6.39912884937348E-3</v>
      </c>
      <c r="E43" s="4">
        <v>5.9141305730195399E-3</v>
      </c>
      <c r="F43" s="4">
        <v>4.9219616493498498E-3</v>
      </c>
      <c r="G43" s="4">
        <v>3.6503218160589298E-3</v>
      </c>
      <c r="H43" s="4">
        <v>2.2123735030668799E-3</v>
      </c>
      <c r="I43" s="4">
        <v>7.3260336091462302E-4</v>
      </c>
      <c r="J43" s="4">
        <v>1.29414710361011E-5</v>
      </c>
      <c r="K43" s="5"/>
      <c r="L43" s="5"/>
    </row>
    <row r="44" spans="1:12" x14ac:dyDescent="0.25">
      <c r="A44" s="8" t="s">
        <v>91</v>
      </c>
      <c r="B44" s="2" t="s">
        <v>4</v>
      </c>
      <c r="C44" s="4">
        <v>423.16242025589298</v>
      </c>
      <c r="D44" s="4">
        <v>415.90450482382801</v>
      </c>
      <c r="E44" s="4">
        <v>456.32054501486601</v>
      </c>
      <c r="F44" s="4">
        <v>515.833771802196</v>
      </c>
      <c r="G44" s="4">
        <v>537.803068567163</v>
      </c>
      <c r="H44" s="4">
        <v>552.10753682648897</v>
      </c>
      <c r="I44" s="4">
        <v>568.318715545342</v>
      </c>
      <c r="J44" s="4">
        <v>467.38144374523802</v>
      </c>
      <c r="K44" s="4">
        <v>498.543675047102</v>
      </c>
      <c r="L44" s="4">
        <v>519.41906549919997</v>
      </c>
    </row>
    <row r="45" spans="1:12" x14ac:dyDescent="0.25">
      <c r="A45" s="8" t="s">
        <v>92</v>
      </c>
      <c r="B45" s="2" t="s">
        <v>4</v>
      </c>
      <c r="C45" s="4">
        <v>165.666050529491</v>
      </c>
      <c r="D45" s="4">
        <v>136.89284093638</v>
      </c>
      <c r="E45" s="4">
        <v>157.34668602758299</v>
      </c>
      <c r="F45" s="4">
        <v>156.658212215189</v>
      </c>
      <c r="G45" s="4">
        <v>137.53429261072301</v>
      </c>
      <c r="H45" s="4">
        <v>130.48503530182899</v>
      </c>
      <c r="I45" s="4">
        <v>114.706270304041</v>
      </c>
      <c r="J45" s="4">
        <v>89.406784620482597</v>
      </c>
      <c r="K45" s="4">
        <v>61.352408029976502</v>
      </c>
      <c r="L45" s="4">
        <v>55.589705461241699</v>
      </c>
    </row>
    <row r="46" spans="1:12" x14ac:dyDescent="0.25">
      <c r="A46" s="8" t="s">
        <v>93</v>
      </c>
      <c r="B46" s="2" t="s">
        <v>4</v>
      </c>
      <c r="C46" s="4">
        <v>370.79526297257001</v>
      </c>
      <c r="D46" s="4">
        <v>362.92833816470699</v>
      </c>
      <c r="E46" s="4">
        <v>353.40967716273502</v>
      </c>
      <c r="F46" s="4">
        <v>340.99228995077902</v>
      </c>
      <c r="G46" s="4">
        <v>296.95643019803498</v>
      </c>
      <c r="H46" s="4">
        <v>239.14253649888201</v>
      </c>
      <c r="I46" s="4">
        <v>192.75925394224899</v>
      </c>
      <c r="J46" s="4">
        <v>141.294962554574</v>
      </c>
      <c r="K46" s="4">
        <v>101.773508232716</v>
      </c>
      <c r="L46" s="4">
        <v>70.225362875726006</v>
      </c>
    </row>
    <row r="47" spans="1:12" x14ac:dyDescent="0.25">
      <c r="A47" s="8" t="s">
        <v>94</v>
      </c>
      <c r="B47" s="2" t="s">
        <v>4</v>
      </c>
      <c r="C47" s="4">
        <v>186.50546371140999</v>
      </c>
      <c r="D47" s="4">
        <v>188.198851080091</v>
      </c>
      <c r="E47" s="4">
        <v>212.51813467449</v>
      </c>
      <c r="F47" s="4">
        <v>232.72827675441999</v>
      </c>
      <c r="G47" s="4">
        <v>251.887020514124</v>
      </c>
      <c r="H47" s="4">
        <v>223.10325162555901</v>
      </c>
      <c r="I47" s="4">
        <v>195.239488591113</v>
      </c>
      <c r="J47" s="4">
        <v>158.29144027262001</v>
      </c>
      <c r="K47" s="4">
        <v>107.81598432473</v>
      </c>
      <c r="L47" s="4">
        <v>104.865059331487</v>
      </c>
    </row>
    <row r="48" spans="1:12" x14ac:dyDescent="0.25">
      <c r="A48" s="8" t="s">
        <v>95</v>
      </c>
      <c r="B48" s="2" t="s">
        <v>4</v>
      </c>
      <c r="C48" s="4">
        <v>24.1859565730859</v>
      </c>
      <c r="D48" s="4">
        <v>23.096163411581401</v>
      </c>
      <c r="E48" s="4">
        <v>21.679138316779898</v>
      </c>
      <c r="F48" s="4">
        <v>17.256642806552001</v>
      </c>
      <c r="G48" s="4">
        <v>13.707797928558</v>
      </c>
      <c r="H48" s="4">
        <v>13.285406159275899</v>
      </c>
      <c r="I48" s="4">
        <v>12.317108682522701</v>
      </c>
      <c r="J48" s="4">
        <v>6.5926468068444999</v>
      </c>
      <c r="K48" s="5"/>
      <c r="L48" s="5"/>
    </row>
    <row r="49" spans="1:12" x14ac:dyDescent="0.25">
      <c r="A49" s="8" t="s">
        <v>96</v>
      </c>
      <c r="B49" s="2" t="s">
        <v>4</v>
      </c>
      <c r="C49" s="4">
        <v>63.1873265484953</v>
      </c>
      <c r="D49" s="4">
        <v>70.098204049977298</v>
      </c>
      <c r="E49" s="4">
        <v>71.762377608024295</v>
      </c>
      <c r="F49" s="4">
        <v>73.165686644089803</v>
      </c>
      <c r="G49" s="4">
        <v>72.510977487588505</v>
      </c>
      <c r="H49" s="4">
        <v>56.198448933921398</v>
      </c>
      <c r="I49" s="4">
        <v>37.225081261186297</v>
      </c>
      <c r="J49" s="4">
        <v>24.143004833588702</v>
      </c>
      <c r="K49" s="4">
        <v>12.961404624659201</v>
      </c>
      <c r="L49" s="5"/>
    </row>
    <row r="50" spans="1:12" x14ac:dyDescent="0.25">
      <c r="A50" s="8" t="s">
        <v>97</v>
      </c>
      <c r="B50" s="2" t="s">
        <v>4</v>
      </c>
      <c r="C50" s="4">
        <v>246.57286722681499</v>
      </c>
      <c r="D50" s="4">
        <v>250.62055935181201</v>
      </c>
      <c r="E50" s="4">
        <v>254.859259843384</v>
      </c>
      <c r="F50" s="4">
        <v>254.66579809472901</v>
      </c>
      <c r="G50" s="4">
        <v>226.79352364175199</v>
      </c>
      <c r="H50" s="4">
        <v>166.61733480022201</v>
      </c>
      <c r="I50" s="4">
        <v>120.688952000464</v>
      </c>
      <c r="J50" s="4">
        <v>77.546579042986707</v>
      </c>
      <c r="K50" s="4">
        <v>32.6632603016376</v>
      </c>
      <c r="L50" s="4">
        <v>3.5025197989852001E-4</v>
      </c>
    </row>
    <row r="51" spans="1:12" x14ac:dyDescent="0.25">
      <c r="A51" s="8" t="s">
        <v>98</v>
      </c>
      <c r="B51" s="2" t="s">
        <v>4</v>
      </c>
      <c r="C51" s="4">
        <v>1130.53426122565</v>
      </c>
      <c r="D51" s="4">
        <v>1062.0482444940401</v>
      </c>
      <c r="E51" s="4">
        <v>1036.8148395409</v>
      </c>
      <c r="F51" s="4">
        <v>969.12392624471101</v>
      </c>
      <c r="G51" s="4">
        <v>749.44343902048195</v>
      </c>
      <c r="H51" s="4">
        <v>680.30665037791096</v>
      </c>
      <c r="I51" s="4">
        <v>519.10400129723496</v>
      </c>
      <c r="J51" s="4">
        <v>307.67660694806199</v>
      </c>
      <c r="K51" s="4">
        <v>104.02281603636899</v>
      </c>
      <c r="L51" s="4">
        <v>4.6213033400022102E-15</v>
      </c>
    </row>
    <row r="52" spans="1:12" x14ac:dyDescent="0.25">
      <c r="A52" s="8" t="s">
        <v>99</v>
      </c>
      <c r="B52" s="2" t="s">
        <v>4</v>
      </c>
      <c r="C52" s="4">
        <v>147.21311667680899</v>
      </c>
      <c r="D52" s="4">
        <v>149.56417248830601</v>
      </c>
      <c r="E52" s="4">
        <v>137.80090787577501</v>
      </c>
      <c r="F52" s="4">
        <v>134.0278827235</v>
      </c>
      <c r="G52" s="4">
        <v>102.646517497026</v>
      </c>
      <c r="H52" s="4">
        <v>92.592514959709405</v>
      </c>
      <c r="I52" s="4">
        <v>67.415123181872104</v>
      </c>
      <c r="J52" s="4">
        <v>40.756937852923599</v>
      </c>
      <c r="K52" s="4">
        <v>21.096310034804201</v>
      </c>
      <c r="L52" s="5"/>
    </row>
    <row r="53" spans="1:12" x14ac:dyDescent="0.25">
      <c r="A53" s="8" t="s">
        <v>100</v>
      </c>
      <c r="B53" s="2" t="s">
        <v>4</v>
      </c>
      <c r="C53" s="4">
        <v>1953.3159524265</v>
      </c>
      <c r="D53" s="4">
        <v>1888.5188256581901</v>
      </c>
      <c r="E53" s="4">
        <v>1891.4291126522401</v>
      </c>
      <c r="F53" s="4">
        <v>1869.3705191788399</v>
      </c>
      <c r="G53" s="4">
        <v>1624.0761345549099</v>
      </c>
      <c r="H53" s="4">
        <v>1519.1824887903499</v>
      </c>
      <c r="I53" s="4">
        <v>1304.16876762984</v>
      </c>
      <c r="J53" s="4">
        <v>992.32491899913305</v>
      </c>
      <c r="K53" s="4">
        <v>585.94138590336797</v>
      </c>
      <c r="L53" s="4">
        <v>440.93302122526899</v>
      </c>
    </row>
    <row r="54" spans="1:12" x14ac:dyDescent="0.25">
      <c r="A54" s="8" t="s">
        <v>87</v>
      </c>
      <c r="B54" s="2" t="s">
        <v>5</v>
      </c>
      <c r="C54" s="4">
        <v>-254.492997942579</v>
      </c>
      <c r="D54" s="4">
        <v>-240.46781701658699</v>
      </c>
      <c r="E54" s="4">
        <v>-265.89763351796699</v>
      </c>
      <c r="F54" s="4">
        <v>-271.21263602237099</v>
      </c>
      <c r="G54" s="4">
        <v>-280.33232473401398</v>
      </c>
      <c r="H54" s="4">
        <v>-286.12117290651099</v>
      </c>
      <c r="I54" s="4">
        <v>-297.05719969193899</v>
      </c>
      <c r="J54" s="4">
        <v>-303.99017109792499</v>
      </c>
      <c r="K54" s="4">
        <v>-313.217865270956</v>
      </c>
      <c r="L54" s="4">
        <v>-366.80416495690702</v>
      </c>
    </row>
    <row r="55" spans="1:12" x14ac:dyDescent="0.25">
      <c r="A55" s="8" t="s">
        <v>88</v>
      </c>
      <c r="B55" s="2" t="s">
        <v>5</v>
      </c>
      <c r="C55" s="4">
        <v>229.86221912794801</v>
      </c>
      <c r="D55" s="4">
        <v>228.37257345123601</v>
      </c>
      <c r="E55" s="4">
        <v>229.908401575781</v>
      </c>
      <c r="F55" s="4">
        <v>225.84854213102099</v>
      </c>
      <c r="G55" s="4">
        <v>219.75628485337799</v>
      </c>
      <c r="H55" s="4">
        <v>210.88384258449</v>
      </c>
      <c r="I55" s="4">
        <v>169.25134307510999</v>
      </c>
      <c r="J55" s="4">
        <v>158.43756452655199</v>
      </c>
      <c r="K55" s="4">
        <v>148.79913425990901</v>
      </c>
      <c r="L55" s="4">
        <v>133.24635350766499</v>
      </c>
    </row>
    <row r="56" spans="1:12" x14ac:dyDescent="0.25">
      <c r="A56" s="8" t="s">
        <v>89</v>
      </c>
      <c r="B56" s="2" t="s">
        <v>5</v>
      </c>
      <c r="C56" s="4">
        <v>2047.33531079094</v>
      </c>
      <c r="D56" s="4">
        <v>1951.5474994087799</v>
      </c>
      <c r="E56" s="4">
        <v>1777.1283225763</v>
      </c>
      <c r="F56" s="4">
        <v>1466.3850248592</v>
      </c>
      <c r="G56" s="4">
        <v>1271.10545164574</v>
      </c>
      <c r="H56" s="4">
        <v>995.05620295023198</v>
      </c>
      <c r="I56" s="4">
        <v>860.58321199586305</v>
      </c>
      <c r="J56" s="4">
        <v>677.91238843075496</v>
      </c>
      <c r="K56" s="4">
        <v>475.64419307373998</v>
      </c>
      <c r="L56" s="4">
        <v>313.05268325234402</v>
      </c>
    </row>
    <row r="57" spans="1:12" x14ac:dyDescent="0.25">
      <c r="A57" s="8" t="s">
        <v>90</v>
      </c>
      <c r="B57" s="2" t="s">
        <v>5</v>
      </c>
      <c r="C57" s="4">
        <v>5.9416861088155297E-2</v>
      </c>
      <c r="D57" s="4">
        <v>6.1726072871870503E-3</v>
      </c>
      <c r="E57" s="4">
        <v>5.7047993379899797E-3</v>
      </c>
      <c r="F57" s="4">
        <v>4.7092967274697901E-3</v>
      </c>
      <c r="G57" s="4">
        <v>3.6745395892786E-3</v>
      </c>
      <c r="H57" s="4">
        <v>3.2009520066616001E-3</v>
      </c>
      <c r="I57" s="4">
        <v>1.7125562617945401E-3</v>
      </c>
      <c r="J57" s="4">
        <v>1.35355268837636E-4</v>
      </c>
      <c r="K57" s="5"/>
      <c r="L57" s="5"/>
    </row>
    <row r="58" spans="1:12" x14ac:dyDescent="0.25">
      <c r="A58" s="8" t="s">
        <v>91</v>
      </c>
      <c r="B58" s="2" t="s">
        <v>5</v>
      </c>
      <c r="C58" s="4">
        <v>423.08472750598202</v>
      </c>
      <c r="D58" s="4">
        <v>415.840789285715</v>
      </c>
      <c r="E58" s="4">
        <v>458.03094002038102</v>
      </c>
      <c r="F58" s="4">
        <v>516.05435404482705</v>
      </c>
      <c r="G58" s="4">
        <v>541.53663495186095</v>
      </c>
      <c r="H58" s="4">
        <v>563.19535067307902</v>
      </c>
      <c r="I58" s="4">
        <v>590.06453671736404</v>
      </c>
      <c r="J58" s="4">
        <v>614.50173640533205</v>
      </c>
      <c r="K58" s="4">
        <v>729.04331732352603</v>
      </c>
      <c r="L58" s="4">
        <v>895.59892630339402</v>
      </c>
    </row>
    <row r="59" spans="1:12" x14ac:dyDescent="0.25">
      <c r="A59" s="8" t="s">
        <v>92</v>
      </c>
      <c r="B59" s="2" t="s">
        <v>5</v>
      </c>
      <c r="C59" s="4">
        <v>165.66475305779801</v>
      </c>
      <c r="D59" s="4">
        <v>135.68148343090701</v>
      </c>
      <c r="E59" s="4">
        <v>159.99976404012699</v>
      </c>
      <c r="F59" s="4">
        <v>160.48391457089599</v>
      </c>
      <c r="G59" s="4">
        <v>143.119180841412</v>
      </c>
      <c r="H59" s="4">
        <v>138.35477666417501</v>
      </c>
      <c r="I59" s="4">
        <v>126.321356748586</v>
      </c>
      <c r="J59" s="4">
        <v>112.457840849405</v>
      </c>
      <c r="K59" s="4">
        <v>91.163264469169107</v>
      </c>
      <c r="L59" s="4">
        <v>69.507113469245297</v>
      </c>
    </row>
    <row r="60" spans="1:12" x14ac:dyDescent="0.25">
      <c r="A60" s="8" t="s">
        <v>93</v>
      </c>
      <c r="B60" s="2" t="s">
        <v>5</v>
      </c>
      <c r="C60" s="4">
        <v>370.79526297257001</v>
      </c>
      <c r="D60" s="4">
        <v>362.91466724990102</v>
      </c>
      <c r="E60" s="4">
        <v>353.28062606492</v>
      </c>
      <c r="F60" s="4">
        <v>344.83452879458099</v>
      </c>
      <c r="G60" s="4">
        <v>291.46069233140202</v>
      </c>
      <c r="H60" s="4">
        <v>244.65475256439399</v>
      </c>
      <c r="I60" s="4">
        <v>199.44480748479501</v>
      </c>
      <c r="J60" s="4">
        <v>156.16257503922</v>
      </c>
      <c r="K60" s="4">
        <v>118.539433487458</v>
      </c>
      <c r="L60" s="4">
        <v>78.072945482134699</v>
      </c>
    </row>
    <row r="61" spans="1:12" x14ac:dyDescent="0.25">
      <c r="A61" s="8" t="s">
        <v>94</v>
      </c>
      <c r="B61" s="2" t="s">
        <v>5</v>
      </c>
      <c r="C61" s="4">
        <v>187.211165134346</v>
      </c>
      <c r="D61" s="4">
        <v>188.40039519989301</v>
      </c>
      <c r="E61" s="4">
        <v>226.404691890137</v>
      </c>
      <c r="F61" s="4">
        <v>248.355272311508</v>
      </c>
      <c r="G61" s="4">
        <v>270.85793540974697</v>
      </c>
      <c r="H61" s="4">
        <v>277.89716453632599</v>
      </c>
      <c r="I61" s="4">
        <v>261.711223576051</v>
      </c>
      <c r="J61" s="4">
        <v>283.46686752887501</v>
      </c>
      <c r="K61" s="4">
        <v>323.63733914230102</v>
      </c>
      <c r="L61" s="4">
        <v>340.50230271063299</v>
      </c>
    </row>
    <row r="62" spans="1:12" x14ac:dyDescent="0.25">
      <c r="A62" s="8" t="s">
        <v>95</v>
      </c>
      <c r="B62" s="2" t="s">
        <v>5</v>
      </c>
      <c r="C62" s="4">
        <v>24.1859565730859</v>
      </c>
      <c r="D62" s="4">
        <v>23.096163411581401</v>
      </c>
      <c r="E62" s="4">
        <v>21.679138316779898</v>
      </c>
      <c r="F62" s="4">
        <v>17.256642806552001</v>
      </c>
      <c r="G62" s="4">
        <v>13.707797928558</v>
      </c>
      <c r="H62" s="4">
        <v>13.7735094135507</v>
      </c>
      <c r="I62" s="4">
        <v>12.6247708297619</v>
      </c>
      <c r="J62" s="4">
        <v>7.2329155560589502</v>
      </c>
      <c r="K62" s="4">
        <v>2.7611636635404699</v>
      </c>
      <c r="L62" s="4">
        <v>1.02001740387436E-15</v>
      </c>
    </row>
    <row r="63" spans="1:12" x14ac:dyDescent="0.25">
      <c r="A63" s="8" t="s">
        <v>96</v>
      </c>
      <c r="B63" s="2" t="s">
        <v>5</v>
      </c>
      <c r="C63" s="4">
        <v>63.1873265484953</v>
      </c>
      <c r="D63" s="4">
        <v>70.389415281535804</v>
      </c>
      <c r="E63" s="4">
        <v>74.121896653633797</v>
      </c>
      <c r="F63" s="4">
        <v>76.457136837242004</v>
      </c>
      <c r="G63" s="4">
        <v>73.501481868148602</v>
      </c>
      <c r="H63" s="4">
        <v>57.469041186332603</v>
      </c>
      <c r="I63" s="4">
        <v>39.348536968882001</v>
      </c>
      <c r="J63" s="4">
        <v>29.600478944870801</v>
      </c>
      <c r="K63" s="4">
        <v>18.441659299013899</v>
      </c>
      <c r="L63" s="5"/>
    </row>
    <row r="64" spans="1:12" x14ac:dyDescent="0.25">
      <c r="A64" s="8" t="s">
        <v>97</v>
      </c>
      <c r="B64" s="2" t="s">
        <v>5</v>
      </c>
      <c r="C64" s="4">
        <v>246.57286722681499</v>
      </c>
      <c r="D64" s="4">
        <v>250.62055935181201</v>
      </c>
      <c r="E64" s="4">
        <v>254.859259843384</v>
      </c>
      <c r="F64" s="4">
        <v>254.66579809472901</v>
      </c>
      <c r="G64" s="4">
        <v>237.68807822174699</v>
      </c>
      <c r="H64" s="4">
        <v>169.585589476032</v>
      </c>
      <c r="I64" s="4">
        <v>120.805760977269</v>
      </c>
      <c r="J64" s="4">
        <v>82.111600016780102</v>
      </c>
      <c r="K64" s="4">
        <v>45.6402724502057</v>
      </c>
      <c r="L64" s="4">
        <v>-1.01643953670516E-19</v>
      </c>
    </row>
    <row r="65" spans="1:12" x14ac:dyDescent="0.25">
      <c r="A65" s="8" t="s">
        <v>98</v>
      </c>
      <c r="B65" s="2" t="s">
        <v>5</v>
      </c>
      <c r="C65" s="4">
        <v>1130.5338001829</v>
      </c>
      <c r="D65" s="4">
        <v>1061.6961626244499</v>
      </c>
      <c r="E65" s="4">
        <v>1034.4553204952899</v>
      </c>
      <c r="F65" s="4">
        <v>961.18938061688198</v>
      </c>
      <c r="G65" s="4">
        <v>749.212628282624</v>
      </c>
      <c r="H65" s="4">
        <v>683.76841800304601</v>
      </c>
      <c r="I65" s="4">
        <v>521.77120583910403</v>
      </c>
      <c r="J65" s="4">
        <v>336.668910370476</v>
      </c>
      <c r="K65" s="4">
        <v>134.23236303980499</v>
      </c>
      <c r="L65" s="4">
        <v>-1.96214572367737E-14</v>
      </c>
    </row>
    <row r="66" spans="1:12" x14ac:dyDescent="0.25">
      <c r="A66" s="8" t="s">
        <v>99</v>
      </c>
      <c r="B66" s="2" t="s">
        <v>5</v>
      </c>
      <c r="C66" s="4">
        <v>147.21311667680899</v>
      </c>
      <c r="D66" s="4">
        <v>149.56417248830601</v>
      </c>
      <c r="E66" s="4">
        <v>137.80090787577501</v>
      </c>
      <c r="F66" s="4">
        <v>140.31623299413499</v>
      </c>
      <c r="G66" s="4">
        <v>123.446446646664</v>
      </c>
      <c r="H66" s="4">
        <v>84.403797152078099</v>
      </c>
      <c r="I66" s="4">
        <v>62.199991808263697</v>
      </c>
      <c r="J66" s="4">
        <v>48.886272727333299</v>
      </c>
      <c r="K66" s="4">
        <v>25.1719198201646</v>
      </c>
      <c r="L66" s="4">
        <v>0</v>
      </c>
    </row>
    <row r="67" spans="1:12" x14ac:dyDescent="0.25">
      <c r="A67" s="8" t="s">
        <v>100</v>
      </c>
      <c r="B67" s="2" t="s">
        <v>5</v>
      </c>
      <c r="C67" s="4">
        <v>1953.3146879017099</v>
      </c>
      <c r="D67" s="4">
        <v>1888.3356040829999</v>
      </c>
      <c r="E67" s="4">
        <v>1891.3242173806</v>
      </c>
      <c r="F67" s="4">
        <v>1865.5667708901001</v>
      </c>
      <c r="G67" s="4">
        <v>1629.16014542687</v>
      </c>
      <c r="H67" s="4">
        <v>1539.9547090752999</v>
      </c>
      <c r="I67" s="4">
        <v>1365.6218078459599</v>
      </c>
      <c r="J67" s="4">
        <v>1173.0608918645901</v>
      </c>
      <c r="K67" s="4">
        <v>892.17331824389703</v>
      </c>
      <c r="L67" s="4">
        <v>552.01967528565206</v>
      </c>
    </row>
    <row r="68" spans="1:12" x14ac:dyDescent="0.25">
      <c r="A68" s="8" t="s">
        <v>87</v>
      </c>
      <c r="B68" s="2" t="s">
        <v>6</v>
      </c>
      <c r="C68" s="4">
        <v>-254.42911758875499</v>
      </c>
      <c r="D68" s="4">
        <v>-240.265770717804</v>
      </c>
      <c r="E68" s="4">
        <v>-265.711235977115</v>
      </c>
      <c r="F68" s="4">
        <v>-271.19911255207597</v>
      </c>
      <c r="G68" s="4">
        <v>-283.25250032574297</v>
      </c>
      <c r="H68" s="4">
        <v>-288.92107646549101</v>
      </c>
      <c r="I68" s="4">
        <v>-304.88359631374999</v>
      </c>
      <c r="J68" s="4">
        <v>-437.98387870041603</v>
      </c>
      <c r="K68" s="4">
        <v>-526.94748599378295</v>
      </c>
      <c r="L68" s="4">
        <v>-590.52578411229103</v>
      </c>
    </row>
    <row r="69" spans="1:12" x14ac:dyDescent="0.25">
      <c r="A69" s="8" t="s">
        <v>88</v>
      </c>
      <c r="B69" s="2" t="s">
        <v>6</v>
      </c>
      <c r="C69" s="4">
        <v>229.86221912794801</v>
      </c>
      <c r="D69" s="4">
        <v>228.83083639768901</v>
      </c>
      <c r="E69" s="4">
        <v>228.92911043373101</v>
      </c>
      <c r="F69" s="4">
        <v>227.115515297717</v>
      </c>
      <c r="G69" s="4">
        <v>213.94242389908001</v>
      </c>
      <c r="H69" s="4">
        <v>204.25255532202101</v>
      </c>
      <c r="I69" s="4">
        <v>168.99185887015599</v>
      </c>
      <c r="J69" s="4">
        <v>126.489242444483</v>
      </c>
      <c r="K69" s="4">
        <v>107.26053661767099</v>
      </c>
      <c r="L69" s="4">
        <v>90.077112045629903</v>
      </c>
    </row>
    <row r="70" spans="1:12" x14ac:dyDescent="0.25">
      <c r="A70" s="8" t="s">
        <v>89</v>
      </c>
      <c r="B70" s="2" t="s">
        <v>6</v>
      </c>
      <c r="C70" s="4">
        <v>2047.3785708503699</v>
      </c>
      <c r="D70" s="4">
        <v>1951.2430693020899</v>
      </c>
      <c r="E70" s="4">
        <v>1777.0692420456101</v>
      </c>
      <c r="F70" s="4">
        <v>1462.1699185918301</v>
      </c>
      <c r="G70" s="4">
        <v>1176.3569015159301</v>
      </c>
      <c r="H70" s="4">
        <v>764.659182238933</v>
      </c>
      <c r="I70" s="4">
        <v>339.13601333603299</v>
      </c>
      <c r="J70" s="4">
        <v>117.644675606901</v>
      </c>
      <c r="K70" s="4">
        <v>113.46209675351101</v>
      </c>
      <c r="L70" s="4">
        <v>74.472911921607803</v>
      </c>
    </row>
    <row r="71" spans="1:12" x14ac:dyDescent="0.25">
      <c r="A71" s="8" t="s">
        <v>90</v>
      </c>
      <c r="B71" s="2" t="s">
        <v>6</v>
      </c>
      <c r="C71" s="4">
        <v>5.9416563694921001E-2</v>
      </c>
      <c r="D71" s="4">
        <v>6.1911445108029199E-3</v>
      </c>
      <c r="E71" s="4">
        <v>5.5708095368448597E-3</v>
      </c>
      <c r="F71" s="4">
        <v>4.29214729091296E-3</v>
      </c>
      <c r="G71" s="4">
        <v>3.2726844303541899E-3</v>
      </c>
      <c r="H71" s="4">
        <v>3.8367973883334299E-3</v>
      </c>
      <c r="I71" s="4">
        <v>3.4110148799505299E-3</v>
      </c>
      <c r="J71" s="4">
        <v>3.2268163252621601E-3</v>
      </c>
      <c r="K71" s="4">
        <v>2.2943123645183402E-3</v>
      </c>
      <c r="L71" s="5"/>
    </row>
    <row r="72" spans="1:12" x14ac:dyDescent="0.25">
      <c r="A72" s="8" t="s">
        <v>91</v>
      </c>
      <c r="B72" s="2" t="s">
        <v>6</v>
      </c>
      <c r="C72" s="4">
        <v>423.15955820424898</v>
      </c>
      <c r="D72" s="4">
        <v>415.68065652620197</v>
      </c>
      <c r="E72" s="4">
        <v>457.851123950192</v>
      </c>
      <c r="F72" s="4">
        <v>514.76083553386798</v>
      </c>
      <c r="G72" s="4">
        <v>538.851358401281</v>
      </c>
      <c r="H72" s="4">
        <v>555.80447491756797</v>
      </c>
      <c r="I72" s="4">
        <v>578.51007142397702</v>
      </c>
      <c r="J72" s="4">
        <v>541.28562127400403</v>
      </c>
      <c r="K72" s="4">
        <v>503.30192468104201</v>
      </c>
      <c r="L72" s="4">
        <v>519.44984746142495</v>
      </c>
    </row>
    <row r="73" spans="1:12" x14ac:dyDescent="0.25">
      <c r="A73" s="8" t="s">
        <v>92</v>
      </c>
      <c r="B73" s="2" t="s">
        <v>6</v>
      </c>
      <c r="C73" s="4">
        <v>165.66544931625401</v>
      </c>
      <c r="D73" s="4">
        <v>133.746214836169</v>
      </c>
      <c r="E73" s="4">
        <v>156.36289947710901</v>
      </c>
      <c r="F73" s="4">
        <v>156.75933185379799</v>
      </c>
      <c r="G73" s="4">
        <v>139.27319865596201</v>
      </c>
      <c r="H73" s="4">
        <v>136.92194024568499</v>
      </c>
      <c r="I73" s="4">
        <v>137.12629988703901</v>
      </c>
      <c r="J73" s="4">
        <v>128.84527343214199</v>
      </c>
      <c r="K73" s="4">
        <v>100.275984815467</v>
      </c>
      <c r="L73" s="4">
        <v>72.239297299530193</v>
      </c>
    </row>
    <row r="74" spans="1:12" x14ac:dyDescent="0.25">
      <c r="A74" s="8" t="s">
        <v>93</v>
      </c>
      <c r="B74" s="2" t="s">
        <v>6</v>
      </c>
      <c r="C74" s="4">
        <v>370.79526297257001</v>
      </c>
      <c r="D74" s="4">
        <v>362.814531751321</v>
      </c>
      <c r="E74" s="4">
        <v>353.42642366431801</v>
      </c>
      <c r="F74" s="4">
        <v>344.98267404174402</v>
      </c>
      <c r="G74" s="4">
        <v>291.95066443566299</v>
      </c>
      <c r="H74" s="4">
        <v>243.43770969215399</v>
      </c>
      <c r="I74" s="4">
        <v>199.50006790224199</v>
      </c>
      <c r="J74" s="4">
        <v>148.634305077237</v>
      </c>
      <c r="K74" s="4">
        <v>108.558822441384</v>
      </c>
      <c r="L74" s="4">
        <v>71.121688275729099</v>
      </c>
    </row>
    <row r="75" spans="1:12" x14ac:dyDescent="0.25">
      <c r="A75" s="8" t="s">
        <v>94</v>
      </c>
      <c r="B75" s="2" t="s">
        <v>6</v>
      </c>
      <c r="C75" s="4">
        <v>187.221755041862</v>
      </c>
      <c r="D75" s="4">
        <v>188.36815928876101</v>
      </c>
      <c r="E75" s="4">
        <v>224.42060529927599</v>
      </c>
      <c r="F75" s="4">
        <v>245.92109503020001</v>
      </c>
      <c r="G75" s="4">
        <v>268.91492874059497</v>
      </c>
      <c r="H75" s="4">
        <v>258.01844955738801</v>
      </c>
      <c r="I75" s="4">
        <v>243.66184289094301</v>
      </c>
      <c r="J75" s="4">
        <v>213.69424663664199</v>
      </c>
      <c r="K75" s="4">
        <v>205.33234463129699</v>
      </c>
      <c r="L75" s="4">
        <v>166.91842845767101</v>
      </c>
    </row>
    <row r="76" spans="1:12" x14ac:dyDescent="0.25">
      <c r="A76" s="8" t="s">
        <v>95</v>
      </c>
      <c r="B76" s="2" t="s">
        <v>6</v>
      </c>
      <c r="C76" s="4">
        <v>24.1859565730859</v>
      </c>
      <c r="D76" s="4">
        <v>23.096163411581401</v>
      </c>
      <c r="E76" s="4">
        <v>21.679138316779898</v>
      </c>
      <c r="F76" s="4">
        <v>17.134318062214401</v>
      </c>
      <c r="G76" s="4">
        <v>13.707797928558</v>
      </c>
      <c r="H76" s="4">
        <v>13.4430070353392</v>
      </c>
      <c r="I76" s="4">
        <v>13.2912625919141</v>
      </c>
      <c r="J76" s="4">
        <v>10.8715791253546</v>
      </c>
      <c r="K76" s="4">
        <v>8.3687664070595797</v>
      </c>
      <c r="L76" s="4">
        <v>6.0607237499915101</v>
      </c>
    </row>
    <row r="77" spans="1:12" x14ac:dyDescent="0.25">
      <c r="A77" s="8" t="s">
        <v>96</v>
      </c>
      <c r="B77" s="2" t="s">
        <v>6</v>
      </c>
      <c r="C77" s="4">
        <v>63.1873265484953</v>
      </c>
      <c r="D77" s="4">
        <v>70.098204049977298</v>
      </c>
      <c r="E77" s="4">
        <v>71.762377608024295</v>
      </c>
      <c r="F77" s="4">
        <v>76.457136837242004</v>
      </c>
      <c r="G77" s="4">
        <v>74.221475457927099</v>
      </c>
      <c r="H77" s="4">
        <v>81.689654555466902</v>
      </c>
      <c r="I77" s="4">
        <v>70.101759044845807</v>
      </c>
      <c r="J77" s="4">
        <v>42.237678629607302</v>
      </c>
      <c r="K77" s="4">
        <v>13.1942300069871</v>
      </c>
      <c r="L77" s="5"/>
    </row>
    <row r="78" spans="1:12" x14ac:dyDescent="0.25">
      <c r="A78" s="8" t="s">
        <v>97</v>
      </c>
      <c r="B78" s="2" t="s">
        <v>6</v>
      </c>
      <c r="C78" s="4">
        <v>246.57286722681499</v>
      </c>
      <c r="D78" s="4">
        <v>250.62055935181201</v>
      </c>
      <c r="E78" s="4">
        <v>254.859259843384</v>
      </c>
      <c r="F78" s="4">
        <v>254.66579809472901</v>
      </c>
      <c r="G78" s="4">
        <v>237.68807822174699</v>
      </c>
      <c r="H78" s="4">
        <v>214.93083187848799</v>
      </c>
      <c r="I78" s="4">
        <v>198.68804868019299</v>
      </c>
      <c r="J78" s="4">
        <v>186.75491860280101</v>
      </c>
      <c r="K78" s="4">
        <v>148.58900007915901</v>
      </c>
      <c r="L78" s="4">
        <v>37.593485124143299</v>
      </c>
    </row>
    <row r="79" spans="1:12" x14ac:dyDescent="0.25">
      <c r="A79" s="8" t="s">
        <v>98</v>
      </c>
      <c r="B79" s="2" t="s">
        <v>6</v>
      </c>
      <c r="C79" s="4">
        <v>1130.53426630933</v>
      </c>
      <c r="D79" s="4">
        <v>1062.0482444940401</v>
      </c>
      <c r="E79" s="4">
        <v>1036.8103010462901</v>
      </c>
      <c r="F79" s="4">
        <v>957.75851766501103</v>
      </c>
      <c r="G79" s="4">
        <v>748.11054163787696</v>
      </c>
      <c r="H79" s="4">
        <v>716.27246789773301</v>
      </c>
      <c r="I79" s="4">
        <v>713.11609085343002</v>
      </c>
      <c r="J79" s="4">
        <v>620.45972496404795</v>
      </c>
      <c r="K79" s="4">
        <v>332.54557403520801</v>
      </c>
      <c r="L79" s="4">
        <v>104.370391200988</v>
      </c>
    </row>
    <row r="80" spans="1:12" x14ac:dyDescent="0.25">
      <c r="A80" s="8" t="s">
        <v>99</v>
      </c>
      <c r="B80" s="2" t="s">
        <v>6</v>
      </c>
      <c r="C80" s="4">
        <v>147.21311667680899</v>
      </c>
      <c r="D80" s="4">
        <v>149.56417248830601</v>
      </c>
      <c r="E80" s="4">
        <v>137.80090787577501</v>
      </c>
      <c r="F80" s="4">
        <v>140.31623299413499</v>
      </c>
      <c r="G80" s="4">
        <v>125.615358521338</v>
      </c>
      <c r="H80" s="4">
        <v>117.62212158496099</v>
      </c>
      <c r="I80" s="4">
        <v>119.277385236413</v>
      </c>
      <c r="J80" s="4">
        <v>109.042550986305</v>
      </c>
      <c r="K80" s="4">
        <v>75.843642917964601</v>
      </c>
      <c r="L80" s="4">
        <v>43.506163630265704</v>
      </c>
    </row>
    <row r="81" spans="1:12" x14ac:dyDescent="0.25">
      <c r="A81" s="8" t="s">
        <v>100</v>
      </c>
      <c r="B81" s="2" t="s">
        <v>6</v>
      </c>
      <c r="C81" s="4">
        <v>1953.31999020743</v>
      </c>
      <c r="D81" s="4">
        <v>1888.41235324791</v>
      </c>
      <c r="E81" s="4">
        <v>1891.3318226445999</v>
      </c>
      <c r="F81" s="4">
        <v>1862.18523279703</v>
      </c>
      <c r="G81" s="4">
        <v>1626.70725166695</v>
      </c>
      <c r="H81" s="4">
        <v>1584.9018512288701</v>
      </c>
      <c r="I81" s="4">
        <v>1573.07043467473</v>
      </c>
      <c r="J81" s="4">
        <v>1455.4034087125301</v>
      </c>
      <c r="K81" s="4">
        <v>1085.8059957384301</v>
      </c>
      <c r="L81" s="4">
        <v>721.72071453839897</v>
      </c>
    </row>
    <row r="82" spans="1:12" x14ac:dyDescent="0.25">
      <c r="A82" s="8" t="s">
        <v>87</v>
      </c>
      <c r="B82" s="2" t="s">
        <v>7</v>
      </c>
      <c r="C82" s="4">
        <v>-254.42912079695</v>
      </c>
      <c r="D82" s="4">
        <v>-240.25058219431401</v>
      </c>
      <c r="E82" s="4">
        <v>-265.88849830068801</v>
      </c>
      <c r="F82" s="4">
        <v>-271.266424660898</v>
      </c>
      <c r="G82" s="4">
        <v>-283.21628434913902</v>
      </c>
      <c r="H82" s="4">
        <v>-289.15202831397698</v>
      </c>
      <c r="I82" s="4">
        <v>-302.06287130832601</v>
      </c>
      <c r="J82" s="4">
        <v>-310.20442029321401</v>
      </c>
      <c r="K82" s="4">
        <v>-511.38383330362001</v>
      </c>
      <c r="L82" s="4">
        <v>-589.82333498753098</v>
      </c>
    </row>
    <row r="83" spans="1:12" x14ac:dyDescent="0.25">
      <c r="A83" s="8" t="s">
        <v>88</v>
      </c>
      <c r="B83" s="2" t="s">
        <v>7</v>
      </c>
      <c r="C83" s="4">
        <v>229.86221912794801</v>
      </c>
      <c r="D83" s="4">
        <v>229.19829490840601</v>
      </c>
      <c r="E83" s="4">
        <v>231.37433965504499</v>
      </c>
      <c r="F83" s="4">
        <v>224.17931656878699</v>
      </c>
      <c r="G83" s="4">
        <v>213.89604698619999</v>
      </c>
      <c r="H83" s="4">
        <v>199.49276590031999</v>
      </c>
      <c r="I83" s="4">
        <v>169.22848290433899</v>
      </c>
      <c r="J83" s="4">
        <v>157.20077029661101</v>
      </c>
      <c r="K83" s="4">
        <v>107.49508688386</v>
      </c>
      <c r="L83" s="4">
        <v>91.281155703879804</v>
      </c>
    </row>
    <row r="84" spans="1:12" x14ac:dyDescent="0.25">
      <c r="A84" s="8" t="s">
        <v>89</v>
      </c>
      <c r="B84" s="2" t="s">
        <v>7</v>
      </c>
      <c r="C84" s="4">
        <v>2047.3556344261001</v>
      </c>
      <c r="D84" s="4">
        <v>1951.3214056453901</v>
      </c>
      <c r="E84" s="4">
        <v>1776.4028871463099</v>
      </c>
      <c r="F84" s="4">
        <v>1463.1226702154499</v>
      </c>
      <c r="G84" s="4">
        <v>1166.7936288471301</v>
      </c>
      <c r="H84" s="4">
        <v>807.88760123750797</v>
      </c>
      <c r="I84" s="4">
        <v>543.93769350367404</v>
      </c>
      <c r="J84" s="4">
        <v>295.83565456655799</v>
      </c>
      <c r="K84" s="4">
        <v>201.54003773735599</v>
      </c>
      <c r="L84" s="4">
        <v>179.481792454806</v>
      </c>
    </row>
    <row r="85" spans="1:12" x14ac:dyDescent="0.25">
      <c r="A85" s="8" t="s">
        <v>90</v>
      </c>
      <c r="B85" s="2" t="s">
        <v>7</v>
      </c>
      <c r="C85" s="4">
        <v>5.9416577105058599E-2</v>
      </c>
      <c r="D85" s="4">
        <v>6.1668288761874898E-3</v>
      </c>
      <c r="E85" s="4">
        <v>5.6872658988925103E-3</v>
      </c>
      <c r="F85" s="4">
        <v>4.7073288117492002E-3</v>
      </c>
      <c r="G85" s="4">
        <v>3.6454099644567702E-3</v>
      </c>
      <c r="H85" s="4">
        <v>2.2084319186028499E-3</v>
      </c>
      <c r="I85" s="4">
        <v>6.9954640865204905E-4</v>
      </c>
      <c r="J85" s="4">
        <v>6.7161397226938005E-5</v>
      </c>
      <c r="K85" s="5"/>
      <c r="L85" s="5"/>
    </row>
    <row r="86" spans="1:12" x14ac:dyDescent="0.25">
      <c r="A86" s="8" t="s">
        <v>91</v>
      </c>
      <c r="B86" s="2" t="s">
        <v>7</v>
      </c>
      <c r="C86" s="4">
        <v>423.15955820424898</v>
      </c>
      <c r="D86" s="4">
        <v>415.60381218055301</v>
      </c>
      <c r="E86" s="4">
        <v>457.856539784262</v>
      </c>
      <c r="F86" s="4">
        <v>515.75906410322602</v>
      </c>
      <c r="G86" s="4">
        <v>539.97785957177905</v>
      </c>
      <c r="H86" s="4">
        <v>557.91712789276198</v>
      </c>
      <c r="I86" s="4">
        <v>587.44032292216696</v>
      </c>
      <c r="J86" s="4">
        <v>601.12627733992997</v>
      </c>
      <c r="K86" s="4">
        <v>567.91873622614696</v>
      </c>
      <c r="L86" s="4">
        <v>519.47627583292399</v>
      </c>
    </row>
    <row r="87" spans="1:12" x14ac:dyDescent="0.25">
      <c r="A87" s="8" t="s">
        <v>92</v>
      </c>
      <c r="B87" s="2" t="s">
        <v>7</v>
      </c>
      <c r="C87" s="4">
        <v>165.665504719783</v>
      </c>
      <c r="D87" s="4">
        <v>135.06997866627401</v>
      </c>
      <c r="E87" s="4">
        <v>159.85258423508799</v>
      </c>
      <c r="F87" s="4">
        <v>160.77558924981</v>
      </c>
      <c r="G87" s="4">
        <v>143.046589478713</v>
      </c>
      <c r="H87" s="4">
        <v>138.06530493175401</v>
      </c>
      <c r="I87" s="4">
        <v>125.14398514546301</v>
      </c>
      <c r="J87" s="4">
        <v>109.073213384493</v>
      </c>
      <c r="K87" s="4">
        <v>88.912721942913095</v>
      </c>
      <c r="L87" s="4">
        <v>67.835338867452094</v>
      </c>
    </row>
    <row r="88" spans="1:12" x14ac:dyDescent="0.25">
      <c r="A88" s="8" t="s">
        <v>93</v>
      </c>
      <c r="B88" s="2" t="s">
        <v>7</v>
      </c>
      <c r="C88" s="4">
        <v>370.79526297257001</v>
      </c>
      <c r="D88" s="4">
        <v>362.90307502410298</v>
      </c>
      <c r="E88" s="4">
        <v>353.33456440505199</v>
      </c>
      <c r="F88" s="4">
        <v>344.82895880357501</v>
      </c>
      <c r="G88" s="4">
        <v>291.76957612809298</v>
      </c>
      <c r="H88" s="4">
        <v>243.344645037737</v>
      </c>
      <c r="I88" s="4">
        <v>199.74403672250401</v>
      </c>
      <c r="J88" s="4">
        <v>154.28566733283699</v>
      </c>
      <c r="K88" s="4">
        <v>113.854853119334</v>
      </c>
      <c r="L88" s="4">
        <v>73.932329103202704</v>
      </c>
    </row>
    <row r="89" spans="1:12" x14ac:dyDescent="0.25">
      <c r="A89" s="8" t="s">
        <v>94</v>
      </c>
      <c r="B89" s="2" t="s">
        <v>7</v>
      </c>
      <c r="C89" s="4">
        <v>187.00588773430999</v>
      </c>
      <c r="D89" s="4">
        <v>188.44936622599201</v>
      </c>
      <c r="E89" s="4">
        <v>226.21937711398999</v>
      </c>
      <c r="F89" s="4">
        <v>247.519062104829</v>
      </c>
      <c r="G89" s="4">
        <v>271.37147448319303</v>
      </c>
      <c r="H89" s="4">
        <v>262.48575761408699</v>
      </c>
      <c r="I89" s="4">
        <v>259.551667303285</v>
      </c>
      <c r="J89" s="4">
        <v>274.86093904805603</v>
      </c>
      <c r="K89" s="4">
        <v>266.42918817193902</v>
      </c>
      <c r="L89" s="4">
        <v>244.03065665085899</v>
      </c>
    </row>
    <row r="90" spans="1:12" x14ac:dyDescent="0.25">
      <c r="A90" s="8" t="s">
        <v>95</v>
      </c>
      <c r="B90" s="2" t="s">
        <v>7</v>
      </c>
      <c r="C90" s="4">
        <v>24.1859565730859</v>
      </c>
      <c r="D90" s="4">
        <v>23.096163411581401</v>
      </c>
      <c r="E90" s="4">
        <v>21.679138316779898</v>
      </c>
      <c r="F90" s="4">
        <v>17.256642806552001</v>
      </c>
      <c r="G90" s="4">
        <v>13.707797928558</v>
      </c>
      <c r="H90" s="4">
        <v>13.365852174289</v>
      </c>
      <c r="I90" s="4">
        <v>12.5756894935415</v>
      </c>
      <c r="J90" s="4">
        <v>7.7067124327885699</v>
      </c>
      <c r="K90" s="4">
        <v>3.0760904329304402</v>
      </c>
      <c r="L90" s="4">
        <v>-5.4817261840867104E-16</v>
      </c>
    </row>
    <row r="91" spans="1:12" x14ac:dyDescent="0.25">
      <c r="A91" s="8" t="s">
        <v>96</v>
      </c>
      <c r="B91" s="2" t="s">
        <v>7</v>
      </c>
      <c r="C91" s="4">
        <v>63.1873265484953</v>
      </c>
      <c r="D91" s="4">
        <v>70.098204049977298</v>
      </c>
      <c r="E91" s="4">
        <v>74.121896653633797</v>
      </c>
      <c r="F91" s="4">
        <v>76.457136837242004</v>
      </c>
      <c r="G91" s="4">
        <v>75.298951448217906</v>
      </c>
      <c r="H91" s="4">
        <v>62.998447221396802</v>
      </c>
      <c r="I91" s="4">
        <v>38.179324093061403</v>
      </c>
      <c r="J91" s="4">
        <v>26.8547382218837</v>
      </c>
      <c r="K91" s="4">
        <v>12.6736401650214</v>
      </c>
      <c r="L91" s="5"/>
    </row>
    <row r="92" spans="1:12" x14ac:dyDescent="0.25">
      <c r="A92" s="8" t="s">
        <v>97</v>
      </c>
      <c r="B92" s="2" t="s">
        <v>7</v>
      </c>
      <c r="C92" s="4">
        <v>246.57286722681499</v>
      </c>
      <c r="D92" s="4">
        <v>250.62055935181201</v>
      </c>
      <c r="E92" s="4">
        <v>254.859259843384</v>
      </c>
      <c r="F92" s="4">
        <v>254.66579809472901</v>
      </c>
      <c r="G92" s="4">
        <v>237.68807822174699</v>
      </c>
      <c r="H92" s="4">
        <v>168.693255061288</v>
      </c>
      <c r="I92" s="4">
        <v>120.805760977269</v>
      </c>
      <c r="J92" s="4">
        <v>91.148585757553306</v>
      </c>
      <c r="K92" s="4">
        <v>88.1303917937866</v>
      </c>
      <c r="L92" s="4">
        <v>-1.01643953670516E-19</v>
      </c>
    </row>
    <row r="93" spans="1:12" x14ac:dyDescent="0.25">
      <c r="A93" s="8" t="s">
        <v>98</v>
      </c>
      <c r="B93" s="2" t="s">
        <v>7</v>
      </c>
      <c r="C93" s="4">
        <v>1130.5342627503601</v>
      </c>
      <c r="D93" s="4">
        <v>1061.7042692284899</v>
      </c>
      <c r="E93" s="4">
        <v>1034.4553204952899</v>
      </c>
      <c r="F93" s="4">
        <v>965.13224544697005</v>
      </c>
      <c r="G93" s="4">
        <v>745.99606081458501</v>
      </c>
      <c r="H93" s="4">
        <v>679.20127284795603</v>
      </c>
      <c r="I93" s="4">
        <v>522.989500051145</v>
      </c>
      <c r="J93" s="4">
        <v>316.58874678292602</v>
      </c>
      <c r="K93" s="4">
        <v>110.676192277035</v>
      </c>
      <c r="L93" s="4">
        <v>-7.9580439460435994E-15</v>
      </c>
    </row>
    <row r="94" spans="1:12" x14ac:dyDescent="0.25">
      <c r="A94" s="8" t="s">
        <v>99</v>
      </c>
      <c r="B94" s="2" t="s">
        <v>7</v>
      </c>
      <c r="C94" s="4">
        <v>147.21311667680899</v>
      </c>
      <c r="D94" s="4">
        <v>149.56417248830601</v>
      </c>
      <c r="E94" s="4">
        <v>137.80090787577501</v>
      </c>
      <c r="F94" s="4">
        <v>140.31623299413499</v>
      </c>
      <c r="G94" s="4">
        <v>123.410574586503</v>
      </c>
      <c r="H94" s="4">
        <v>84.741527926109498</v>
      </c>
      <c r="I94" s="4">
        <v>62.199991808263697</v>
      </c>
      <c r="J94" s="4">
        <v>62.201394420367699</v>
      </c>
      <c r="K94" s="4">
        <v>37.693774138986399</v>
      </c>
      <c r="L94" s="4">
        <v>0</v>
      </c>
    </row>
    <row r="95" spans="1:12" x14ac:dyDescent="0.25">
      <c r="A95" s="8" t="s">
        <v>100</v>
      </c>
      <c r="B95" s="2" t="s">
        <v>7</v>
      </c>
      <c r="C95" s="4">
        <v>1953.3206892216999</v>
      </c>
      <c r="D95" s="4">
        <v>1888.32582968825</v>
      </c>
      <c r="E95" s="4">
        <v>1891.3226463994699</v>
      </c>
      <c r="F95" s="4">
        <v>1869.5183314589101</v>
      </c>
      <c r="G95" s="4">
        <v>1629.1411790949301</v>
      </c>
      <c r="H95" s="4">
        <v>1538.8045889539301</v>
      </c>
      <c r="I95" s="4">
        <v>1354.95311195217</v>
      </c>
      <c r="J95" s="4">
        <v>1139.61741087012</v>
      </c>
      <c r="K95" s="4">
        <v>877.84937591698599</v>
      </c>
      <c r="L95" s="4">
        <v>539.962451386878</v>
      </c>
    </row>
    <row r="96" spans="1:12" x14ac:dyDescent="0.25">
      <c r="A96" s="8" t="s">
        <v>87</v>
      </c>
      <c r="B96" s="2" t="s">
        <v>10</v>
      </c>
      <c r="C96" s="4">
        <v>-254.42890472060299</v>
      </c>
      <c r="D96" s="4">
        <v>-240.265557545961</v>
      </c>
      <c r="E96" s="4">
        <v>-265.71101992093702</v>
      </c>
      <c r="F96" s="4">
        <v>-271.19883944406598</v>
      </c>
      <c r="G96" s="4">
        <v>-283.21071442191197</v>
      </c>
      <c r="H96" s="4">
        <v>-288.89956801848302</v>
      </c>
      <c r="I96" s="4">
        <v>-304.48953678722597</v>
      </c>
      <c r="J96" s="4">
        <v>-432.55179912900502</v>
      </c>
      <c r="K96" s="4">
        <v>-528.21673891921296</v>
      </c>
      <c r="L96" s="4">
        <v>-605.022280980966</v>
      </c>
    </row>
    <row r="97" spans="1:12" x14ac:dyDescent="0.25">
      <c r="A97" s="8" t="s">
        <v>88</v>
      </c>
      <c r="B97" s="2" t="s">
        <v>10</v>
      </c>
      <c r="C97" s="4">
        <v>229.86221912794801</v>
      </c>
      <c r="D97" s="4">
        <v>228.830536163711</v>
      </c>
      <c r="E97" s="4">
        <v>228.92912770539101</v>
      </c>
      <c r="F97" s="4">
        <v>227.115756352586</v>
      </c>
      <c r="G97" s="4">
        <v>213.945034088472</v>
      </c>
      <c r="H97" s="4">
        <v>204.25255532202101</v>
      </c>
      <c r="I97" s="4">
        <v>168.99185887015599</v>
      </c>
      <c r="J97" s="4">
        <v>126.506470814088</v>
      </c>
      <c r="K97" s="4">
        <v>107.30022838365601</v>
      </c>
      <c r="L97" s="4">
        <v>90.051698922410694</v>
      </c>
    </row>
    <row r="98" spans="1:12" x14ac:dyDescent="0.25">
      <c r="A98" s="8" t="s">
        <v>89</v>
      </c>
      <c r="B98" s="2" t="s">
        <v>10</v>
      </c>
      <c r="C98" s="4">
        <v>2047.3679760155201</v>
      </c>
      <c r="D98" s="4">
        <v>1951.2402689493299</v>
      </c>
      <c r="E98" s="4">
        <v>1777.0597693910399</v>
      </c>
      <c r="F98" s="4">
        <v>1462.18422925715</v>
      </c>
      <c r="G98" s="4">
        <v>1176.22129026726</v>
      </c>
      <c r="H98" s="4">
        <v>764.08129243275698</v>
      </c>
      <c r="I98" s="4">
        <v>338.058676648492</v>
      </c>
      <c r="J98" s="4">
        <v>119.56654385604099</v>
      </c>
      <c r="K98" s="4">
        <v>113.182813300654</v>
      </c>
      <c r="L98" s="4">
        <v>73.594831523553395</v>
      </c>
    </row>
    <row r="99" spans="1:12" x14ac:dyDescent="0.25">
      <c r="A99" s="8" t="s">
        <v>90</v>
      </c>
      <c r="B99" s="2" t="s">
        <v>10</v>
      </c>
      <c r="C99" s="4">
        <v>5.9416563694921001E-2</v>
      </c>
      <c r="D99" s="4">
        <v>6.19136674283138E-3</v>
      </c>
      <c r="E99" s="4">
        <v>5.5710036170955497E-3</v>
      </c>
      <c r="F99" s="4">
        <v>4.2915498169605101E-3</v>
      </c>
      <c r="G99" s="4">
        <v>3.27328092492252E-3</v>
      </c>
      <c r="H99" s="4">
        <v>3.8335516126383599E-3</v>
      </c>
      <c r="I99" s="4">
        <v>3.4133869566579799E-3</v>
      </c>
      <c r="J99" s="4">
        <v>3.2158887973024498E-3</v>
      </c>
      <c r="K99" s="4">
        <v>2.2926685646797E-3</v>
      </c>
      <c r="L99" s="5"/>
    </row>
    <row r="100" spans="1:12" x14ac:dyDescent="0.25">
      <c r="A100" s="8" t="s">
        <v>91</v>
      </c>
      <c r="B100" s="2" t="s">
        <v>10</v>
      </c>
      <c r="C100" s="4">
        <v>423.15955820424898</v>
      </c>
      <c r="D100" s="4">
        <v>415.68630510756401</v>
      </c>
      <c r="E100" s="4">
        <v>457.86085030065499</v>
      </c>
      <c r="F100" s="4">
        <v>514.77677367894796</v>
      </c>
      <c r="G100" s="4">
        <v>538.906320755602</v>
      </c>
      <c r="H100" s="4">
        <v>555.97798423040103</v>
      </c>
      <c r="I100" s="4">
        <v>578.85125436389205</v>
      </c>
      <c r="J100" s="4">
        <v>548.57956391685502</v>
      </c>
      <c r="K100" s="4">
        <v>509.371870908267</v>
      </c>
      <c r="L100" s="4">
        <v>519.44984746142495</v>
      </c>
    </row>
    <row r="101" spans="1:12" x14ac:dyDescent="0.25">
      <c r="A101" s="8" t="s">
        <v>92</v>
      </c>
      <c r="B101" s="2" t="s">
        <v>10</v>
      </c>
      <c r="C101" s="4">
        <v>165.66544931625401</v>
      </c>
      <c r="D101" s="4">
        <v>133.74615647814599</v>
      </c>
      <c r="E101" s="4">
        <v>156.347275898455</v>
      </c>
      <c r="F101" s="4">
        <v>156.728818880083</v>
      </c>
      <c r="G101" s="4">
        <v>139.27307450962601</v>
      </c>
      <c r="H101" s="4">
        <v>136.92664055835701</v>
      </c>
      <c r="I101" s="4">
        <v>137.12676327849499</v>
      </c>
      <c r="J101" s="4">
        <v>128.041189487483</v>
      </c>
      <c r="K101" s="4">
        <v>99.7665693597896</v>
      </c>
      <c r="L101" s="4">
        <v>72.126854358511494</v>
      </c>
    </row>
    <row r="102" spans="1:12" x14ac:dyDescent="0.25">
      <c r="A102" s="8" t="s">
        <v>93</v>
      </c>
      <c r="B102" s="2" t="s">
        <v>10</v>
      </c>
      <c r="C102" s="4">
        <v>370.79526297257001</v>
      </c>
      <c r="D102" s="4">
        <v>362.814531751321</v>
      </c>
      <c r="E102" s="4">
        <v>353.41163992015402</v>
      </c>
      <c r="F102" s="4">
        <v>344.96723351882201</v>
      </c>
      <c r="G102" s="4">
        <v>291.93457469185103</v>
      </c>
      <c r="H102" s="4">
        <v>243.427086494348</v>
      </c>
      <c r="I102" s="4">
        <v>199.50006790224199</v>
      </c>
      <c r="J102" s="4">
        <v>148.64821558282901</v>
      </c>
      <c r="K102" s="4">
        <v>108.57273294697499</v>
      </c>
      <c r="L102" s="4">
        <v>71.633216357006205</v>
      </c>
    </row>
    <row r="103" spans="1:12" x14ac:dyDescent="0.25">
      <c r="A103" s="8" t="s">
        <v>94</v>
      </c>
      <c r="B103" s="2" t="s">
        <v>10</v>
      </c>
      <c r="C103" s="4">
        <v>187.22227339346799</v>
      </c>
      <c r="D103" s="4">
        <v>188.36649579643199</v>
      </c>
      <c r="E103" s="4">
        <v>224.518423139785</v>
      </c>
      <c r="F103" s="4">
        <v>246.01736176393501</v>
      </c>
      <c r="G103" s="4">
        <v>269.009270110285</v>
      </c>
      <c r="H103" s="4">
        <v>258.128909750535</v>
      </c>
      <c r="I103" s="4">
        <v>244.15094550023801</v>
      </c>
      <c r="J103" s="4">
        <v>214.90770392824601</v>
      </c>
      <c r="K103" s="4">
        <v>206.02212605531901</v>
      </c>
      <c r="L103" s="4">
        <v>169.26078782615801</v>
      </c>
    </row>
    <row r="104" spans="1:12" x14ac:dyDescent="0.25">
      <c r="A104" s="8" t="s">
        <v>95</v>
      </c>
      <c r="B104" s="2" t="s">
        <v>10</v>
      </c>
      <c r="C104" s="4">
        <v>24.1859565730859</v>
      </c>
      <c r="D104" s="4">
        <v>23.096163411581401</v>
      </c>
      <c r="E104" s="4">
        <v>21.679138316779898</v>
      </c>
      <c r="F104" s="4">
        <v>17.134318062214401</v>
      </c>
      <c r="G104" s="4">
        <v>13.707797928558</v>
      </c>
      <c r="H104" s="4">
        <v>13.4430070353392</v>
      </c>
      <c r="I104" s="4">
        <v>13.2347109734883</v>
      </c>
      <c r="J104" s="4">
        <v>12.654871391471501</v>
      </c>
      <c r="K104" s="4">
        <v>10.0753492791996</v>
      </c>
      <c r="L104" s="4">
        <v>6.7544965430779103</v>
      </c>
    </row>
    <row r="105" spans="1:12" x14ac:dyDescent="0.25">
      <c r="A105" s="8" t="s">
        <v>96</v>
      </c>
      <c r="B105" s="2" t="s">
        <v>10</v>
      </c>
      <c r="C105" s="4">
        <v>63.1873265484953</v>
      </c>
      <c r="D105" s="4">
        <v>70.098204049977298</v>
      </c>
      <c r="E105" s="4">
        <v>71.762377608024295</v>
      </c>
      <c r="F105" s="4">
        <v>76.457136837242004</v>
      </c>
      <c r="G105" s="4">
        <v>77.559284104504002</v>
      </c>
      <c r="H105" s="4">
        <v>81.689654555466902</v>
      </c>
      <c r="I105" s="4">
        <v>66.671233491419599</v>
      </c>
      <c r="J105" s="4">
        <v>42.237678629607302</v>
      </c>
      <c r="K105" s="4">
        <v>12.7214702742467</v>
      </c>
      <c r="L105" s="5"/>
    </row>
    <row r="106" spans="1:12" x14ac:dyDescent="0.25">
      <c r="A106" s="8" t="s">
        <v>97</v>
      </c>
      <c r="B106" s="2" t="s">
        <v>10</v>
      </c>
      <c r="C106" s="4">
        <v>246.57286722681499</v>
      </c>
      <c r="D106" s="4">
        <v>250.62055935181201</v>
      </c>
      <c r="E106" s="4">
        <v>254.859259843384</v>
      </c>
      <c r="F106" s="4">
        <v>254.66579809472901</v>
      </c>
      <c r="G106" s="4">
        <v>237.68807822174699</v>
      </c>
      <c r="H106" s="4">
        <v>215.10687918264799</v>
      </c>
      <c r="I106" s="4">
        <v>198.74319348096901</v>
      </c>
      <c r="J106" s="4">
        <v>186.75491860280101</v>
      </c>
      <c r="K106" s="4">
        <v>152.600811724153</v>
      </c>
      <c r="L106" s="4">
        <v>47.072891139307899</v>
      </c>
    </row>
    <row r="107" spans="1:12" x14ac:dyDescent="0.25">
      <c r="A107" s="8" t="s">
        <v>98</v>
      </c>
      <c r="B107" s="2" t="s">
        <v>10</v>
      </c>
      <c r="C107" s="4">
        <v>1130.53426630933</v>
      </c>
      <c r="D107" s="4">
        <v>1062.0482444940401</v>
      </c>
      <c r="E107" s="4">
        <v>1036.8103010462901</v>
      </c>
      <c r="F107" s="4">
        <v>957.59962961562303</v>
      </c>
      <c r="G107" s="4">
        <v>744.77273299129899</v>
      </c>
      <c r="H107" s="4">
        <v>716.39709621066095</v>
      </c>
      <c r="I107" s="4">
        <v>716.71648394697604</v>
      </c>
      <c r="J107" s="4">
        <v>608.65610022458804</v>
      </c>
      <c r="K107" s="4">
        <v>320.92352396408597</v>
      </c>
      <c r="L107" s="4">
        <v>96.316007849637003</v>
      </c>
    </row>
    <row r="108" spans="1:12" x14ac:dyDescent="0.25">
      <c r="A108" s="8" t="s">
        <v>99</v>
      </c>
      <c r="B108" s="2" t="s">
        <v>10</v>
      </c>
      <c r="C108" s="4">
        <v>147.21311667680899</v>
      </c>
      <c r="D108" s="4">
        <v>149.56417248830601</v>
      </c>
      <c r="E108" s="4">
        <v>137.80090787577501</v>
      </c>
      <c r="F108" s="4">
        <v>140.31623299413499</v>
      </c>
      <c r="G108" s="4">
        <v>125.615358521338</v>
      </c>
      <c r="H108" s="4">
        <v>117.62212158496099</v>
      </c>
      <c r="I108" s="4">
        <v>119.31014826545599</v>
      </c>
      <c r="J108" s="4">
        <v>109.067441805244</v>
      </c>
      <c r="K108" s="4">
        <v>75.867112501871802</v>
      </c>
      <c r="L108" s="4">
        <v>43.523397034945397</v>
      </c>
    </row>
    <row r="109" spans="1:12" x14ac:dyDescent="0.25">
      <c r="A109" s="8" t="s">
        <v>100</v>
      </c>
      <c r="B109" s="2" t="s">
        <v>10</v>
      </c>
      <c r="C109" s="4">
        <v>1953.31999020743</v>
      </c>
      <c r="D109" s="4">
        <v>1888.41246268994</v>
      </c>
      <c r="E109" s="4">
        <v>1891.3319176329101</v>
      </c>
      <c r="F109" s="4">
        <v>1862.0259608864999</v>
      </c>
      <c r="G109" s="4">
        <v>1626.70716229598</v>
      </c>
      <c r="H109" s="4">
        <v>1585.20169765998</v>
      </c>
      <c r="I109" s="4">
        <v>1573.31702004983</v>
      </c>
      <c r="J109" s="4">
        <v>1445.74709652566</v>
      </c>
      <c r="K109" s="4">
        <v>1079.7813663782299</v>
      </c>
      <c r="L109" s="4">
        <v>719.88276355093501</v>
      </c>
    </row>
    <row r="110" spans="1:12" x14ac:dyDescent="0.25">
      <c r="A110" s="8" t="s">
        <v>87</v>
      </c>
      <c r="B110" s="2" t="s">
        <v>13</v>
      </c>
      <c r="C110" s="4">
        <v>-254.42898730806601</v>
      </c>
      <c r="D110" s="4">
        <v>-240.36999216255501</v>
      </c>
      <c r="E110" s="4">
        <v>-266.32699543126898</v>
      </c>
      <c r="F110" s="4">
        <v>-271.25338064865298</v>
      </c>
      <c r="G110" s="4">
        <v>-283.26786587009298</v>
      </c>
      <c r="H110" s="4">
        <v>-288.99584196342198</v>
      </c>
      <c r="I110" s="4">
        <v>-304.87208544089299</v>
      </c>
      <c r="J110" s="4">
        <v>-436.73434312223401</v>
      </c>
      <c r="K110" s="4">
        <v>-526.91519095397996</v>
      </c>
      <c r="L110" s="4">
        <v>-590.38391091836297</v>
      </c>
    </row>
    <row r="111" spans="1:12" x14ac:dyDescent="0.25">
      <c r="A111" s="8" t="s">
        <v>88</v>
      </c>
      <c r="B111" s="2" t="s">
        <v>13</v>
      </c>
      <c r="C111" s="4">
        <v>229.86221912794801</v>
      </c>
      <c r="D111" s="4">
        <v>228.83083639768901</v>
      </c>
      <c r="E111" s="4">
        <v>228.92911043373101</v>
      </c>
      <c r="F111" s="4">
        <v>227.115515297717</v>
      </c>
      <c r="G111" s="4">
        <v>213.94242389908001</v>
      </c>
      <c r="H111" s="4">
        <v>204.25255532202101</v>
      </c>
      <c r="I111" s="4">
        <v>168.99185887015599</v>
      </c>
      <c r="J111" s="4">
        <v>126.489242444483</v>
      </c>
      <c r="K111" s="4">
        <v>107.26053661767099</v>
      </c>
      <c r="L111" s="4">
        <v>90.077112045629903</v>
      </c>
    </row>
    <row r="112" spans="1:12" x14ac:dyDescent="0.25">
      <c r="A112" s="8" t="s">
        <v>89</v>
      </c>
      <c r="B112" s="2" t="s">
        <v>13</v>
      </c>
      <c r="C112" s="4">
        <v>2047.37857085223</v>
      </c>
      <c r="D112" s="4">
        <v>1951.2430693025899</v>
      </c>
      <c r="E112" s="4">
        <v>1777.0692420456901</v>
      </c>
      <c r="F112" s="4">
        <v>1462.16991859021</v>
      </c>
      <c r="G112" s="4">
        <v>1176.35690151672</v>
      </c>
      <c r="H112" s="4">
        <v>764.65918223961705</v>
      </c>
      <c r="I112" s="4">
        <v>339.13601333521302</v>
      </c>
      <c r="J112" s="4">
        <v>117.644675606823</v>
      </c>
      <c r="K112" s="4">
        <v>113.462096757802</v>
      </c>
      <c r="L112" s="4">
        <v>74.472911921607803</v>
      </c>
    </row>
    <row r="113" spans="1:12" x14ac:dyDescent="0.25">
      <c r="A113" s="8" t="s">
        <v>90</v>
      </c>
      <c r="B113" s="2" t="s">
        <v>13</v>
      </c>
      <c r="C113" s="4">
        <v>5.9416563694921001E-2</v>
      </c>
      <c r="D113" s="4">
        <v>6.1911445108029199E-3</v>
      </c>
      <c r="E113" s="4">
        <v>5.5708095368448597E-3</v>
      </c>
      <c r="F113" s="4">
        <v>4.29214729091296E-3</v>
      </c>
      <c r="G113" s="4">
        <v>3.2726844303541899E-3</v>
      </c>
      <c r="H113" s="4">
        <v>3.8367973883334299E-3</v>
      </c>
      <c r="I113" s="4">
        <v>3.4110148798915398E-3</v>
      </c>
      <c r="J113" s="4">
        <v>3.2268163254038401E-3</v>
      </c>
      <c r="K113" s="4">
        <v>2.2943123645965701E-3</v>
      </c>
      <c r="L113" s="5"/>
    </row>
    <row r="114" spans="1:12" x14ac:dyDescent="0.25">
      <c r="A114" s="8" t="s">
        <v>91</v>
      </c>
      <c r="B114" s="2" t="s">
        <v>13</v>
      </c>
      <c r="C114" s="4">
        <v>423.15955820424898</v>
      </c>
      <c r="D114" s="4">
        <v>415.66443043538999</v>
      </c>
      <c r="E114" s="4">
        <v>457.85112395015699</v>
      </c>
      <c r="F114" s="4">
        <v>514.82516427407199</v>
      </c>
      <c r="G114" s="4">
        <v>538.85135840127998</v>
      </c>
      <c r="H114" s="4">
        <v>555.80447491756695</v>
      </c>
      <c r="I114" s="4">
        <v>578.51007142397702</v>
      </c>
      <c r="J114" s="4">
        <v>541.28562123189602</v>
      </c>
      <c r="K114" s="4">
        <v>503.30192468104298</v>
      </c>
      <c r="L114" s="4">
        <v>519.44984746142495</v>
      </c>
    </row>
    <row r="115" spans="1:12" x14ac:dyDescent="0.25">
      <c r="A115" s="8" t="s">
        <v>92</v>
      </c>
      <c r="B115" s="2" t="s">
        <v>13</v>
      </c>
      <c r="C115" s="4">
        <v>165.66542516976199</v>
      </c>
      <c r="D115" s="4">
        <v>135.15215805285499</v>
      </c>
      <c r="E115" s="4">
        <v>157.49715864807999</v>
      </c>
      <c r="F115" s="4">
        <v>156.75957139555101</v>
      </c>
      <c r="G115" s="4">
        <v>139.27319865596101</v>
      </c>
      <c r="H115" s="4">
        <v>136.921940245684</v>
      </c>
      <c r="I115" s="4">
        <v>137.126299887035</v>
      </c>
      <c r="J115" s="4">
        <v>128.84527343534</v>
      </c>
      <c r="K115" s="4">
        <v>100.27598481597801</v>
      </c>
      <c r="L115" s="4">
        <v>72.239297301535402</v>
      </c>
    </row>
    <row r="116" spans="1:12" x14ac:dyDescent="0.25">
      <c r="A116" s="8" t="s">
        <v>93</v>
      </c>
      <c r="B116" s="2" t="s">
        <v>13</v>
      </c>
      <c r="C116" s="4">
        <v>370.79526297257001</v>
      </c>
      <c r="D116" s="4">
        <v>362.814531751321</v>
      </c>
      <c r="E116" s="4">
        <v>353.42642366431801</v>
      </c>
      <c r="F116" s="4">
        <v>344.98267404174402</v>
      </c>
      <c r="G116" s="4">
        <v>291.95066443566299</v>
      </c>
      <c r="H116" s="4">
        <v>243.43770969215399</v>
      </c>
      <c r="I116" s="4">
        <v>199.50006790224199</v>
      </c>
      <c r="J116" s="4">
        <v>148.634305077237</v>
      </c>
      <c r="K116" s="4">
        <v>108.558822441384</v>
      </c>
      <c r="L116" s="4">
        <v>71.121688275729099</v>
      </c>
    </row>
    <row r="117" spans="1:12" x14ac:dyDescent="0.25">
      <c r="A117" s="8" t="s">
        <v>94</v>
      </c>
      <c r="B117" s="2" t="s">
        <v>13</v>
      </c>
      <c r="C117" s="4">
        <v>187.22175504177099</v>
      </c>
      <c r="D117" s="4">
        <v>188.36815928876101</v>
      </c>
      <c r="E117" s="4">
        <v>224.41762168765399</v>
      </c>
      <c r="F117" s="4">
        <v>245.921095029507</v>
      </c>
      <c r="G117" s="4">
        <v>268.91492873991098</v>
      </c>
      <c r="H117" s="4">
        <v>258.01844955670299</v>
      </c>
      <c r="I117" s="4">
        <v>243.661842889898</v>
      </c>
      <c r="J117" s="4">
        <v>213.69424663237601</v>
      </c>
      <c r="K117" s="4">
        <v>205.332344633681</v>
      </c>
      <c r="L117" s="4">
        <v>166.918428457624</v>
      </c>
    </row>
    <row r="118" spans="1:12" x14ac:dyDescent="0.25">
      <c r="A118" s="8" t="s">
        <v>95</v>
      </c>
      <c r="B118" s="2" t="s">
        <v>13</v>
      </c>
      <c r="C118" s="4">
        <v>24.1859565730859</v>
      </c>
      <c r="D118" s="4">
        <v>23.096163411581401</v>
      </c>
      <c r="E118" s="4">
        <v>21.679138316779898</v>
      </c>
      <c r="F118" s="4">
        <v>17.134318062214401</v>
      </c>
      <c r="G118" s="4">
        <v>13.707797928558</v>
      </c>
      <c r="H118" s="4">
        <v>13.4430070353392</v>
      </c>
      <c r="I118" s="4">
        <v>13.2912625919141</v>
      </c>
      <c r="J118" s="4">
        <v>10.8715791253546</v>
      </c>
      <c r="K118" s="4">
        <v>8.3687664070595496</v>
      </c>
      <c r="L118" s="4">
        <v>6.0607237499915101</v>
      </c>
    </row>
    <row r="119" spans="1:12" x14ac:dyDescent="0.25">
      <c r="A119" s="8" t="s">
        <v>96</v>
      </c>
      <c r="B119" s="2" t="s">
        <v>13</v>
      </c>
      <c r="C119" s="4">
        <v>63.1873265484953</v>
      </c>
      <c r="D119" s="4">
        <v>70.098204049977298</v>
      </c>
      <c r="E119" s="4">
        <v>71.762377608024295</v>
      </c>
      <c r="F119" s="4">
        <v>73.165686644089803</v>
      </c>
      <c r="G119" s="4">
        <v>74.221475457927099</v>
      </c>
      <c r="H119" s="4">
        <v>78.305487455465396</v>
      </c>
      <c r="I119" s="4">
        <v>66.671233491419599</v>
      </c>
      <c r="J119" s="4">
        <v>42.237678629607302</v>
      </c>
      <c r="K119" s="4">
        <v>13.1942300069871</v>
      </c>
      <c r="L119" s="5"/>
    </row>
    <row r="120" spans="1:12" x14ac:dyDescent="0.25">
      <c r="A120" s="8" t="s">
        <v>97</v>
      </c>
      <c r="B120" s="2" t="s">
        <v>13</v>
      </c>
      <c r="C120" s="4">
        <v>246.57286722681499</v>
      </c>
      <c r="D120" s="4">
        <v>250.62055935181201</v>
      </c>
      <c r="E120" s="4">
        <v>254.859259843384</v>
      </c>
      <c r="F120" s="4">
        <v>254.66579809472901</v>
      </c>
      <c r="G120" s="4">
        <v>237.68807822174699</v>
      </c>
      <c r="H120" s="4">
        <v>214.93083187848799</v>
      </c>
      <c r="I120" s="4">
        <v>198.68804868019299</v>
      </c>
      <c r="J120" s="4">
        <v>186.75491860280101</v>
      </c>
      <c r="K120" s="4">
        <v>148.58900004375801</v>
      </c>
      <c r="L120" s="4">
        <v>37.593485124143299</v>
      </c>
    </row>
    <row r="121" spans="1:12" x14ac:dyDescent="0.25">
      <c r="A121" s="8" t="s">
        <v>98</v>
      </c>
      <c r="B121" s="2" t="s">
        <v>13</v>
      </c>
      <c r="C121" s="4">
        <v>1130.53426630933</v>
      </c>
      <c r="D121" s="4">
        <v>1062.0482444940401</v>
      </c>
      <c r="E121" s="4">
        <v>1036.8103010462901</v>
      </c>
      <c r="F121" s="4">
        <v>961.04996785816297</v>
      </c>
      <c r="G121" s="4">
        <v>748.11054163787605</v>
      </c>
      <c r="H121" s="4">
        <v>719.65663499773405</v>
      </c>
      <c r="I121" s="4">
        <v>716.54661640685595</v>
      </c>
      <c r="J121" s="4">
        <v>620.45972500336404</v>
      </c>
      <c r="K121" s="4">
        <v>332.54557407701901</v>
      </c>
      <c r="L121" s="4">
        <v>104.370391225717</v>
      </c>
    </row>
    <row r="122" spans="1:12" x14ac:dyDescent="0.25">
      <c r="A122" s="8" t="s">
        <v>99</v>
      </c>
      <c r="B122" s="2" t="s">
        <v>13</v>
      </c>
      <c r="C122" s="4">
        <v>147.21311667680899</v>
      </c>
      <c r="D122" s="4">
        <v>149.56417248830601</v>
      </c>
      <c r="E122" s="4">
        <v>137.80090787577501</v>
      </c>
      <c r="F122" s="4">
        <v>140.31623299413499</v>
      </c>
      <c r="G122" s="4">
        <v>125.615358521338</v>
      </c>
      <c r="H122" s="4">
        <v>117.62212158496099</v>
      </c>
      <c r="I122" s="4">
        <v>119.277385236413</v>
      </c>
      <c r="J122" s="4">
        <v>109.042550986305</v>
      </c>
      <c r="K122" s="4">
        <v>75.843642917964601</v>
      </c>
      <c r="L122" s="4">
        <v>43.506163630265704</v>
      </c>
    </row>
    <row r="123" spans="1:12" x14ac:dyDescent="0.25">
      <c r="A123" s="8" t="s">
        <v>100</v>
      </c>
      <c r="B123" s="2" t="s">
        <v>13</v>
      </c>
      <c r="C123" s="4">
        <v>1953.31999020743</v>
      </c>
      <c r="D123" s="4">
        <v>1888.41235324791</v>
      </c>
      <c r="E123" s="4">
        <v>1891.3318226445999</v>
      </c>
      <c r="F123" s="4">
        <v>1862.18523279703</v>
      </c>
      <c r="G123" s="4">
        <v>1626.70725166695</v>
      </c>
      <c r="H123" s="4">
        <v>1584.9018512288701</v>
      </c>
      <c r="I123" s="4">
        <v>1573.0704346747</v>
      </c>
      <c r="J123" s="4">
        <v>1455.4034087519799</v>
      </c>
      <c r="K123" s="4">
        <v>1085.80599574489</v>
      </c>
      <c r="L123" s="4">
        <v>721.720714563142</v>
      </c>
    </row>
    <row r="124" spans="1:12" x14ac:dyDescent="0.25">
      <c r="A124" s="8" t="s">
        <v>87</v>
      </c>
      <c r="B124" s="2" t="s">
        <v>14</v>
      </c>
      <c r="C124" s="4">
        <v>-254.428904720547</v>
      </c>
      <c r="D124" s="4">
        <v>-240.26555784965299</v>
      </c>
      <c r="E124" s="4">
        <v>-265.71102310896202</v>
      </c>
      <c r="F124" s="4">
        <v>-271.19889968394199</v>
      </c>
      <c r="G124" s="4">
        <v>-283.25250032574502</v>
      </c>
      <c r="H124" s="4">
        <v>-288.92107646549999</v>
      </c>
      <c r="I124" s="4">
        <v>-304.883596313748</v>
      </c>
      <c r="J124" s="4">
        <v>-437.98387870097997</v>
      </c>
      <c r="K124" s="4">
        <v>-526.94748599377795</v>
      </c>
      <c r="L124" s="4">
        <v>-590.09701539030095</v>
      </c>
    </row>
    <row r="125" spans="1:12" x14ac:dyDescent="0.25">
      <c r="A125" s="8" t="s">
        <v>88</v>
      </c>
      <c r="B125" s="2" t="s">
        <v>14</v>
      </c>
      <c r="C125" s="4">
        <v>229.86221912794801</v>
      </c>
      <c r="D125" s="4">
        <v>228.83083639768901</v>
      </c>
      <c r="E125" s="4">
        <v>228.92911043373101</v>
      </c>
      <c r="F125" s="4">
        <v>227.115515297717</v>
      </c>
      <c r="G125" s="4">
        <v>213.94242389908001</v>
      </c>
      <c r="H125" s="4">
        <v>204.25255532202101</v>
      </c>
      <c r="I125" s="4">
        <v>168.99185887015599</v>
      </c>
      <c r="J125" s="4">
        <v>126.489242444483</v>
      </c>
      <c r="K125" s="4">
        <v>107.26053661767099</v>
      </c>
      <c r="L125" s="4">
        <v>90.077112045629903</v>
      </c>
    </row>
    <row r="126" spans="1:12" x14ac:dyDescent="0.25">
      <c r="A126" s="8" t="s">
        <v>89</v>
      </c>
      <c r="B126" s="2" t="s">
        <v>14</v>
      </c>
      <c r="C126" s="4">
        <v>2047.3785708503401</v>
      </c>
      <c r="D126" s="4">
        <v>1951.2430693020799</v>
      </c>
      <c r="E126" s="4">
        <v>1777.0692420456301</v>
      </c>
      <c r="F126" s="4">
        <v>1462.1699185918801</v>
      </c>
      <c r="G126" s="4">
        <v>1176.3569015155099</v>
      </c>
      <c r="H126" s="4">
        <v>764.65918223846995</v>
      </c>
      <c r="I126" s="4">
        <v>339.13601333549599</v>
      </c>
      <c r="J126" s="4">
        <v>117.644675606891</v>
      </c>
      <c r="K126" s="4">
        <v>113.462096751272</v>
      </c>
      <c r="L126" s="4">
        <v>74.472911921607803</v>
      </c>
    </row>
    <row r="127" spans="1:12" x14ac:dyDescent="0.25">
      <c r="A127" s="8" t="s">
        <v>90</v>
      </c>
      <c r="B127" s="2" t="s">
        <v>14</v>
      </c>
      <c r="C127" s="4">
        <v>5.9416563694921001E-2</v>
      </c>
      <c r="D127" s="4">
        <v>6.1911445108029199E-3</v>
      </c>
      <c r="E127" s="4">
        <v>5.5708095368448597E-3</v>
      </c>
      <c r="F127" s="4">
        <v>4.29214729091296E-3</v>
      </c>
      <c r="G127" s="4">
        <v>3.2726844303541899E-3</v>
      </c>
      <c r="H127" s="4">
        <v>3.8367973883334299E-3</v>
      </c>
      <c r="I127" s="4">
        <v>3.4110148799517299E-3</v>
      </c>
      <c r="J127" s="4">
        <v>3.22681632525929E-3</v>
      </c>
      <c r="K127" s="4">
        <v>2.29431236455828E-3</v>
      </c>
      <c r="L127" s="5"/>
    </row>
    <row r="128" spans="1:12" x14ac:dyDescent="0.25">
      <c r="A128" s="8" t="s">
        <v>91</v>
      </c>
      <c r="B128" s="2" t="s">
        <v>14</v>
      </c>
      <c r="C128" s="4">
        <v>423.15955820424898</v>
      </c>
      <c r="D128" s="4">
        <v>415.68065652620197</v>
      </c>
      <c r="E128" s="4">
        <v>457.85112395018501</v>
      </c>
      <c r="F128" s="4">
        <v>514.78655423481405</v>
      </c>
      <c r="G128" s="4">
        <v>538.851358401281</v>
      </c>
      <c r="H128" s="4">
        <v>555.80447491756797</v>
      </c>
      <c r="I128" s="4">
        <v>578.51007142397998</v>
      </c>
      <c r="J128" s="4">
        <v>541.28562127193504</v>
      </c>
      <c r="K128" s="4">
        <v>503.30192468104298</v>
      </c>
      <c r="L128" s="4">
        <v>519.44984746142495</v>
      </c>
    </row>
    <row r="129" spans="1:12" x14ac:dyDescent="0.25">
      <c r="A129" s="8" t="s">
        <v>92</v>
      </c>
      <c r="B129" s="2" t="s">
        <v>14</v>
      </c>
      <c r="C129" s="4">
        <v>165.66544931625401</v>
      </c>
      <c r="D129" s="4">
        <v>133.746214836169</v>
      </c>
      <c r="E129" s="4">
        <v>156.36289947710901</v>
      </c>
      <c r="F129" s="4">
        <v>156.75933185379799</v>
      </c>
      <c r="G129" s="4">
        <v>139.27319865596201</v>
      </c>
      <c r="H129" s="4">
        <v>136.92194024568499</v>
      </c>
      <c r="I129" s="4">
        <v>137.12629988703799</v>
      </c>
      <c r="J129" s="4">
        <v>128.84527343207699</v>
      </c>
      <c r="K129" s="4">
        <v>100.275984816351</v>
      </c>
      <c r="L129" s="4">
        <v>72.239297299489493</v>
      </c>
    </row>
    <row r="130" spans="1:12" x14ac:dyDescent="0.25">
      <c r="A130" s="8" t="s">
        <v>93</v>
      </c>
      <c r="B130" s="2" t="s">
        <v>14</v>
      </c>
      <c r="C130" s="4">
        <v>370.79526297257001</v>
      </c>
      <c r="D130" s="4">
        <v>362.814531751321</v>
      </c>
      <c r="E130" s="4">
        <v>353.42642366431801</v>
      </c>
      <c r="F130" s="4">
        <v>344.98267404174402</v>
      </c>
      <c r="G130" s="4">
        <v>291.95066443566299</v>
      </c>
      <c r="H130" s="4">
        <v>243.43770969215399</v>
      </c>
      <c r="I130" s="4">
        <v>199.50006790224199</v>
      </c>
      <c r="J130" s="4">
        <v>148.634305077237</v>
      </c>
      <c r="K130" s="4">
        <v>108.558822441384</v>
      </c>
      <c r="L130" s="4">
        <v>71.121688275729099</v>
      </c>
    </row>
    <row r="131" spans="1:12" x14ac:dyDescent="0.25">
      <c r="A131" s="8" t="s">
        <v>94</v>
      </c>
      <c r="B131" s="2" t="s">
        <v>14</v>
      </c>
      <c r="C131" s="4">
        <v>187.22175504186399</v>
      </c>
      <c r="D131" s="4">
        <v>188.36815928876101</v>
      </c>
      <c r="E131" s="4">
        <v>224.42060529975001</v>
      </c>
      <c r="F131" s="4">
        <v>245.92109503068801</v>
      </c>
      <c r="G131" s="4">
        <v>268.91492874112203</v>
      </c>
      <c r="H131" s="4">
        <v>258.01844955786299</v>
      </c>
      <c r="I131" s="4">
        <v>243.66184289149001</v>
      </c>
      <c r="J131" s="4">
        <v>213.694246636955</v>
      </c>
      <c r="K131" s="4">
        <v>205.332344630623</v>
      </c>
      <c r="L131" s="4">
        <v>166.91842845822001</v>
      </c>
    </row>
    <row r="132" spans="1:12" x14ac:dyDescent="0.25">
      <c r="A132" s="8" t="s">
        <v>95</v>
      </c>
      <c r="B132" s="2" t="s">
        <v>14</v>
      </c>
      <c r="C132" s="4">
        <v>24.1859565730859</v>
      </c>
      <c r="D132" s="4">
        <v>23.096163411581401</v>
      </c>
      <c r="E132" s="4">
        <v>21.679138316779898</v>
      </c>
      <c r="F132" s="4">
        <v>17.134318062214401</v>
      </c>
      <c r="G132" s="4">
        <v>13.707797928558</v>
      </c>
      <c r="H132" s="4">
        <v>13.4430070353392</v>
      </c>
      <c r="I132" s="4">
        <v>13.2912625919141</v>
      </c>
      <c r="J132" s="4">
        <v>10.8715791253546</v>
      </c>
      <c r="K132" s="4">
        <v>8.3687664070595797</v>
      </c>
      <c r="L132" s="4">
        <v>6.0607237499915101</v>
      </c>
    </row>
    <row r="133" spans="1:12" x14ac:dyDescent="0.25">
      <c r="A133" s="8" t="s">
        <v>96</v>
      </c>
      <c r="B133" s="2" t="s">
        <v>14</v>
      </c>
      <c r="C133" s="4">
        <v>63.1873265484953</v>
      </c>
      <c r="D133" s="4">
        <v>70.098204049977298</v>
      </c>
      <c r="E133" s="4">
        <v>71.762377608024295</v>
      </c>
      <c r="F133" s="4">
        <v>76.457136837242004</v>
      </c>
      <c r="G133" s="4">
        <v>74.221475457927099</v>
      </c>
      <c r="H133" s="4">
        <v>81.689654555466802</v>
      </c>
      <c r="I133" s="4">
        <v>70.101759044845707</v>
      </c>
      <c r="J133" s="4">
        <v>42.237678629607203</v>
      </c>
      <c r="K133" s="4">
        <v>13.1942300069871</v>
      </c>
      <c r="L133" s="5"/>
    </row>
    <row r="134" spans="1:12" x14ac:dyDescent="0.25">
      <c r="A134" s="8" t="s">
        <v>97</v>
      </c>
      <c r="B134" s="2" t="s">
        <v>14</v>
      </c>
      <c r="C134" s="4">
        <v>246.57286722681499</v>
      </c>
      <c r="D134" s="4">
        <v>250.62055935181201</v>
      </c>
      <c r="E134" s="4">
        <v>254.859259843384</v>
      </c>
      <c r="F134" s="4">
        <v>254.66579809472901</v>
      </c>
      <c r="G134" s="4">
        <v>237.68807822174699</v>
      </c>
      <c r="H134" s="4">
        <v>214.93083187848899</v>
      </c>
      <c r="I134" s="4">
        <v>198.68804868019299</v>
      </c>
      <c r="J134" s="4">
        <v>186.75491860280101</v>
      </c>
      <c r="K134" s="4">
        <v>148.58900009166899</v>
      </c>
      <c r="L134" s="4">
        <v>37.593485124143299</v>
      </c>
    </row>
    <row r="135" spans="1:12" x14ac:dyDescent="0.25">
      <c r="A135" s="8" t="s">
        <v>98</v>
      </c>
      <c r="B135" s="2" t="s">
        <v>14</v>
      </c>
      <c r="C135" s="4">
        <v>1130.53426630933</v>
      </c>
      <c r="D135" s="4">
        <v>1062.0482444940401</v>
      </c>
      <c r="E135" s="4">
        <v>1036.8103010462901</v>
      </c>
      <c r="F135" s="4">
        <v>957.75851766501103</v>
      </c>
      <c r="G135" s="4">
        <v>748.11054163787605</v>
      </c>
      <c r="H135" s="4">
        <v>716.27246789773199</v>
      </c>
      <c r="I135" s="4">
        <v>713.11609085343002</v>
      </c>
      <c r="J135" s="4">
        <v>620.45972496325101</v>
      </c>
      <c r="K135" s="4">
        <v>332.54557403352999</v>
      </c>
      <c r="L135" s="4">
        <v>104.37039120048701</v>
      </c>
    </row>
    <row r="136" spans="1:12" x14ac:dyDescent="0.25">
      <c r="A136" s="8" t="s">
        <v>99</v>
      </c>
      <c r="B136" s="2" t="s">
        <v>14</v>
      </c>
      <c r="C136" s="4">
        <v>147.21311667680899</v>
      </c>
      <c r="D136" s="4">
        <v>149.56417248830601</v>
      </c>
      <c r="E136" s="4">
        <v>137.80090787577501</v>
      </c>
      <c r="F136" s="4">
        <v>140.31623299413499</v>
      </c>
      <c r="G136" s="4">
        <v>125.615358521338</v>
      </c>
      <c r="H136" s="4">
        <v>117.62212158496099</v>
      </c>
      <c r="I136" s="4">
        <v>119.277385236413</v>
      </c>
      <c r="J136" s="4">
        <v>109.042550986305</v>
      </c>
      <c r="K136" s="4">
        <v>75.843642917964601</v>
      </c>
      <c r="L136" s="4">
        <v>43.506163630265704</v>
      </c>
    </row>
    <row r="137" spans="1:12" x14ac:dyDescent="0.25">
      <c r="A137" s="8" t="s">
        <v>100</v>
      </c>
      <c r="B137" s="2" t="s">
        <v>14</v>
      </c>
      <c r="C137" s="4">
        <v>1953.31999020743</v>
      </c>
      <c r="D137" s="4">
        <v>1888.41235324791</v>
      </c>
      <c r="E137" s="4">
        <v>1891.3318226445999</v>
      </c>
      <c r="F137" s="4">
        <v>1862.18523279703</v>
      </c>
      <c r="G137" s="4">
        <v>1626.70725166695</v>
      </c>
      <c r="H137" s="4">
        <v>1584.9018512288701</v>
      </c>
      <c r="I137" s="4">
        <v>1573.07043467473</v>
      </c>
      <c r="J137" s="4">
        <v>1455.40340871173</v>
      </c>
      <c r="K137" s="4">
        <v>1085.8059957492901</v>
      </c>
      <c r="L137" s="4">
        <v>721.72071453789897</v>
      </c>
    </row>
    <row r="138" spans="1:12" x14ac:dyDescent="0.25">
      <c r="A138" s="8" t="s">
        <v>87</v>
      </c>
      <c r="B138" s="2" t="s">
        <v>15</v>
      </c>
      <c r="C138" s="4">
        <v>-254.42898730806201</v>
      </c>
      <c r="D138" s="4">
        <v>-240.369992162557</v>
      </c>
      <c r="E138" s="4">
        <v>-266.32699543126398</v>
      </c>
      <c r="F138" s="4">
        <v>-271.25338064865701</v>
      </c>
      <c r="G138" s="4">
        <v>-283.26786587009599</v>
      </c>
      <c r="H138" s="4">
        <v>-288.99584196302698</v>
      </c>
      <c r="I138" s="4">
        <v>-304.87208544087002</v>
      </c>
      <c r="J138" s="4">
        <v>-436.73434312120298</v>
      </c>
      <c r="K138" s="4">
        <v>-526.91519095460103</v>
      </c>
      <c r="L138" s="4">
        <v>-590.83866477815195</v>
      </c>
    </row>
    <row r="139" spans="1:12" x14ac:dyDescent="0.25">
      <c r="A139" s="8" t="s">
        <v>88</v>
      </c>
      <c r="B139" s="2" t="s">
        <v>15</v>
      </c>
      <c r="C139" s="4">
        <v>229.86221912794801</v>
      </c>
      <c r="D139" s="4">
        <v>228.83083639768901</v>
      </c>
      <c r="E139" s="4">
        <v>228.92911043373101</v>
      </c>
      <c r="F139" s="4">
        <v>227.115515297717</v>
      </c>
      <c r="G139" s="4">
        <v>213.94242389908001</v>
      </c>
      <c r="H139" s="4">
        <v>204.25255532202101</v>
      </c>
      <c r="I139" s="4">
        <v>168.99185887015599</v>
      </c>
      <c r="J139" s="4">
        <v>126.489242444483</v>
      </c>
      <c r="K139" s="4">
        <v>107.26053661767099</v>
      </c>
      <c r="L139" s="4">
        <v>90.077112045629903</v>
      </c>
    </row>
    <row r="140" spans="1:12" x14ac:dyDescent="0.25">
      <c r="A140" s="8" t="s">
        <v>89</v>
      </c>
      <c r="B140" s="2" t="s">
        <v>15</v>
      </c>
      <c r="C140" s="4">
        <v>2047.3785708503401</v>
      </c>
      <c r="D140" s="4">
        <v>1951.2430693020799</v>
      </c>
      <c r="E140" s="4">
        <v>1777.0692420456801</v>
      </c>
      <c r="F140" s="4">
        <v>1462.16991859163</v>
      </c>
      <c r="G140" s="4">
        <v>1176.3569015154801</v>
      </c>
      <c r="H140" s="4">
        <v>764.65918223845699</v>
      </c>
      <c r="I140" s="4">
        <v>339.13601333554999</v>
      </c>
      <c r="J140" s="4">
        <v>117.644675606901</v>
      </c>
      <c r="K140" s="4">
        <v>113.462096751207</v>
      </c>
      <c r="L140" s="4">
        <v>74.472911921601593</v>
      </c>
    </row>
    <row r="141" spans="1:12" x14ac:dyDescent="0.25">
      <c r="A141" s="8" t="s">
        <v>90</v>
      </c>
      <c r="B141" s="2" t="s">
        <v>15</v>
      </c>
      <c r="C141" s="4">
        <v>5.9416563694921001E-2</v>
      </c>
      <c r="D141" s="4">
        <v>6.1911445108029199E-3</v>
      </c>
      <c r="E141" s="4">
        <v>5.5708095368448597E-3</v>
      </c>
      <c r="F141" s="4">
        <v>4.29214729091296E-3</v>
      </c>
      <c r="G141" s="4">
        <v>3.2726844303541899E-3</v>
      </c>
      <c r="H141" s="4">
        <v>3.8367973883334299E-3</v>
      </c>
      <c r="I141" s="4">
        <v>3.41101487995171E-3</v>
      </c>
      <c r="J141" s="4">
        <v>3.2268163252593299E-3</v>
      </c>
      <c r="K141" s="4">
        <v>2.2943123645597298E-3</v>
      </c>
      <c r="L141" s="5"/>
    </row>
    <row r="142" spans="1:12" x14ac:dyDescent="0.25">
      <c r="A142" s="8" t="s">
        <v>91</v>
      </c>
      <c r="B142" s="2" t="s">
        <v>15</v>
      </c>
      <c r="C142" s="4">
        <v>423.15955820424898</v>
      </c>
      <c r="D142" s="4">
        <v>415.664430435388</v>
      </c>
      <c r="E142" s="4">
        <v>457.85112395016102</v>
      </c>
      <c r="F142" s="4">
        <v>514.82516427406995</v>
      </c>
      <c r="G142" s="4">
        <v>538.851358401281</v>
      </c>
      <c r="H142" s="4">
        <v>555.80447491756797</v>
      </c>
      <c r="I142" s="4">
        <v>578.51007142397998</v>
      </c>
      <c r="J142" s="4">
        <v>541.28562127431098</v>
      </c>
      <c r="K142" s="4">
        <v>503.30192468104298</v>
      </c>
      <c r="L142" s="4">
        <v>519.44984746142597</v>
      </c>
    </row>
    <row r="143" spans="1:12" x14ac:dyDescent="0.25">
      <c r="A143" s="8" t="s">
        <v>92</v>
      </c>
      <c r="B143" s="2" t="s">
        <v>15</v>
      </c>
      <c r="C143" s="4">
        <v>165.66542516976199</v>
      </c>
      <c r="D143" s="4">
        <v>135.15215805285499</v>
      </c>
      <c r="E143" s="4">
        <v>157.49715864808101</v>
      </c>
      <c r="F143" s="4">
        <v>156.759571395552</v>
      </c>
      <c r="G143" s="4">
        <v>139.27319865596201</v>
      </c>
      <c r="H143" s="4">
        <v>136.92194024568499</v>
      </c>
      <c r="I143" s="4">
        <v>137.12629988703901</v>
      </c>
      <c r="J143" s="4">
        <v>128.84527343207799</v>
      </c>
      <c r="K143" s="4">
        <v>100.27598481638201</v>
      </c>
      <c r="L143" s="4">
        <v>72.2392972994909</v>
      </c>
    </row>
    <row r="144" spans="1:12" x14ac:dyDescent="0.25">
      <c r="A144" s="8" t="s">
        <v>93</v>
      </c>
      <c r="B144" s="2" t="s">
        <v>15</v>
      </c>
      <c r="C144" s="4">
        <v>370.79526297257001</v>
      </c>
      <c r="D144" s="4">
        <v>362.814531751321</v>
      </c>
      <c r="E144" s="4">
        <v>353.42642366431801</v>
      </c>
      <c r="F144" s="4">
        <v>344.98267404174698</v>
      </c>
      <c r="G144" s="4">
        <v>291.95066443566299</v>
      </c>
      <c r="H144" s="4">
        <v>243.43770969215399</v>
      </c>
      <c r="I144" s="4">
        <v>199.50006790224199</v>
      </c>
      <c r="J144" s="4">
        <v>148.634305077237</v>
      </c>
      <c r="K144" s="4">
        <v>108.558822441384</v>
      </c>
      <c r="L144" s="4">
        <v>71.121688275729099</v>
      </c>
    </row>
    <row r="145" spans="1:12" x14ac:dyDescent="0.25">
      <c r="A145" s="8" t="s">
        <v>94</v>
      </c>
      <c r="B145" s="2" t="s">
        <v>15</v>
      </c>
      <c r="C145" s="4">
        <v>187.22175504186501</v>
      </c>
      <c r="D145" s="4">
        <v>188.36815928876001</v>
      </c>
      <c r="E145" s="4">
        <v>224.41762168878699</v>
      </c>
      <c r="F145" s="4">
        <v>245.92109503066499</v>
      </c>
      <c r="G145" s="4">
        <v>268.91492874115499</v>
      </c>
      <c r="H145" s="4">
        <v>258.01844955784901</v>
      </c>
      <c r="I145" s="4">
        <v>243.661842891421</v>
      </c>
      <c r="J145" s="4">
        <v>213.69424663718101</v>
      </c>
      <c r="K145" s="4">
        <v>205.33234463057499</v>
      </c>
      <c r="L145" s="4">
        <v>166.91842845819201</v>
      </c>
    </row>
    <row r="146" spans="1:12" x14ac:dyDescent="0.25">
      <c r="A146" s="8" t="s">
        <v>95</v>
      </c>
      <c r="B146" s="2" t="s">
        <v>15</v>
      </c>
      <c r="C146" s="4">
        <v>24.1859565730859</v>
      </c>
      <c r="D146" s="4">
        <v>23.096163411581401</v>
      </c>
      <c r="E146" s="4">
        <v>21.679138316779898</v>
      </c>
      <c r="F146" s="4">
        <v>17.134318062214401</v>
      </c>
      <c r="G146" s="4">
        <v>13.707797928558</v>
      </c>
      <c r="H146" s="4">
        <v>13.4430070353392</v>
      </c>
      <c r="I146" s="4">
        <v>13.2912625919141</v>
      </c>
      <c r="J146" s="4">
        <v>10.8715791253546</v>
      </c>
      <c r="K146" s="4">
        <v>8.3687664070596703</v>
      </c>
      <c r="L146" s="4">
        <v>6.0607237499915296</v>
      </c>
    </row>
    <row r="147" spans="1:12" x14ac:dyDescent="0.25">
      <c r="A147" s="8" t="s">
        <v>96</v>
      </c>
      <c r="B147" s="2" t="s">
        <v>15</v>
      </c>
      <c r="C147" s="4">
        <v>63.1873265484953</v>
      </c>
      <c r="D147" s="4">
        <v>70.098204049977298</v>
      </c>
      <c r="E147" s="4">
        <v>71.762377608024295</v>
      </c>
      <c r="F147" s="4">
        <v>73.165686644089803</v>
      </c>
      <c r="G147" s="4">
        <v>74.221475457927099</v>
      </c>
      <c r="H147" s="4">
        <v>78.305487455465496</v>
      </c>
      <c r="I147" s="4">
        <v>66.671233491419599</v>
      </c>
      <c r="J147" s="4">
        <v>42.237678629607302</v>
      </c>
      <c r="K147" s="4">
        <v>13.1942300069871</v>
      </c>
      <c r="L147" s="5"/>
    </row>
    <row r="148" spans="1:12" x14ac:dyDescent="0.25">
      <c r="A148" s="8" t="s">
        <v>97</v>
      </c>
      <c r="B148" s="2" t="s">
        <v>15</v>
      </c>
      <c r="C148" s="4">
        <v>246.57286722681499</v>
      </c>
      <c r="D148" s="4">
        <v>250.62055935181201</v>
      </c>
      <c r="E148" s="4">
        <v>254.859259843384</v>
      </c>
      <c r="F148" s="4">
        <v>254.66579809472901</v>
      </c>
      <c r="G148" s="4">
        <v>237.68807822174699</v>
      </c>
      <c r="H148" s="4">
        <v>214.93083187848899</v>
      </c>
      <c r="I148" s="4">
        <v>198.68804868019299</v>
      </c>
      <c r="J148" s="4">
        <v>186.75491860280101</v>
      </c>
      <c r="K148" s="4">
        <v>148.589000092069</v>
      </c>
      <c r="L148" s="4">
        <v>37.593485124143299</v>
      </c>
    </row>
    <row r="149" spans="1:12" x14ac:dyDescent="0.25">
      <c r="A149" s="8" t="s">
        <v>98</v>
      </c>
      <c r="B149" s="2" t="s">
        <v>15</v>
      </c>
      <c r="C149" s="4">
        <v>1130.53426630933</v>
      </c>
      <c r="D149" s="4">
        <v>1062.0482444940401</v>
      </c>
      <c r="E149" s="4">
        <v>1036.8103010462901</v>
      </c>
      <c r="F149" s="4">
        <v>961.04996785816297</v>
      </c>
      <c r="G149" s="4">
        <v>748.11054163787605</v>
      </c>
      <c r="H149" s="4">
        <v>719.65663499773302</v>
      </c>
      <c r="I149" s="4">
        <v>716.54661640685595</v>
      </c>
      <c r="J149" s="4">
        <v>620.45972496326704</v>
      </c>
      <c r="K149" s="4">
        <v>332.54557403351799</v>
      </c>
      <c r="L149" s="4">
        <v>104.370391200497</v>
      </c>
    </row>
    <row r="150" spans="1:12" x14ac:dyDescent="0.25">
      <c r="A150" s="8" t="s">
        <v>99</v>
      </c>
      <c r="B150" s="2" t="s">
        <v>15</v>
      </c>
      <c r="C150" s="4">
        <v>147.21311667680899</v>
      </c>
      <c r="D150" s="4">
        <v>149.56417248830601</v>
      </c>
      <c r="E150" s="4">
        <v>137.80090787577501</v>
      </c>
      <c r="F150" s="4">
        <v>140.31623299413499</v>
      </c>
      <c r="G150" s="4">
        <v>125.615358521338</v>
      </c>
      <c r="H150" s="4">
        <v>117.62212158496099</v>
      </c>
      <c r="I150" s="4">
        <v>119.277385236413</v>
      </c>
      <c r="J150" s="4">
        <v>109.042550986305</v>
      </c>
      <c r="K150" s="4">
        <v>75.843642917964601</v>
      </c>
      <c r="L150" s="4">
        <v>43.506163630265704</v>
      </c>
    </row>
    <row r="151" spans="1:12" x14ac:dyDescent="0.25">
      <c r="A151" s="8" t="s">
        <v>100</v>
      </c>
      <c r="B151" s="2" t="s">
        <v>15</v>
      </c>
      <c r="C151" s="4">
        <v>1953.31999020743</v>
      </c>
      <c r="D151" s="4">
        <v>1888.41235324791</v>
      </c>
      <c r="E151" s="4">
        <v>1891.3318226445999</v>
      </c>
      <c r="F151" s="4">
        <v>1862.18523279703</v>
      </c>
      <c r="G151" s="4">
        <v>1626.70725166695</v>
      </c>
      <c r="H151" s="4">
        <v>1584.9018512288701</v>
      </c>
      <c r="I151" s="4">
        <v>1573.07043467473</v>
      </c>
      <c r="J151" s="4">
        <v>1455.40340871174</v>
      </c>
      <c r="K151" s="4">
        <v>1085.8059957496801</v>
      </c>
      <c r="L151" s="4">
        <v>721.72071453791398</v>
      </c>
    </row>
    <row r="152" spans="1:12" x14ac:dyDescent="0.25">
      <c r="A152" s="8" t="s">
        <v>87</v>
      </c>
      <c r="B152" s="2" t="s">
        <v>16</v>
      </c>
      <c r="C152" s="4">
        <v>-254.429117588742</v>
      </c>
      <c r="D152" s="4">
        <v>-240.26577040775399</v>
      </c>
      <c r="E152" s="4">
        <v>-265.71123272231802</v>
      </c>
      <c r="F152" s="4">
        <v>-271.19905105050702</v>
      </c>
      <c r="G152" s="4">
        <v>-283.21069058121299</v>
      </c>
      <c r="H152" s="4">
        <v>-288.89911754649398</v>
      </c>
      <c r="I152" s="4">
        <v>-304.47138527347801</v>
      </c>
      <c r="J152" s="4">
        <v>-432.51057207628099</v>
      </c>
      <c r="K152" s="4">
        <v>-528.18127430476704</v>
      </c>
      <c r="L152" s="4">
        <v>-604.874781447185</v>
      </c>
    </row>
    <row r="153" spans="1:12" x14ac:dyDescent="0.25">
      <c r="A153" s="8" t="s">
        <v>88</v>
      </c>
      <c r="B153" s="2" t="s">
        <v>16</v>
      </c>
      <c r="C153" s="4">
        <v>229.86221912794801</v>
      </c>
      <c r="D153" s="4">
        <v>228.830536163711</v>
      </c>
      <c r="E153" s="4">
        <v>228.92912770539101</v>
      </c>
      <c r="F153" s="4">
        <v>227.115756352586</v>
      </c>
      <c r="G153" s="4">
        <v>213.945034088472</v>
      </c>
      <c r="H153" s="4">
        <v>204.25255532202101</v>
      </c>
      <c r="I153" s="4">
        <v>168.99185887015599</v>
      </c>
      <c r="J153" s="4">
        <v>126.506470814088</v>
      </c>
      <c r="K153" s="4">
        <v>107.30022838365601</v>
      </c>
      <c r="L153" s="4">
        <v>90.051698922410694</v>
      </c>
    </row>
    <row r="154" spans="1:12" x14ac:dyDescent="0.25">
      <c r="A154" s="8" t="s">
        <v>89</v>
      </c>
      <c r="B154" s="2" t="s">
        <v>16</v>
      </c>
      <c r="C154" s="4">
        <v>2047.3679760155201</v>
      </c>
      <c r="D154" s="4">
        <v>1951.24026308063</v>
      </c>
      <c r="E154" s="4">
        <v>1777.0597720644701</v>
      </c>
      <c r="F154" s="4">
        <v>1462.1836369216101</v>
      </c>
      <c r="G154" s="4">
        <v>1176.2300019161</v>
      </c>
      <c r="H154" s="4">
        <v>764.13167461532896</v>
      </c>
      <c r="I154" s="4">
        <v>338.151729500079</v>
      </c>
      <c r="J154" s="4">
        <v>119.519904291976</v>
      </c>
      <c r="K154" s="4">
        <v>112.84355838604699</v>
      </c>
      <c r="L154" s="4">
        <v>73.300564070686804</v>
      </c>
    </row>
    <row r="155" spans="1:12" x14ac:dyDescent="0.25">
      <c r="A155" s="8" t="s">
        <v>90</v>
      </c>
      <c r="B155" s="2" t="s">
        <v>16</v>
      </c>
      <c r="C155" s="4">
        <v>5.9416563694921001E-2</v>
      </c>
      <c r="D155" s="4">
        <v>6.1911798201058597E-3</v>
      </c>
      <c r="E155" s="4">
        <v>5.5708394167913204E-3</v>
      </c>
      <c r="F155" s="4">
        <v>4.2920590639888602E-3</v>
      </c>
      <c r="G155" s="4">
        <v>3.27328092492252E-3</v>
      </c>
      <c r="H155" s="4">
        <v>3.8336182233084798E-3</v>
      </c>
      <c r="I155" s="4">
        <v>3.4132775225948798E-3</v>
      </c>
      <c r="J155" s="4">
        <v>3.2160242295802902E-3</v>
      </c>
      <c r="K155" s="4">
        <v>2.2928515148344002E-3</v>
      </c>
      <c r="L155" s="5"/>
    </row>
    <row r="156" spans="1:12" x14ac:dyDescent="0.25">
      <c r="A156" s="8" t="s">
        <v>91</v>
      </c>
      <c r="B156" s="2" t="s">
        <v>16</v>
      </c>
      <c r="C156" s="4">
        <v>423.15955820425</v>
      </c>
      <c r="D156" s="4">
        <v>415.68630798193499</v>
      </c>
      <c r="E156" s="4">
        <v>457.860851195902</v>
      </c>
      <c r="F156" s="4">
        <v>514.751054978002</v>
      </c>
      <c r="G156" s="4">
        <v>538.913277568441</v>
      </c>
      <c r="H156" s="4">
        <v>555.98694465588301</v>
      </c>
      <c r="I156" s="4">
        <v>578.86331738314198</v>
      </c>
      <c r="J156" s="4">
        <v>548.63498114466097</v>
      </c>
      <c r="K156" s="4">
        <v>509.87097005259898</v>
      </c>
      <c r="L156" s="4">
        <v>519.44984746142404</v>
      </c>
    </row>
    <row r="157" spans="1:12" x14ac:dyDescent="0.25">
      <c r="A157" s="8" t="s">
        <v>92</v>
      </c>
      <c r="B157" s="2" t="s">
        <v>16</v>
      </c>
      <c r="C157" s="4">
        <v>165.66544931625401</v>
      </c>
      <c r="D157" s="4">
        <v>133.70845527071299</v>
      </c>
      <c r="E157" s="4">
        <v>156.34654802512301</v>
      </c>
      <c r="F157" s="4">
        <v>156.73895654778801</v>
      </c>
      <c r="G157" s="4">
        <v>139.273164637848</v>
      </c>
      <c r="H157" s="4">
        <v>136.922901626878</v>
      </c>
      <c r="I157" s="4">
        <v>137.12155391516799</v>
      </c>
      <c r="J157" s="4">
        <v>128.04357958997201</v>
      </c>
      <c r="K157" s="4">
        <v>99.769043717056107</v>
      </c>
      <c r="L157" s="4">
        <v>72.165577035754495</v>
      </c>
    </row>
    <row r="158" spans="1:12" x14ac:dyDescent="0.25">
      <c r="A158" s="8" t="s">
        <v>93</v>
      </c>
      <c r="B158" s="2" t="s">
        <v>16</v>
      </c>
      <c r="C158" s="4">
        <v>370.79526297257001</v>
      </c>
      <c r="D158" s="4">
        <v>362.814531751321</v>
      </c>
      <c r="E158" s="4">
        <v>353.41163992015402</v>
      </c>
      <c r="F158" s="4">
        <v>344.96723351882201</v>
      </c>
      <c r="G158" s="4">
        <v>291.94049476154697</v>
      </c>
      <c r="H158" s="4">
        <v>243.43338721763601</v>
      </c>
      <c r="I158" s="4">
        <v>199.506368625531</v>
      </c>
      <c r="J158" s="4">
        <v>148.65451630611801</v>
      </c>
      <c r="K158" s="4">
        <v>108.57273294697499</v>
      </c>
      <c r="L158" s="4">
        <v>71.633216357006205</v>
      </c>
    </row>
    <row r="159" spans="1:12" x14ac:dyDescent="0.25">
      <c r="A159" s="8" t="s">
        <v>94</v>
      </c>
      <c r="B159" s="2" t="s">
        <v>16</v>
      </c>
      <c r="C159" s="4">
        <v>187.22227339346799</v>
      </c>
      <c r="D159" s="4">
        <v>188.36649548675899</v>
      </c>
      <c r="E159" s="4">
        <v>224.50180510730601</v>
      </c>
      <c r="F159" s="4">
        <v>246.00222603867101</v>
      </c>
      <c r="G159" s="4">
        <v>268.98759190702401</v>
      </c>
      <c r="H159" s="4">
        <v>258.10480312542001</v>
      </c>
      <c r="I159" s="4">
        <v>244.100184398176</v>
      </c>
      <c r="J159" s="4">
        <v>214.85068396391</v>
      </c>
      <c r="K159" s="4">
        <v>205.81877182398301</v>
      </c>
      <c r="L159" s="4">
        <v>169.03403344351099</v>
      </c>
    </row>
    <row r="160" spans="1:12" x14ac:dyDescent="0.25">
      <c r="A160" s="8" t="s">
        <v>95</v>
      </c>
      <c r="B160" s="2" t="s">
        <v>16</v>
      </c>
      <c r="C160" s="4">
        <v>24.1859565730859</v>
      </c>
      <c r="D160" s="4">
        <v>23.096163411581401</v>
      </c>
      <c r="E160" s="4">
        <v>21.679138316779898</v>
      </c>
      <c r="F160" s="4">
        <v>17.134318062214401</v>
      </c>
      <c r="G160" s="4">
        <v>13.707797928558</v>
      </c>
      <c r="H160" s="4">
        <v>13.4430070353392</v>
      </c>
      <c r="I160" s="4">
        <v>13.2347109734883</v>
      </c>
      <c r="J160" s="4">
        <v>12.654871391471501</v>
      </c>
      <c r="K160" s="4">
        <v>10.0747935370738</v>
      </c>
      <c r="L160" s="4">
        <v>6.7544965430779103</v>
      </c>
    </row>
    <row r="161" spans="1:12" x14ac:dyDescent="0.25">
      <c r="A161" s="8" t="s">
        <v>96</v>
      </c>
      <c r="B161" s="2" t="s">
        <v>16</v>
      </c>
      <c r="C161" s="4">
        <v>63.1873265484953</v>
      </c>
      <c r="D161" s="4">
        <v>70.098204049977298</v>
      </c>
      <c r="E161" s="4">
        <v>71.762377608024295</v>
      </c>
      <c r="F161" s="4">
        <v>76.457136837242004</v>
      </c>
      <c r="G161" s="4">
        <v>74.221475457927099</v>
      </c>
      <c r="H161" s="4">
        <v>81.689654555466902</v>
      </c>
      <c r="I161" s="4">
        <v>66.671233491419599</v>
      </c>
      <c r="J161" s="4">
        <v>42.237678629607302</v>
      </c>
      <c r="K161" s="4">
        <v>13.1942300069871</v>
      </c>
      <c r="L161" s="5"/>
    </row>
    <row r="162" spans="1:12" x14ac:dyDescent="0.25">
      <c r="A162" s="8" t="s">
        <v>97</v>
      </c>
      <c r="B162" s="2" t="s">
        <v>16</v>
      </c>
      <c r="C162" s="4">
        <v>246.57286722681499</v>
      </c>
      <c r="D162" s="4">
        <v>250.62055935181201</v>
      </c>
      <c r="E162" s="4">
        <v>254.859259843384</v>
      </c>
      <c r="F162" s="4">
        <v>254.66579809472901</v>
      </c>
      <c r="G162" s="4">
        <v>237.68807822174699</v>
      </c>
      <c r="H162" s="4">
        <v>215.09963971344899</v>
      </c>
      <c r="I162" s="4">
        <v>198.73689399973699</v>
      </c>
      <c r="J162" s="4">
        <v>186.75491860280101</v>
      </c>
      <c r="K162" s="4">
        <v>152.60228925026399</v>
      </c>
      <c r="L162" s="4">
        <v>47.564793355354901</v>
      </c>
    </row>
    <row r="163" spans="1:12" x14ac:dyDescent="0.25">
      <c r="A163" s="8" t="s">
        <v>98</v>
      </c>
      <c r="B163" s="2" t="s">
        <v>16</v>
      </c>
      <c r="C163" s="4">
        <v>1130.53426630933</v>
      </c>
      <c r="D163" s="4">
        <v>1062.0482444940401</v>
      </c>
      <c r="E163" s="4">
        <v>1036.8103010462901</v>
      </c>
      <c r="F163" s="4">
        <v>957.734079686173</v>
      </c>
      <c r="G163" s="4">
        <v>748.11054163787605</v>
      </c>
      <c r="H163" s="4">
        <v>716.36653804494802</v>
      </c>
      <c r="I163" s="4">
        <v>716.66783212776397</v>
      </c>
      <c r="J163" s="4">
        <v>608.69556074762295</v>
      </c>
      <c r="K163" s="4">
        <v>320.49075891817802</v>
      </c>
      <c r="L163" s="4">
        <v>96.306159944098994</v>
      </c>
    </row>
    <row r="164" spans="1:12" x14ac:dyDescent="0.25">
      <c r="A164" s="8" t="s">
        <v>99</v>
      </c>
      <c r="B164" s="2" t="s">
        <v>16</v>
      </c>
      <c r="C164" s="4">
        <v>147.21311667680899</v>
      </c>
      <c r="D164" s="4">
        <v>149.56417248830701</v>
      </c>
      <c r="E164" s="4">
        <v>137.80090787577501</v>
      </c>
      <c r="F164" s="4">
        <v>140.31623299413499</v>
      </c>
      <c r="G164" s="4">
        <v>125.615358521338</v>
      </c>
      <c r="H164" s="4">
        <v>117.62212158496099</v>
      </c>
      <c r="I164" s="4">
        <v>119.31014826545599</v>
      </c>
      <c r="J164" s="4">
        <v>109.067441805244</v>
      </c>
      <c r="K164" s="4">
        <v>75.867112501871901</v>
      </c>
      <c r="L164" s="4">
        <v>43.523397034945603</v>
      </c>
    </row>
    <row r="165" spans="1:12" x14ac:dyDescent="0.25">
      <c r="A165" s="8" t="s">
        <v>100</v>
      </c>
      <c r="B165" s="2" t="s">
        <v>16</v>
      </c>
      <c r="C165" s="4">
        <v>1953.31999020743</v>
      </c>
      <c r="D165" s="4">
        <v>1888.41237063158</v>
      </c>
      <c r="E165" s="4">
        <v>1891.3318372157801</v>
      </c>
      <c r="F165" s="4">
        <v>1862.1607365868199</v>
      </c>
      <c r="G165" s="4">
        <v>1626.7071618396401</v>
      </c>
      <c r="H165" s="4">
        <v>1585.1638998186199</v>
      </c>
      <c r="I165" s="4">
        <v>1573.26157402992</v>
      </c>
      <c r="J165" s="4">
        <v>1445.78664786487</v>
      </c>
      <c r="K165" s="4">
        <v>1079.82240183817</v>
      </c>
      <c r="L165" s="4">
        <v>720.36506270916198</v>
      </c>
    </row>
    <row r="166" spans="1:12" x14ac:dyDescent="0.25">
      <c r="A166" s="8" t="s">
        <v>87</v>
      </c>
      <c r="B166" s="2" t="s">
        <v>17</v>
      </c>
      <c r="C166" s="4">
        <v>-254.429117588748</v>
      </c>
      <c r="D166" s="4">
        <v>-240.26577040775399</v>
      </c>
      <c r="E166" s="4">
        <v>-265.71123272231301</v>
      </c>
      <c r="F166" s="4">
        <v>-271.19905105052402</v>
      </c>
      <c r="G166" s="4">
        <v>-283.21069058121799</v>
      </c>
      <c r="H166" s="4">
        <v>-288.89911753236697</v>
      </c>
      <c r="I166" s="4">
        <v>-304.45987440067501</v>
      </c>
      <c r="J166" s="4">
        <v>-432.51057207717503</v>
      </c>
      <c r="K166" s="4">
        <v>-528.18127430513596</v>
      </c>
      <c r="L166" s="4">
        <v>-604.87478144678801</v>
      </c>
    </row>
    <row r="167" spans="1:12" x14ac:dyDescent="0.25">
      <c r="A167" s="8" t="s">
        <v>88</v>
      </c>
      <c r="B167" s="2" t="s">
        <v>17</v>
      </c>
      <c r="C167" s="4">
        <v>229.86221912794801</v>
      </c>
      <c r="D167" s="4">
        <v>228.830536163711</v>
      </c>
      <c r="E167" s="4">
        <v>228.92912770539101</v>
      </c>
      <c r="F167" s="4">
        <v>227.115756352586</v>
      </c>
      <c r="G167" s="4">
        <v>213.945034088472</v>
      </c>
      <c r="H167" s="4">
        <v>204.25255532202101</v>
      </c>
      <c r="I167" s="4">
        <v>168.99185887015599</v>
      </c>
      <c r="J167" s="4">
        <v>126.506470814088</v>
      </c>
      <c r="K167" s="4">
        <v>107.30022838365601</v>
      </c>
      <c r="L167" s="4">
        <v>90.051698922410694</v>
      </c>
    </row>
    <row r="168" spans="1:12" x14ac:dyDescent="0.25">
      <c r="A168" s="8" t="s">
        <v>89</v>
      </c>
      <c r="B168" s="2" t="s">
        <v>17</v>
      </c>
      <c r="C168" s="4">
        <v>2047.3679760155101</v>
      </c>
      <c r="D168" s="4">
        <v>1951.24026308063</v>
      </c>
      <c r="E168" s="4">
        <v>1777.05977206443</v>
      </c>
      <c r="F168" s="4">
        <v>1462.1836369217999</v>
      </c>
      <c r="G168" s="4">
        <v>1176.23000191599</v>
      </c>
      <c r="H168" s="4">
        <v>764.13167461552496</v>
      </c>
      <c r="I168" s="4">
        <v>338.15172950111997</v>
      </c>
      <c r="J168" s="4">
        <v>119.519904291929</v>
      </c>
      <c r="K168" s="4">
        <v>112.843558385994</v>
      </c>
      <c r="L168" s="4">
        <v>73.3005640706874</v>
      </c>
    </row>
    <row r="169" spans="1:12" x14ac:dyDescent="0.25">
      <c r="A169" s="8" t="s">
        <v>90</v>
      </c>
      <c r="B169" s="2" t="s">
        <v>17</v>
      </c>
      <c r="C169" s="4">
        <v>5.9416563694921001E-2</v>
      </c>
      <c r="D169" s="4">
        <v>6.1911798201058597E-3</v>
      </c>
      <c r="E169" s="4">
        <v>5.57083941679131E-3</v>
      </c>
      <c r="F169" s="4">
        <v>4.2920590639888602E-3</v>
      </c>
      <c r="G169" s="4">
        <v>3.27328092492252E-3</v>
      </c>
      <c r="H169" s="4">
        <v>3.8336182233090301E-3</v>
      </c>
      <c r="I169" s="4">
        <v>3.4132775225952702E-3</v>
      </c>
      <c r="J169" s="4">
        <v>3.2160242295808201E-3</v>
      </c>
      <c r="K169" s="4">
        <v>2.2928515148351201E-3</v>
      </c>
      <c r="L169" s="5"/>
    </row>
    <row r="170" spans="1:12" x14ac:dyDescent="0.25">
      <c r="A170" s="8" t="s">
        <v>91</v>
      </c>
      <c r="B170" s="2" t="s">
        <v>17</v>
      </c>
      <c r="C170" s="4">
        <v>423.15955820424898</v>
      </c>
      <c r="D170" s="4">
        <v>415.68630798193402</v>
      </c>
      <c r="E170" s="4">
        <v>457.86085119591598</v>
      </c>
      <c r="F170" s="4">
        <v>514.75105497800303</v>
      </c>
      <c r="G170" s="4">
        <v>538.91327756843395</v>
      </c>
      <c r="H170" s="4">
        <v>555.98694465588301</v>
      </c>
      <c r="I170" s="4">
        <v>578.86331738314504</v>
      </c>
      <c r="J170" s="4">
        <v>548.63498114531706</v>
      </c>
      <c r="K170" s="4">
        <v>509.87097005264098</v>
      </c>
      <c r="L170" s="4">
        <v>519.44984746142495</v>
      </c>
    </row>
    <row r="171" spans="1:12" x14ac:dyDescent="0.25">
      <c r="A171" s="8" t="s">
        <v>92</v>
      </c>
      <c r="B171" s="2" t="s">
        <v>17</v>
      </c>
      <c r="C171" s="4">
        <v>165.66544931625401</v>
      </c>
      <c r="D171" s="4">
        <v>133.74615647323799</v>
      </c>
      <c r="E171" s="4">
        <v>156.346548025125</v>
      </c>
      <c r="F171" s="4">
        <v>156.738722596184</v>
      </c>
      <c r="G171" s="4">
        <v>139.27316463785601</v>
      </c>
      <c r="H171" s="4">
        <v>136.922901626878</v>
      </c>
      <c r="I171" s="4">
        <v>137.12155391516799</v>
      </c>
      <c r="J171" s="4">
        <v>128.04357958998699</v>
      </c>
      <c r="K171" s="4">
        <v>99.769043717071398</v>
      </c>
      <c r="L171" s="4">
        <v>72.165577035774604</v>
      </c>
    </row>
    <row r="172" spans="1:12" x14ac:dyDescent="0.25">
      <c r="A172" s="8" t="s">
        <v>93</v>
      </c>
      <c r="B172" s="2" t="s">
        <v>17</v>
      </c>
      <c r="C172" s="4">
        <v>370.79526297257001</v>
      </c>
      <c r="D172" s="4">
        <v>362.814531751321</v>
      </c>
      <c r="E172" s="4">
        <v>353.41163992015402</v>
      </c>
      <c r="F172" s="4">
        <v>344.96723351882201</v>
      </c>
      <c r="G172" s="4">
        <v>291.940494761043</v>
      </c>
      <c r="H172" s="4">
        <v>243.433387217101</v>
      </c>
      <c r="I172" s="4">
        <v>199.50636862499499</v>
      </c>
      <c r="J172" s="4">
        <v>148.65451630558201</v>
      </c>
      <c r="K172" s="4">
        <v>108.57273294697499</v>
      </c>
      <c r="L172" s="4">
        <v>71.633216357006205</v>
      </c>
    </row>
    <row r="173" spans="1:12" x14ac:dyDescent="0.25">
      <c r="A173" s="8" t="s">
        <v>94</v>
      </c>
      <c r="B173" s="2" t="s">
        <v>17</v>
      </c>
      <c r="C173" s="4">
        <v>187.22227339346901</v>
      </c>
      <c r="D173" s="4">
        <v>188.366495486758</v>
      </c>
      <c r="E173" s="4">
        <v>224.50180510713901</v>
      </c>
      <c r="F173" s="4">
        <v>246.00222603844401</v>
      </c>
      <c r="G173" s="4">
        <v>268.98759190764201</v>
      </c>
      <c r="H173" s="4">
        <v>258.104803125795</v>
      </c>
      <c r="I173" s="4">
        <v>244.100184398008</v>
      </c>
      <c r="J173" s="4">
        <v>214.85068396383801</v>
      </c>
      <c r="K173" s="4">
        <v>205.81877182382101</v>
      </c>
      <c r="L173" s="4">
        <v>169.03403344332199</v>
      </c>
    </row>
    <row r="174" spans="1:12" x14ac:dyDescent="0.25">
      <c r="A174" s="8" t="s">
        <v>95</v>
      </c>
      <c r="B174" s="2" t="s">
        <v>17</v>
      </c>
      <c r="C174" s="4">
        <v>24.1859565730859</v>
      </c>
      <c r="D174" s="4">
        <v>23.096163411581401</v>
      </c>
      <c r="E174" s="4">
        <v>21.679138316779898</v>
      </c>
      <c r="F174" s="4">
        <v>17.134318062214401</v>
      </c>
      <c r="G174" s="4">
        <v>13.707797928558</v>
      </c>
      <c r="H174" s="4">
        <v>13.4430070353392</v>
      </c>
      <c r="I174" s="4">
        <v>13.2347109734883</v>
      </c>
      <c r="J174" s="4">
        <v>12.654871391471501</v>
      </c>
      <c r="K174" s="4">
        <v>10.074793537072001</v>
      </c>
      <c r="L174" s="4">
        <v>6.7544965430779396</v>
      </c>
    </row>
    <row r="175" spans="1:12" x14ac:dyDescent="0.25">
      <c r="A175" s="8" t="s">
        <v>96</v>
      </c>
      <c r="B175" s="2" t="s">
        <v>17</v>
      </c>
      <c r="C175" s="4">
        <v>63.1873265484953</v>
      </c>
      <c r="D175" s="4">
        <v>70.098204049977298</v>
      </c>
      <c r="E175" s="4">
        <v>71.762377608024295</v>
      </c>
      <c r="F175" s="4">
        <v>76.457136837242004</v>
      </c>
      <c r="G175" s="4">
        <v>74.221475457927099</v>
      </c>
      <c r="H175" s="4">
        <v>81.689654555466902</v>
      </c>
      <c r="I175" s="4">
        <v>66.671233491419599</v>
      </c>
      <c r="J175" s="4">
        <v>42.237678629607302</v>
      </c>
      <c r="K175" s="4">
        <v>12.7214702742467</v>
      </c>
      <c r="L175" s="5"/>
    </row>
    <row r="176" spans="1:12" x14ac:dyDescent="0.25">
      <c r="A176" s="8" t="s">
        <v>97</v>
      </c>
      <c r="B176" s="2" t="s">
        <v>17</v>
      </c>
      <c r="C176" s="4">
        <v>246.57286722681499</v>
      </c>
      <c r="D176" s="4">
        <v>250.62055935181201</v>
      </c>
      <c r="E176" s="4">
        <v>254.859259843384</v>
      </c>
      <c r="F176" s="4">
        <v>254.66579809472901</v>
      </c>
      <c r="G176" s="4">
        <v>237.68807822174699</v>
      </c>
      <c r="H176" s="4">
        <v>215.09963971342501</v>
      </c>
      <c r="I176" s="4">
        <v>198.73689399971599</v>
      </c>
      <c r="J176" s="4">
        <v>186.75491860280101</v>
      </c>
      <c r="K176" s="4">
        <v>152.602289250269</v>
      </c>
      <c r="L176" s="4">
        <v>47.564793355481903</v>
      </c>
    </row>
    <row r="177" spans="1:12" x14ac:dyDescent="0.25">
      <c r="A177" s="8" t="s">
        <v>98</v>
      </c>
      <c r="B177" s="2" t="s">
        <v>17</v>
      </c>
      <c r="C177" s="4">
        <v>1130.53426630933</v>
      </c>
      <c r="D177" s="4">
        <v>1062.0482444940401</v>
      </c>
      <c r="E177" s="4">
        <v>1036.8103010462901</v>
      </c>
      <c r="F177" s="4">
        <v>957.734079686173</v>
      </c>
      <c r="G177" s="4">
        <v>748.11054163787605</v>
      </c>
      <c r="H177" s="4">
        <v>716.36653804493403</v>
      </c>
      <c r="I177" s="4">
        <v>716.66783212775294</v>
      </c>
      <c r="J177" s="4">
        <v>608.69556074777597</v>
      </c>
      <c r="K177" s="4">
        <v>320.963518651073</v>
      </c>
      <c r="L177" s="4">
        <v>96.306159944185893</v>
      </c>
    </row>
    <row r="178" spans="1:12" x14ac:dyDescent="0.25">
      <c r="A178" s="8" t="s">
        <v>99</v>
      </c>
      <c r="B178" s="2" t="s">
        <v>17</v>
      </c>
      <c r="C178" s="4">
        <v>147.21311667680899</v>
      </c>
      <c r="D178" s="4">
        <v>149.56417248830601</v>
      </c>
      <c r="E178" s="4">
        <v>137.80090787577501</v>
      </c>
      <c r="F178" s="4">
        <v>140.31623299413499</v>
      </c>
      <c r="G178" s="4">
        <v>125.615358521338</v>
      </c>
      <c r="H178" s="4">
        <v>117.62212158496099</v>
      </c>
      <c r="I178" s="4">
        <v>119.31014826545599</v>
      </c>
      <c r="J178" s="4">
        <v>109.067441805244</v>
      </c>
      <c r="K178" s="4">
        <v>75.867112501871901</v>
      </c>
      <c r="L178" s="4">
        <v>43.523397034945603</v>
      </c>
    </row>
    <row r="179" spans="1:12" x14ac:dyDescent="0.25">
      <c r="A179" s="8" t="s">
        <v>100</v>
      </c>
      <c r="B179" s="2" t="s">
        <v>17</v>
      </c>
      <c r="C179" s="4">
        <v>1953.31999020743</v>
      </c>
      <c r="D179" s="4">
        <v>1888.41237063158</v>
      </c>
      <c r="E179" s="4">
        <v>1891.3318372157801</v>
      </c>
      <c r="F179" s="4">
        <v>1862.1607365868199</v>
      </c>
      <c r="G179" s="4">
        <v>1626.7071618396301</v>
      </c>
      <c r="H179" s="4">
        <v>1585.1638998185799</v>
      </c>
      <c r="I179" s="4">
        <v>1573.26157402989</v>
      </c>
      <c r="J179" s="4">
        <v>1445.7866478650301</v>
      </c>
      <c r="K179" s="4">
        <v>1079.8224018383301</v>
      </c>
      <c r="L179" s="4">
        <v>720.36506270937605</v>
      </c>
    </row>
    <row r="180" spans="1:12" x14ac:dyDescent="0.25">
      <c r="A180" s="8" t="s">
        <v>87</v>
      </c>
      <c r="B180" s="2" t="s">
        <v>18</v>
      </c>
      <c r="C180" s="4">
        <v>-254.42890472057601</v>
      </c>
      <c r="D180" s="4">
        <v>-240.26555753960099</v>
      </c>
      <c r="E180" s="4">
        <v>-265.71101985416499</v>
      </c>
      <c r="F180" s="4">
        <v>-271.19883818233097</v>
      </c>
      <c r="G180" s="4">
        <v>-283.21069058122202</v>
      </c>
      <c r="H180" s="4">
        <v>-288.89911754155997</v>
      </c>
      <c r="I180" s="4">
        <v>-304.47138527353502</v>
      </c>
      <c r="J180" s="4">
        <v>-432.51057207741701</v>
      </c>
      <c r="K180" s="4">
        <v>-528.18127430508798</v>
      </c>
      <c r="L180" s="4">
        <v>-604.44601272601301</v>
      </c>
    </row>
    <row r="181" spans="1:12" x14ac:dyDescent="0.25">
      <c r="A181" s="8" t="s">
        <v>88</v>
      </c>
      <c r="B181" s="2" t="s">
        <v>18</v>
      </c>
      <c r="C181" s="4">
        <v>229.86221912794801</v>
      </c>
      <c r="D181" s="4">
        <v>228.830536163711</v>
      </c>
      <c r="E181" s="4">
        <v>228.92912770539101</v>
      </c>
      <c r="F181" s="4">
        <v>227.115756352586</v>
      </c>
      <c r="G181" s="4">
        <v>213.945034088472</v>
      </c>
      <c r="H181" s="4">
        <v>204.25255532202101</v>
      </c>
      <c r="I181" s="4">
        <v>168.99185887015599</v>
      </c>
      <c r="J181" s="4">
        <v>126.506470814088</v>
      </c>
      <c r="K181" s="4">
        <v>107.30022838365601</v>
      </c>
      <c r="L181" s="4">
        <v>90.051698922410694</v>
      </c>
    </row>
    <row r="182" spans="1:12" x14ac:dyDescent="0.25">
      <c r="A182" s="8" t="s">
        <v>89</v>
      </c>
      <c r="B182" s="2" t="s">
        <v>18</v>
      </c>
      <c r="C182" s="4">
        <v>2047.3679760155201</v>
      </c>
      <c r="D182" s="4">
        <v>1951.24026308063</v>
      </c>
      <c r="E182" s="4">
        <v>1777.05977206443</v>
      </c>
      <c r="F182" s="4">
        <v>1462.1836369216001</v>
      </c>
      <c r="G182" s="4">
        <v>1176.23000191551</v>
      </c>
      <c r="H182" s="4">
        <v>764.13167461359899</v>
      </c>
      <c r="I182" s="4">
        <v>338.15172949556199</v>
      </c>
      <c r="J182" s="4">
        <v>119.51990429148501</v>
      </c>
      <c r="K182" s="4">
        <v>112.843558385666</v>
      </c>
      <c r="L182" s="4">
        <v>73.300564070337103</v>
      </c>
    </row>
    <row r="183" spans="1:12" x14ac:dyDescent="0.25">
      <c r="A183" s="8" t="s">
        <v>90</v>
      </c>
      <c r="B183" s="2" t="s">
        <v>18</v>
      </c>
      <c r="C183" s="4">
        <v>5.9416563694921001E-2</v>
      </c>
      <c r="D183" s="4">
        <v>6.1911798201058597E-3</v>
      </c>
      <c r="E183" s="4">
        <v>5.5708394167913204E-3</v>
      </c>
      <c r="F183" s="4">
        <v>4.2920590639888602E-3</v>
      </c>
      <c r="G183" s="4">
        <v>3.27328092492252E-3</v>
      </c>
      <c r="H183" s="4">
        <v>3.8336182232883501E-3</v>
      </c>
      <c r="I183" s="4">
        <v>3.4132775225805198E-3</v>
      </c>
      <c r="J183" s="4">
        <v>3.216024229561E-3</v>
      </c>
      <c r="K183" s="4">
        <v>2.2928515148081001E-3</v>
      </c>
      <c r="L183" s="5"/>
    </row>
    <row r="184" spans="1:12" x14ac:dyDescent="0.25">
      <c r="A184" s="8" t="s">
        <v>91</v>
      </c>
      <c r="B184" s="2" t="s">
        <v>18</v>
      </c>
      <c r="C184" s="4">
        <v>423.15955820424898</v>
      </c>
      <c r="D184" s="4">
        <v>415.68630798193101</v>
      </c>
      <c r="E184" s="4">
        <v>457.86085119591598</v>
      </c>
      <c r="F184" s="4">
        <v>514.77677367894796</v>
      </c>
      <c r="G184" s="4">
        <v>538.913277568681</v>
      </c>
      <c r="H184" s="4">
        <v>555.98694465588301</v>
      </c>
      <c r="I184" s="4">
        <v>578.86331738314504</v>
      </c>
      <c r="J184" s="4">
        <v>548.63498114334197</v>
      </c>
      <c r="K184" s="4">
        <v>509.87097005101998</v>
      </c>
      <c r="L184" s="4">
        <v>519.44984746142495</v>
      </c>
    </row>
    <row r="185" spans="1:12" x14ac:dyDescent="0.25">
      <c r="A185" s="8" t="s">
        <v>92</v>
      </c>
      <c r="B185" s="2" t="s">
        <v>18</v>
      </c>
      <c r="C185" s="4">
        <v>165.66544931625401</v>
      </c>
      <c r="D185" s="4">
        <v>133.74615647323799</v>
      </c>
      <c r="E185" s="4">
        <v>156.34654802510599</v>
      </c>
      <c r="F185" s="4">
        <v>156.73872259616499</v>
      </c>
      <c r="G185" s="4">
        <v>139.27316463784899</v>
      </c>
      <c r="H185" s="4">
        <v>136.92290162695301</v>
      </c>
      <c r="I185" s="4">
        <v>137.121553915231</v>
      </c>
      <c r="J185" s="4">
        <v>128.04357958950001</v>
      </c>
      <c r="K185" s="4">
        <v>99.769043716571105</v>
      </c>
      <c r="L185" s="4">
        <v>72.165577035747901</v>
      </c>
    </row>
    <row r="186" spans="1:12" x14ac:dyDescent="0.25">
      <c r="A186" s="8" t="s">
        <v>93</v>
      </c>
      <c r="B186" s="2" t="s">
        <v>18</v>
      </c>
      <c r="C186" s="4">
        <v>370.79526297257001</v>
      </c>
      <c r="D186" s="4">
        <v>362.814531751321</v>
      </c>
      <c r="E186" s="4">
        <v>353.41163992015402</v>
      </c>
      <c r="F186" s="4">
        <v>344.96723351882201</v>
      </c>
      <c r="G186" s="4">
        <v>291.94049476154402</v>
      </c>
      <c r="H186" s="4">
        <v>243.43338721763399</v>
      </c>
      <c r="I186" s="4">
        <v>199.50636862552901</v>
      </c>
      <c r="J186" s="4">
        <v>148.654516306115</v>
      </c>
      <c r="K186" s="4">
        <v>108.57273294697499</v>
      </c>
      <c r="L186" s="4">
        <v>71.633216357006205</v>
      </c>
    </row>
    <row r="187" spans="1:12" x14ac:dyDescent="0.25">
      <c r="A187" s="8" t="s">
        <v>94</v>
      </c>
      <c r="B187" s="2" t="s">
        <v>18</v>
      </c>
      <c r="C187" s="4">
        <v>187.22227339346799</v>
      </c>
      <c r="D187" s="4">
        <v>188.366495486758</v>
      </c>
      <c r="E187" s="4">
        <v>224.501805107634</v>
      </c>
      <c r="F187" s="4">
        <v>246.00222603898499</v>
      </c>
      <c r="G187" s="4">
        <v>268.98759190738201</v>
      </c>
      <c r="H187" s="4">
        <v>258.10480312576499</v>
      </c>
      <c r="I187" s="4">
        <v>244.10018439783499</v>
      </c>
      <c r="J187" s="4">
        <v>214.85068396375701</v>
      </c>
      <c r="K187" s="4">
        <v>205.818771823806</v>
      </c>
      <c r="L187" s="4">
        <v>169.03403344374399</v>
      </c>
    </row>
    <row r="188" spans="1:12" x14ac:dyDescent="0.25">
      <c r="A188" s="8" t="s">
        <v>95</v>
      </c>
      <c r="B188" s="2" t="s">
        <v>18</v>
      </c>
      <c r="C188" s="4">
        <v>24.1859565730859</v>
      </c>
      <c r="D188" s="4">
        <v>23.096163411581401</v>
      </c>
      <c r="E188" s="4">
        <v>21.679138316779898</v>
      </c>
      <c r="F188" s="4">
        <v>17.134318062214401</v>
      </c>
      <c r="G188" s="4">
        <v>13.707797928558</v>
      </c>
      <c r="H188" s="4">
        <v>13.4430070353392</v>
      </c>
      <c r="I188" s="4">
        <v>13.2347109734883</v>
      </c>
      <c r="J188" s="4">
        <v>12.654871391471501</v>
      </c>
      <c r="K188" s="4">
        <v>10.074793537140399</v>
      </c>
      <c r="L188" s="4">
        <v>6.7544965430779103</v>
      </c>
    </row>
    <row r="189" spans="1:12" x14ac:dyDescent="0.25">
      <c r="A189" s="8" t="s">
        <v>96</v>
      </c>
      <c r="B189" s="2" t="s">
        <v>18</v>
      </c>
      <c r="C189" s="4">
        <v>63.1873265484953</v>
      </c>
      <c r="D189" s="4">
        <v>70.098204049977298</v>
      </c>
      <c r="E189" s="4">
        <v>71.762377608024295</v>
      </c>
      <c r="F189" s="4">
        <v>76.457136837242004</v>
      </c>
      <c r="G189" s="4">
        <v>74.221475457927099</v>
      </c>
      <c r="H189" s="4">
        <v>81.689654555467001</v>
      </c>
      <c r="I189" s="4">
        <v>66.671233491419599</v>
      </c>
      <c r="J189" s="4">
        <v>42.237678629607302</v>
      </c>
      <c r="K189" s="4">
        <v>12.7214702742467</v>
      </c>
      <c r="L189" s="5"/>
    </row>
    <row r="190" spans="1:12" x14ac:dyDescent="0.25">
      <c r="A190" s="8" t="s">
        <v>97</v>
      </c>
      <c r="B190" s="2" t="s">
        <v>18</v>
      </c>
      <c r="C190" s="4">
        <v>246.57286722681499</v>
      </c>
      <c r="D190" s="4">
        <v>250.62055935181201</v>
      </c>
      <c r="E190" s="4">
        <v>254.859259843384</v>
      </c>
      <c r="F190" s="4">
        <v>254.66579809472901</v>
      </c>
      <c r="G190" s="4">
        <v>237.68807822174699</v>
      </c>
      <c r="H190" s="4">
        <v>215.09963971431699</v>
      </c>
      <c r="I190" s="4">
        <v>198.73689400049199</v>
      </c>
      <c r="J190" s="4">
        <v>186.75491860280101</v>
      </c>
      <c r="K190" s="4">
        <v>152.60228925008701</v>
      </c>
      <c r="L190" s="4">
        <v>47.564793359309597</v>
      </c>
    </row>
    <row r="191" spans="1:12" x14ac:dyDescent="0.25">
      <c r="A191" s="8" t="s">
        <v>98</v>
      </c>
      <c r="B191" s="2" t="s">
        <v>18</v>
      </c>
      <c r="C191" s="4">
        <v>1130.53426630933</v>
      </c>
      <c r="D191" s="4">
        <v>1062.0482444940401</v>
      </c>
      <c r="E191" s="4">
        <v>1036.8103010462901</v>
      </c>
      <c r="F191" s="4">
        <v>957.734079686173</v>
      </c>
      <c r="G191" s="4">
        <v>748.11054163787605</v>
      </c>
      <c r="H191" s="4">
        <v>716.36653804540595</v>
      </c>
      <c r="I191" s="4">
        <v>716.66783212816301</v>
      </c>
      <c r="J191" s="4">
        <v>608.69556074204797</v>
      </c>
      <c r="K191" s="4">
        <v>320.96351864527901</v>
      </c>
      <c r="L191" s="4">
        <v>96.306159940313094</v>
      </c>
    </row>
    <row r="192" spans="1:12" x14ac:dyDescent="0.25">
      <c r="A192" s="8" t="s">
        <v>99</v>
      </c>
      <c r="B192" s="2" t="s">
        <v>18</v>
      </c>
      <c r="C192" s="4">
        <v>147.21311667680899</v>
      </c>
      <c r="D192" s="4">
        <v>149.56417248830601</v>
      </c>
      <c r="E192" s="4">
        <v>137.80090787577501</v>
      </c>
      <c r="F192" s="4">
        <v>140.31623299413499</v>
      </c>
      <c r="G192" s="4">
        <v>125.615358521338</v>
      </c>
      <c r="H192" s="4">
        <v>117.62212158496099</v>
      </c>
      <c r="I192" s="4">
        <v>119.31014826545599</v>
      </c>
      <c r="J192" s="4">
        <v>109.067441805244</v>
      </c>
      <c r="K192" s="4">
        <v>75.867112501871802</v>
      </c>
      <c r="L192" s="4">
        <v>43.523397034945397</v>
      </c>
    </row>
    <row r="193" spans="1:12" x14ac:dyDescent="0.25">
      <c r="A193" s="8" t="s">
        <v>100</v>
      </c>
      <c r="B193" s="2" t="s">
        <v>18</v>
      </c>
      <c r="C193" s="4">
        <v>1953.31999020743</v>
      </c>
      <c r="D193" s="4">
        <v>1888.41237063158</v>
      </c>
      <c r="E193" s="4">
        <v>1891.3318372157801</v>
      </c>
      <c r="F193" s="4">
        <v>1862.1607365868199</v>
      </c>
      <c r="G193" s="4">
        <v>1626.7071618396401</v>
      </c>
      <c r="H193" s="4">
        <v>1585.1638998199301</v>
      </c>
      <c r="I193" s="4">
        <v>1573.26157403106</v>
      </c>
      <c r="J193" s="4">
        <v>1445.78664785929</v>
      </c>
      <c r="K193" s="4">
        <v>1079.8224018323999</v>
      </c>
      <c r="L193" s="4">
        <v>720.36506270933103</v>
      </c>
    </row>
    <row r="194" spans="1:12" x14ac:dyDescent="0.25">
      <c r="A194" s="8" t="s">
        <v>87</v>
      </c>
      <c r="B194" s="2" t="s">
        <v>25</v>
      </c>
      <c r="C194" s="4">
        <v>-254.4289047206</v>
      </c>
      <c r="D194" s="4">
        <v>-240.26555784965299</v>
      </c>
      <c r="E194" s="4">
        <v>-265.71102310895702</v>
      </c>
      <c r="F194" s="4">
        <v>-271.19889968383899</v>
      </c>
      <c r="G194" s="4">
        <v>-283.25250032622699</v>
      </c>
      <c r="H194" s="4">
        <v>-288.921076465368</v>
      </c>
      <c r="I194" s="4">
        <v>-304.88359631374999</v>
      </c>
      <c r="J194" s="4">
        <v>-437.98387870062999</v>
      </c>
      <c r="K194" s="4">
        <v>-526.94748599368597</v>
      </c>
      <c r="L194" s="4">
        <v>-590.09701539029004</v>
      </c>
    </row>
    <row r="195" spans="1:12" x14ac:dyDescent="0.25">
      <c r="A195" s="8" t="s">
        <v>88</v>
      </c>
      <c r="B195" s="2" t="s">
        <v>25</v>
      </c>
      <c r="C195" s="4">
        <v>229.86221912794801</v>
      </c>
      <c r="D195" s="4">
        <v>228.83083639768901</v>
      </c>
      <c r="E195" s="4">
        <v>228.92911043373101</v>
      </c>
      <c r="F195" s="4">
        <v>227.115515297717</v>
      </c>
      <c r="G195" s="4">
        <v>213.94242389908001</v>
      </c>
      <c r="H195" s="4">
        <v>204.25255532202101</v>
      </c>
      <c r="I195" s="4">
        <v>168.99185887015599</v>
      </c>
      <c r="J195" s="4">
        <v>126.489242444483</v>
      </c>
      <c r="K195" s="4">
        <v>107.26053661767099</v>
      </c>
      <c r="L195" s="4">
        <v>90.077112045629903</v>
      </c>
    </row>
    <row r="196" spans="1:12" x14ac:dyDescent="0.25">
      <c r="A196" s="8" t="s">
        <v>89</v>
      </c>
      <c r="B196" s="2" t="s">
        <v>25</v>
      </c>
      <c r="C196" s="4">
        <v>2047.37857085063</v>
      </c>
      <c r="D196" s="4">
        <v>1951.2430693021599</v>
      </c>
      <c r="E196" s="4">
        <v>1777.0692420458099</v>
      </c>
      <c r="F196" s="4">
        <v>1462.1699185914599</v>
      </c>
      <c r="G196" s="4">
        <v>1176.3569015156399</v>
      </c>
      <c r="H196" s="4">
        <v>764.65918223849496</v>
      </c>
      <c r="I196" s="4">
        <v>339.13601333561598</v>
      </c>
      <c r="J196" s="4">
        <v>117.644675606889</v>
      </c>
      <c r="K196" s="4">
        <v>113.462096752498</v>
      </c>
      <c r="L196" s="4">
        <v>74.472911921607604</v>
      </c>
    </row>
    <row r="197" spans="1:12" x14ac:dyDescent="0.25">
      <c r="A197" s="8" t="s">
        <v>90</v>
      </c>
      <c r="B197" s="2" t="s">
        <v>25</v>
      </c>
      <c r="C197" s="4">
        <v>5.9416563694921001E-2</v>
      </c>
      <c r="D197" s="4">
        <v>6.1911445108029199E-3</v>
      </c>
      <c r="E197" s="4">
        <v>5.5708095368448597E-3</v>
      </c>
      <c r="F197" s="4">
        <v>4.0509295558064304E-3</v>
      </c>
      <c r="G197" s="4">
        <v>3.2726844303541899E-3</v>
      </c>
      <c r="H197" s="4">
        <v>3.8367973883334299E-3</v>
      </c>
      <c r="I197" s="4">
        <v>3.4110148799424999E-3</v>
      </c>
      <c r="J197" s="4">
        <v>3.2268163252814502E-3</v>
      </c>
      <c r="K197" s="4">
        <v>2.2943123645598001E-3</v>
      </c>
      <c r="L197" s="5"/>
    </row>
    <row r="198" spans="1:12" x14ac:dyDescent="0.25">
      <c r="A198" s="8" t="s">
        <v>91</v>
      </c>
      <c r="B198" s="2" t="s">
        <v>25</v>
      </c>
      <c r="C198" s="4">
        <v>423.15955820424898</v>
      </c>
      <c r="D198" s="4">
        <v>415.68065652620197</v>
      </c>
      <c r="E198" s="4">
        <v>457.851123950101</v>
      </c>
      <c r="F198" s="4">
        <v>514.78655423481302</v>
      </c>
      <c r="G198" s="4">
        <v>538.851358401281</v>
      </c>
      <c r="H198" s="4">
        <v>555.80447491756797</v>
      </c>
      <c r="I198" s="4">
        <v>578.51007142397998</v>
      </c>
      <c r="J198" s="4">
        <v>541.28562126796805</v>
      </c>
      <c r="K198" s="4">
        <v>503.30192468104298</v>
      </c>
      <c r="L198" s="4">
        <v>519.44984746142495</v>
      </c>
    </row>
    <row r="199" spans="1:12" x14ac:dyDescent="0.25">
      <c r="A199" s="8" t="s">
        <v>92</v>
      </c>
      <c r="B199" s="2" t="s">
        <v>25</v>
      </c>
      <c r="C199" s="4">
        <v>165.66544931625401</v>
      </c>
      <c r="D199" s="4">
        <v>133.746214836169</v>
      </c>
      <c r="E199" s="4">
        <v>156.36127148772701</v>
      </c>
      <c r="F199" s="4">
        <v>156.75984824128699</v>
      </c>
      <c r="G199" s="4">
        <v>139.27319865596201</v>
      </c>
      <c r="H199" s="4">
        <v>136.92194024568599</v>
      </c>
      <c r="I199" s="4">
        <v>137.12629988703901</v>
      </c>
      <c r="J199" s="4">
        <v>128.84527343257699</v>
      </c>
      <c r="K199" s="4">
        <v>100.275984816201</v>
      </c>
      <c r="L199" s="4">
        <v>72.239297299804093</v>
      </c>
    </row>
    <row r="200" spans="1:12" x14ac:dyDescent="0.25">
      <c r="A200" s="8" t="s">
        <v>93</v>
      </c>
      <c r="B200" s="2" t="s">
        <v>25</v>
      </c>
      <c r="C200" s="4">
        <v>370.79526297257001</v>
      </c>
      <c r="D200" s="4">
        <v>362.814531751321</v>
      </c>
      <c r="E200" s="4">
        <v>353.42642366431801</v>
      </c>
      <c r="F200" s="4">
        <v>344.98267404174402</v>
      </c>
      <c r="G200" s="4">
        <v>291.95066443566299</v>
      </c>
      <c r="H200" s="4">
        <v>243.43770969215399</v>
      </c>
      <c r="I200" s="4">
        <v>199.50006790224199</v>
      </c>
      <c r="J200" s="4">
        <v>148.634305077237</v>
      </c>
      <c r="K200" s="4">
        <v>108.558822441384</v>
      </c>
      <c r="L200" s="4">
        <v>71.121688275729099</v>
      </c>
    </row>
    <row r="201" spans="1:12" x14ac:dyDescent="0.25">
      <c r="A201" s="8" t="s">
        <v>94</v>
      </c>
      <c r="B201" s="2" t="s">
        <v>25</v>
      </c>
      <c r="C201" s="4">
        <v>187.22175504184099</v>
      </c>
      <c r="D201" s="4">
        <v>188.36815928876001</v>
      </c>
      <c r="E201" s="4">
        <v>224.42060529972801</v>
      </c>
      <c r="F201" s="4">
        <v>245.92109503064299</v>
      </c>
      <c r="G201" s="4">
        <v>268.91492874098799</v>
      </c>
      <c r="H201" s="4">
        <v>258.018449557824</v>
      </c>
      <c r="I201" s="4">
        <v>243.661842891357</v>
      </c>
      <c r="J201" s="4">
        <v>213.694246636625</v>
      </c>
      <c r="K201" s="4">
        <v>205.33234463137001</v>
      </c>
      <c r="L201" s="4">
        <v>166.91842845829001</v>
      </c>
    </row>
    <row r="202" spans="1:12" x14ac:dyDescent="0.25">
      <c r="A202" s="8" t="s">
        <v>95</v>
      </c>
      <c r="B202" s="2" t="s">
        <v>25</v>
      </c>
      <c r="C202" s="4">
        <v>24.1859565730859</v>
      </c>
      <c r="D202" s="4">
        <v>23.096163411581401</v>
      </c>
      <c r="E202" s="4">
        <v>21.679138316779898</v>
      </c>
      <c r="F202" s="4">
        <v>17.134318062214401</v>
      </c>
      <c r="G202" s="4">
        <v>13.707797928558</v>
      </c>
      <c r="H202" s="4">
        <v>13.4430070353392</v>
      </c>
      <c r="I202" s="4">
        <v>13.2912625919141</v>
      </c>
      <c r="J202" s="4">
        <v>10.8715791253546</v>
      </c>
      <c r="K202" s="4">
        <v>8.3687664070595797</v>
      </c>
      <c r="L202" s="4">
        <v>6.0607237499915101</v>
      </c>
    </row>
    <row r="203" spans="1:12" x14ac:dyDescent="0.25">
      <c r="A203" s="8" t="s">
        <v>96</v>
      </c>
      <c r="B203" s="2" t="s">
        <v>25</v>
      </c>
      <c r="C203" s="4">
        <v>63.1873265484953</v>
      </c>
      <c r="D203" s="4">
        <v>70.098204049977298</v>
      </c>
      <c r="E203" s="4">
        <v>71.762377608024295</v>
      </c>
      <c r="F203" s="4">
        <v>76.457136837242004</v>
      </c>
      <c r="G203" s="4">
        <v>74.221475457927099</v>
      </c>
      <c r="H203" s="4">
        <v>81.689654555466802</v>
      </c>
      <c r="I203" s="4">
        <v>70.101759044845707</v>
      </c>
      <c r="J203" s="4">
        <v>42.237678629607203</v>
      </c>
      <c r="K203" s="4">
        <v>13.1942300069871</v>
      </c>
      <c r="L203" s="5"/>
    </row>
    <row r="204" spans="1:12" x14ac:dyDescent="0.25">
      <c r="A204" s="8" t="s">
        <v>97</v>
      </c>
      <c r="B204" s="2" t="s">
        <v>25</v>
      </c>
      <c r="C204" s="4">
        <v>246.57286722681499</v>
      </c>
      <c r="D204" s="4">
        <v>250.62055935181201</v>
      </c>
      <c r="E204" s="4">
        <v>254.859259843384</v>
      </c>
      <c r="F204" s="4">
        <v>254.66579809472901</v>
      </c>
      <c r="G204" s="4">
        <v>237.68807822174699</v>
      </c>
      <c r="H204" s="4">
        <v>214.93083187848899</v>
      </c>
      <c r="I204" s="4">
        <v>198.68804868019299</v>
      </c>
      <c r="J204" s="4">
        <v>186.75491860280101</v>
      </c>
      <c r="K204" s="4">
        <v>148.58900008309101</v>
      </c>
      <c r="L204" s="4">
        <v>37.593485124143299</v>
      </c>
    </row>
    <row r="205" spans="1:12" x14ac:dyDescent="0.25">
      <c r="A205" s="8" t="s">
        <v>98</v>
      </c>
      <c r="B205" s="2" t="s">
        <v>25</v>
      </c>
      <c r="C205" s="4">
        <v>1130.53426630933</v>
      </c>
      <c r="D205" s="4">
        <v>1062.0482444940401</v>
      </c>
      <c r="E205" s="4">
        <v>1036.8103010462901</v>
      </c>
      <c r="F205" s="4">
        <v>957.75851766501103</v>
      </c>
      <c r="G205" s="4">
        <v>748.11054163787605</v>
      </c>
      <c r="H205" s="4">
        <v>716.27246789773199</v>
      </c>
      <c r="I205" s="4">
        <v>713.11609085343002</v>
      </c>
      <c r="J205" s="4">
        <v>620.45972496939999</v>
      </c>
      <c r="K205" s="4">
        <v>332.54557404028299</v>
      </c>
      <c r="L205" s="4">
        <v>104.37039120435399</v>
      </c>
    </row>
    <row r="206" spans="1:12" x14ac:dyDescent="0.25">
      <c r="A206" s="8" t="s">
        <v>99</v>
      </c>
      <c r="B206" s="2" t="s">
        <v>25</v>
      </c>
      <c r="C206" s="4">
        <v>147.21311667680899</v>
      </c>
      <c r="D206" s="4">
        <v>149.56417248830601</v>
      </c>
      <c r="E206" s="4">
        <v>137.80090787577501</v>
      </c>
      <c r="F206" s="4">
        <v>140.31623299413499</v>
      </c>
      <c r="G206" s="4">
        <v>125.615358521338</v>
      </c>
      <c r="H206" s="4">
        <v>117.62212158496099</v>
      </c>
      <c r="I206" s="4">
        <v>119.277385236413</v>
      </c>
      <c r="J206" s="4">
        <v>109.042550986305</v>
      </c>
      <c r="K206" s="4">
        <v>75.843642917964601</v>
      </c>
      <c r="L206" s="4">
        <v>43.506163630265704</v>
      </c>
    </row>
    <row r="207" spans="1:12" x14ac:dyDescent="0.25">
      <c r="A207" s="8" t="s">
        <v>100</v>
      </c>
      <c r="B207" s="2" t="s">
        <v>25</v>
      </c>
      <c r="C207" s="4">
        <v>1953.31999020743</v>
      </c>
      <c r="D207" s="4">
        <v>1888.41235324791</v>
      </c>
      <c r="E207" s="4">
        <v>1891.3318226445999</v>
      </c>
      <c r="F207" s="4">
        <v>1862.18523279703</v>
      </c>
      <c r="G207" s="4">
        <v>1626.70725166696</v>
      </c>
      <c r="H207" s="4">
        <v>1584.9018512288701</v>
      </c>
      <c r="I207" s="4">
        <v>1573.07043467473</v>
      </c>
      <c r="J207" s="4">
        <v>1455.4034087179</v>
      </c>
      <c r="K207" s="4">
        <v>1085.80599574747</v>
      </c>
      <c r="L207" s="4">
        <v>721.72071454176898</v>
      </c>
    </row>
    <row r="208" spans="1:12" x14ac:dyDescent="0.25">
      <c r="A208" s="8" t="s">
        <v>87</v>
      </c>
      <c r="B208" s="2" t="s">
        <v>28</v>
      </c>
      <c r="C208" s="4">
        <v>-254.429117588754</v>
      </c>
      <c r="D208" s="4">
        <v>-240.265770414115</v>
      </c>
      <c r="E208" s="4">
        <v>-265.711232789088</v>
      </c>
      <c r="F208" s="4">
        <v>-271.19905231220599</v>
      </c>
      <c r="G208" s="4">
        <v>-283.21071442190799</v>
      </c>
      <c r="H208" s="4">
        <v>-288.89956801847097</v>
      </c>
      <c r="I208" s="4">
        <v>-304.48953678726298</v>
      </c>
      <c r="J208" s="4">
        <v>-432.55179912967998</v>
      </c>
      <c r="K208" s="4">
        <v>-528.21673894574303</v>
      </c>
      <c r="L208" s="4">
        <v>-605.02228098076796</v>
      </c>
    </row>
    <row r="209" spans="1:12" x14ac:dyDescent="0.25">
      <c r="A209" s="8" t="s">
        <v>88</v>
      </c>
      <c r="B209" s="2" t="s">
        <v>28</v>
      </c>
      <c r="C209" s="4">
        <v>229.86221912794801</v>
      </c>
      <c r="D209" s="4">
        <v>228.830536163711</v>
      </c>
      <c r="E209" s="4">
        <v>228.92912770539101</v>
      </c>
      <c r="F209" s="4">
        <v>227.115756352586</v>
      </c>
      <c r="G209" s="4">
        <v>213.945034088472</v>
      </c>
      <c r="H209" s="4">
        <v>204.25255532202101</v>
      </c>
      <c r="I209" s="4">
        <v>168.99185887015599</v>
      </c>
      <c r="J209" s="4">
        <v>126.506470814088</v>
      </c>
      <c r="K209" s="4">
        <v>107.30022838365601</v>
      </c>
      <c r="L209" s="4">
        <v>90.051698922410694</v>
      </c>
    </row>
    <row r="210" spans="1:12" x14ac:dyDescent="0.25">
      <c r="A210" s="8" t="s">
        <v>89</v>
      </c>
      <c r="B210" s="2" t="s">
        <v>28</v>
      </c>
      <c r="C210" s="4">
        <v>2047.3679760155101</v>
      </c>
      <c r="D210" s="4">
        <v>1951.2402689493299</v>
      </c>
      <c r="E210" s="4">
        <v>1777.05976939227</v>
      </c>
      <c r="F210" s="4">
        <v>1462.18422925715</v>
      </c>
      <c r="G210" s="4">
        <v>1176.2212902664601</v>
      </c>
      <c r="H210" s="4">
        <v>764.08129243298197</v>
      </c>
      <c r="I210" s="4">
        <v>338.05867664905298</v>
      </c>
      <c r="J210" s="4">
        <v>119.56654385597901</v>
      </c>
      <c r="K210" s="4">
        <v>113.18281330060501</v>
      </c>
      <c r="L210" s="4">
        <v>73.594831523495102</v>
      </c>
    </row>
    <row r="211" spans="1:12" x14ac:dyDescent="0.25">
      <c r="A211" s="8" t="s">
        <v>90</v>
      </c>
      <c r="B211" s="2" t="s">
        <v>28</v>
      </c>
      <c r="C211" s="4">
        <v>5.9416563694921001E-2</v>
      </c>
      <c r="D211" s="4">
        <v>6.1913667428248297E-3</v>
      </c>
      <c r="E211" s="4">
        <v>5.5710036170898E-3</v>
      </c>
      <c r="F211" s="4">
        <v>4.0503320818718299E-3</v>
      </c>
      <c r="G211" s="4">
        <v>3.27328092492252E-3</v>
      </c>
      <c r="H211" s="4">
        <v>3.8335516126348202E-3</v>
      </c>
      <c r="I211" s="4">
        <v>3.4133869566495799E-3</v>
      </c>
      <c r="J211" s="4">
        <v>3.2158887973024498E-3</v>
      </c>
      <c r="K211" s="4">
        <v>2.2926685646797E-3</v>
      </c>
      <c r="L211" s="5"/>
    </row>
    <row r="212" spans="1:12" x14ac:dyDescent="0.25">
      <c r="A212" s="8" t="s">
        <v>91</v>
      </c>
      <c r="B212" s="2" t="s">
        <v>28</v>
      </c>
      <c r="C212" s="4">
        <v>423.15955820424898</v>
      </c>
      <c r="D212" s="4">
        <v>415.68630510756299</v>
      </c>
      <c r="E212" s="4">
        <v>457.86085030052902</v>
      </c>
      <c r="F212" s="4">
        <v>514.75105497843003</v>
      </c>
      <c r="G212" s="4">
        <v>538.906320755602</v>
      </c>
      <c r="H212" s="4">
        <v>555.97798423040103</v>
      </c>
      <c r="I212" s="4">
        <v>578.85125436389205</v>
      </c>
      <c r="J212" s="4">
        <v>548.57956391611901</v>
      </c>
      <c r="K212" s="4">
        <v>509.37187090600401</v>
      </c>
      <c r="L212" s="4">
        <v>519.44984746142495</v>
      </c>
    </row>
    <row r="213" spans="1:12" x14ac:dyDescent="0.25">
      <c r="A213" s="8" t="s">
        <v>92</v>
      </c>
      <c r="B213" s="2" t="s">
        <v>28</v>
      </c>
      <c r="C213" s="4">
        <v>165.66544931625401</v>
      </c>
      <c r="D213" s="4">
        <v>133.74615647814599</v>
      </c>
      <c r="E213" s="4">
        <v>156.34727589847199</v>
      </c>
      <c r="F213" s="4">
        <v>156.72881888046899</v>
      </c>
      <c r="G213" s="4">
        <v>139.27307450962701</v>
      </c>
      <c r="H213" s="4">
        <v>136.926640558283</v>
      </c>
      <c r="I213" s="4">
        <v>137.12676327836701</v>
      </c>
      <c r="J213" s="4">
        <v>128.04118948748601</v>
      </c>
      <c r="K213" s="4">
        <v>99.766569359804706</v>
      </c>
      <c r="L213" s="4">
        <v>72.126854358583998</v>
      </c>
    </row>
    <row r="214" spans="1:12" x14ac:dyDescent="0.25">
      <c r="A214" s="8" t="s">
        <v>93</v>
      </c>
      <c r="B214" s="2" t="s">
        <v>28</v>
      </c>
      <c r="C214" s="4">
        <v>370.79526297257001</v>
      </c>
      <c r="D214" s="4">
        <v>362.814531751321</v>
      </c>
      <c r="E214" s="4">
        <v>353.41163992015402</v>
      </c>
      <c r="F214" s="4">
        <v>344.96723351882201</v>
      </c>
      <c r="G214" s="4">
        <v>291.93457469185103</v>
      </c>
      <c r="H214" s="4">
        <v>243.427086494348</v>
      </c>
      <c r="I214" s="4">
        <v>199.50006790224199</v>
      </c>
      <c r="J214" s="4">
        <v>148.64821558282901</v>
      </c>
      <c r="K214" s="4">
        <v>108.57273294697499</v>
      </c>
      <c r="L214" s="4">
        <v>71.633216357006205</v>
      </c>
    </row>
    <row r="215" spans="1:12" x14ac:dyDescent="0.25">
      <c r="A215" s="8" t="s">
        <v>94</v>
      </c>
      <c r="B215" s="2" t="s">
        <v>28</v>
      </c>
      <c r="C215" s="4">
        <v>187.22227339346799</v>
      </c>
      <c r="D215" s="4">
        <v>188.36649579643199</v>
      </c>
      <c r="E215" s="4">
        <v>224.51842314061901</v>
      </c>
      <c r="F215" s="4">
        <v>246.01736176481799</v>
      </c>
      <c r="G215" s="4">
        <v>269.00927011108303</v>
      </c>
      <c r="H215" s="4">
        <v>258.128909751317</v>
      </c>
      <c r="I215" s="4">
        <v>244.15094550108901</v>
      </c>
      <c r="J215" s="4">
        <v>214.907703929062</v>
      </c>
      <c r="K215" s="4">
        <v>206.022126055972</v>
      </c>
      <c r="L215" s="4">
        <v>169.260787827038</v>
      </c>
    </row>
    <row r="216" spans="1:12" x14ac:dyDescent="0.25">
      <c r="A216" s="8" t="s">
        <v>95</v>
      </c>
      <c r="B216" s="2" t="s">
        <v>28</v>
      </c>
      <c r="C216" s="4">
        <v>24.1859565730859</v>
      </c>
      <c r="D216" s="4">
        <v>23.096163411581401</v>
      </c>
      <c r="E216" s="4">
        <v>21.679138316779898</v>
      </c>
      <c r="F216" s="4">
        <v>17.134318062214401</v>
      </c>
      <c r="G216" s="4">
        <v>13.707797928558</v>
      </c>
      <c r="H216" s="4">
        <v>13.4430070353392</v>
      </c>
      <c r="I216" s="4">
        <v>13.2347109734883</v>
      </c>
      <c r="J216" s="4">
        <v>12.654871391471501</v>
      </c>
      <c r="K216" s="4">
        <v>10.0753492791996</v>
      </c>
      <c r="L216" s="4">
        <v>6.7544965430779103</v>
      </c>
    </row>
    <row r="217" spans="1:12" x14ac:dyDescent="0.25">
      <c r="A217" s="8" t="s">
        <v>96</v>
      </c>
      <c r="B217" s="2" t="s">
        <v>28</v>
      </c>
      <c r="C217" s="4">
        <v>63.1873265484953</v>
      </c>
      <c r="D217" s="4">
        <v>70.098204049977298</v>
      </c>
      <c r="E217" s="4">
        <v>71.762377608024295</v>
      </c>
      <c r="F217" s="4">
        <v>76.457136837242004</v>
      </c>
      <c r="G217" s="4">
        <v>77.559284104504002</v>
      </c>
      <c r="H217" s="4">
        <v>81.689654555466902</v>
      </c>
      <c r="I217" s="4">
        <v>66.671233491419599</v>
      </c>
      <c r="J217" s="4">
        <v>42.237678629607302</v>
      </c>
      <c r="K217" s="4">
        <v>12.7214702742467</v>
      </c>
      <c r="L217" s="5"/>
    </row>
    <row r="218" spans="1:12" x14ac:dyDescent="0.25">
      <c r="A218" s="8" t="s">
        <v>97</v>
      </c>
      <c r="B218" s="2" t="s">
        <v>28</v>
      </c>
      <c r="C218" s="4">
        <v>246.57286722681499</v>
      </c>
      <c r="D218" s="4">
        <v>250.62055935181201</v>
      </c>
      <c r="E218" s="4">
        <v>254.859259843384</v>
      </c>
      <c r="F218" s="4">
        <v>254.66579809472901</v>
      </c>
      <c r="G218" s="4">
        <v>237.68807822174699</v>
      </c>
      <c r="H218" s="4">
        <v>215.10687918264799</v>
      </c>
      <c r="I218" s="4">
        <v>198.74319348096901</v>
      </c>
      <c r="J218" s="4">
        <v>186.75491860280101</v>
      </c>
      <c r="K218" s="4">
        <v>152.600811724153</v>
      </c>
      <c r="L218" s="4">
        <v>47.072891140235498</v>
      </c>
    </row>
    <row r="219" spans="1:12" x14ac:dyDescent="0.25">
      <c r="A219" s="8" t="s">
        <v>98</v>
      </c>
      <c r="B219" s="2" t="s">
        <v>28</v>
      </c>
      <c r="C219" s="4">
        <v>1130.53426630933</v>
      </c>
      <c r="D219" s="4">
        <v>1062.0482444940401</v>
      </c>
      <c r="E219" s="4">
        <v>1036.8103010462901</v>
      </c>
      <c r="F219" s="4">
        <v>957.59962962033296</v>
      </c>
      <c r="G219" s="4">
        <v>744.77273299129899</v>
      </c>
      <c r="H219" s="4">
        <v>716.39709620972496</v>
      </c>
      <c r="I219" s="4">
        <v>716.71648394538795</v>
      </c>
      <c r="J219" s="4">
        <v>608.65610022458804</v>
      </c>
      <c r="K219" s="4">
        <v>320.92352396408597</v>
      </c>
      <c r="L219" s="4">
        <v>96.316007849571704</v>
      </c>
    </row>
    <row r="220" spans="1:12" x14ac:dyDescent="0.25">
      <c r="A220" s="8" t="s">
        <v>99</v>
      </c>
      <c r="B220" s="2" t="s">
        <v>28</v>
      </c>
      <c r="C220" s="4">
        <v>147.21311667680899</v>
      </c>
      <c r="D220" s="4">
        <v>149.56417248830601</v>
      </c>
      <c r="E220" s="4">
        <v>137.80090787577501</v>
      </c>
      <c r="F220" s="4">
        <v>140.31623299413499</v>
      </c>
      <c r="G220" s="4">
        <v>125.615358521338</v>
      </c>
      <c r="H220" s="4">
        <v>117.62212158496099</v>
      </c>
      <c r="I220" s="4">
        <v>119.31014826545599</v>
      </c>
      <c r="J220" s="4">
        <v>109.067441805244</v>
      </c>
      <c r="K220" s="4">
        <v>75.867112501872001</v>
      </c>
      <c r="L220" s="4">
        <v>43.523397034945603</v>
      </c>
    </row>
    <row r="221" spans="1:12" x14ac:dyDescent="0.25">
      <c r="A221" s="8" t="s">
        <v>100</v>
      </c>
      <c r="B221" s="2" t="s">
        <v>28</v>
      </c>
      <c r="C221" s="4">
        <v>1953.31999020743</v>
      </c>
      <c r="D221" s="4">
        <v>1888.41246268994</v>
      </c>
      <c r="E221" s="4">
        <v>1891.3319176329101</v>
      </c>
      <c r="F221" s="4">
        <v>1862.0259608912199</v>
      </c>
      <c r="G221" s="4">
        <v>1626.70716229598</v>
      </c>
      <c r="H221" s="4">
        <v>1585.2016976590401</v>
      </c>
      <c r="I221" s="4">
        <v>1573.31702004824</v>
      </c>
      <c r="J221" s="4">
        <v>1445.74709652566</v>
      </c>
      <c r="K221" s="4">
        <v>1079.78136637839</v>
      </c>
      <c r="L221" s="4">
        <v>719.88276355179903</v>
      </c>
    </row>
    <row r="222" spans="1:12" x14ac:dyDescent="0.25">
      <c r="A222" s="8" t="s">
        <v>87</v>
      </c>
      <c r="B222" s="2" t="s">
        <v>31</v>
      </c>
      <c r="C222" s="4">
        <v>-254.428987308058</v>
      </c>
      <c r="D222" s="4">
        <v>-240.369992162556</v>
      </c>
      <c r="E222" s="4">
        <v>-266.32699543126398</v>
      </c>
      <c r="F222" s="4">
        <v>-271.253380648698</v>
      </c>
      <c r="G222" s="4">
        <v>-283.26786586977403</v>
      </c>
      <c r="H222" s="4">
        <v>-288.99584195888798</v>
      </c>
      <c r="I222" s="4">
        <v>-304.87209115210499</v>
      </c>
      <c r="J222" s="4">
        <v>-436.73434210785501</v>
      </c>
      <c r="K222" s="4">
        <v>-526.91519415714004</v>
      </c>
      <c r="L222" s="4">
        <v>-590.38395876894299</v>
      </c>
    </row>
    <row r="223" spans="1:12" x14ac:dyDescent="0.25">
      <c r="A223" s="8" t="s">
        <v>88</v>
      </c>
      <c r="B223" s="2" t="s">
        <v>31</v>
      </c>
      <c r="C223" s="4">
        <v>229.86221912794801</v>
      </c>
      <c r="D223" s="4">
        <v>228.83083639768901</v>
      </c>
      <c r="E223" s="4">
        <v>228.92911043373101</v>
      </c>
      <c r="F223" s="4">
        <v>227.115515297717</v>
      </c>
      <c r="G223" s="4">
        <v>213.94242389908001</v>
      </c>
      <c r="H223" s="4">
        <v>204.25255532202101</v>
      </c>
      <c r="I223" s="4">
        <v>168.99185887015599</v>
      </c>
      <c r="J223" s="4">
        <v>126.489242444483</v>
      </c>
      <c r="K223" s="4">
        <v>107.26053661767099</v>
      </c>
      <c r="L223" s="4">
        <v>90.077112045629903</v>
      </c>
    </row>
    <row r="224" spans="1:12" x14ac:dyDescent="0.25">
      <c r="A224" s="8" t="s">
        <v>89</v>
      </c>
      <c r="B224" s="2" t="s">
        <v>31</v>
      </c>
      <c r="C224" s="4">
        <v>2047.37856471438</v>
      </c>
      <c r="D224" s="4">
        <v>1951.2430676689801</v>
      </c>
      <c r="E224" s="4">
        <v>1777.06924204558</v>
      </c>
      <c r="F224" s="4">
        <v>1462.16986998784</v>
      </c>
      <c r="G224" s="4">
        <v>1176.3569036809099</v>
      </c>
      <c r="H224" s="4">
        <v>764.65918046916897</v>
      </c>
      <c r="I224" s="4">
        <v>339.13599493212899</v>
      </c>
      <c r="J224" s="4">
        <v>117.644683217523</v>
      </c>
      <c r="K224" s="4">
        <v>113.461973981176</v>
      </c>
      <c r="L224" s="4">
        <v>74.472779747839098</v>
      </c>
    </row>
    <row r="225" spans="1:12" x14ac:dyDescent="0.25">
      <c r="A225" s="8" t="s">
        <v>90</v>
      </c>
      <c r="B225" s="2" t="s">
        <v>31</v>
      </c>
      <c r="C225" s="4">
        <v>5.9416563694921001E-2</v>
      </c>
      <c r="D225" s="4">
        <v>6.1911445108031602E-3</v>
      </c>
      <c r="E225" s="4">
        <v>5.5708095368448597E-3</v>
      </c>
      <c r="F225" s="4">
        <v>4.0509295558064399E-3</v>
      </c>
      <c r="G225" s="4">
        <v>3.2726844303541899E-3</v>
      </c>
      <c r="H225" s="4">
        <v>3.8367973883334299E-3</v>
      </c>
      <c r="I225" s="4">
        <v>3.4110150747132901E-3</v>
      </c>
      <c r="J225" s="4">
        <v>3.2268158537970002E-3</v>
      </c>
      <c r="K225" s="4">
        <v>2.2943135138488E-3</v>
      </c>
      <c r="L225" s="5"/>
    </row>
    <row r="226" spans="1:12" x14ac:dyDescent="0.25">
      <c r="A226" s="8" t="s">
        <v>91</v>
      </c>
      <c r="B226" s="2" t="s">
        <v>31</v>
      </c>
      <c r="C226" s="4">
        <v>423.15955820424898</v>
      </c>
      <c r="D226" s="4">
        <v>415.664430435388</v>
      </c>
      <c r="E226" s="4">
        <v>457.85112395020599</v>
      </c>
      <c r="F226" s="4">
        <v>514.82516427407302</v>
      </c>
      <c r="G226" s="4">
        <v>538.851358401281</v>
      </c>
      <c r="H226" s="4">
        <v>555.80447491756797</v>
      </c>
      <c r="I226" s="4">
        <v>578.51007142397998</v>
      </c>
      <c r="J226" s="4">
        <v>541.28575293782399</v>
      </c>
      <c r="K226" s="4">
        <v>503.30163638479303</v>
      </c>
      <c r="L226" s="4">
        <v>519.45000013601896</v>
      </c>
    </row>
    <row r="227" spans="1:12" x14ac:dyDescent="0.25">
      <c r="A227" s="8" t="s">
        <v>92</v>
      </c>
      <c r="B227" s="2" t="s">
        <v>31</v>
      </c>
      <c r="C227" s="4">
        <v>165.66542516976199</v>
      </c>
      <c r="D227" s="4">
        <v>135.15215805285499</v>
      </c>
      <c r="E227" s="4">
        <v>157.49715864808101</v>
      </c>
      <c r="F227" s="4">
        <v>156.75957137915799</v>
      </c>
      <c r="G227" s="4">
        <v>139.27319849144999</v>
      </c>
      <c r="H227" s="4">
        <v>136.92194017522999</v>
      </c>
      <c r="I227" s="4">
        <v>137.12629990984601</v>
      </c>
      <c r="J227" s="4">
        <v>128.845261478655</v>
      </c>
      <c r="K227" s="4">
        <v>100.276012508214</v>
      </c>
      <c r="L227" s="4">
        <v>72.239290162634404</v>
      </c>
    </row>
    <row r="228" spans="1:12" x14ac:dyDescent="0.25">
      <c r="A228" s="8" t="s">
        <v>93</v>
      </c>
      <c r="B228" s="2" t="s">
        <v>31</v>
      </c>
      <c r="C228" s="4">
        <v>370.79526297257001</v>
      </c>
      <c r="D228" s="4">
        <v>362.814531751321</v>
      </c>
      <c r="E228" s="4">
        <v>353.42642366431801</v>
      </c>
      <c r="F228" s="4">
        <v>344.98267404174402</v>
      </c>
      <c r="G228" s="4">
        <v>291.95066443566299</v>
      </c>
      <c r="H228" s="4">
        <v>243.43770969215399</v>
      </c>
      <c r="I228" s="4">
        <v>199.50006790224199</v>
      </c>
      <c r="J228" s="4">
        <v>148.634305077237</v>
      </c>
      <c r="K228" s="4">
        <v>108.558822441384</v>
      </c>
      <c r="L228" s="4">
        <v>71.121688275729099</v>
      </c>
    </row>
    <row r="229" spans="1:12" x14ac:dyDescent="0.25">
      <c r="A229" s="8" t="s">
        <v>94</v>
      </c>
      <c r="B229" s="2" t="s">
        <v>31</v>
      </c>
      <c r="C229" s="4">
        <v>187.22175534206499</v>
      </c>
      <c r="D229" s="4">
        <v>188.36815928876101</v>
      </c>
      <c r="E229" s="4">
        <v>224.41762579857399</v>
      </c>
      <c r="F229" s="4">
        <v>245.92110059498401</v>
      </c>
      <c r="G229" s="4">
        <v>268.91492674023601</v>
      </c>
      <c r="H229" s="4">
        <v>258.01845206899202</v>
      </c>
      <c r="I229" s="4">
        <v>243.66186076041001</v>
      </c>
      <c r="J229" s="4">
        <v>213.69426649565699</v>
      </c>
      <c r="K229" s="4">
        <v>205.33239272271999</v>
      </c>
      <c r="L229" s="4">
        <v>166.918507428601</v>
      </c>
    </row>
    <row r="230" spans="1:12" x14ac:dyDescent="0.25">
      <c r="A230" s="8" t="s">
        <v>95</v>
      </c>
      <c r="B230" s="2" t="s">
        <v>31</v>
      </c>
      <c r="C230" s="4">
        <v>24.1859565730859</v>
      </c>
      <c r="D230" s="4">
        <v>23.096163411581401</v>
      </c>
      <c r="E230" s="4">
        <v>21.679138316779898</v>
      </c>
      <c r="F230" s="4">
        <v>17.134318062214401</v>
      </c>
      <c r="G230" s="4">
        <v>13.707797928558</v>
      </c>
      <c r="H230" s="4">
        <v>13.4430070353392</v>
      </c>
      <c r="I230" s="4">
        <v>13.2912625919141</v>
      </c>
      <c r="J230" s="4">
        <v>10.8715791253546</v>
      </c>
      <c r="K230" s="4">
        <v>8.3687664070595993</v>
      </c>
      <c r="L230" s="4">
        <v>6.0607237499915101</v>
      </c>
    </row>
    <row r="231" spans="1:12" x14ac:dyDescent="0.25">
      <c r="A231" s="8" t="s">
        <v>96</v>
      </c>
      <c r="B231" s="2" t="s">
        <v>31</v>
      </c>
      <c r="C231" s="4">
        <v>63.1873265484953</v>
      </c>
      <c r="D231" s="4">
        <v>70.098204049977298</v>
      </c>
      <c r="E231" s="4">
        <v>71.762377608024295</v>
      </c>
      <c r="F231" s="4">
        <v>73.165686644089803</v>
      </c>
      <c r="G231" s="4">
        <v>74.221475457927099</v>
      </c>
      <c r="H231" s="4">
        <v>78.305487455465396</v>
      </c>
      <c r="I231" s="4">
        <v>66.671233491419599</v>
      </c>
      <c r="J231" s="4">
        <v>42.237678629607302</v>
      </c>
      <c r="K231" s="4">
        <v>13.1942300069871</v>
      </c>
      <c r="L231" s="5"/>
    </row>
    <row r="232" spans="1:12" x14ac:dyDescent="0.25">
      <c r="A232" s="8" t="s">
        <v>97</v>
      </c>
      <c r="B232" s="2" t="s">
        <v>31</v>
      </c>
      <c r="C232" s="4">
        <v>246.57286722681499</v>
      </c>
      <c r="D232" s="4">
        <v>250.62055935181201</v>
      </c>
      <c r="E232" s="4">
        <v>254.859259843384</v>
      </c>
      <c r="F232" s="4">
        <v>254.66579809472901</v>
      </c>
      <c r="G232" s="4">
        <v>237.68807822174699</v>
      </c>
      <c r="H232" s="4">
        <v>214.93083187848799</v>
      </c>
      <c r="I232" s="4">
        <v>198.68804868019299</v>
      </c>
      <c r="J232" s="4">
        <v>186.75491860280101</v>
      </c>
      <c r="K232" s="4">
        <v>148.58951781134601</v>
      </c>
      <c r="L232" s="4">
        <v>37.593485124143299</v>
      </c>
    </row>
    <row r="233" spans="1:12" x14ac:dyDescent="0.25">
      <c r="A233" s="8" t="s">
        <v>98</v>
      </c>
      <c r="B233" s="2" t="s">
        <v>31</v>
      </c>
      <c r="C233" s="4">
        <v>1130.53426630933</v>
      </c>
      <c r="D233" s="4">
        <v>1062.0482444940401</v>
      </c>
      <c r="E233" s="4">
        <v>1036.8103010462901</v>
      </c>
      <c r="F233" s="4">
        <v>961.04996785816297</v>
      </c>
      <c r="G233" s="4">
        <v>748.11054163787605</v>
      </c>
      <c r="H233" s="4">
        <v>719.65663499773302</v>
      </c>
      <c r="I233" s="4">
        <v>716.54661640685595</v>
      </c>
      <c r="J233" s="4">
        <v>620.45957824341599</v>
      </c>
      <c r="K233" s="4">
        <v>332.54539082547302</v>
      </c>
      <c r="L233" s="4">
        <v>104.370298913466</v>
      </c>
    </row>
    <row r="234" spans="1:12" x14ac:dyDescent="0.25">
      <c r="A234" s="8" t="s">
        <v>99</v>
      </c>
      <c r="B234" s="2" t="s">
        <v>31</v>
      </c>
      <c r="C234" s="4">
        <v>147.21311667680899</v>
      </c>
      <c r="D234" s="4">
        <v>149.56417248830601</v>
      </c>
      <c r="E234" s="4">
        <v>137.80090787577501</v>
      </c>
      <c r="F234" s="4">
        <v>140.31623299413499</v>
      </c>
      <c r="G234" s="4">
        <v>125.615358521338</v>
      </c>
      <c r="H234" s="4">
        <v>117.62212158496099</v>
      </c>
      <c r="I234" s="4">
        <v>119.277385236413</v>
      </c>
      <c r="J234" s="4">
        <v>109.042550986305</v>
      </c>
      <c r="K234" s="4">
        <v>75.843642917964601</v>
      </c>
      <c r="L234" s="4">
        <v>43.506163630265704</v>
      </c>
    </row>
    <row r="235" spans="1:12" x14ac:dyDescent="0.25">
      <c r="A235" s="8" t="s">
        <v>100</v>
      </c>
      <c r="B235" s="2" t="s">
        <v>31</v>
      </c>
      <c r="C235" s="4">
        <v>1953.31999020743</v>
      </c>
      <c r="D235" s="4">
        <v>1888.41235324791</v>
      </c>
      <c r="E235" s="4">
        <v>1891.3318226445999</v>
      </c>
      <c r="F235" s="4">
        <v>1862.18523279703</v>
      </c>
      <c r="G235" s="4">
        <v>1626.70725166695</v>
      </c>
      <c r="H235" s="4">
        <v>1584.90185055748</v>
      </c>
      <c r="I235" s="4">
        <v>1573.0704351853101</v>
      </c>
      <c r="J235" s="4">
        <v>1455.4032615318799</v>
      </c>
      <c r="K235" s="4">
        <v>1085.8063310166201</v>
      </c>
      <c r="L235" s="4">
        <v>721.72062220354906</v>
      </c>
    </row>
    <row r="236" spans="1:12" x14ac:dyDescent="0.25">
      <c r="A236" s="8" t="s">
        <v>87</v>
      </c>
      <c r="B236" s="2" t="s">
        <v>32</v>
      </c>
      <c r="C236" s="4">
        <v>-254.428987308053</v>
      </c>
      <c r="D236" s="4">
        <v>-240.369992162557</v>
      </c>
      <c r="E236" s="4">
        <v>-266.32699543126103</v>
      </c>
      <c r="F236" s="4">
        <v>-271.25338064874802</v>
      </c>
      <c r="G236" s="4">
        <v>-283.26786586987998</v>
      </c>
      <c r="H236" s="4">
        <v>-288.99584195896398</v>
      </c>
      <c r="I236" s="4">
        <v>-304.87209115210902</v>
      </c>
      <c r="J236" s="4">
        <v>-436.73434210769301</v>
      </c>
      <c r="K236" s="4">
        <v>-526.91519415723599</v>
      </c>
      <c r="L236" s="4">
        <v>-590.83871262792297</v>
      </c>
    </row>
    <row r="237" spans="1:12" x14ac:dyDescent="0.25">
      <c r="A237" s="8" t="s">
        <v>88</v>
      </c>
      <c r="B237" s="2" t="s">
        <v>32</v>
      </c>
      <c r="C237" s="4">
        <v>229.86221912794801</v>
      </c>
      <c r="D237" s="4">
        <v>228.83083639768901</v>
      </c>
      <c r="E237" s="4">
        <v>228.92911043373101</v>
      </c>
      <c r="F237" s="4">
        <v>227.115515297717</v>
      </c>
      <c r="G237" s="4">
        <v>213.94242389908001</v>
      </c>
      <c r="H237" s="4">
        <v>204.25255532202101</v>
      </c>
      <c r="I237" s="4">
        <v>168.99185887015599</v>
      </c>
      <c r="J237" s="4">
        <v>126.489242444483</v>
      </c>
      <c r="K237" s="4">
        <v>107.26053661767099</v>
      </c>
      <c r="L237" s="4">
        <v>90.077112045629903</v>
      </c>
    </row>
    <row r="238" spans="1:12" x14ac:dyDescent="0.25">
      <c r="A238" s="8" t="s">
        <v>89</v>
      </c>
      <c r="B238" s="2" t="s">
        <v>32</v>
      </c>
      <c r="C238" s="4">
        <v>2047.37856471438</v>
      </c>
      <c r="D238" s="4">
        <v>1951.2430676689801</v>
      </c>
      <c r="E238" s="4">
        <v>1777.0692420456901</v>
      </c>
      <c r="F238" s="4">
        <v>1462.16986998829</v>
      </c>
      <c r="G238" s="4">
        <v>1176.3569036763899</v>
      </c>
      <c r="H238" s="4">
        <v>764.65918046918</v>
      </c>
      <c r="I238" s="4">
        <v>339.13599493293401</v>
      </c>
      <c r="J238" s="4">
        <v>117.64468321752599</v>
      </c>
      <c r="K238" s="4">
        <v>113.461973977688</v>
      </c>
      <c r="L238" s="4">
        <v>74.472779747839198</v>
      </c>
    </row>
    <row r="239" spans="1:12" x14ac:dyDescent="0.25">
      <c r="A239" s="8" t="s">
        <v>90</v>
      </c>
      <c r="B239" s="2" t="s">
        <v>32</v>
      </c>
      <c r="C239" s="4">
        <v>5.9416563694921001E-2</v>
      </c>
      <c r="D239" s="4">
        <v>6.1911445108031602E-3</v>
      </c>
      <c r="E239" s="4">
        <v>5.5708095368448701E-3</v>
      </c>
      <c r="F239" s="4">
        <v>4.0509295558064304E-3</v>
      </c>
      <c r="G239" s="4">
        <v>3.2726844303541899E-3</v>
      </c>
      <c r="H239" s="4">
        <v>3.8367973883334299E-3</v>
      </c>
      <c r="I239" s="4">
        <v>3.4110150747132702E-3</v>
      </c>
      <c r="J239" s="4">
        <v>3.22681585379707E-3</v>
      </c>
      <c r="K239" s="4">
        <v>2.2943135139162E-3</v>
      </c>
      <c r="L239" s="5"/>
    </row>
    <row r="240" spans="1:12" x14ac:dyDescent="0.25">
      <c r="A240" s="8" t="s">
        <v>91</v>
      </c>
      <c r="B240" s="2" t="s">
        <v>32</v>
      </c>
      <c r="C240" s="4">
        <v>423.15955820424898</v>
      </c>
      <c r="D240" s="4">
        <v>415.664430435388</v>
      </c>
      <c r="E240" s="4">
        <v>457.85112395058297</v>
      </c>
      <c r="F240" s="4">
        <v>514.825164274499</v>
      </c>
      <c r="G240" s="4">
        <v>538.851358401281</v>
      </c>
      <c r="H240" s="4">
        <v>555.80447491756797</v>
      </c>
      <c r="I240" s="4">
        <v>578.51007142397998</v>
      </c>
      <c r="J240" s="4">
        <v>541.28575293862104</v>
      </c>
      <c r="K240" s="4">
        <v>503.30163638479303</v>
      </c>
      <c r="L240" s="4">
        <v>519.45000013601896</v>
      </c>
    </row>
    <row r="241" spans="1:12" x14ac:dyDescent="0.25">
      <c r="A241" s="8" t="s">
        <v>92</v>
      </c>
      <c r="B241" s="2" t="s">
        <v>32</v>
      </c>
      <c r="C241" s="4">
        <v>165.66542516976199</v>
      </c>
      <c r="D241" s="4">
        <v>135.15215805285499</v>
      </c>
      <c r="E241" s="4">
        <v>157.497158648095</v>
      </c>
      <c r="F241" s="4">
        <v>156.75957137915699</v>
      </c>
      <c r="G241" s="4">
        <v>139.273198491447</v>
      </c>
      <c r="H241" s="4">
        <v>136.921940175229</v>
      </c>
      <c r="I241" s="4">
        <v>137.12629990984399</v>
      </c>
      <c r="J241" s="4">
        <v>128.845261478655</v>
      </c>
      <c r="K241" s="4">
        <v>100.276012509664</v>
      </c>
      <c r="L241" s="4">
        <v>72.239290162633495</v>
      </c>
    </row>
    <row r="242" spans="1:12" x14ac:dyDescent="0.25">
      <c r="A242" s="8" t="s">
        <v>93</v>
      </c>
      <c r="B242" s="2" t="s">
        <v>32</v>
      </c>
      <c r="C242" s="4">
        <v>370.79526297257001</v>
      </c>
      <c r="D242" s="4">
        <v>362.814531751321</v>
      </c>
      <c r="E242" s="4">
        <v>353.42642366431801</v>
      </c>
      <c r="F242" s="4">
        <v>344.98267404174499</v>
      </c>
      <c r="G242" s="4">
        <v>291.95066443566299</v>
      </c>
      <c r="H242" s="4">
        <v>243.43770969215399</v>
      </c>
      <c r="I242" s="4">
        <v>199.50006790224199</v>
      </c>
      <c r="J242" s="4">
        <v>148.634305077237</v>
      </c>
      <c r="K242" s="4">
        <v>108.558822441384</v>
      </c>
      <c r="L242" s="4">
        <v>71.121688275729099</v>
      </c>
    </row>
    <row r="243" spans="1:12" x14ac:dyDescent="0.25">
      <c r="A243" s="8" t="s">
        <v>94</v>
      </c>
      <c r="B243" s="2" t="s">
        <v>32</v>
      </c>
      <c r="C243" s="4">
        <v>187.221755342064</v>
      </c>
      <c r="D243" s="4">
        <v>188.36815928876001</v>
      </c>
      <c r="E243" s="4">
        <v>224.417625798546</v>
      </c>
      <c r="F243" s="4">
        <v>245.921100594948</v>
      </c>
      <c r="G243" s="4">
        <v>268.91492674476399</v>
      </c>
      <c r="H243" s="4">
        <v>258.01845206898099</v>
      </c>
      <c r="I243" s="4">
        <v>243.661860760461</v>
      </c>
      <c r="J243" s="4">
        <v>213.69426649572799</v>
      </c>
      <c r="K243" s="4">
        <v>205.332392720835</v>
      </c>
      <c r="L243" s="4">
        <v>166.91850742859</v>
      </c>
    </row>
    <row r="244" spans="1:12" x14ac:dyDescent="0.25">
      <c r="A244" s="8" t="s">
        <v>95</v>
      </c>
      <c r="B244" s="2" t="s">
        <v>32</v>
      </c>
      <c r="C244" s="4">
        <v>24.1859565730859</v>
      </c>
      <c r="D244" s="4">
        <v>23.096163411581401</v>
      </c>
      <c r="E244" s="4">
        <v>21.679138316779898</v>
      </c>
      <c r="F244" s="4">
        <v>17.134318062214401</v>
      </c>
      <c r="G244" s="4">
        <v>13.707797928558</v>
      </c>
      <c r="H244" s="4">
        <v>13.4430070353392</v>
      </c>
      <c r="I244" s="4">
        <v>13.2912625919141</v>
      </c>
      <c r="J244" s="4">
        <v>10.8715791253546</v>
      </c>
      <c r="K244" s="4">
        <v>8.3687664070596703</v>
      </c>
      <c r="L244" s="4">
        <v>6.0607237499915296</v>
      </c>
    </row>
    <row r="245" spans="1:12" x14ac:dyDescent="0.25">
      <c r="A245" s="8" t="s">
        <v>96</v>
      </c>
      <c r="B245" s="2" t="s">
        <v>32</v>
      </c>
      <c r="C245" s="4">
        <v>63.1873265484953</v>
      </c>
      <c r="D245" s="4">
        <v>70.098204049977298</v>
      </c>
      <c r="E245" s="4">
        <v>71.762377608024295</v>
      </c>
      <c r="F245" s="4">
        <v>73.165686644089803</v>
      </c>
      <c r="G245" s="4">
        <v>74.221475457927099</v>
      </c>
      <c r="H245" s="4">
        <v>78.305487455465496</v>
      </c>
      <c r="I245" s="4">
        <v>66.671233491419599</v>
      </c>
      <c r="J245" s="4">
        <v>42.237678629607302</v>
      </c>
      <c r="K245" s="4">
        <v>13.1942300069871</v>
      </c>
      <c r="L245" s="5"/>
    </row>
    <row r="246" spans="1:12" x14ac:dyDescent="0.25">
      <c r="A246" s="8" t="s">
        <v>97</v>
      </c>
      <c r="B246" s="2" t="s">
        <v>32</v>
      </c>
      <c r="C246" s="4">
        <v>246.57286722681499</v>
      </c>
      <c r="D246" s="4">
        <v>250.62055935181201</v>
      </c>
      <c r="E246" s="4">
        <v>254.859259843384</v>
      </c>
      <c r="F246" s="4">
        <v>254.66579809472901</v>
      </c>
      <c r="G246" s="4">
        <v>237.68807822174699</v>
      </c>
      <c r="H246" s="4">
        <v>214.93083187848899</v>
      </c>
      <c r="I246" s="4">
        <v>198.68804868019299</v>
      </c>
      <c r="J246" s="4">
        <v>186.75491860280101</v>
      </c>
      <c r="K246" s="4">
        <v>148.589517830462</v>
      </c>
      <c r="L246" s="4">
        <v>37.593485124143299</v>
      </c>
    </row>
    <row r="247" spans="1:12" x14ac:dyDescent="0.25">
      <c r="A247" s="8" t="s">
        <v>98</v>
      </c>
      <c r="B247" s="2" t="s">
        <v>32</v>
      </c>
      <c r="C247" s="4">
        <v>1130.53426630933</v>
      </c>
      <c r="D247" s="4">
        <v>1062.0482444940401</v>
      </c>
      <c r="E247" s="4">
        <v>1036.8103010462901</v>
      </c>
      <c r="F247" s="4">
        <v>961.04996785816297</v>
      </c>
      <c r="G247" s="4">
        <v>748.11054163787605</v>
      </c>
      <c r="H247" s="4">
        <v>719.65663499773302</v>
      </c>
      <c r="I247" s="4">
        <v>716.54661640685595</v>
      </c>
      <c r="J247" s="4">
        <v>620.45957824343498</v>
      </c>
      <c r="K247" s="4">
        <v>332.54539082414402</v>
      </c>
      <c r="L247" s="4">
        <v>104.370298913478</v>
      </c>
    </row>
    <row r="248" spans="1:12" x14ac:dyDescent="0.25">
      <c r="A248" s="8" t="s">
        <v>99</v>
      </c>
      <c r="B248" s="2" t="s">
        <v>32</v>
      </c>
      <c r="C248" s="4">
        <v>147.21311667680899</v>
      </c>
      <c r="D248" s="4">
        <v>149.56417248830601</v>
      </c>
      <c r="E248" s="4">
        <v>137.80090787577501</v>
      </c>
      <c r="F248" s="4">
        <v>140.31623299413499</v>
      </c>
      <c r="G248" s="4">
        <v>125.615358521338</v>
      </c>
      <c r="H248" s="4">
        <v>117.62212158496099</v>
      </c>
      <c r="I248" s="4">
        <v>119.277385236413</v>
      </c>
      <c r="J248" s="4">
        <v>109.042550986305</v>
      </c>
      <c r="K248" s="4">
        <v>75.843642917964601</v>
      </c>
      <c r="L248" s="4">
        <v>43.506163630265704</v>
      </c>
    </row>
    <row r="249" spans="1:12" x14ac:dyDescent="0.25">
      <c r="A249" s="8" t="s">
        <v>100</v>
      </c>
      <c r="B249" s="2" t="s">
        <v>32</v>
      </c>
      <c r="C249" s="4">
        <v>1953.31999020743</v>
      </c>
      <c r="D249" s="4">
        <v>1888.41235324791</v>
      </c>
      <c r="E249" s="4">
        <v>1891.3318226445999</v>
      </c>
      <c r="F249" s="4">
        <v>1862.18523279703</v>
      </c>
      <c r="G249" s="4">
        <v>1626.70725166695</v>
      </c>
      <c r="H249" s="4">
        <v>1584.90185055748</v>
      </c>
      <c r="I249" s="4">
        <v>1573.0704351853101</v>
      </c>
      <c r="J249" s="4">
        <v>1455.4032615318999</v>
      </c>
      <c r="K249" s="4">
        <v>1085.8063310344501</v>
      </c>
      <c r="L249" s="4">
        <v>721.72062220355997</v>
      </c>
    </row>
    <row r="250" spans="1:12" x14ac:dyDescent="0.25">
      <c r="A250" s="8" t="s">
        <v>87</v>
      </c>
      <c r="B250" s="2" t="s">
        <v>33</v>
      </c>
      <c r="C250" s="4">
        <v>-254.42898730805601</v>
      </c>
      <c r="D250" s="4">
        <v>-240.369992162557</v>
      </c>
      <c r="E250" s="4">
        <v>-266.32699543126103</v>
      </c>
      <c r="F250" s="4">
        <v>-271.25338064871102</v>
      </c>
      <c r="G250" s="4">
        <v>-283.26786586988101</v>
      </c>
      <c r="H250" s="4">
        <v>-288.99584195896699</v>
      </c>
      <c r="I250" s="4">
        <v>-304.872091152108</v>
      </c>
      <c r="J250" s="4">
        <v>-436.73434210769398</v>
      </c>
      <c r="K250" s="4">
        <v>-526.91519415722303</v>
      </c>
      <c r="L250" s="4">
        <v>-590.38395876893298</v>
      </c>
    </row>
    <row r="251" spans="1:12" x14ac:dyDescent="0.25">
      <c r="A251" s="8" t="s">
        <v>88</v>
      </c>
      <c r="B251" s="2" t="s">
        <v>33</v>
      </c>
      <c r="C251" s="4">
        <v>229.86221912794801</v>
      </c>
      <c r="D251" s="4">
        <v>228.83083639768901</v>
      </c>
      <c r="E251" s="4">
        <v>228.92911043373101</v>
      </c>
      <c r="F251" s="4">
        <v>227.115515297717</v>
      </c>
      <c r="G251" s="4">
        <v>213.94242389908001</v>
      </c>
      <c r="H251" s="4">
        <v>204.25255532202101</v>
      </c>
      <c r="I251" s="4">
        <v>168.99185887015599</v>
      </c>
      <c r="J251" s="4">
        <v>126.489242444483</v>
      </c>
      <c r="K251" s="4">
        <v>107.26053661767099</v>
      </c>
      <c r="L251" s="4">
        <v>90.077112045629903</v>
      </c>
    </row>
    <row r="252" spans="1:12" x14ac:dyDescent="0.25">
      <c r="A252" s="8" t="s">
        <v>89</v>
      </c>
      <c r="B252" s="2" t="s">
        <v>33</v>
      </c>
      <c r="C252" s="4">
        <v>2047.37856471438</v>
      </c>
      <c r="D252" s="4">
        <v>1951.2430676689801</v>
      </c>
      <c r="E252" s="4">
        <v>1777.06924204541</v>
      </c>
      <c r="F252" s="4">
        <v>1462.16986998829</v>
      </c>
      <c r="G252" s="4">
        <v>1176.3569036763099</v>
      </c>
      <c r="H252" s="4">
        <v>764.65918046916602</v>
      </c>
      <c r="I252" s="4">
        <v>339.13599493292099</v>
      </c>
      <c r="J252" s="4">
        <v>117.644683217527</v>
      </c>
      <c r="K252" s="4">
        <v>113.461973977686</v>
      </c>
      <c r="L252" s="4">
        <v>74.472779747841003</v>
      </c>
    </row>
    <row r="253" spans="1:12" x14ac:dyDescent="0.25">
      <c r="A253" s="8" t="s">
        <v>90</v>
      </c>
      <c r="B253" s="2" t="s">
        <v>33</v>
      </c>
      <c r="C253" s="4">
        <v>5.9416563694921001E-2</v>
      </c>
      <c r="D253" s="4">
        <v>6.1911445108031602E-3</v>
      </c>
      <c r="E253" s="4">
        <v>5.5708095368448597E-3</v>
      </c>
      <c r="F253" s="4">
        <v>4.0509295558064399E-3</v>
      </c>
      <c r="G253" s="4">
        <v>3.2726844303541899E-3</v>
      </c>
      <c r="H253" s="4">
        <v>3.8367973883334299E-3</v>
      </c>
      <c r="I253" s="4">
        <v>3.4110150747132901E-3</v>
      </c>
      <c r="J253" s="4">
        <v>3.2268158537970102E-3</v>
      </c>
      <c r="K253" s="4">
        <v>2.2943135139161601E-3</v>
      </c>
      <c r="L253" s="5"/>
    </row>
    <row r="254" spans="1:12" x14ac:dyDescent="0.25">
      <c r="A254" s="8" t="s">
        <v>91</v>
      </c>
      <c r="B254" s="2" t="s">
        <v>33</v>
      </c>
      <c r="C254" s="4">
        <v>423.15955820424898</v>
      </c>
      <c r="D254" s="4">
        <v>415.66443043538999</v>
      </c>
      <c r="E254" s="4">
        <v>457.85112395027397</v>
      </c>
      <c r="F254" s="4">
        <v>514.82516427407302</v>
      </c>
      <c r="G254" s="4">
        <v>538.851358401281</v>
      </c>
      <c r="H254" s="4">
        <v>555.80447491756797</v>
      </c>
      <c r="I254" s="4">
        <v>578.51007142397998</v>
      </c>
      <c r="J254" s="4">
        <v>541.285752938624</v>
      </c>
      <c r="K254" s="4">
        <v>503.30163638479303</v>
      </c>
      <c r="L254" s="4">
        <v>519.45000013601896</v>
      </c>
    </row>
    <row r="255" spans="1:12" x14ac:dyDescent="0.25">
      <c r="A255" s="8" t="s">
        <v>92</v>
      </c>
      <c r="B255" s="2" t="s">
        <v>33</v>
      </c>
      <c r="C255" s="4">
        <v>165.66542516976199</v>
      </c>
      <c r="D255" s="4">
        <v>135.15215805285499</v>
      </c>
      <c r="E255" s="4">
        <v>157.49715864808101</v>
      </c>
      <c r="F255" s="4">
        <v>156.75957137915799</v>
      </c>
      <c r="G255" s="4">
        <v>139.273198491447</v>
      </c>
      <c r="H255" s="4">
        <v>136.92194017522999</v>
      </c>
      <c r="I255" s="4">
        <v>137.12629990984499</v>
      </c>
      <c r="J255" s="4">
        <v>128.84526147865401</v>
      </c>
      <c r="K255" s="4">
        <v>100.276012509664</v>
      </c>
      <c r="L255" s="4">
        <v>72.239290162633395</v>
      </c>
    </row>
    <row r="256" spans="1:12" x14ac:dyDescent="0.25">
      <c r="A256" s="8" t="s">
        <v>93</v>
      </c>
      <c r="B256" s="2" t="s">
        <v>33</v>
      </c>
      <c r="C256" s="4">
        <v>370.79526297257001</v>
      </c>
      <c r="D256" s="4">
        <v>362.814531751321</v>
      </c>
      <c r="E256" s="4">
        <v>353.42642366431801</v>
      </c>
      <c r="F256" s="4">
        <v>344.98267404174402</v>
      </c>
      <c r="G256" s="4">
        <v>291.95066443566299</v>
      </c>
      <c r="H256" s="4">
        <v>243.43770969215399</v>
      </c>
      <c r="I256" s="4">
        <v>199.50006790224199</v>
      </c>
      <c r="J256" s="4">
        <v>148.634305077237</v>
      </c>
      <c r="K256" s="4">
        <v>108.558822441384</v>
      </c>
      <c r="L256" s="4">
        <v>71.121688275729099</v>
      </c>
    </row>
    <row r="257" spans="1:12" x14ac:dyDescent="0.25">
      <c r="A257" s="8" t="s">
        <v>94</v>
      </c>
      <c r="B257" s="2" t="s">
        <v>33</v>
      </c>
      <c r="C257" s="4">
        <v>187.221755342064</v>
      </c>
      <c r="D257" s="4">
        <v>188.36815928876101</v>
      </c>
      <c r="E257" s="4">
        <v>224.41762579856299</v>
      </c>
      <c r="F257" s="4">
        <v>245.92110059500001</v>
      </c>
      <c r="G257" s="4">
        <v>268.91492674484698</v>
      </c>
      <c r="H257" s="4">
        <v>258.01845206899497</v>
      </c>
      <c r="I257" s="4">
        <v>243.661860760476</v>
      </c>
      <c r="J257" s="4">
        <v>213.69426649574299</v>
      </c>
      <c r="K257" s="4">
        <v>205.332392720847</v>
      </c>
      <c r="L257" s="4">
        <v>166.91850742860501</v>
      </c>
    </row>
    <row r="258" spans="1:12" x14ac:dyDescent="0.25">
      <c r="A258" s="8" t="s">
        <v>95</v>
      </c>
      <c r="B258" s="2" t="s">
        <v>33</v>
      </c>
      <c r="C258" s="4">
        <v>24.1859565730859</v>
      </c>
      <c r="D258" s="4">
        <v>23.096163411581401</v>
      </c>
      <c r="E258" s="4">
        <v>21.679138316779898</v>
      </c>
      <c r="F258" s="4">
        <v>17.134318062214401</v>
      </c>
      <c r="G258" s="4">
        <v>13.707797928558</v>
      </c>
      <c r="H258" s="4">
        <v>13.4430070353392</v>
      </c>
      <c r="I258" s="4">
        <v>13.2912625919141</v>
      </c>
      <c r="J258" s="4">
        <v>10.8715791253546</v>
      </c>
      <c r="K258" s="4">
        <v>8.3687664070595904</v>
      </c>
      <c r="L258" s="4">
        <v>6.0607237499915101</v>
      </c>
    </row>
    <row r="259" spans="1:12" x14ac:dyDescent="0.25">
      <c r="A259" s="8" t="s">
        <v>96</v>
      </c>
      <c r="B259" s="2" t="s">
        <v>33</v>
      </c>
      <c r="C259" s="4">
        <v>63.1873265484953</v>
      </c>
      <c r="D259" s="4">
        <v>70.098204049977298</v>
      </c>
      <c r="E259" s="4">
        <v>71.762377608024295</v>
      </c>
      <c r="F259" s="4">
        <v>73.165686644089803</v>
      </c>
      <c r="G259" s="4">
        <v>74.221475457927099</v>
      </c>
      <c r="H259" s="4">
        <v>78.305487455465396</v>
      </c>
      <c r="I259" s="4">
        <v>66.671233491419599</v>
      </c>
      <c r="J259" s="4">
        <v>42.237678629607302</v>
      </c>
      <c r="K259" s="4">
        <v>13.1942300069871</v>
      </c>
      <c r="L259" s="5"/>
    </row>
    <row r="260" spans="1:12" x14ac:dyDescent="0.25">
      <c r="A260" s="8" t="s">
        <v>97</v>
      </c>
      <c r="B260" s="2" t="s">
        <v>33</v>
      </c>
      <c r="C260" s="4">
        <v>246.57286722681499</v>
      </c>
      <c r="D260" s="4">
        <v>250.62055935181201</v>
      </c>
      <c r="E260" s="4">
        <v>254.859259843384</v>
      </c>
      <c r="F260" s="4">
        <v>254.66579809472901</v>
      </c>
      <c r="G260" s="4">
        <v>237.68807822174699</v>
      </c>
      <c r="H260" s="4">
        <v>214.93083187848899</v>
      </c>
      <c r="I260" s="4">
        <v>198.68804868019299</v>
      </c>
      <c r="J260" s="4">
        <v>186.75491860280101</v>
      </c>
      <c r="K260" s="4">
        <v>148.58951783047701</v>
      </c>
      <c r="L260" s="4">
        <v>37.593485124143299</v>
      </c>
    </row>
    <row r="261" spans="1:12" x14ac:dyDescent="0.25">
      <c r="A261" s="8" t="s">
        <v>98</v>
      </c>
      <c r="B261" s="2" t="s">
        <v>33</v>
      </c>
      <c r="C261" s="4">
        <v>1130.53426630933</v>
      </c>
      <c r="D261" s="4">
        <v>1062.0482444940401</v>
      </c>
      <c r="E261" s="4">
        <v>1036.8103010462901</v>
      </c>
      <c r="F261" s="4">
        <v>961.04996785816297</v>
      </c>
      <c r="G261" s="4">
        <v>748.11054163787605</v>
      </c>
      <c r="H261" s="4">
        <v>719.65663499773302</v>
      </c>
      <c r="I261" s="4">
        <v>716.54661640685595</v>
      </c>
      <c r="J261" s="4">
        <v>620.45957824341394</v>
      </c>
      <c r="K261" s="4">
        <v>332.54539082412202</v>
      </c>
      <c r="L261" s="4">
        <v>104.37029891346501</v>
      </c>
    </row>
    <row r="262" spans="1:12" x14ac:dyDescent="0.25">
      <c r="A262" s="8" t="s">
        <v>99</v>
      </c>
      <c r="B262" s="2" t="s">
        <v>33</v>
      </c>
      <c r="C262" s="4">
        <v>147.21311667680899</v>
      </c>
      <c r="D262" s="4">
        <v>149.56417248830601</v>
      </c>
      <c r="E262" s="4">
        <v>137.80090787577501</v>
      </c>
      <c r="F262" s="4">
        <v>140.31623299413499</v>
      </c>
      <c r="G262" s="4">
        <v>125.615358521338</v>
      </c>
      <c r="H262" s="4">
        <v>117.62212158496099</v>
      </c>
      <c r="I262" s="4">
        <v>119.277385236413</v>
      </c>
      <c r="J262" s="4">
        <v>109.042550986305</v>
      </c>
      <c r="K262" s="4">
        <v>75.843642917964601</v>
      </c>
      <c r="L262" s="4">
        <v>43.506163630265704</v>
      </c>
    </row>
    <row r="263" spans="1:12" x14ac:dyDescent="0.25">
      <c r="A263" s="8" t="s">
        <v>100</v>
      </c>
      <c r="B263" s="2" t="s">
        <v>33</v>
      </c>
      <c r="C263" s="4">
        <v>1953.31999020743</v>
      </c>
      <c r="D263" s="4">
        <v>1888.41235324791</v>
      </c>
      <c r="E263" s="4">
        <v>1891.3318226445999</v>
      </c>
      <c r="F263" s="4">
        <v>1862.18523279703</v>
      </c>
      <c r="G263" s="4">
        <v>1626.70725166695</v>
      </c>
      <c r="H263" s="4">
        <v>1584.90185055748</v>
      </c>
      <c r="I263" s="4">
        <v>1573.0704351853101</v>
      </c>
      <c r="J263" s="4">
        <v>1455.4032615318799</v>
      </c>
      <c r="K263" s="4">
        <v>1085.8063310344401</v>
      </c>
      <c r="L263" s="4">
        <v>721.72062220354599</v>
      </c>
    </row>
    <row r="264" spans="1:12" x14ac:dyDescent="0.25">
      <c r="A264" s="8" t="s">
        <v>87</v>
      </c>
      <c r="B264" s="2" t="s">
        <v>34</v>
      </c>
      <c r="C264" s="4">
        <v>-254.42890472060299</v>
      </c>
      <c r="D264" s="4">
        <v>-240.265557562266</v>
      </c>
      <c r="E264" s="4">
        <v>-265.71102009205799</v>
      </c>
      <c r="F264" s="4">
        <v>-271.20617743769799</v>
      </c>
      <c r="G264" s="4">
        <v>-283.251423155672</v>
      </c>
      <c r="H264" s="4">
        <v>-288.90072260437699</v>
      </c>
      <c r="I264" s="4">
        <v>-304.49057404157401</v>
      </c>
      <c r="J264" s="4">
        <v>-432.982924425585</v>
      </c>
      <c r="K264" s="4">
        <v>-528.66406769740797</v>
      </c>
      <c r="L264" s="4">
        <v>-605.11948795130297</v>
      </c>
    </row>
    <row r="265" spans="1:12" x14ac:dyDescent="0.25">
      <c r="A265" s="8" t="s">
        <v>88</v>
      </c>
      <c r="B265" s="2" t="s">
        <v>34</v>
      </c>
      <c r="C265" s="4">
        <v>229.86221912794801</v>
      </c>
      <c r="D265" s="4">
        <v>228.830536163711</v>
      </c>
      <c r="E265" s="4">
        <v>228.92912770539101</v>
      </c>
      <c r="F265" s="4">
        <v>227.115756352586</v>
      </c>
      <c r="G265" s="4">
        <v>213.945034088472</v>
      </c>
      <c r="H265" s="4">
        <v>204.25255532202101</v>
      </c>
      <c r="I265" s="4">
        <v>168.99185887015599</v>
      </c>
      <c r="J265" s="4">
        <v>126.21229293173199</v>
      </c>
      <c r="K265" s="4">
        <v>107.31021398690601</v>
      </c>
      <c r="L265" s="4">
        <v>90.051698922410694</v>
      </c>
    </row>
    <row r="266" spans="1:12" x14ac:dyDescent="0.25">
      <c r="A266" s="8" t="s">
        <v>89</v>
      </c>
      <c r="B266" s="2" t="s">
        <v>34</v>
      </c>
      <c r="C266" s="4">
        <v>2047.3679760155201</v>
      </c>
      <c r="D266" s="4">
        <v>1951.2402730514</v>
      </c>
      <c r="E266" s="4">
        <v>1777.0543082394399</v>
      </c>
      <c r="F266" s="4">
        <v>1461.4328841501199</v>
      </c>
      <c r="G266" s="4">
        <v>1176.1611455811201</v>
      </c>
      <c r="H266" s="4">
        <v>764.13361000063401</v>
      </c>
      <c r="I266" s="4">
        <v>337.40262606936699</v>
      </c>
      <c r="J266" s="4">
        <v>120.04838640155</v>
      </c>
      <c r="K266" s="4">
        <v>115.04372832924101</v>
      </c>
      <c r="L266" s="4">
        <v>71.819077193065795</v>
      </c>
    </row>
    <row r="267" spans="1:12" x14ac:dyDescent="0.25">
      <c r="A267" s="8" t="s">
        <v>90</v>
      </c>
      <c r="B267" s="2" t="s">
        <v>34</v>
      </c>
      <c r="C267" s="4">
        <v>5.9416563694921001E-2</v>
      </c>
      <c r="D267" s="4">
        <v>6.1914973960676203E-3</v>
      </c>
      <c r="E267" s="4">
        <v>5.5711184313745298E-3</v>
      </c>
      <c r="F267" s="4">
        <v>4.0499690240176503E-3</v>
      </c>
      <c r="G267" s="4">
        <v>3.2726844303541799E-3</v>
      </c>
      <c r="H267" s="4">
        <v>3.8341182818711398E-3</v>
      </c>
      <c r="I267" s="4">
        <v>3.4113767230463101E-3</v>
      </c>
      <c r="J267" s="4">
        <v>3.2192220571225301E-3</v>
      </c>
      <c r="K267" s="4">
        <v>2.2980190858312198E-3</v>
      </c>
      <c r="L267" s="5"/>
    </row>
    <row r="268" spans="1:12" x14ac:dyDescent="0.25">
      <c r="A268" s="8" t="s">
        <v>91</v>
      </c>
      <c r="B268" s="2" t="s">
        <v>34</v>
      </c>
      <c r="C268" s="4">
        <v>423.15955820424898</v>
      </c>
      <c r="D268" s="4">
        <v>415.68630309717503</v>
      </c>
      <c r="E268" s="4">
        <v>457.86309982220899</v>
      </c>
      <c r="F268" s="4">
        <v>514.77677367894796</v>
      </c>
      <c r="G268" s="4">
        <v>538.88995402411103</v>
      </c>
      <c r="H268" s="4">
        <v>555.95621304730196</v>
      </c>
      <c r="I268" s="4">
        <v>579.17041951526005</v>
      </c>
      <c r="J268" s="4">
        <v>547.21887083703996</v>
      </c>
      <c r="K268" s="4">
        <v>504.55364171390801</v>
      </c>
      <c r="L268" s="4">
        <v>522.22225563904897</v>
      </c>
    </row>
    <row r="269" spans="1:12" x14ac:dyDescent="0.25">
      <c r="A269" s="8" t="s">
        <v>92</v>
      </c>
      <c r="B269" s="2" t="s">
        <v>34</v>
      </c>
      <c r="C269" s="4">
        <v>165.66544931625401</v>
      </c>
      <c r="D269" s="4">
        <v>133.746156481556</v>
      </c>
      <c r="E269" s="4">
        <v>156.35416240190801</v>
      </c>
      <c r="F269" s="4">
        <v>156.727858268864</v>
      </c>
      <c r="G269" s="4">
        <v>139.27354502707701</v>
      </c>
      <c r="H269" s="4">
        <v>136.93016551677701</v>
      </c>
      <c r="I269" s="4">
        <v>137.142235215292</v>
      </c>
      <c r="J269" s="4">
        <v>128.12253481720199</v>
      </c>
      <c r="K269" s="4">
        <v>99.851380507354307</v>
      </c>
      <c r="L269" s="4">
        <v>71.996513612760396</v>
      </c>
    </row>
    <row r="270" spans="1:12" x14ac:dyDescent="0.25">
      <c r="A270" s="8" t="s">
        <v>93</v>
      </c>
      <c r="B270" s="2" t="s">
        <v>34</v>
      </c>
      <c r="C270" s="4">
        <v>370.79526297257001</v>
      </c>
      <c r="D270" s="4">
        <v>362.814531751321</v>
      </c>
      <c r="E270" s="4">
        <v>353.38490257672402</v>
      </c>
      <c r="F270" s="4">
        <v>344.939308349155</v>
      </c>
      <c r="G270" s="4">
        <v>291.90547536483302</v>
      </c>
      <c r="H270" s="4">
        <v>243.39140258658</v>
      </c>
      <c r="I270" s="4">
        <v>199.43120215696999</v>
      </c>
      <c r="J270" s="4">
        <v>148.598530076993</v>
      </c>
      <c r="K270" s="4">
        <v>108.522818926255</v>
      </c>
      <c r="L270" s="4">
        <v>70.996900599173003</v>
      </c>
    </row>
    <row r="271" spans="1:12" x14ac:dyDescent="0.25">
      <c r="A271" s="8" t="s">
        <v>94</v>
      </c>
      <c r="B271" s="2" t="s">
        <v>34</v>
      </c>
      <c r="C271" s="4">
        <v>187.22227339347199</v>
      </c>
      <c r="D271" s="4">
        <v>188.36649601233299</v>
      </c>
      <c r="E271" s="4">
        <v>224.588102095924</v>
      </c>
      <c r="F271" s="4">
        <v>246.073205851311</v>
      </c>
      <c r="G271" s="4">
        <v>269.11434218146098</v>
      </c>
      <c r="H271" s="4">
        <v>258.19097516454798</v>
      </c>
      <c r="I271" s="4">
        <v>244.43389641393301</v>
      </c>
      <c r="J271" s="4">
        <v>215.13679869137599</v>
      </c>
      <c r="K271" s="4">
        <v>208.00034419808</v>
      </c>
      <c r="L271" s="4">
        <v>170.80093360027999</v>
      </c>
    </row>
    <row r="272" spans="1:12" x14ac:dyDescent="0.25">
      <c r="A272" s="8" t="s">
        <v>95</v>
      </c>
      <c r="B272" s="2" t="s">
        <v>34</v>
      </c>
      <c r="C272" s="4">
        <v>24.1859565730859</v>
      </c>
      <c r="D272" s="4">
        <v>23.096163411581401</v>
      </c>
      <c r="E272" s="4">
        <v>21.679138316779898</v>
      </c>
      <c r="F272" s="4">
        <v>17.134318062214401</v>
      </c>
      <c r="G272" s="4">
        <v>13.707797928558</v>
      </c>
      <c r="H272" s="4">
        <v>13.4430070353392</v>
      </c>
      <c r="I272" s="4">
        <v>13.234533743383899</v>
      </c>
      <c r="J272" s="4">
        <v>12.654871391471501</v>
      </c>
      <c r="K272" s="4">
        <v>10.1340695584418</v>
      </c>
      <c r="L272" s="4">
        <v>6.7545639007409903</v>
      </c>
    </row>
    <row r="273" spans="1:12" x14ac:dyDescent="0.25">
      <c r="A273" s="8" t="s">
        <v>96</v>
      </c>
      <c r="B273" s="2" t="s">
        <v>34</v>
      </c>
      <c r="C273" s="4">
        <v>63.1873265484953</v>
      </c>
      <c r="D273" s="4">
        <v>70.098204049977298</v>
      </c>
      <c r="E273" s="4">
        <v>71.762377608024295</v>
      </c>
      <c r="F273" s="4">
        <v>76.457136837242004</v>
      </c>
      <c r="G273" s="4">
        <v>74.221475457927099</v>
      </c>
      <c r="H273" s="4">
        <v>81.689654555466902</v>
      </c>
      <c r="I273" s="4">
        <v>70.101759044845807</v>
      </c>
      <c r="J273" s="4">
        <v>42.237678629607302</v>
      </c>
      <c r="K273" s="4">
        <v>12.720848793776099</v>
      </c>
      <c r="L273" s="5"/>
    </row>
    <row r="274" spans="1:12" x14ac:dyDescent="0.25">
      <c r="A274" s="8" t="s">
        <v>97</v>
      </c>
      <c r="B274" s="2" t="s">
        <v>34</v>
      </c>
      <c r="C274" s="4">
        <v>246.57286722681499</v>
      </c>
      <c r="D274" s="4">
        <v>250.62055935181201</v>
      </c>
      <c r="E274" s="4">
        <v>254.859259843384</v>
      </c>
      <c r="F274" s="4">
        <v>254.66579809472901</v>
      </c>
      <c r="G274" s="4">
        <v>237.68807822174699</v>
      </c>
      <c r="H274" s="4">
        <v>215.05464497115801</v>
      </c>
      <c r="I274" s="4">
        <v>198.79578561948</v>
      </c>
      <c r="J274" s="4">
        <v>186.75491860280101</v>
      </c>
      <c r="K274" s="4">
        <v>152.55768121688399</v>
      </c>
      <c r="L274" s="4">
        <v>44.549951989331497</v>
      </c>
    </row>
    <row r="275" spans="1:12" x14ac:dyDescent="0.25">
      <c r="A275" s="8" t="s">
        <v>98</v>
      </c>
      <c r="B275" s="2" t="s">
        <v>34</v>
      </c>
      <c r="C275" s="4">
        <v>1130.53426630933</v>
      </c>
      <c r="D275" s="4">
        <v>1062.0482444940401</v>
      </c>
      <c r="E275" s="4">
        <v>1036.8103010462901</v>
      </c>
      <c r="F275" s="4">
        <v>957.50557333389304</v>
      </c>
      <c r="G275" s="4">
        <v>748.11054163787605</v>
      </c>
      <c r="H275" s="4">
        <v>716.38819248127004</v>
      </c>
      <c r="I275" s="4">
        <v>713.34553801971197</v>
      </c>
      <c r="J275" s="4">
        <v>609.56754459373303</v>
      </c>
      <c r="K275" s="4">
        <v>321.83888976594397</v>
      </c>
      <c r="L275" s="4">
        <v>97.064654601605397</v>
      </c>
    </row>
    <row r="276" spans="1:12" x14ac:dyDescent="0.25">
      <c r="A276" s="8" t="s">
        <v>99</v>
      </c>
      <c r="B276" s="2" t="s">
        <v>34</v>
      </c>
      <c r="C276" s="4">
        <v>147.21311667680899</v>
      </c>
      <c r="D276" s="4">
        <v>149.56417248830601</v>
      </c>
      <c r="E276" s="4">
        <v>137.80090787577501</v>
      </c>
      <c r="F276" s="4">
        <v>140.31623299413499</v>
      </c>
      <c r="G276" s="4">
        <v>125.615358521338</v>
      </c>
      <c r="H276" s="4">
        <v>117.62212158496099</v>
      </c>
      <c r="I276" s="4">
        <v>119.31014826545599</v>
      </c>
      <c r="J276" s="4">
        <v>109.069241166841</v>
      </c>
      <c r="K276" s="4">
        <v>75.868809122143304</v>
      </c>
      <c r="L276" s="4">
        <v>43.525002012954197</v>
      </c>
    </row>
    <row r="277" spans="1:12" x14ac:dyDescent="0.25">
      <c r="A277" s="8" t="s">
        <v>100</v>
      </c>
      <c r="B277" s="2" t="s">
        <v>34</v>
      </c>
      <c r="C277" s="4">
        <v>1953.31999020743</v>
      </c>
      <c r="D277" s="4">
        <v>1888.4125270361301</v>
      </c>
      <c r="E277" s="4">
        <v>1891.3319738656101</v>
      </c>
      <c r="F277" s="4">
        <v>1861.9316734946699</v>
      </c>
      <c r="G277" s="4">
        <v>1626.7072310485</v>
      </c>
      <c r="H277" s="4">
        <v>1585.14124424386</v>
      </c>
      <c r="I277" s="4">
        <v>1573.4243503816799</v>
      </c>
      <c r="J277" s="4">
        <v>1446.65936702105</v>
      </c>
      <c r="K277" s="4">
        <v>1080.7155743194</v>
      </c>
      <c r="L277" s="4">
        <v>718.11262041965006</v>
      </c>
    </row>
    <row r="278" spans="1:12" x14ac:dyDescent="0.25">
      <c r="A278" s="8" t="s">
        <v>87</v>
      </c>
      <c r="B278" s="2" t="s">
        <v>35</v>
      </c>
      <c r="C278" s="4">
        <v>-254.42890472059801</v>
      </c>
      <c r="D278" s="4">
        <v>-240.26555756226401</v>
      </c>
      <c r="E278" s="4">
        <v>-265.71102009207499</v>
      </c>
      <c r="F278" s="4">
        <v>-271.206177437684</v>
      </c>
      <c r="G278" s="4">
        <v>-283.25142315566598</v>
      </c>
      <c r="H278" s="4">
        <v>-288.90072260437501</v>
      </c>
      <c r="I278" s="4">
        <v>-304.49057404161601</v>
      </c>
      <c r="J278" s="4">
        <v>-432.98292442579202</v>
      </c>
      <c r="K278" s="4">
        <v>-528.66406769741604</v>
      </c>
      <c r="L278" s="4">
        <v>-604.38112419987203</v>
      </c>
    </row>
    <row r="279" spans="1:12" x14ac:dyDescent="0.25">
      <c r="A279" s="8" t="s">
        <v>88</v>
      </c>
      <c r="B279" s="2" t="s">
        <v>35</v>
      </c>
      <c r="C279" s="4">
        <v>229.86221912794801</v>
      </c>
      <c r="D279" s="4">
        <v>228.830536163711</v>
      </c>
      <c r="E279" s="4">
        <v>228.92912770539101</v>
      </c>
      <c r="F279" s="4">
        <v>227.115756352586</v>
      </c>
      <c r="G279" s="4">
        <v>213.945034088472</v>
      </c>
      <c r="H279" s="4">
        <v>204.25255532202101</v>
      </c>
      <c r="I279" s="4">
        <v>168.99185887015599</v>
      </c>
      <c r="J279" s="4">
        <v>126.21229293173199</v>
      </c>
      <c r="K279" s="4">
        <v>107.31021398690601</v>
      </c>
      <c r="L279" s="4">
        <v>90.051698922410694</v>
      </c>
    </row>
    <row r="280" spans="1:12" x14ac:dyDescent="0.25">
      <c r="A280" s="8" t="s">
        <v>89</v>
      </c>
      <c r="B280" s="2" t="s">
        <v>35</v>
      </c>
      <c r="C280" s="4">
        <v>2047.3679760155101</v>
      </c>
      <c r="D280" s="4">
        <v>1951.2402730514</v>
      </c>
      <c r="E280" s="4">
        <v>1777.05430823953</v>
      </c>
      <c r="F280" s="4">
        <v>1461.43288414884</v>
      </c>
      <c r="G280" s="4">
        <v>1176.16114558098</v>
      </c>
      <c r="H280" s="4">
        <v>764.13361000049804</v>
      </c>
      <c r="I280" s="4">
        <v>337.402626067043</v>
      </c>
      <c r="J280" s="4">
        <v>120.048386401546</v>
      </c>
      <c r="K280" s="4">
        <v>115.04372831649</v>
      </c>
      <c r="L280" s="4">
        <v>71.819077192542096</v>
      </c>
    </row>
    <row r="281" spans="1:12" x14ac:dyDescent="0.25">
      <c r="A281" s="8" t="s">
        <v>90</v>
      </c>
      <c r="B281" s="2" t="s">
        <v>35</v>
      </c>
      <c r="C281" s="4">
        <v>5.9416563694921001E-2</v>
      </c>
      <c r="D281" s="4">
        <v>6.1914973960676203E-3</v>
      </c>
      <c r="E281" s="4">
        <v>5.5711184313745402E-3</v>
      </c>
      <c r="F281" s="4">
        <v>4.0499690240176503E-3</v>
      </c>
      <c r="G281" s="4">
        <v>3.2726844303541899E-3</v>
      </c>
      <c r="H281" s="4">
        <v>3.8341182818711398E-3</v>
      </c>
      <c r="I281" s="4">
        <v>3.4113767230463201E-3</v>
      </c>
      <c r="J281" s="4">
        <v>3.2192220571225102E-3</v>
      </c>
      <c r="K281" s="4">
        <v>2.2980190858311899E-3</v>
      </c>
      <c r="L281" s="5"/>
    </row>
    <row r="282" spans="1:12" x14ac:dyDescent="0.25">
      <c r="A282" s="8" t="s">
        <v>91</v>
      </c>
      <c r="B282" s="2" t="s">
        <v>35</v>
      </c>
      <c r="C282" s="4">
        <v>423.15955820424898</v>
      </c>
      <c r="D282" s="4">
        <v>415.68630309717298</v>
      </c>
      <c r="E282" s="4">
        <v>457.86309982216801</v>
      </c>
      <c r="F282" s="4">
        <v>514.77677367894796</v>
      </c>
      <c r="G282" s="4">
        <v>538.88995402411103</v>
      </c>
      <c r="H282" s="4">
        <v>555.95621304730196</v>
      </c>
      <c r="I282" s="4">
        <v>579.17041951626697</v>
      </c>
      <c r="J282" s="4">
        <v>547.21887083599495</v>
      </c>
      <c r="K282" s="4">
        <v>504.55364171390801</v>
      </c>
      <c r="L282" s="4">
        <v>522.22225563904897</v>
      </c>
    </row>
    <row r="283" spans="1:12" x14ac:dyDescent="0.25">
      <c r="A283" s="8" t="s">
        <v>92</v>
      </c>
      <c r="B283" s="2" t="s">
        <v>35</v>
      </c>
      <c r="C283" s="4">
        <v>165.66544931625401</v>
      </c>
      <c r="D283" s="4">
        <v>133.746156481556</v>
      </c>
      <c r="E283" s="4">
        <v>156.35317274683399</v>
      </c>
      <c r="F283" s="4">
        <v>156.72776929498499</v>
      </c>
      <c r="G283" s="4">
        <v>139.27354502707701</v>
      </c>
      <c r="H283" s="4">
        <v>136.93016551676899</v>
      </c>
      <c r="I283" s="4">
        <v>137.14223521528299</v>
      </c>
      <c r="J283" s="4">
        <v>128.12253481719199</v>
      </c>
      <c r="K283" s="4">
        <v>99.851380507344501</v>
      </c>
      <c r="L283" s="4">
        <v>71.996513613796694</v>
      </c>
    </row>
    <row r="284" spans="1:12" x14ac:dyDescent="0.25">
      <c r="A284" s="8" t="s">
        <v>93</v>
      </c>
      <c r="B284" s="2" t="s">
        <v>35</v>
      </c>
      <c r="C284" s="4">
        <v>370.79526297257001</v>
      </c>
      <c r="D284" s="4">
        <v>362.814531751321</v>
      </c>
      <c r="E284" s="4">
        <v>353.38490257672402</v>
      </c>
      <c r="F284" s="4">
        <v>344.939308349155</v>
      </c>
      <c r="G284" s="4">
        <v>291.90547536483302</v>
      </c>
      <c r="H284" s="4">
        <v>243.39140258658</v>
      </c>
      <c r="I284" s="4">
        <v>199.43120215696999</v>
      </c>
      <c r="J284" s="4">
        <v>148.598530076993</v>
      </c>
      <c r="K284" s="4">
        <v>108.522818926255</v>
      </c>
      <c r="L284" s="4">
        <v>70.996900599173003</v>
      </c>
    </row>
    <row r="285" spans="1:12" x14ac:dyDescent="0.25">
      <c r="A285" s="8" t="s">
        <v>94</v>
      </c>
      <c r="B285" s="2" t="s">
        <v>35</v>
      </c>
      <c r="C285" s="4">
        <v>187.22227339346799</v>
      </c>
      <c r="D285" s="4">
        <v>188.36649601233299</v>
      </c>
      <c r="E285" s="4">
        <v>224.58810209609001</v>
      </c>
      <c r="F285" s="4">
        <v>246.07320585143501</v>
      </c>
      <c r="G285" s="4">
        <v>269.11434218159297</v>
      </c>
      <c r="H285" s="4">
        <v>258.190975164691</v>
      </c>
      <c r="I285" s="4">
        <v>244.433896413816</v>
      </c>
      <c r="J285" s="4">
        <v>215.13679869146199</v>
      </c>
      <c r="K285" s="4">
        <v>208.000344189506</v>
      </c>
      <c r="L285" s="4">
        <v>170.800933600485</v>
      </c>
    </row>
    <row r="286" spans="1:12" x14ac:dyDescent="0.25">
      <c r="A286" s="8" t="s">
        <v>95</v>
      </c>
      <c r="B286" s="2" t="s">
        <v>35</v>
      </c>
      <c r="C286" s="4">
        <v>24.1859565730859</v>
      </c>
      <c r="D286" s="4">
        <v>23.096163411581401</v>
      </c>
      <c r="E286" s="4">
        <v>21.679138316779898</v>
      </c>
      <c r="F286" s="4">
        <v>17.134318062214401</v>
      </c>
      <c r="G286" s="4">
        <v>13.707797928558</v>
      </c>
      <c r="H286" s="4">
        <v>13.4430070353392</v>
      </c>
      <c r="I286" s="4">
        <v>13.234533743383899</v>
      </c>
      <c r="J286" s="4">
        <v>12.654871391471501</v>
      </c>
      <c r="K286" s="4">
        <v>10.1340695584418</v>
      </c>
      <c r="L286" s="4">
        <v>6.7545639007409903</v>
      </c>
    </row>
    <row r="287" spans="1:12" x14ac:dyDescent="0.25">
      <c r="A287" s="8" t="s">
        <v>96</v>
      </c>
      <c r="B287" s="2" t="s">
        <v>35</v>
      </c>
      <c r="C287" s="4">
        <v>63.1873265484953</v>
      </c>
      <c r="D287" s="4">
        <v>70.098204049977298</v>
      </c>
      <c r="E287" s="4">
        <v>71.762377608024295</v>
      </c>
      <c r="F287" s="4">
        <v>76.457136837242004</v>
      </c>
      <c r="G287" s="4">
        <v>74.221475457927099</v>
      </c>
      <c r="H287" s="4">
        <v>81.689654555466902</v>
      </c>
      <c r="I287" s="4">
        <v>66.671233491419599</v>
      </c>
      <c r="J287" s="4">
        <v>42.237678629607302</v>
      </c>
      <c r="K287" s="4">
        <v>12.720848793776099</v>
      </c>
      <c r="L287" s="5"/>
    </row>
    <row r="288" spans="1:12" x14ac:dyDescent="0.25">
      <c r="A288" s="8" t="s">
        <v>97</v>
      </c>
      <c r="B288" s="2" t="s">
        <v>35</v>
      </c>
      <c r="C288" s="4">
        <v>246.57286722681499</v>
      </c>
      <c r="D288" s="4">
        <v>250.62055935181201</v>
      </c>
      <c r="E288" s="4">
        <v>254.859259843384</v>
      </c>
      <c r="F288" s="4">
        <v>254.66579809472901</v>
      </c>
      <c r="G288" s="4">
        <v>237.68807822174699</v>
      </c>
      <c r="H288" s="4">
        <v>215.05464497115801</v>
      </c>
      <c r="I288" s="4">
        <v>198.79578561948</v>
      </c>
      <c r="J288" s="4">
        <v>186.75491860280101</v>
      </c>
      <c r="K288" s="4">
        <v>152.55768121688399</v>
      </c>
      <c r="L288" s="4">
        <v>44.549952003192303</v>
      </c>
    </row>
    <row r="289" spans="1:12" x14ac:dyDescent="0.25">
      <c r="A289" s="8" t="s">
        <v>98</v>
      </c>
      <c r="B289" s="2" t="s">
        <v>35</v>
      </c>
      <c r="C289" s="4">
        <v>1130.53426630933</v>
      </c>
      <c r="D289" s="4">
        <v>1062.0482444940401</v>
      </c>
      <c r="E289" s="4">
        <v>1036.8103010462901</v>
      </c>
      <c r="F289" s="4">
        <v>957.50557333389304</v>
      </c>
      <c r="G289" s="4">
        <v>748.11054163787605</v>
      </c>
      <c r="H289" s="4">
        <v>716.38819248127004</v>
      </c>
      <c r="I289" s="4">
        <v>716.776063573138</v>
      </c>
      <c r="J289" s="4">
        <v>609.56754459372701</v>
      </c>
      <c r="K289" s="4">
        <v>321.83888976593801</v>
      </c>
      <c r="L289" s="4">
        <v>97.064654600624905</v>
      </c>
    </row>
    <row r="290" spans="1:12" x14ac:dyDescent="0.25">
      <c r="A290" s="8" t="s">
        <v>99</v>
      </c>
      <c r="B290" s="2" t="s">
        <v>35</v>
      </c>
      <c r="C290" s="4">
        <v>147.21311667680899</v>
      </c>
      <c r="D290" s="4">
        <v>149.56417248830601</v>
      </c>
      <c r="E290" s="4">
        <v>137.80090787577501</v>
      </c>
      <c r="F290" s="4">
        <v>140.31623299413499</v>
      </c>
      <c r="G290" s="4">
        <v>125.615358521338</v>
      </c>
      <c r="H290" s="4">
        <v>117.62212158496099</v>
      </c>
      <c r="I290" s="4">
        <v>119.31014826545599</v>
      </c>
      <c r="J290" s="4">
        <v>109.069241166841</v>
      </c>
      <c r="K290" s="4">
        <v>75.868809122143304</v>
      </c>
      <c r="L290" s="4">
        <v>43.525002012954197</v>
      </c>
    </row>
    <row r="291" spans="1:12" x14ac:dyDescent="0.25">
      <c r="A291" s="8" t="s">
        <v>100</v>
      </c>
      <c r="B291" s="2" t="s">
        <v>35</v>
      </c>
      <c r="C291" s="4">
        <v>1953.31999020743</v>
      </c>
      <c r="D291" s="4">
        <v>1888.4125270361301</v>
      </c>
      <c r="E291" s="4">
        <v>1891.3319738656</v>
      </c>
      <c r="F291" s="4">
        <v>1861.9316734946699</v>
      </c>
      <c r="G291" s="4">
        <v>1626.7072310485</v>
      </c>
      <c r="H291" s="4">
        <v>1585.14124424386</v>
      </c>
      <c r="I291" s="4">
        <v>1573.4243503816799</v>
      </c>
      <c r="J291" s="4">
        <v>1446.65936702104</v>
      </c>
      <c r="K291" s="4">
        <v>1080.7155743194</v>
      </c>
      <c r="L291" s="4">
        <v>718.11262043254499</v>
      </c>
    </row>
    <row r="292" spans="1:12" x14ac:dyDescent="0.25">
      <c r="A292" s="8" t="s">
        <v>87</v>
      </c>
      <c r="B292" s="2" t="s">
        <v>36</v>
      </c>
      <c r="C292" s="4">
        <v>-254.42890472060299</v>
      </c>
      <c r="D292" s="4">
        <v>-240.265557562265</v>
      </c>
      <c r="E292" s="4">
        <v>-265.71102009206697</v>
      </c>
      <c r="F292" s="4">
        <v>-271.20617743773198</v>
      </c>
      <c r="G292" s="4">
        <v>-283.25142315566802</v>
      </c>
      <c r="H292" s="4">
        <v>-288.90072260437802</v>
      </c>
      <c r="I292" s="4">
        <v>-304.49057404156599</v>
      </c>
      <c r="J292" s="4">
        <v>-432.98292442538201</v>
      </c>
      <c r="K292" s="4">
        <v>-528.66406769741502</v>
      </c>
      <c r="L292" s="4">
        <v>-605.11948795140904</v>
      </c>
    </row>
    <row r="293" spans="1:12" x14ac:dyDescent="0.25">
      <c r="A293" s="8" t="s">
        <v>88</v>
      </c>
      <c r="B293" s="2" t="s">
        <v>36</v>
      </c>
      <c r="C293" s="4">
        <v>229.86221912794801</v>
      </c>
      <c r="D293" s="4">
        <v>228.830536163711</v>
      </c>
      <c r="E293" s="4">
        <v>228.92912770539101</v>
      </c>
      <c r="F293" s="4">
        <v>227.115756352586</v>
      </c>
      <c r="G293" s="4">
        <v>213.945034088472</v>
      </c>
      <c r="H293" s="4">
        <v>204.25255532202101</v>
      </c>
      <c r="I293" s="4">
        <v>168.99185887015599</v>
      </c>
      <c r="J293" s="4">
        <v>126.21229293173199</v>
      </c>
      <c r="K293" s="4">
        <v>107.31021398690601</v>
      </c>
      <c r="L293" s="4">
        <v>90.051698922410694</v>
      </c>
    </row>
    <row r="294" spans="1:12" x14ac:dyDescent="0.25">
      <c r="A294" s="8" t="s">
        <v>89</v>
      </c>
      <c r="B294" s="2" t="s">
        <v>36</v>
      </c>
      <c r="C294" s="4">
        <v>2047.3679760155101</v>
      </c>
      <c r="D294" s="4">
        <v>1951.2402730514</v>
      </c>
      <c r="E294" s="4">
        <v>1777.05430823953</v>
      </c>
      <c r="F294" s="4">
        <v>1461.43288415087</v>
      </c>
      <c r="G294" s="4">
        <v>1176.1611455811701</v>
      </c>
      <c r="H294" s="4">
        <v>764.13361000069904</v>
      </c>
      <c r="I294" s="4">
        <v>337.40262607081303</v>
      </c>
      <c r="J294" s="4">
        <v>120.048386401553</v>
      </c>
      <c r="K294" s="4">
        <v>115.043728329158</v>
      </c>
      <c r="L294" s="4">
        <v>71.819077192600304</v>
      </c>
    </row>
    <row r="295" spans="1:12" x14ac:dyDescent="0.25">
      <c r="A295" s="8" t="s">
        <v>90</v>
      </c>
      <c r="B295" s="2" t="s">
        <v>36</v>
      </c>
      <c r="C295" s="4">
        <v>5.9416563694921001E-2</v>
      </c>
      <c r="D295" s="4">
        <v>6.1914973960676203E-3</v>
      </c>
      <c r="E295" s="4">
        <v>5.5711184313745298E-3</v>
      </c>
      <c r="F295" s="4">
        <v>4.0499690240176399E-3</v>
      </c>
      <c r="G295" s="4">
        <v>3.2726844303541899E-3</v>
      </c>
      <c r="H295" s="4">
        <v>3.8341182818711398E-3</v>
      </c>
      <c r="I295" s="4">
        <v>3.4113767230463201E-3</v>
      </c>
      <c r="J295" s="4">
        <v>3.2192220571225201E-3</v>
      </c>
      <c r="K295" s="4">
        <v>2.2980190858311999E-3</v>
      </c>
      <c r="L295" s="5"/>
    </row>
    <row r="296" spans="1:12" x14ac:dyDescent="0.25">
      <c r="A296" s="8" t="s">
        <v>91</v>
      </c>
      <c r="B296" s="2" t="s">
        <v>36</v>
      </c>
      <c r="C296" s="4">
        <v>423.15955820424898</v>
      </c>
      <c r="D296" s="4">
        <v>415.68630309717201</v>
      </c>
      <c r="E296" s="4">
        <v>457.86309982216801</v>
      </c>
      <c r="F296" s="4">
        <v>514.77677367894796</v>
      </c>
      <c r="G296" s="4">
        <v>538.88995402411103</v>
      </c>
      <c r="H296" s="4">
        <v>555.95621304730196</v>
      </c>
      <c r="I296" s="4">
        <v>579.17041951430394</v>
      </c>
      <c r="J296" s="4">
        <v>547.21887083803199</v>
      </c>
      <c r="K296" s="4">
        <v>504.55364171390801</v>
      </c>
      <c r="L296" s="4">
        <v>522.22225563904897</v>
      </c>
    </row>
    <row r="297" spans="1:12" x14ac:dyDescent="0.25">
      <c r="A297" s="8" t="s">
        <v>92</v>
      </c>
      <c r="B297" s="2" t="s">
        <v>36</v>
      </c>
      <c r="C297" s="4">
        <v>165.66544931625401</v>
      </c>
      <c r="D297" s="4">
        <v>133.746156481556</v>
      </c>
      <c r="E297" s="4">
        <v>156.35416240191401</v>
      </c>
      <c r="F297" s="4">
        <v>156.72785826886999</v>
      </c>
      <c r="G297" s="4">
        <v>139.273545027078</v>
      </c>
      <c r="H297" s="4">
        <v>136.930165516784</v>
      </c>
      <c r="I297" s="4">
        <v>137.142235215298</v>
      </c>
      <c r="J297" s="4">
        <v>128.12253481720799</v>
      </c>
      <c r="K297" s="4">
        <v>99.851380507360503</v>
      </c>
      <c r="L297" s="4">
        <v>71.996513613695896</v>
      </c>
    </row>
    <row r="298" spans="1:12" x14ac:dyDescent="0.25">
      <c r="A298" s="8" t="s">
        <v>93</v>
      </c>
      <c r="B298" s="2" t="s">
        <v>36</v>
      </c>
      <c r="C298" s="4">
        <v>370.79526297257001</v>
      </c>
      <c r="D298" s="4">
        <v>362.814531751321</v>
      </c>
      <c r="E298" s="4">
        <v>353.38490257672402</v>
      </c>
      <c r="F298" s="4">
        <v>344.939308349155</v>
      </c>
      <c r="G298" s="4">
        <v>291.90547536483302</v>
      </c>
      <c r="H298" s="4">
        <v>243.39140258658</v>
      </c>
      <c r="I298" s="4">
        <v>199.43120215696999</v>
      </c>
      <c r="J298" s="4">
        <v>148.598530076993</v>
      </c>
      <c r="K298" s="4">
        <v>108.522818926255</v>
      </c>
      <c r="L298" s="4">
        <v>70.996900599173003</v>
      </c>
    </row>
    <row r="299" spans="1:12" x14ac:dyDescent="0.25">
      <c r="A299" s="8" t="s">
        <v>94</v>
      </c>
      <c r="B299" s="2" t="s">
        <v>36</v>
      </c>
      <c r="C299" s="4">
        <v>187.22227339346799</v>
      </c>
      <c r="D299" s="4">
        <v>188.36649601233299</v>
      </c>
      <c r="E299" s="4">
        <v>224.58810209585801</v>
      </c>
      <c r="F299" s="4">
        <v>246.07320585125299</v>
      </c>
      <c r="G299" s="4">
        <v>269.11434218140499</v>
      </c>
      <c r="H299" s="4">
        <v>258.19097516447601</v>
      </c>
      <c r="I299" s="4">
        <v>244.43389641405199</v>
      </c>
      <c r="J299" s="4">
        <v>215.13679869138301</v>
      </c>
      <c r="K299" s="4">
        <v>208.000344197934</v>
      </c>
      <c r="L299" s="4">
        <v>170.800933600213</v>
      </c>
    </row>
    <row r="300" spans="1:12" x14ac:dyDescent="0.25">
      <c r="A300" s="8" t="s">
        <v>95</v>
      </c>
      <c r="B300" s="2" t="s">
        <v>36</v>
      </c>
      <c r="C300" s="4">
        <v>24.1859565730859</v>
      </c>
      <c r="D300" s="4">
        <v>23.096163411581401</v>
      </c>
      <c r="E300" s="4">
        <v>21.679138316779898</v>
      </c>
      <c r="F300" s="4">
        <v>17.134318062214401</v>
      </c>
      <c r="G300" s="4">
        <v>13.707797928558</v>
      </c>
      <c r="H300" s="4">
        <v>13.4430070353392</v>
      </c>
      <c r="I300" s="4">
        <v>13.234533743383899</v>
      </c>
      <c r="J300" s="4">
        <v>12.654871391471501</v>
      </c>
      <c r="K300" s="4">
        <v>10.1340695584418</v>
      </c>
      <c r="L300" s="4">
        <v>6.7545639007409903</v>
      </c>
    </row>
    <row r="301" spans="1:12" x14ac:dyDescent="0.25">
      <c r="A301" s="8" t="s">
        <v>96</v>
      </c>
      <c r="B301" s="2" t="s">
        <v>36</v>
      </c>
      <c r="C301" s="4">
        <v>63.1873265484953</v>
      </c>
      <c r="D301" s="4">
        <v>70.098204049977298</v>
      </c>
      <c r="E301" s="4">
        <v>71.762377608024295</v>
      </c>
      <c r="F301" s="4">
        <v>76.457136837242004</v>
      </c>
      <c r="G301" s="4">
        <v>74.221475457927099</v>
      </c>
      <c r="H301" s="4">
        <v>81.689654555466902</v>
      </c>
      <c r="I301" s="4">
        <v>70.101759044845807</v>
      </c>
      <c r="J301" s="4">
        <v>42.237678629607302</v>
      </c>
      <c r="K301" s="4">
        <v>12.720848793776099</v>
      </c>
      <c r="L301" s="5"/>
    </row>
    <row r="302" spans="1:12" x14ac:dyDescent="0.25">
      <c r="A302" s="8" t="s">
        <v>97</v>
      </c>
      <c r="B302" s="2" t="s">
        <v>36</v>
      </c>
      <c r="C302" s="4">
        <v>246.57286722681499</v>
      </c>
      <c r="D302" s="4">
        <v>250.62055935181201</v>
      </c>
      <c r="E302" s="4">
        <v>254.859259843384</v>
      </c>
      <c r="F302" s="4">
        <v>254.66579809472901</v>
      </c>
      <c r="G302" s="4">
        <v>237.68807822174699</v>
      </c>
      <c r="H302" s="4">
        <v>215.05464497115801</v>
      </c>
      <c r="I302" s="4">
        <v>198.79578561948</v>
      </c>
      <c r="J302" s="4">
        <v>186.75491860280101</v>
      </c>
      <c r="K302" s="4">
        <v>152.55768121688399</v>
      </c>
      <c r="L302" s="4">
        <v>44.549952001647497</v>
      </c>
    </row>
    <row r="303" spans="1:12" x14ac:dyDescent="0.25">
      <c r="A303" s="8" t="s">
        <v>98</v>
      </c>
      <c r="B303" s="2" t="s">
        <v>36</v>
      </c>
      <c r="C303" s="4">
        <v>1130.53426630933</v>
      </c>
      <c r="D303" s="4">
        <v>1062.0482444940401</v>
      </c>
      <c r="E303" s="4">
        <v>1036.8103010462901</v>
      </c>
      <c r="F303" s="4">
        <v>957.50557333389304</v>
      </c>
      <c r="G303" s="4">
        <v>748.11054163787605</v>
      </c>
      <c r="H303" s="4">
        <v>716.38819248127004</v>
      </c>
      <c r="I303" s="4">
        <v>713.34553801971197</v>
      </c>
      <c r="J303" s="4">
        <v>609.56754459372996</v>
      </c>
      <c r="K303" s="4">
        <v>321.83888976594102</v>
      </c>
      <c r="L303" s="4">
        <v>97.064654600735295</v>
      </c>
    </row>
    <row r="304" spans="1:12" x14ac:dyDescent="0.25">
      <c r="A304" s="8" t="s">
        <v>99</v>
      </c>
      <c r="B304" s="2" t="s">
        <v>36</v>
      </c>
      <c r="C304" s="4">
        <v>147.21311667680899</v>
      </c>
      <c r="D304" s="4">
        <v>149.56417248830601</v>
      </c>
      <c r="E304" s="4">
        <v>137.80090787577501</v>
      </c>
      <c r="F304" s="4">
        <v>140.31623299413499</v>
      </c>
      <c r="G304" s="4">
        <v>125.615358521338</v>
      </c>
      <c r="H304" s="4">
        <v>117.62212158496099</v>
      </c>
      <c r="I304" s="4">
        <v>119.31014826545599</v>
      </c>
      <c r="J304" s="4">
        <v>109.069241166841</v>
      </c>
      <c r="K304" s="4">
        <v>75.868809122143404</v>
      </c>
      <c r="L304" s="4">
        <v>43.525002012954097</v>
      </c>
    </row>
    <row r="305" spans="1:12" x14ac:dyDescent="0.25">
      <c r="A305" s="8" t="s">
        <v>100</v>
      </c>
      <c r="B305" s="2" t="s">
        <v>36</v>
      </c>
      <c r="C305" s="4">
        <v>1953.31999020743</v>
      </c>
      <c r="D305" s="4">
        <v>1888.4125270361301</v>
      </c>
      <c r="E305" s="4">
        <v>1891.3319738656101</v>
      </c>
      <c r="F305" s="4">
        <v>1861.9316734946699</v>
      </c>
      <c r="G305" s="4">
        <v>1626.7072310485</v>
      </c>
      <c r="H305" s="4">
        <v>1585.14124424386</v>
      </c>
      <c r="I305" s="4">
        <v>1573.4243503816799</v>
      </c>
      <c r="J305" s="4">
        <v>1446.65936702105</v>
      </c>
      <c r="K305" s="4">
        <v>1080.7155743194</v>
      </c>
      <c r="L305" s="4">
        <v>718.11262043110105</v>
      </c>
    </row>
    <row r="306" spans="1:12" x14ac:dyDescent="0.25">
      <c r="A306" s="8" t="s">
        <v>87</v>
      </c>
      <c r="B306" s="2" t="s">
        <v>119</v>
      </c>
      <c r="C306" s="4">
        <v>-254.42890472060699</v>
      </c>
      <c r="D306" s="4">
        <v>-240.26555784965299</v>
      </c>
      <c r="E306" s="4">
        <v>-265.71102310895702</v>
      </c>
      <c r="F306" s="4">
        <v>-271.198899683967</v>
      </c>
      <c r="G306" s="4">
        <v>-283.25250032574701</v>
      </c>
      <c r="H306" s="4">
        <v>-288.921076465498</v>
      </c>
      <c r="I306" s="4">
        <v>-304.88359631374698</v>
      </c>
      <c r="J306" s="4">
        <v>-437.98387870046798</v>
      </c>
      <c r="K306" s="4">
        <v>-526.94748599373895</v>
      </c>
      <c r="L306" s="4">
        <v>-590.52578411240597</v>
      </c>
    </row>
    <row r="307" spans="1:12" x14ac:dyDescent="0.25">
      <c r="A307" s="8" t="s">
        <v>88</v>
      </c>
      <c r="B307" s="2" t="s">
        <v>119</v>
      </c>
      <c r="C307" s="4">
        <v>229.86221912794801</v>
      </c>
      <c r="D307" s="4">
        <v>228.83083639768901</v>
      </c>
      <c r="E307" s="4">
        <v>228.92911043373101</v>
      </c>
      <c r="F307" s="4">
        <v>227.115515297717</v>
      </c>
      <c r="G307" s="4">
        <v>213.94242389908001</v>
      </c>
      <c r="H307" s="4">
        <v>204.25255532202101</v>
      </c>
      <c r="I307" s="4">
        <v>168.99185887015599</v>
      </c>
      <c r="J307" s="4">
        <v>126.489242444483</v>
      </c>
      <c r="K307" s="4">
        <v>107.26053661767099</v>
      </c>
      <c r="L307" s="4">
        <v>90.077112045629903</v>
      </c>
    </row>
    <row r="308" spans="1:12" x14ac:dyDescent="0.25">
      <c r="A308" s="8" t="s">
        <v>89</v>
      </c>
      <c r="B308" s="2" t="s">
        <v>119</v>
      </c>
      <c r="C308" s="4">
        <v>2047.3785708504399</v>
      </c>
      <c r="D308" s="4">
        <v>1951.2430693021099</v>
      </c>
      <c r="E308" s="4">
        <v>1777.0692420456801</v>
      </c>
      <c r="F308" s="4">
        <v>1462.1699185917601</v>
      </c>
      <c r="G308" s="4">
        <v>1176.3569015160499</v>
      </c>
      <c r="H308" s="4">
        <v>764.65918223882397</v>
      </c>
      <c r="I308" s="4">
        <v>339.136013336075</v>
      </c>
      <c r="J308" s="4">
        <v>117.644675606869</v>
      </c>
      <c r="K308" s="4">
        <v>113.462096751538</v>
      </c>
      <c r="L308" s="4">
        <v>74.472911921608201</v>
      </c>
    </row>
    <row r="309" spans="1:12" x14ac:dyDescent="0.25">
      <c r="A309" s="8" t="s">
        <v>90</v>
      </c>
      <c r="B309" s="2" t="s">
        <v>119</v>
      </c>
      <c r="C309" s="4">
        <v>5.9416563694921001E-2</v>
      </c>
      <c r="D309" s="4">
        <v>6.1911445108029104E-3</v>
      </c>
      <c r="E309" s="4">
        <v>5.5708095368448597E-3</v>
      </c>
      <c r="F309" s="4">
        <v>4.0509295558064304E-3</v>
      </c>
      <c r="G309" s="4">
        <v>3.2726844303541799E-3</v>
      </c>
      <c r="H309" s="4">
        <v>3.8367973883334299E-3</v>
      </c>
      <c r="I309" s="4">
        <v>3.4110148799483802E-3</v>
      </c>
      <c r="J309" s="4">
        <v>3.2268163252673499E-3</v>
      </c>
      <c r="K309" s="4">
        <v>2.2943123645617798E-3</v>
      </c>
      <c r="L309" s="5"/>
    </row>
    <row r="310" spans="1:12" x14ac:dyDescent="0.25">
      <c r="A310" s="8" t="s">
        <v>91</v>
      </c>
      <c r="B310" s="2" t="s">
        <v>119</v>
      </c>
      <c r="C310" s="4">
        <v>423.15955820424898</v>
      </c>
      <c r="D310" s="4">
        <v>415.68065652620101</v>
      </c>
      <c r="E310" s="4">
        <v>457.85112395016102</v>
      </c>
      <c r="F310" s="4">
        <v>514.78655423481405</v>
      </c>
      <c r="G310" s="4">
        <v>538.851358401281</v>
      </c>
      <c r="H310" s="4">
        <v>555.80447491756797</v>
      </c>
      <c r="I310" s="4">
        <v>578.51007142397998</v>
      </c>
      <c r="J310" s="4">
        <v>541.28562127241003</v>
      </c>
      <c r="K310" s="4">
        <v>503.30192468104298</v>
      </c>
      <c r="L310" s="4">
        <v>519.44984746142495</v>
      </c>
    </row>
    <row r="311" spans="1:12" x14ac:dyDescent="0.25">
      <c r="A311" s="8" t="s">
        <v>92</v>
      </c>
      <c r="B311" s="2" t="s">
        <v>119</v>
      </c>
      <c r="C311" s="4">
        <v>165.66544931625401</v>
      </c>
      <c r="D311" s="4">
        <v>133.746214836169</v>
      </c>
      <c r="E311" s="4">
        <v>156.36289947710901</v>
      </c>
      <c r="F311" s="4">
        <v>156.75933185379799</v>
      </c>
      <c r="G311" s="4">
        <v>139.27319865596201</v>
      </c>
      <c r="H311" s="4">
        <v>136.92194024568499</v>
      </c>
      <c r="I311" s="4">
        <v>137.12629988703901</v>
      </c>
      <c r="J311" s="4">
        <v>128.84527343225901</v>
      </c>
      <c r="K311" s="4">
        <v>100.27598481635999</v>
      </c>
      <c r="L311" s="4">
        <v>72.239297299604104</v>
      </c>
    </row>
    <row r="312" spans="1:12" x14ac:dyDescent="0.25">
      <c r="A312" s="8" t="s">
        <v>93</v>
      </c>
      <c r="B312" s="2" t="s">
        <v>119</v>
      </c>
      <c r="C312" s="4">
        <v>370.79526297257001</v>
      </c>
      <c r="D312" s="4">
        <v>362.814531751321</v>
      </c>
      <c r="E312" s="4">
        <v>353.42642366431801</v>
      </c>
      <c r="F312" s="4">
        <v>344.98267404174402</v>
      </c>
      <c r="G312" s="4">
        <v>291.95066443566299</v>
      </c>
      <c r="H312" s="4">
        <v>243.43770969215399</v>
      </c>
      <c r="I312" s="4">
        <v>199.50006790224199</v>
      </c>
      <c r="J312" s="4">
        <v>148.634305077237</v>
      </c>
      <c r="K312" s="4">
        <v>108.558822441384</v>
      </c>
      <c r="L312" s="4">
        <v>71.121688275729099</v>
      </c>
    </row>
    <row r="313" spans="1:12" x14ac:dyDescent="0.25">
      <c r="A313" s="8" t="s">
        <v>94</v>
      </c>
      <c r="B313" s="2" t="s">
        <v>119</v>
      </c>
      <c r="C313" s="4">
        <v>187.22175504185799</v>
      </c>
      <c r="D313" s="4">
        <v>188.36815928876001</v>
      </c>
      <c r="E313" s="4">
        <v>224.42060529925499</v>
      </c>
      <c r="F313" s="4">
        <v>245.921095030174</v>
      </c>
      <c r="G313" s="4">
        <v>268.91492874057798</v>
      </c>
      <c r="H313" s="4">
        <v>258.01844955732901</v>
      </c>
      <c r="I313" s="4">
        <v>243.66184289089799</v>
      </c>
      <c r="J313" s="4">
        <v>213.69424663644901</v>
      </c>
      <c r="K313" s="4">
        <v>205.33234463022899</v>
      </c>
      <c r="L313" s="4">
        <v>166.91842845766601</v>
      </c>
    </row>
    <row r="314" spans="1:12" x14ac:dyDescent="0.25">
      <c r="A314" s="8" t="s">
        <v>100</v>
      </c>
      <c r="B314" s="2" t="s">
        <v>119</v>
      </c>
      <c r="C314" s="4">
        <v>1953.31999020743</v>
      </c>
      <c r="D314" s="4">
        <v>1888.41235324791</v>
      </c>
      <c r="E314" s="4">
        <v>1891.3318226445999</v>
      </c>
      <c r="F314" s="4">
        <v>1862.18523279703</v>
      </c>
      <c r="G314" s="4">
        <v>1626.70725166695</v>
      </c>
      <c r="H314" s="4">
        <v>1584.9018512288701</v>
      </c>
      <c r="I314" s="4">
        <v>1573.07043467473</v>
      </c>
      <c r="J314" s="4">
        <v>1455.4034087139701</v>
      </c>
      <c r="K314" s="4">
        <v>1085.8059957494099</v>
      </c>
      <c r="L314" s="4">
        <v>721.72071453930698</v>
      </c>
    </row>
    <row r="315" spans="1:12" x14ac:dyDescent="0.25">
      <c r="A315" s="8" t="s">
        <v>87</v>
      </c>
      <c r="B315" s="2" t="s">
        <v>122</v>
      </c>
      <c r="C315" s="4">
        <v>-254.42911758885401</v>
      </c>
      <c r="D315" s="4">
        <v>-240.265770414114</v>
      </c>
      <c r="E315" s="4">
        <v>-265.71123278909101</v>
      </c>
      <c r="F315" s="4">
        <v>-271.19905231227898</v>
      </c>
      <c r="G315" s="4">
        <v>-283.21071442191101</v>
      </c>
      <c r="H315" s="4">
        <v>-288.89956801847597</v>
      </c>
      <c r="I315" s="4">
        <v>-304.489536787259</v>
      </c>
      <c r="J315" s="4">
        <v>-432.55179912917703</v>
      </c>
      <c r="K315" s="4">
        <v>-528.21673894573598</v>
      </c>
      <c r="L315" s="4">
        <v>-605.02228098057299</v>
      </c>
    </row>
    <row r="316" spans="1:12" x14ac:dyDescent="0.25">
      <c r="A316" s="8" t="s">
        <v>88</v>
      </c>
      <c r="B316" s="2" t="s">
        <v>122</v>
      </c>
      <c r="C316" s="4">
        <v>229.86221912794801</v>
      </c>
      <c r="D316" s="4">
        <v>228.830536163711</v>
      </c>
      <c r="E316" s="4">
        <v>228.92912770539101</v>
      </c>
      <c r="F316" s="4">
        <v>227.115756352586</v>
      </c>
      <c r="G316" s="4">
        <v>213.945034088472</v>
      </c>
      <c r="H316" s="4">
        <v>204.25255532202101</v>
      </c>
      <c r="I316" s="4">
        <v>168.99185887015599</v>
      </c>
      <c r="J316" s="4">
        <v>126.506470814088</v>
      </c>
      <c r="K316" s="4">
        <v>107.30022838365601</v>
      </c>
      <c r="L316" s="4">
        <v>90.051698922410694</v>
      </c>
    </row>
    <row r="317" spans="1:12" x14ac:dyDescent="0.25">
      <c r="A317" s="8" t="s">
        <v>89</v>
      </c>
      <c r="B317" s="2" t="s">
        <v>122</v>
      </c>
      <c r="C317" s="4">
        <v>2047.3679760155101</v>
      </c>
      <c r="D317" s="4">
        <v>1951.2402689493299</v>
      </c>
      <c r="E317" s="4">
        <v>1777.05976939112</v>
      </c>
      <c r="F317" s="4">
        <v>1462.18422925714</v>
      </c>
      <c r="G317" s="4">
        <v>1176.22129026734</v>
      </c>
      <c r="H317" s="4">
        <v>764.08129243320695</v>
      </c>
      <c r="I317" s="4">
        <v>338.05867664948198</v>
      </c>
      <c r="J317" s="4">
        <v>119.566543854949</v>
      </c>
      <c r="K317" s="4">
        <v>113.182813300555</v>
      </c>
      <c r="L317" s="4">
        <v>73.594831523396493</v>
      </c>
    </row>
    <row r="318" spans="1:12" x14ac:dyDescent="0.25">
      <c r="A318" s="8" t="s">
        <v>90</v>
      </c>
      <c r="B318" s="2" t="s">
        <v>122</v>
      </c>
      <c r="C318" s="4">
        <v>5.9416563694921001E-2</v>
      </c>
      <c r="D318" s="4">
        <v>6.1913667428289201E-3</v>
      </c>
      <c r="E318" s="4">
        <v>5.57100361709339E-3</v>
      </c>
      <c r="F318" s="4">
        <v>4.0503320818606903E-3</v>
      </c>
      <c r="G318" s="4">
        <v>3.27328092492252E-3</v>
      </c>
      <c r="H318" s="4">
        <v>3.8335516126370298E-3</v>
      </c>
      <c r="I318" s="4">
        <v>3.4133869566548201E-3</v>
      </c>
      <c r="J318" s="4">
        <v>3.2158887973024498E-3</v>
      </c>
      <c r="K318" s="4">
        <v>2.2926685646797E-3</v>
      </c>
      <c r="L318" s="5"/>
    </row>
    <row r="319" spans="1:12" x14ac:dyDescent="0.25">
      <c r="A319" s="8" t="s">
        <v>91</v>
      </c>
      <c r="B319" s="2" t="s">
        <v>122</v>
      </c>
      <c r="C319" s="4">
        <v>423.15955820424898</v>
      </c>
      <c r="D319" s="4">
        <v>415.68630510756299</v>
      </c>
      <c r="E319" s="4">
        <v>457.86085030061702</v>
      </c>
      <c r="F319" s="4">
        <v>514.75105497800303</v>
      </c>
      <c r="G319" s="4">
        <v>538.906320755602</v>
      </c>
      <c r="H319" s="4">
        <v>555.97798423040103</v>
      </c>
      <c r="I319" s="4">
        <v>578.85125436389205</v>
      </c>
      <c r="J319" s="4">
        <v>548.57956391850905</v>
      </c>
      <c r="K319" s="4">
        <v>509.37187090696898</v>
      </c>
      <c r="L319" s="4">
        <v>519.44984746142495</v>
      </c>
    </row>
    <row r="320" spans="1:12" x14ac:dyDescent="0.25">
      <c r="A320" s="8" t="s">
        <v>92</v>
      </c>
      <c r="B320" s="2" t="s">
        <v>122</v>
      </c>
      <c r="C320" s="4">
        <v>165.66544931625401</v>
      </c>
      <c r="D320" s="4">
        <v>133.74615647814599</v>
      </c>
      <c r="E320" s="4">
        <v>156.347275898443</v>
      </c>
      <c r="F320" s="4">
        <v>156.72898733189101</v>
      </c>
      <c r="G320" s="4">
        <v>139.27307450962601</v>
      </c>
      <c r="H320" s="4">
        <v>136.926640558315</v>
      </c>
      <c r="I320" s="4">
        <v>137.12676327843201</v>
      </c>
      <c r="J320" s="4">
        <v>128.04118948746901</v>
      </c>
      <c r="K320" s="4">
        <v>99.766569359788207</v>
      </c>
      <c r="L320" s="4">
        <v>72.126854358612306</v>
      </c>
    </row>
    <row r="321" spans="1:12" x14ac:dyDescent="0.25">
      <c r="A321" s="8" t="s">
        <v>93</v>
      </c>
      <c r="B321" s="2" t="s">
        <v>122</v>
      </c>
      <c r="C321" s="4">
        <v>370.79526297257001</v>
      </c>
      <c r="D321" s="4">
        <v>362.814531751321</v>
      </c>
      <c r="E321" s="4">
        <v>353.41163992015402</v>
      </c>
      <c r="F321" s="4">
        <v>344.96723351882201</v>
      </c>
      <c r="G321" s="4">
        <v>291.93457469185103</v>
      </c>
      <c r="H321" s="4">
        <v>243.427086494348</v>
      </c>
      <c r="I321" s="4">
        <v>199.50006790224199</v>
      </c>
      <c r="J321" s="4">
        <v>148.64821558282901</v>
      </c>
      <c r="K321" s="4">
        <v>108.57273294697499</v>
      </c>
      <c r="L321" s="4">
        <v>71.633216357006205</v>
      </c>
    </row>
    <row r="322" spans="1:12" x14ac:dyDescent="0.25">
      <c r="A322" s="8" t="s">
        <v>94</v>
      </c>
      <c r="B322" s="2" t="s">
        <v>122</v>
      </c>
      <c r="C322" s="4">
        <v>187.22227339347</v>
      </c>
      <c r="D322" s="4">
        <v>188.36649579643199</v>
      </c>
      <c r="E322" s="4">
        <v>224.51842313975601</v>
      </c>
      <c r="F322" s="4">
        <v>246.01736176392799</v>
      </c>
      <c r="G322" s="4">
        <v>269.00927011020002</v>
      </c>
      <c r="H322" s="4">
        <v>258.128909750476</v>
      </c>
      <c r="I322" s="4">
        <v>244.150945499605</v>
      </c>
      <c r="J322" s="4">
        <v>214.90770392770301</v>
      </c>
      <c r="K322" s="4">
        <v>206.02212605509899</v>
      </c>
      <c r="L322" s="4">
        <v>169.26078782600499</v>
      </c>
    </row>
    <row r="323" spans="1:12" x14ac:dyDescent="0.25">
      <c r="A323" s="8" t="s">
        <v>100</v>
      </c>
      <c r="B323" s="2" t="s">
        <v>122</v>
      </c>
      <c r="C323" s="4">
        <v>1953.31999020743</v>
      </c>
      <c r="D323" s="4">
        <v>1888.41246268994</v>
      </c>
      <c r="E323" s="4">
        <v>1891.3319176329101</v>
      </c>
      <c r="F323" s="4">
        <v>1862.02596088828</v>
      </c>
      <c r="G323" s="4">
        <v>1626.70716229598</v>
      </c>
      <c r="H323" s="4">
        <v>1585.2016976596201</v>
      </c>
      <c r="I323" s="4">
        <v>1573.31702004924</v>
      </c>
      <c r="J323" s="4">
        <v>1445.74709652566</v>
      </c>
      <c r="K323" s="4">
        <v>1079.78136637839</v>
      </c>
      <c r="L323" s="4">
        <v>719.88276355236098</v>
      </c>
    </row>
    <row r="324" spans="1:12" x14ac:dyDescent="0.25">
      <c r="A324" s="8" t="s">
        <v>87</v>
      </c>
      <c r="B324" s="2" t="s">
        <v>125</v>
      </c>
      <c r="C324" s="4">
        <v>-254.42890472058599</v>
      </c>
      <c r="D324" s="4">
        <v>-240.26555784965299</v>
      </c>
      <c r="E324" s="4">
        <v>-265.71102310895901</v>
      </c>
      <c r="F324" s="4">
        <v>-271.198899683928</v>
      </c>
      <c r="G324" s="4">
        <v>-283.25250032553203</v>
      </c>
      <c r="H324" s="4">
        <v>-288.92107646143501</v>
      </c>
      <c r="I324" s="4">
        <v>-304.88360202498399</v>
      </c>
      <c r="J324" s="4">
        <v>-437.98387779086198</v>
      </c>
      <c r="K324" s="4">
        <v>-526.94748930019603</v>
      </c>
      <c r="L324" s="4">
        <v>-590.525831583843</v>
      </c>
    </row>
    <row r="325" spans="1:12" x14ac:dyDescent="0.25">
      <c r="A325" s="8" t="s">
        <v>88</v>
      </c>
      <c r="B325" s="2" t="s">
        <v>125</v>
      </c>
      <c r="C325" s="4">
        <v>229.86221912794801</v>
      </c>
      <c r="D325" s="4">
        <v>228.83083639768901</v>
      </c>
      <c r="E325" s="4">
        <v>228.92911043373101</v>
      </c>
      <c r="F325" s="4">
        <v>227.115515297717</v>
      </c>
      <c r="G325" s="4">
        <v>213.94242389908001</v>
      </c>
      <c r="H325" s="4">
        <v>204.25255532202101</v>
      </c>
      <c r="I325" s="4">
        <v>168.99185887015599</v>
      </c>
      <c r="J325" s="4">
        <v>126.489242444483</v>
      </c>
      <c r="K325" s="4">
        <v>107.26053661767099</v>
      </c>
      <c r="L325" s="4">
        <v>90.077112045629903</v>
      </c>
    </row>
    <row r="326" spans="1:12" x14ac:dyDescent="0.25">
      <c r="A326" s="8" t="s">
        <v>89</v>
      </c>
      <c r="B326" s="2" t="s">
        <v>125</v>
      </c>
      <c r="C326" s="4">
        <v>2047.3785647145201</v>
      </c>
      <c r="D326" s="4">
        <v>1951.2430676690201</v>
      </c>
      <c r="E326" s="4">
        <v>1777.0692420456801</v>
      </c>
      <c r="F326" s="4">
        <v>1462.1698699882199</v>
      </c>
      <c r="G326" s="4">
        <v>1176.35690367647</v>
      </c>
      <c r="H326" s="4">
        <v>764.65918046921502</v>
      </c>
      <c r="I326" s="4">
        <v>339.13599493299</v>
      </c>
      <c r="J326" s="4">
        <v>117.644683217523</v>
      </c>
      <c r="K326" s="4">
        <v>113.46197397824101</v>
      </c>
      <c r="L326" s="4">
        <v>74.472779747840704</v>
      </c>
    </row>
    <row r="327" spans="1:12" x14ac:dyDescent="0.25">
      <c r="A327" s="8" t="s">
        <v>90</v>
      </c>
      <c r="B327" s="2" t="s">
        <v>125</v>
      </c>
      <c r="C327" s="4">
        <v>5.9416563694921001E-2</v>
      </c>
      <c r="D327" s="4">
        <v>6.1911445108031602E-3</v>
      </c>
      <c r="E327" s="4">
        <v>5.5708095368448597E-3</v>
      </c>
      <c r="F327" s="4">
        <v>4.0509295558064399E-3</v>
      </c>
      <c r="G327" s="4">
        <v>3.2726844303541899E-3</v>
      </c>
      <c r="H327" s="4">
        <v>3.8367973883334299E-3</v>
      </c>
      <c r="I327" s="4">
        <v>3.4110150747090301E-3</v>
      </c>
      <c r="J327" s="4">
        <v>3.2268158538072398E-3</v>
      </c>
      <c r="K327" s="4">
        <v>2.2943135139170501E-3</v>
      </c>
      <c r="L327" s="5"/>
    </row>
    <row r="328" spans="1:12" x14ac:dyDescent="0.25">
      <c r="A328" s="8" t="s">
        <v>91</v>
      </c>
      <c r="B328" s="2" t="s">
        <v>125</v>
      </c>
      <c r="C328" s="4">
        <v>423.15955820424898</v>
      </c>
      <c r="D328" s="4">
        <v>415.68065652620101</v>
      </c>
      <c r="E328" s="4">
        <v>457.85112395016102</v>
      </c>
      <c r="F328" s="4">
        <v>514.78655423481405</v>
      </c>
      <c r="G328" s="4">
        <v>538.851358401281</v>
      </c>
      <c r="H328" s="4">
        <v>555.80447491756797</v>
      </c>
      <c r="I328" s="4">
        <v>578.51007142397998</v>
      </c>
      <c r="J328" s="4">
        <v>541.28575293583901</v>
      </c>
      <c r="K328" s="4">
        <v>503.30163638479303</v>
      </c>
      <c r="L328" s="4">
        <v>519.45000013601896</v>
      </c>
    </row>
    <row r="329" spans="1:12" x14ac:dyDescent="0.25">
      <c r="A329" s="8" t="s">
        <v>92</v>
      </c>
      <c r="B329" s="2" t="s">
        <v>125</v>
      </c>
      <c r="C329" s="4">
        <v>165.66544931625401</v>
      </c>
      <c r="D329" s="4">
        <v>133.746214836169</v>
      </c>
      <c r="E329" s="4">
        <v>156.36289946111901</v>
      </c>
      <c r="F329" s="4">
        <v>156.75933183740401</v>
      </c>
      <c r="G329" s="4">
        <v>139.273198491448</v>
      </c>
      <c r="H329" s="4">
        <v>136.92194017523099</v>
      </c>
      <c r="I329" s="4">
        <v>137.12629990984601</v>
      </c>
      <c r="J329" s="4">
        <v>128.84526147888599</v>
      </c>
      <c r="K329" s="4">
        <v>100.276012509599</v>
      </c>
      <c r="L329" s="4">
        <v>72.239290162779398</v>
      </c>
    </row>
    <row r="330" spans="1:12" x14ac:dyDescent="0.25">
      <c r="A330" s="8" t="s">
        <v>93</v>
      </c>
      <c r="B330" s="2" t="s">
        <v>125</v>
      </c>
      <c r="C330" s="4">
        <v>370.79526297257001</v>
      </c>
      <c r="D330" s="4">
        <v>362.814531751321</v>
      </c>
      <c r="E330" s="4">
        <v>353.42642366431801</v>
      </c>
      <c r="F330" s="4">
        <v>344.98267404174402</v>
      </c>
      <c r="G330" s="4">
        <v>291.95066443566299</v>
      </c>
      <c r="H330" s="4">
        <v>243.43770969215399</v>
      </c>
      <c r="I330" s="4">
        <v>199.50006790224199</v>
      </c>
      <c r="J330" s="4">
        <v>148.634305077237</v>
      </c>
      <c r="K330" s="4">
        <v>108.558822441384</v>
      </c>
      <c r="L330" s="4">
        <v>71.121688275729099</v>
      </c>
    </row>
    <row r="331" spans="1:12" x14ac:dyDescent="0.25">
      <c r="A331" s="8" t="s">
        <v>94</v>
      </c>
      <c r="B331" s="2" t="s">
        <v>125</v>
      </c>
      <c r="C331" s="4">
        <v>187.221755342058</v>
      </c>
      <c r="D331" s="4">
        <v>188.36815928876101</v>
      </c>
      <c r="E331" s="4">
        <v>224.42060940949</v>
      </c>
      <c r="F331" s="4">
        <v>245.92110059495101</v>
      </c>
      <c r="G331" s="4">
        <v>268.91492674467497</v>
      </c>
      <c r="H331" s="4">
        <v>258.018452068947</v>
      </c>
      <c r="I331" s="4">
        <v>243.66186076040799</v>
      </c>
      <c r="J331" s="4">
        <v>213.69426649546</v>
      </c>
      <c r="K331" s="4">
        <v>205.33239272115</v>
      </c>
      <c r="L331" s="4">
        <v>166.91850742860399</v>
      </c>
    </row>
    <row r="332" spans="1:12" x14ac:dyDescent="0.25">
      <c r="A332" s="8" t="s">
        <v>100</v>
      </c>
      <c r="B332" s="2" t="s">
        <v>125</v>
      </c>
      <c r="C332" s="4">
        <v>1953.31999020743</v>
      </c>
      <c r="D332" s="4">
        <v>1888.41235324791</v>
      </c>
      <c r="E332" s="4">
        <v>1891.3318226445999</v>
      </c>
      <c r="F332" s="4">
        <v>1862.18523279703</v>
      </c>
      <c r="G332" s="4">
        <v>1626.70725166695</v>
      </c>
      <c r="H332" s="4">
        <v>1584.90185055748</v>
      </c>
      <c r="I332" s="4">
        <v>1573.0704351853001</v>
      </c>
      <c r="J332" s="4">
        <v>1455.4032615347301</v>
      </c>
      <c r="K332" s="4">
        <v>1085.8063310336499</v>
      </c>
      <c r="L332" s="4">
        <v>721.72062220533405</v>
      </c>
    </row>
    <row r="333" spans="1:12" x14ac:dyDescent="0.25">
      <c r="A333" s="8" t="s">
        <v>87</v>
      </c>
      <c r="B333" s="2" t="s">
        <v>126</v>
      </c>
      <c r="C333" s="4">
        <v>-254.428904720552</v>
      </c>
      <c r="D333" s="4">
        <v>-240.26555784965299</v>
      </c>
      <c r="E333" s="4">
        <v>-265.71102310896498</v>
      </c>
      <c r="F333" s="4">
        <v>-271.198899683945</v>
      </c>
      <c r="G333" s="4">
        <v>-283.25250032552901</v>
      </c>
      <c r="H333" s="4">
        <v>-288.92107649244701</v>
      </c>
      <c r="I333" s="4">
        <v>-304.88360202499001</v>
      </c>
      <c r="J333" s="4">
        <v>-437.983877790956</v>
      </c>
      <c r="K333" s="4">
        <v>-526.94748930006494</v>
      </c>
      <c r="L333" s="4">
        <v>-590.52583158380901</v>
      </c>
    </row>
    <row r="334" spans="1:12" x14ac:dyDescent="0.25">
      <c r="A334" s="8" t="s">
        <v>88</v>
      </c>
      <c r="B334" s="2" t="s">
        <v>126</v>
      </c>
      <c r="C334" s="4">
        <v>229.86221912794801</v>
      </c>
      <c r="D334" s="4">
        <v>228.83083639768901</v>
      </c>
      <c r="E334" s="4">
        <v>228.92911043373101</v>
      </c>
      <c r="F334" s="4">
        <v>227.115515297717</v>
      </c>
      <c r="G334" s="4">
        <v>213.94242389908001</v>
      </c>
      <c r="H334" s="4">
        <v>204.25255532202101</v>
      </c>
      <c r="I334" s="4">
        <v>168.99185887015599</v>
      </c>
      <c r="J334" s="4">
        <v>126.489242444483</v>
      </c>
      <c r="K334" s="4">
        <v>107.26053661767099</v>
      </c>
      <c r="L334" s="4">
        <v>90.077112045629903</v>
      </c>
    </row>
    <row r="335" spans="1:12" x14ac:dyDescent="0.25">
      <c r="A335" s="8" t="s">
        <v>89</v>
      </c>
      <c r="B335" s="2" t="s">
        <v>126</v>
      </c>
      <c r="C335" s="4">
        <v>2047.37856471493</v>
      </c>
      <c r="D335" s="4">
        <v>1951.2430676691299</v>
      </c>
      <c r="E335" s="4">
        <v>1777.0692420456801</v>
      </c>
      <c r="F335" s="4">
        <v>1462.1698699912599</v>
      </c>
      <c r="G335" s="4">
        <v>1176.3569036751701</v>
      </c>
      <c r="H335" s="4">
        <v>764.659180469803</v>
      </c>
      <c r="I335" s="4">
        <v>339.13599493283198</v>
      </c>
      <c r="J335" s="4">
        <v>117.64468321750699</v>
      </c>
      <c r="K335" s="4">
        <v>113.461973980011</v>
      </c>
      <c r="L335" s="4">
        <v>74.472779747839397</v>
      </c>
    </row>
    <row r="336" spans="1:12" x14ac:dyDescent="0.25">
      <c r="A336" s="8" t="s">
        <v>90</v>
      </c>
      <c r="B336" s="2" t="s">
        <v>126</v>
      </c>
      <c r="C336" s="4">
        <v>5.9416563694921001E-2</v>
      </c>
      <c r="D336" s="4">
        <v>6.1911445108031602E-3</v>
      </c>
      <c r="E336" s="4">
        <v>5.5708095368448597E-3</v>
      </c>
      <c r="F336" s="4">
        <v>4.0509295558064399E-3</v>
      </c>
      <c r="G336" s="4">
        <v>3.2726844303541899E-3</v>
      </c>
      <c r="H336" s="4">
        <v>3.8367973883334299E-3</v>
      </c>
      <c r="I336" s="4">
        <v>3.4110150746957698E-3</v>
      </c>
      <c r="J336" s="4">
        <v>3.2268158538390798E-3</v>
      </c>
      <c r="K336" s="4">
        <v>2.29431351391914E-3</v>
      </c>
      <c r="L336" s="5"/>
    </row>
    <row r="337" spans="1:12" x14ac:dyDescent="0.25">
      <c r="A337" s="8" t="s">
        <v>91</v>
      </c>
      <c r="B337" s="2" t="s">
        <v>126</v>
      </c>
      <c r="C337" s="4">
        <v>423.15955820424898</v>
      </c>
      <c r="D337" s="4">
        <v>415.68065652620197</v>
      </c>
      <c r="E337" s="4">
        <v>457.851123950589</v>
      </c>
      <c r="F337" s="4">
        <v>514.78655423524106</v>
      </c>
      <c r="G337" s="4">
        <v>538.851358401281</v>
      </c>
      <c r="H337" s="4">
        <v>555.80447491756797</v>
      </c>
      <c r="I337" s="4">
        <v>578.51007142397998</v>
      </c>
      <c r="J337" s="4">
        <v>541.28575292715402</v>
      </c>
      <c r="K337" s="4">
        <v>503.30163638479303</v>
      </c>
      <c r="L337" s="4">
        <v>519.45000013601896</v>
      </c>
    </row>
    <row r="338" spans="1:12" x14ac:dyDescent="0.25">
      <c r="A338" s="8" t="s">
        <v>92</v>
      </c>
      <c r="B338" s="2" t="s">
        <v>126</v>
      </c>
      <c r="C338" s="4">
        <v>165.66544931625401</v>
      </c>
      <c r="D338" s="4">
        <v>133.746214836169</v>
      </c>
      <c r="E338" s="4">
        <v>156.362899461127</v>
      </c>
      <c r="F338" s="4">
        <v>156.75933183739801</v>
      </c>
      <c r="G338" s="4">
        <v>139.273198491447</v>
      </c>
      <c r="H338" s="4">
        <v>136.921940175229</v>
      </c>
      <c r="I338" s="4">
        <v>137.126299909838</v>
      </c>
      <c r="J338" s="4">
        <v>128.84526147959801</v>
      </c>
      <c r="K338" s="4">
        <v>100.276012509374</v>
      </c>
      <c r="L338" s="4">
        <v>72.239290163222705</v>
      </c>
    </row>
    <row r="339" spans="1:12" x14ac:dyDescent="0.25">
      <c r="A339" s="8" t="s">
        <v>93</v>
      </c>
      <c r="B339" s="2" t="s">
        <v>126</v>
      </c>
      <c r="C339" s="4">
        <v>370.79526297257001</v>
      </c>
      <c r="D339" s="4">
        <v>362.814531751321</v>
      </c>
      <c r="E339" s="4">
        <v>353.42642366431801</v>
      </c>
      <c r="F339" s="4">
        <v>344.98267404174402</v>
      </c>
      <c r="G339" s="4">
        <v>291.95066443566299</v>
      </c>
      <c r="H339" s="4">
        <v>243.43770969215399</v>
      </c>
      <c r="I339" s="4">
        <v>199.50006790224199</v>
      </c>
      <c r="J339" s="4">
        <v>148.634305077237</v>
      </c>
      <c r="K339" s="4">
        <v>108.558822441384</v>
      </c>
      <c r="L339" s="4">
        <v>71.121688275729099</v>
      </c>
    </row>
    <row r="340" spans="1:12" x14ac:dyDescent="0.25">
      <c r="A340" s="8" t="s">
        <v>94</v>
      </c>
      <c r="B340" s="2" t="s">
        <v>126</v>
      </c>
      <c r="C340" s="4">
        <v>187.221755342037</v>
      </c>
      <c r="D340" s="4">
        <v>188.36815928876001</v>
      </c>
      <c r="E340" s="4">
        <v>224.420609409322</v>
      </c>
      <c r="F340" s="4">
        <v>245.921100594835</v>
      </c>
      <c r="G340" s="4">
        <v>268.91492674454503</v>
      </c>
      <c r="H340" s="4">
        <v>258.01845206829898</v>
      </c>
      <c r="I340" s="4">
        <v>243.66186076058099</v>
      </c>
      <c r="J340" s="4">
        <v>213.69426649457799</v>
      </c>
      <c r="K340" s="4">
        <v>205.33239272211901</v>
      </c>
      <c r="L340" s="4">
        <v>166.91850742859</v>
      </c>
    </row>
    <row r="341" spans="1:12" x14ac:dyDescent="0.25">
      <c r="A341" s="8" t="s">
        <v>100</v>
      </c>
      <c r="B341" s="2" t="s">
        <v>126</v>
      </c>
      <c r="C341" s="4">
        <v>1953.31999020743</v>
      </c>
      <c r="D341" s="4">
        <v>1888.41235324791</v>
      </c>
      <c r="E341" s="4">
        <v>1891.3318226445999</v>
      </c>
      <c r="F341" s="4">
        <v>1862.18523279703</v>
      </c>
      <c r="G341" s="4">
        <v>1626.70725166695</v>
      </c>
      <c r="H341" s="4">
        <v>1584.90185055754</v>
      </c>
      <c r="I341" s="4">
        <v>1573.0704351853001</v>
      </c>
      <c r="J341" s="4">
        <v>1455.4032615435999</v>
      </c>
      <c r="K341" s="4">
        <v>1085.8063310309999</v>
      </c>
      <c r="L341" s="4">
        <v>721.72062221089504</v>
      </c>
    </row>
    <row r="342" spans="1:12" x14ac:dyDescent="0.25">
      <c r="A342" s="8" t="s">
        <v>87</v>
      </c>
      <c r="B342" s="2" t="s">
        <v>127</v>
      </c>
      <c r="C342" s="4">
        <v>-254.42890472059401</v>
      </c>
      <c r="D342" s="4">
        <v>-240.26555784965299</v>
      </c>
      <c r="E342" s="4">
        <v>-265.71102310895702</v>
      </c>
      <c r="F342" s="4">
        <v>-271.198899683935</v>
      </c>
      <c r="G342" s="4">
        <v>-283.25250032553203</v>
      </c>
      <c r="H342" s="4">
        <v>-288.92107646143501</v>
      </c>
      <c r="I342" s="4">
        <v>-304.88360202498399</v>
      </c>
      <c r="J342" s="4">
        <v>-437.98387779086102</v>
      </c>
      <c r="K342" s="4">
        <v>-526.94748930019898</v>
      </c>
      <c r="L342" s="4">
        <v>-590.52583158385698</v>
      </c>
    </row>
    <row r="343" spans="1:12" x14ac:dyDescent="0.25">
      <c r="A343" s="8" t="s">
        <v>88</v>
      </c>
      <c r="B343" s="2" t="s">
        <v>127</v>
      </c>
      <c r="C343" s="4">
        <v>229.86221912794801</v>
      </c>
      <c r="D343" s="4">
        <v>228.83083639768901</v>
      </c>
      <c r="E343" s="4">
        <v>228.92911043373101</v>
      </c>
      <c r="F343" s="4">
        <v>227.115515297717</v>
      </c>
      <c r="G343" s="4">
        <v>213.94242389908001</v>
      </c>
      <c r="H343" s="4">
        <v>204.25255532202101</v>
      </c>
      <c r="I343" s="4">
        <v>168.99185887015599</v>
      </c>
      <c r="J343" s="4">
        <v>126.489242444483</v>
      </c>
      <c r="K343" s="4">
        <v>107.26053661767099</v>
      </c>
      <c r="L343" s="4">
        <v>90.077112045629903</v>
      </c>
    </row>
    <row r="344" spans="1:12" x14ac:dyDescent="0.25">
      <c r="A344" s="8" t="s">
        <v>89</v>
      </c>
      <c r="B344" s="2" t="s">
        <v>127</v>
      </c>
      <c r="C344" s="4">
        <v>2047.37856471451</v>
      </c>
      <c r="D344" s="4">
        <v>1951.2430676690101</v>
      </c>
      <c r="E344" s="4">
        <v>1777.0692420456701</v>
      </c>
      <c r="F344" s="4">
        <v>1462.1698699882199</v>
      </c>
      <c r="G344" s="4">
        <v>1176.35690367647</v>
      </c>
      <c r="H344" s="4">
        <v>764.65918046921195</v>
      </c>
      <c r="I344" s="4">
        <v>339.13599493299</v>
      </c>
      <c r="J344" s="4">
        <v>117.64468321752</v>
      </c>
      <c r="K344" s="4">
        <v>113.461973978242</v>
      </c>
      <c r="L344" s="4">
        <v>74.472779747827303</v>
      </c>
    </row>
    <row r="345" spans="1:12" x14ac:dyDescent="0.25">
      <c r="A345" s="8" t="s">
        <v>90</v>
      </c>
      <c r="B345" s="2" t="s">
        <v>127</v>
      </c>
      <c r="C345" s="4">
        <v>5.9416563694921001E-2</v>
      </c>
      <c r="D345" s="4">
        <v>6.1911445108031602E-3</v>
      </c>
      <c r="E345" s="4">
        <v>5.5708095368448597E-3</v>
      </c>
      <c r="F345" s="4">
        <v>4.0509295558064399E-3</v>
      </c>
      <c r="G345" s="4">
        <v>3.2726844303541899E-3</v>
      </c>
      <c r="H345" s="4">
        <v>3.8367973883334299E-3</v>
      </c>
      <c r="I345" s="4">
        <v>3.4110150747091198E-3</v>
      </c>
      <c r="J345" s="4">
        <v>3.2268158538070199E-3</v>
      </c>
      <c r="K345" s="4">
        <v>2.2943135139169E-3</v>
      </c>
      <c r="L345" s="5"/>
    </row>
    <row r="346" spans="1:12" x14ac:dyDescent="0.25">
      <c r="A346" s="8" t="s">
        <v>91</v>
      </c>
      <c r="B346" s="2" t="s">
        <v>127</v>
      </c>
      <c r="C346" s="4">
        <v>423.15955820424898</v>
      </c>
      <c r="D346" s="4">
        <v>415.68065652620197</v>
      </c>
      <c r="E346" s="4">
        <v>457.85112395016898</v>
      </c>
      <c r="F346" s="4">
        <v>514.78655423481405</v>
      </c>
      <c r="G346" s="4">
        <v>538.851358401281</v>
      </c>
      <c r="H346" s="4">
        <v>555.80447491756797</v>
      </c>
      <c r="I346" s="4">
        <v>578.51007142397998</v>
      </c>
      <c r="J346" s="4">
        <v>541.28575293588494</v>
      </c>
      <c r="K346" s="4">
        <v>503.30163638479303</v>
      </c>
      <c r="L346" s="4">
        <v>519.45000013601896</v>
      </c>
    </row>
    <row r="347" spans="1:12" x14ac:dyDescent="0.25">
      <c r="A347" s="8" t="s">
        <v>92</v>
      </c>
      <c r="B347" s="2" t="s">
        <v>127</v>
      </c>
      <c r="C347" s="4">
        <v>165.66544931625401</v>
      </c>
      <c r="D347" s="4">
        <v>133.746214836169</v>
      </c>
      <c r="E347" s="4">
        <v>156.36289946111901</v>
      </c>
      <c r="F347" s="4">
        <v>156.75933183740401</v>
      </c>
      <c r="G347" s="4">
        <v>139.273198491448</v>
      </c>
      <c r="H347" s="4">
        <v>136.92194017523099</v>
      </c>
      <c r="I347" s="4">
        <v>137.12629990984601</v>
      </c>
      <c r="J347" s="4">
        <v>128.84526147888201</v>
      </c>
      <c r="K347" s="4">
        <v>100.276012509599</v>
      </c>
      <c r="L347" s="4">
        <v>72.239290162776697</v>
      </c>
    </row>
    <row r="348" spans="1:12" x14ac:dyDescent="0.25">
      <c r="A348" s="8" t="s">
        <v>93</v>
      </c>
      <c r="B348" s="2" t="s">
        <v>127</v>
      </c>
      <c r="C348" s="4">
        <v>370.79526297257001</v>
      </c>
      <c r="D348" s="4">
        <v>362.814531751321</v>
      </c>
      <c r="E348" s="4">
        <v>353.42642366431801</v>
      </c>
      <c r="F348" s="4">
        <v>344.98267404174402</v>
      </c>
      <c r="G348" s="4">
        <v>291.95066443566299</v>
      </c>
      <c r="H348" s="4">
        <v>243.43770969215399</v>
      </c>
      <c r="I348" s="4">
        <v>199.50006790224199</v>
      </c>
      <c r="J348" s="4">
        <v>148.634305077237</v>
      </c>
      <c r="K348" s="4">
        <v>108.558822441384</v>
      </c>
      <c r="L348" s="4">
        <v>71.121688275729099</v>
      </c>
    </row>
    <row r="349" spans="1:12" x14ac:dyDescent="0.25">
      <c r="A349" s="8" t="s">
        <v>94</v>
      </c>
      <c r="B349" s="2" t="s">
        <v>127</v>
      </c>
      <c r="C349" s="4">
        <v>187.221755342058</v>
      </c>
      <c r="D349" s="4">
        <v>188.36815928876001</v>
      </c>
      <c r="E349" s="4">
        <v>224.420609409489</v>
      </c>
      <c r="F349" s="4">
        <v>245.92110059495201</v>
      </c>
      <c r="G349" s="4">
        <v>268.914926744681</v>
      </c>
      <c r="H349" s="4">
        <v>258.018452068947</v>
      </c>
      <c r="I349" s="4">
        <v>243.66186076040799</v>
      </c>
      <c r="J349" s="4">
        <v>213.69426649546301</v>
      </c>
      <c r="K349" s="4">
        <v>205.33239272115199</v>
      </c>
      <c r="L349" s="4">
        <v>166.918507428591</v>
      </c>
    </row>
    <row r="350" spans="1:12" x14ac:dyDescent="0.25">
      <c r="A350" s="8" t="s">
        <v>100</v>
      </c>
      <c r="B350" s="2" t="s">
        <v>127</v>
      </c>
      <c r="C350" s="4">
        <v>1953.31999020743</v>
      </c>
      <c r="D350" s="4">
        <v>1888.41235324791</v>
      </c>
      <c r="E350" s="4">
        <v>1891.3318226445999</v>
      </c>
      <c r="F350" s="4">
        <v>1862.18523279703</v>
      </c>
      <c r="G350" s="4">
        <v>1626.70725166695</v>
      </c>
      <c r="H350" s="4">
        <v>1584.90185055748</v>
      </c>
      <c r="I350" s="4">
        <v>1573.0704351853001</v>
      </c>
      <c r="J350" s="4">
        <v>1455.40326153468</v>
      </c>
      <c r="K350" s="4">
        <v>1085.8063310336399</v>
      </c>
      <c r="L350" s="4">
        <v>721.72062220530199</v>
      </c>
    </row>
    <row r="351" spans="1:12" x14ac:dyDescent="0.25">
      <c r="A351" s="8" t="s">
        <v>87</v>
      </c>
      <c r="B351" s="2" t="s">
        <v>128</v>
      </c>
      <c r="C351" s="4">
        <v>-254.428904720612</v>
      </c>
      <c r="D351" s="4">
        <v>-240.265557562266</v>
      </c>
      <c r="E351" s="4">
        <v>-265.71102009207198</v>
      </c>
      <c r="F351" s="4">
        <v>-271.20617743769299</v>
      </c>
      <c r="G351" s="4">
        <v>-283.251423155672</v>
      </c>
      <c r="H351" s="4">
        <v>-288.900722604392</v>
      </c>
      <c r="I351" s="4">
        <v>-304.49057404160902</v>
      </c>
      <c r="J351" s="4">
        <v>-432.982924425725</v>
      </c>
      <c r="K351" s="4">
        <v>-528.66406769743799</v>
      </c>
      <c r="L351" s="4">
        <v>-604.69071922931198</v>
      </c>
    </row>
    <row r="352" spans="1:12" x14ac:dyDescent="0.25">
      <c r="A352" s="8" t="s">
        <v>88</v>
      </c>
      <c r="B352" s="2" t="s">
        <v>128</v>
      </c>
      <c r="C352" s="4">
        <v>229.86221912794801</v>
      </c>
      <c r="D352" s="4">
        <v>228.830536163711</v>
      </c>
      <c r="E352" s="4">
        <v>228.92912770539101</v>
      </c>
      <c r="F352" s="4">
        <v>227.115756352586</v>
      </c>
      <c r="G352" s="4">
        <v>213.945034088472</v>
      </c>
      <c r="H352" s="4">
        <v>204.25255532202101</v>
      </c>
      <c r="I352" s="4">
        <v>168.99185887015599</v>
      </c>
      <c r="J352" s="4">
        <v>126.21229293173199</v>
      </c>
      <c r="K352" s="4">
        <v>107.31021398690601</v>
      </c>
      <c r="L352" s="4">
        <v>90.051698922410694</v>
      </c>
    </row>
    <row r="353" spans="1:12" x14ac:dyDescent="0.25">
      <c r="A353" s="8" t="s">
        <v>89</v>
      </c>
      <c r="B353" s="2" t="s">
        <v>128</v>
      </c>
      <c r="C353" s="4">
        <v>2047.3679760155201</v>
      </c>
      <c r="D353" s="4">
        <v>1951.2402730514</v>
      </c>
      <c r="E353" s="4">
        <v>1777.05430823966</v>
      </c>
      <c r="F353" s="4">
        <v>1461.4328841490401</v>
      </c>
      <c r="G353" s="4">
        <v>1176.16114558138</v>
      </c>
      <c r="H353" s="4">
        <v>764.13361000087195</v>
      </c>
      <c r="I353" s="4">
        <v>337.40262606745102</v>
      </c>
      <c r="J353" s="4">
        <v>120.048386401548</v>
      </c>
      <c r="K353" s="4">
        <v>115.043728329256</v>
      </c>
      <c r="L353" s="4">
        <v>71.819077192735094</v>
      </c>
    </row>
    <row r="354" spans="1:12" x14ac:dyDescent="0.25">
      <c r="A354" s="8" t="s">
        <v>90</v>
      </c>
      <c r="B354" s="2" t="s">
        <v>128</v>
      </c>
      <c r="C354" s="4">
        <v>5.9416563694921001E-2</v>
      </c>
      <c r="D354" s="4">
        <v>6.1914973960676099E-3</v>
      </c>
      <c r="E354" s="4">
        <v>5.5711184313745298E-3</v>
      </c>
      <c r="F354" s="4">
        <v>4.0499690240176399E-3</v>
      </c>
      <c r="G354" s="4">
        <v>3.2726844303541899E-3</v>
      </c>
      <c r="H354" s="4">
        <v>3.8341182818711398E-3</v>
      </c>
      <c r="I354" s="4">
        <v>3.4113767230463101E-3</v>
      </c>
      <c r="J354" s="4">
        <v>3.2192220571225301E-3</v>
      </c>
      <c r="K354" s="4">
        <v>2.2980190858312099E-3</v>
      </c>
      <c r="L354" s="5"/>
    </row>
    <row r="355" spans="1:12" x14ac:dyDescent="0.25">
      <c r="A355" s="8" t="s">
        <v>91</v>
      </c>
      <c r="B355" s="2" t="s">
        <v>128</v>
      </c>
      <c r="C355" s="4">
        <v>423.15955820424898</v>
      </c>
      <c r="D355" s="4">
        <v>415.68630309717298</v>
      </c>
      <c r="E355" s="4">
        <v>457.863099822111</v>
      </c>
      <c r="F355" s="4">
        <v>514.77677367894796</v>
      </c>
      <c r="G355" s="4">
        <v>538.88995402411103</v>
      </c>
      <c r="H355" s="4">
        <v>555.95621304730196</v>
      </c>
      <c r="I355" s="4">
        <v>579.17041951595695</v>
      </c>
      <c r="J355" s="4">
        <v>547.21887083631702</v>
      </c>
      <c r="K355" s="4">
        <v>504.55364171390801</v>
      </c>
      <c r="L355" s="4">
        <v>522.22225563904897</v>
      </c>
    </row>
    <row r="356" spans="1:12" x14ac:dyDescent="0.25">
      <c r="A356" s="8" t="s">
        <v>92</v>
      </c>
      <c r="B356" s="2" t="s">
        <v>128</v>
      </c>
      <c r="C356" s="4">
        <v>165.66544931625401</v>
      </c>
      <c r="D356" s="4">
        <v>133.746156481556</v>
      </c>
      <c r="E356" s="4">
        <v>156.35416240190199</v>
      </c>
      <c r="F356" s="4">
        <v>156.727858268858</v>
      </c>
      <c r="G356" s="4">
        <v>139.27354502707701</v>
      </c>
      <c r="H356" s="4">
        <v>136.93016551677101</v>
      </c>
      <c r="I356" s="4">
        <v>137.14223521528501</v>
      </c>
      <c r="J356" s="4">
        <v>128.122534817195</v>
      </c>
      <c r="K356" s="4">
        <v>99.851380507346903</v>
      </c>
      <c r="L356" s="4">
        <v>71.9965136134132</v>
      </c>
    </row>
    <row r="357" spans="1:12" x14ac:dyDescent="0.25">
      <c r="A357" s="8" t="s">
        <v>93</v>
      </c>
      <c r="B357" s="2" t="s">
        <v>128</v>
      </c>
      <c r="C357" s="4">
        <v>370.79526297257001</v>
      </c>
      <c r="D357" s="4">
        <v>362.814531751321</v>
      </c>
      <c r="E357" s="4">
        <v>353.38490257672402</v>
      </c>
      <c r="F357" s="4">
        <v>344.939308349155</v>
      </c>
      <c r="G357" s="4">
        <v>291.90547536483302</v>
      </c>
      <c r="H357" s="4">
        <v>243.39140258658</v>
      </c>
      <c r="I357" s="4">
        <v>199.43120215696999</v>
      </c>
      <c r="J357" s="4">
        <v>148.598530076993</v>
      </c>
      <c r="K357" s="4">
        <v>108.522818926255</v>
      </c>
      <c r="L357" s="4">
        <v>70.996900599173003</v>
      </c>
    </row>
    <row r="358" spans="1:12" x14ac:dyDescent="0.25">
      <c r="A358" s="8" t="s">
        <v>94</v>
      </c>
      <c r="B358" s="2" t="s">
        <v>128</v>
      </c>
      <c r="C358" s="4">
        <v>187.22227339347</v>
      </c>
      <c r="D358" s="4">
        <v>188.36649601233299</v>
      </c>
      <c r="E358" s="4">
        <v>224.58810209571701</v>
      </c>
      <c r="F358" s="4">
        <v>246.07320585105501</v>
      </c>
      <c r="G358" s="4">
        <v>269.11434218119001</v>
      </c>
      <c r="H358" s="4">
        <v>258.19097516431901</v>
      </c>
      <c r="I358" s="4">
        <v>244.433896413452</v>
      </c>
      <c r="J358" s="4">
        <v>215.13679869105201</v>
      </c>
      <c r="K358" s="4">
        <v>208.000344197841</v>
      </c>
      <c r="L358" s="4">
        <v>170.80093360002499</v>
      </c>
    </row>
    <row r="359" spans="1:12" x14ac:dyDescent="0.25">
      <c r="A359" s="8" t="s">
        <v>100</v>
      </c>
      <c r="B359" s="2" t="s">
        <v>128</v>
      </c>
      <c r="C359" s="4">
        <v>1953.31999020743</v>
      </c>
      <c r="D359" s="4">
        <v>1888.4125270361301</v>
      </c>
      <c r="E359" s="4">
        <v>1891.3319738656101</v>
      </c>
      <c r="F359" s="4">
        <v>1861.9316734946699</v>
      </c>
      <c r="G359" s="4">
        <v>1626.7072310485</v>
      </c>
      <c r="H359" s="4">
        <v>1585.14124424386</v>
      </c>
      <c r="I359" s="4">
        <v>1573.4243503816799</v>
      </c>
      <c r="J359" s="4">
        <v>1446.65936702105</v>
      </c>
      <c r="K359" s="4">
        <v>1080.7155743194</v>
      </c>
      <c r="L359" s="4">
        <v>718.11262042779094</v>
      </c>
    </row>
    <row r="360" spans="1:12" x14ac:dyDescent="0.25">
      <c r="A360" s="8" t="s">
        <v>87</v>
      </c>
      <c r="B360" s="2" t="s">
        <v>129</v>
      </c>
      <c r="C360" s="4">
        <v>-254.42890472059801</v>
      </c>
      <c r="D360" s="4">
        <v>-240.26555756226401</v>
      </c>
      <c r="E360" s="4">
        <v>-265.71102009207499</v>
      </c>
      <c r="F360" s="4">
        <v>-271.20617743768702</v>
      </c>
      <c r="G360" s="4">
        <v>-283.25142315566802</v>
      </c>
      <c r="H360" s="4">
        <v>-288.90072260437398</v>
      </c>
      <c r="I360" s="4">
        <v>-304.47906316869302</v>
      </c>
      <c r="J360" s="4">
        <v>-432.98292442543902</v>
      </c>
      <c r="K360" s="4">
        <v>-528.66406769735499</v>
      </c>
      <c r="L360" s="4">
        <v>-604.69071922931096</v>
      </c>
    </row>
    <row r="361" spans="1:12" x14ac:dyDescent="0.25">
      <c r="A361" s="8" t="s">
        <v>88</v>
      </c>
      <c r="B361" s="2" t="s">
        <v>129</v>
      </c>
      <c r="C361" s="4">
        <v>229.86221912794801</v>
      </c>
      <c r="D361" s="4">
        <v>228.830536163711</v>
      </c>
      <c r="E361" s="4">
        <v>228.92912770539101</v>
      </c>
      <c r="F361" s="4">
        <v>227.115756352586</v>
      </c>
      <c r="G361" s="4">
        <v>213.945034088472</v>
      </c>
      <c r="H361" s="4">
        <v>204.25255532202101</v>
      </c>
      <c r="I361" s="4">
        <v>168.99185887015599</v>
      </c>
      <c r="J361" s="4">
        <v>126.21229293173199</v>
      </c>
      <c r="K361" s="4">
        <v>107.31021398690601</v>
      </c>
      <c r="L361" s="4">
        <v>90.051698922410694</v>
      </c>
    </row>
    <row r="362" spans="1:12" x14ac:dyDescent="0.25">
      <c r="A362" s="8" t="s">
        <v>89</v>
      </c>
      <c r="B362" s="2" t="s">
        <v>129</v>
      </c>
      <c r="C362" s="4">
        <v>2047.3679760155201</v>
      </c>
      <c r="D362" s="4">
        <v>1951.2402730514</v>
      </c>
      <c r="E362" s="4">
        <v>1777.0543082394399</v>
      </c>
      <c r="F362" s="4">
        <v>1461.4328841506599</v>
      </c>
      <c r="G362" s="4">
        <v>1176.16114558095</v>
      </c>
      <c r="H362" s="4">
        <v>764.133610000467</v>
      </c>
      <c r="I362" s="4">
        <v>337.402626070351</v>
      </c>
      <c r="J362" s="4">
        <v>120.04838640155199</v>
      </c>
      <c r="K362" s="4">
        <v>115.043728330931</v>
      </c>
      <c r="L362" s="4">
        <v>71.819077192568898</v>
      </c>
    </row>
    <row r="363" spans="1:12" x14ac:dyDescent="0.25">
      <c r="A363" s="8" t="s">
        <v>90</v>
      </c>
      <c r="B363" s="2" t="s">
        <v>129</v>
      </c>
      <c r="C363" s="4">
        <v>5.9416563694921001E-2</v>
      </c>
      <c r="D363" s="4">
        <v>6.1914973960676203E-3</v>
      </c>
      <c r="E363" s="4">
        <v>5.5711184313745402E-3</v>
      </c>
      <c r="F363" s="4">
        <v>4.0499690240176503E-3</v>
      </c>
      <c r="G363" s="4">
        <v>3.2726844303541899E-3</v>
      </c>
      <c r="H363" s="4">
        <v>3.8341182818711398E-3</v>
      </c>
      <c r="I363" s="4">
        <v>3.4113767230463201E-3</v>
      </c>
      <c r="J363" s="4">
        <v>3.2192220571225201E-3</v>
      </c>
      <c r="K363" s="4">
        <v>2.2980190858312099E-3</v>
      </c>
      <c r="L363" s="5"/>
    </row>
    <row r="364" spans="1:12" x14ac:dyDescent="0.25">
      <c r="A364" s="8" t="s">
        <v>91</v>
      </c>
      <c r="B364" s="2" t="s">
        <v>129</v>
      </c>
      <c r="C364" s="4">
        <v>423.15955820424898</v>
      </c>
      <c r="D364" s="4">
        <v>415.68630309717201</v>
      </c>
      <c r="E364" s="4">
        <v>457.86309982221098</v>
      </c>
      <c r="F364" s="4">
        <v>514.77677367894796</v>
      </c>
      <c r="G364" s="4">
        <v>538.88995402411103</v>
      </c>
      <c r="H364" s="4">
        <v>555.95621304730196</v>
      </c>
      <c r="I364" s="4">
        <v>579.17041951457497</v>
      </c>
      <c r="J364" s="4">
        <v>547.21887083775096</v>
      </c>
      <c r="K364" s="4">
        <v>504.55364171390801</v>
      </c>
      <c r="L364" s="4">
        <v>522.22225563904897</v>
      </c>
    </row>
    <row r="365" spans="1:12" x14ac:dyDescent="0.25">
      <c r="A365" s="8" t="s">
        <v>92</v>
      </c>
      <c r="B365" s="2" t="s">
        <v>129</v>
      </c>
      <c r="C365" s="4">
        <v>165.66544931625401</v>
      </c>
      <c r="D365" s="4">
        <v>133.708455279031</v>
      </c>
      <c r="E365" s="4">
        <v>156.35317274684499</v>
      </c>
      <c r="F365" s="4">
        <v>156.72776929499699</v>
      </c>
      <c r="G365" s="4">
        <v>139.273545027078</v>
      </c>
      <c r="H365" s="4">
        <v>136.93016551678201</v>
      </c>
      <c r="I365" s="4">
        <v>137.14223521529701</v>
      </c>
      <c r="J365" s="4">
        <v>128.122534817206</v>
      </c>
      <c r="K365" s="4">
        <v>99.851380507358698</v>
      </c>
      <c r="L365" s="4">
        <v>71.996513613757102</v>
      </c>
    </row>
    <row r="366" spans="1:12" x14ac:dyDescent="0.25">
      <c r="A366" s="8" t="s">
        <v>93</v>
      </c>
      <c r="B366" s="2" t="s">
        <v>129</v>
      </c>
      <c r="C366" s="4">
        <v>370.79526297257001</v>
      </c>
      <c r="D366" s="4">
        <v>362.814531751321</v>
      </c>
      <c r="E366" s="4">
        <v>353.38490257672402</v>
      </c>
      <c r="F366" s="4">
        <v>344.939308349155</v>
      </c>
      <c r="G366" s="4">
        <v>291.90547536483302</v>
      </c>
      <c r="H366" s="4">
        <v>243.39140258658</v>
      </c>
      <c r="I366" s="4">
        <v>199.43120215696999</v>
      </c>
      <c r="J366" s="4">
        <v>148.598530076993</v>
      </c>
      <c r="K366" s="4">
        <v>108.522818926255</v>
      </c>
      <c r="L366" s="4">
        <v>70.996900599173003</v>
      </c>
    </row>
    <row r="367" spans="1:12" x14ac:dyDescent="0.25">
      <c r="A367" s="8" t="s">
        <v>94</v>
      </c>
      <c r="B367" s="2" t="s">
        <v>129</v>
      </c>
      <c r="C367" s="4">
        <v>187.22227339346799</v>
      </c>
      <c r="D367" s="4">
        <v>188.36649601233299</v>
      </c>
      <c r="E367" s="4">
        <v>224.58810209609001</v>
      </c>
      <c r="F367" s="4">
        <v>246.07320585148099</v>
      </c>
      <c r="G367" s="4">
        <v>269.114342181653</v>
      </c>
      <c r="H367" s="4">
        <v>258.19097516470703</v>
      </c>
      <c r="I367" s="4">
        <v>244.433896414255</v>
      </c>
      <c r="J367" s="4">
        <v>215.13679869162701</v>
      </c>
      <c r="K367" s="4">
        <v>208.00034419942699</v>
      </c>
      <c r="L367" s="4">
        <v>170.80093360049801</v>
      </c>
    </row>
    <row r="368" spans="1:12" x14ac:dyDescent="0.25">
      <c r="A368" s="8" t="s">
        <v>100</v>
      </c>
      <c r="B368" s="2" t="s">
        <v>129</v>
      </c>
      <c r="C368" s="4">
        <v>1953.31999020743</v>
      </c>
      <c r="D368" s="4">
        <v>1888.4125270361301</v>
      </c>
      <c r="E368" s="4">
        <v>1891.33197386559</v>
      </c>
      <c r="F368" s="4">
        <v>1861.9316734946699</v>
      </c>
      <c r="G368" s="4">
        <v>1626.7072310485</v>
      </c>
      <c r="H368" s="4">
        <v>1585.14124424386</v>
      </c>
      <c r="I368" s="4">
        <v>1573.4243503816799</v>
      </c>
      <c r="J368" s="4">
        <v>1446.65936702105</v>
      </c>
      <c r="K368" s="4">
        <v>1080.7155743194</v>
      </c>
      <c r="L368" s="4">
        <v>718.11262043188003</v>
      </c>
    </row>
    <row r="369" spans="1:12" x14ac:dyDescent="0.25">
      <c r="A369" s="8" t="s">
        <v>87</v>
      </c>
      <c r="B369" s="2" t="s">
        <v>130</v>
      </c>
      <c r="C369" s="4">
        <v>-254.42890472060299</v>
      </c>
      <c r="D369" s="4">
        <v>-240.265557562265</v>
      </c>
      <c r="E369" s="4">
        <v>-265.71102009207198</v>
      </c>
      <c r="F369" s="4">
        <v>-271.20617743769901</v>
      </c>
      <c r="G369" s="4">
        <v>-283.25142315566802</v>
      </c>
      <c r="H369" s="4">
        <v>-288.90072260438501</v>
      </c>
      <c r="I369" s="4">
        <v>-304.49057404162102</v>
      </c>
      <c r="J369" s="4">
        <v>-432.98292442593998</v>
      </c>
      <c r="K369" s="4">
        <v>-528.664067697424</v>
      </c>
      <c r="L369" s="4">
        <v>-604.69071922931198</v>
      </c>
    </row>
    <row r="370" spans="1:12" x14ac:dyDescent="0.25">
      <c r="A370" s="8" t="s">
        <v>88</v>
      </c>
      <c r="B370" s="2" t="s">
        <v>130</v>
      </c>
      <c r="C370" s="4">
        <v>229.86221912794801</v>
      </c>
      <c r="D370" s="4">
        <v>228.830536163711</v>
      </c>
      <c r="E370" s="4">
        <v>228.92912770539101</v>
      </c>
      <c r="F370" s="4">
        <v>227.115756352586</v>
      </c>
      <c r="G370" s="4">
        <v>213.945034088472</v>
      </c>
      <c r="H370" s="4">
        <v>204.25255532202101</v>
      </c>
      <c r="I370" s="4">
        <v>168.99185887015599</v>
      </c>
      <c r="J370" s="4">
        <v>126.21229293173199</v>
      </c>
      <c r="K370" s="4">
        <v>107.31021398690601</v>
      </c>
      <c r="L370" s="4">
        <v>90.051698922410694</v>
      </c>
    </row>
    <row r="371" spans="1:12" x14ac:dyDescent="0.25">
      <c r="A371" s="8" t="s">
        <v>89</v>
      </c>
      <c r="B371" s="2" t="s">
        <v>130</v>
      </c>
      <c r="C371" s="4">
        <v>2047.3679760155201</v>
      </c>
      <c r="D371" s="4">
        <v>1951.2402730514</v>
      </c>
      <c r="E371" s="4">
        <v>1777.05430823953</v>
      </c>
      <c r="F371" s="4">
        <v>1461.43288414881</v>
      </c>
      <c r="G371" s="4">
        <v>1176.1611455786101</v>
      </c>
      <c r="H371" s="4">
        <v>764.13361000081397</v>
      </c>
      <c r="I371" s="4">
        <v>337.40262606685002</v>
      </c>
      <c r="J371" s="4">
        <v>120.048386401543</v>
      </c>
      <c r="K371" s="4">
        <v>115.043728324979</v>
      </c>
      <c r="L371" s="4">
        <v>71.819077192789294</v>
      </c>
    </row>
    <row r="372" spans="1:12" x14ac:dyDescent="0.25">
      <c r="A372" s="8" t="s">
        <v>90</v>
      </c>
      <c r="B372" s="2" t="s">
        <v>130</v>
      </c>
      <c r="C372" s="4">
        <v>5.9416563694921001E-2</v>
      </c>
      <c r="D372" s="4">
        <v>6.1914973960676203E-3</v>
      </c>
      <c r="E372" s="4">
        <v>5.5711184313745298E-3</v>
      </c>
      <c r="F372" s="4">
        <v>4.0499690240176399E-3</v>
      </c>
      <c r="G372" s="4">
        <v>3.2726844303541899E-3</v>
      </c>
      <c r="H372" s="4">
        <v>3.8341182818711398E-3</v>
      </c>
      <c r="I372" s="4">
        <v>3.4113767230463101E-3</v>
      </c>
      <c r="J372" s="4">
        <v>3.2192220571225201E-3</v>
      </c>
      <c r="K372" s="4">
        <v>2.2980190858312099E-3</v>
      </c>
      <c r="L372" s="5"/>
    </row>
    <row r="373" spans="1:12" x14ac:dyDescent="0.25">
      <c r="A373" s="8" t="s">
        <v>91</v>
      </c>
      <c r="B373" s="2" t="s">
        <v>130</v>
      </c>
      <c r="C373" s="4">
        <v>423.15955820424898</v>
      </c>
      <c r="D373" s="4">
        <v>415.68630309717298</v>
      </c>
      <c r="E373" s="4">
        <v>457.86068809389201</v>
      </c>
      <c r="F373" s="4">
        <v>514.77677367894796</v>
      </c>
      <c r="G373" s="4">
        <v>538.88995402411103</v>
      </c>
      <c r="H373" s="4">
        <v>555.95621304730196</v>
      </c>
      <c r="I373" s="4">
        <v>579.17041951698002</v>
      </c>
      <c r="J373" s="4">
        <v>547.21887083525496</v>
      </c>
      <c r="K373" s="4">
        <v>504.55364171390801</v>
      </c>
      <c r="L373" s="4">
        <v>522.22225563904897</v>
      </c>
    </row>
    <row r="374" spans="1:12" x14ac:dyDescent="0.25">
      <c r="A374" s="8" t="s">
        <v>92</v>
      </c>
      <c r="B374" s="2" t="s">
        <v>130</v>
      </c>
      <c r="C374" s="4">
        <v>165.66544931625401</v>
      </c>
      <c r="D374" s="4">
        <v>133.746156481556</v>
      </c>
      <c r="E374" s="4">
        <v>156.35416240189801</v>
      </c>
      <c r="F374" s="4">
        <v>156.72785826885399</v>
      </c>
      <c r="G374" s="4">
        <v>139.27354502707399</v>
      </c>
      <c r="H374" s="4">
        <v>136.930165516767</v>
      </c>
      <c r="I374" s="4">
        <v>137.142235215281</v>
      </c>
      <c r="J374" s="4">
        <v>128.12253481719</v>
      </c>
      <c r="K374" s="4">
        <v>99.851380507342498</v>
      </c>
      <c r="L374" s="4">
        <v>71.996513613300905</v>
      </c>
    </row>
    <row r="375" spans="1:12" x14ac:dyDescent="0.25">
      <c r="A375" s="8" t="s">
        <v>93</v>
      </c>
      <c r="B375" s="2" t="s">
        <v>130</v>
      </c>
      <c r="C375" s="4">
        <v>370.79526297257001</v>
      </c>
      <c r="D375" s="4">
        <v>362.814531751321</v>
      </c>
      <c r="E375" s="4">
        <v>353.38490257672402</v>
      </c>
      <c r="F375" s="4">
        <v>344.939308349155</v>
      </c>
      <c r="G375" s="4">
        <v>291.90547536483302</v>
      </c>
      <c r="H375" s="4">
        <v>243.39140258658</v>
      </c>
      <c r="I375" s="4">
        <v>199.43120215696999</v>
      </c>
      <c r="J375" s="4">
        <v>148.598530076993</v>
      </c>
      <c r="K375" s="4">
        <v>108.522818926255</v>
      </c>
      <c r="L375" s="4">
        <v>70.996900599173003</v>
      </c>
    </row>
    <row r="376" spans="1:12" x14ac:dyDescent="0.25">
      <c r="A376" s="8" t="s">
        <v>94</v>
      </c>
      <c r="B376" s="2" t="s">
        <v>130</v>
      </c>
      <c r="C376" s="4">
        <v>187.22227339346699</v>
      </c>
      <c r="D376" s="4">
        <v>188.36649601233299</v>
      </c>
      <c r="E376" s="4">
        <v>224.58810209572999</v>
      </c>
      <c r="F376" s="4">
        <v>246.07320585110699</v>
      </c>
      <c r="G376" s="4">
        <v>269.11434218396403</v>
      </c>
      <c r="H376" s="4">
        <v>258.19097516437699</v>
      </c>
      <c r="I376" s="4">
        <v>244.43389641340801</v>
      </c>
      <c r="J376" s="4">
        <v>215.13679869103601</v>
      </c>
      <c r="K376" s="4">
        <v>208.00034419498601</v>
      </c>
      <c r="L376" s="4">
        <v>170.80093360009599</v>
      </c>
    </row>
    <row r="377" spans="1:12" x14ac:dyDescent="0.25">
      <c r="A377" s="8" t="s">
        <v>100</v>
      </c>
      <c r="B377" s="2" t="s">
        <v>130</v>
      </c>
      <c r="C377" s="4">
        <v>1953.31999020743</v>
      </c>
      <c r="D377" s="4">
        <v>1888.4125270361301</v>
      </c>
      <c r="E377" s="4">
        <v>1891.3319738656101</v>
      </c>
      <c r="F377" s="4">
        <v>1861.9316734946699</v>
      </c>
      <c r="G377" s="4">
        <v>1626.7072310485</v>
      </c>
      <c r="H377" s="4">
        <v>1585.14124424386</v>
      </c>
      <c r="I377" s="4">
        <v>1573.4243503816799</v>
      </c>
      <c r="J377" s="4">
        <v>1446.65936702105</v>
      </c>
      <c r="K377" s="4">
        <v>1080.7155743194</v>
      </c>
      <c r="L377" s="4">
        <v>718.11262042646194</v>
      </c>
    </row>
    <row r="378" spans="1:12" x14ac:dyDescent="0.25">
      <c r="A378" s="2" t="s">
        <v>87</v>
      </c>
      <c r="B378" s="2" t="s">
        <v>166</v>
      </c>
      <c r="C378" s="4">
        <v>-254.40890910901899</v>
      </c>
      <c r="D378" s="4">
        <v>-240.58790625235699</v>
      </c>
      <c r="E378" s="4">
        <v>-265.68004775771101</v>
      </c>
      <c r="F378" s="4">
        <v>-271.20107447294799</v>
      </c>
      <c r="G378" s="4">
        <v>-276.60921514976098</v>
      </c>
      <c r="H378" s="4">
        <v>-277.62503786969</v>
      </c>
      <c r="I378" s="4">
        <v>-281.20953626124799</v>
      </c>
      <c r="J378" s="4">
        <v>-283.70598328022697</v>
      </c>
      <c r="K378" s="4">
        <v>-288.82450801739401</v>
      </c>
      <c r="L378" s="4">
        <v>-292.39724049947398</v>
      </c>
    </row>
    <row r="379" spans="1:12" x14ac:dyDescent="0.25">
      <c r="A379" s="8" t="s">
        <v>87</v>
      </c>
      <c r="B379" s="2" t="s">
        <v>163</v>
      </c>
      <c r="C379" s="4">
        <v>-254.42890441427701</v>
      </c>
      <c r="D379" s="4">
        <v>-240.26555719697399</v>
      </c>
      <c r="E379" s="4">
        <v>-265.711017023029</v>
      </c>
      <c r="F379" s="4">
        <v>-271.19877021942102</v>
      </c>
      <c r="G379" s="4">
        <v>-283.24927522354102</v>
      </c>
      <c r="H379" s="4">
        <v>-288.82166706591801</v>
      </c>
      <c r="I379" s="4">
        <v>-304.412788577068</v>
      </c>
      <c r="J379" s="4">
        <v>-436.494542727919</v>
      </c>
      <c r="K379" s="4">
        <v>-528.02285121883403</v>
      </c>
      <c r="L379" s="4">
        <v>-602.46892330161597</v>
      </c>
    </row>
    <row r="380" spans="1:12" x14ac:dyDescent="0.25">
      <c r="A380" s="8" t="s">
        <v>87</v>
      </c>
      <c r="B380" s="2" t="s">
        <v>167</v>
      </c>
      <c r="C380" s="4">
        <v>-254.42911731091601</v>
      </c>
      <c r="D380" s="4">
        <v>-240.26576939426701</v>
      </c>
      <c r="E380" s="4">
        <v>-265.71122277763402</v>
      </c>
      <c r="F380" s="4">
        <v>-271.27101446504901</v>
      </c>
      <c r="G380" s="4">
        <v>-283.24868749050898</v>
      </c>
      <c r="H380" s="4">
        <v>-288.92012471228702</v>
      </c>
      <c r="I380" s="4">
        <v>-303.595621232165</v>
      </c>
      <c r="J380" s="4">
        <v>-429.95952034760302</v>
      </c>
      <c r="K380" s="4">
        <v>-529.84161727007302</v>
      </c>
      <c r="L380" s="4">
        <v>-604.73395704533505</v>
      </c>
    </row>
    <row r="381" spans="1:12" x14ac:dyDescent="0.25">
      <c r="A381" s="8" t="s">
        <v>87</v>
      </c>
      <c r="B381" s="2" t="s">
        <v>168</v>
      </c>
      <c r="C381" s="4">
        <v>-254.42906771932201</v>
      </c>
      <c r="D381" s="4">
        <v>-240.26572048374999</v>
      </c>
      <c r="E381" s="4">
        <v>-265.71118033544701</v>
      </c>
      <c r="F381" s="4">
        <v>-271.19893551699602</v>
      </c>
      <c r="G381" s="4">
        <v>-283.249331103055</v>
      </c>
      <c r="H381" s="4">
        <v>-288.952053503939</v>
      </c>
      <c r="I381" s="4">
        <v>-304.41801251943298</v>
      </c>
      <c r="J381" s="4">
        <v>-431.30071966376198</v>
      </c>
      <c r="K381" s="4">
        <v>-527.79746274401498</v>
      </c>
      <c r="L381" s="4">
        <v>-602.06839529056003</v>
      </c>
    </row>
    <row r="382" spans="1:12" x14ac:dyDescent="0.25">
      <c r="A382" s="8" t="s">
        <v>87</v>
      </c>
      <c r="B382" s="2" t="s">
        <v>169</v>
      </c>
      <c r="C382" s="4">
        <v>-254.42890444273499</v>
      </c>
      <c r="D382" s="4">
        <v>-240.26555651092701</v>
      </c>
      <c r="E382" s="4">
        <v>-265.71100975007698</v>
      </c>
      <c r="F382" s="4">
        <v>-271.20596889563399</v>
      </c>
      <c r="G382" s="4">
        <v>-283.24863057401302</v>
      </c>
      <c r="H382" s="4">
        <v>-288.934939392952</v>
      </c>
      <c r="I382" s="4">
        <v>-303.43534010577503</v>
      </c>
      <c r="J382" s="4">
        <v>-431.03841720735102</v>
      </c>
      <c r="K382" s="4">
        <v>-527.68295525105805</v>
      </c>
      <c r="L382" s="4">
        <v>-601.01300364863698</v>
      </c>
    </row>
    <row r="383" spans="1:12" x14ac:dyDescent="0.25">
      <c r="A383" s="8" t="s">
        <v>87</v>
      </c>
      <c r="B383" s="2" t="s">
        <v>170</v>
      </c>
      <c r="C383" s="4">
        <v>-254.42907487114201</v>
      </c>
      <c r="D383" s="4">
        <v>-240.26572763557499</v>
      </c>
      <c r="E383" s="4">
        <v>-265.711187487286</v>
      </c>
      <c r="F383" s="4">
        <v>-271.19894266882602</v>
      </c>
      <c r="G383" s="4">
        <v>-283.24933110323599</v>
      </c>
      <c r="H383" s="4">
        <v>-288.95205353179199</v>
      </c>
      <c r="I383" s="4">
        <v>-304.41692355479398</v>
      </c>
      <c r="J383" s="4">
        <v>-431.29507183197802</v>
      </c>
      <c r="K383" s="4">
        <v>-527.79188835881496</v>
      </c>
      <c r="L383" s="4">
        <v>-602.41737094516498</v>
      </c>
    </row>
    <row r="384" spans="1:12" x14ac:dyDescent="0.25">
      <c r="A384" s="8" t="s">
        <v>87</v>
      </c>
      <c r="B384" s="2" t="s">
        <v>171</v>
      </c>
      <c r="C384" s="4">
        <v>-254.42907487113399</v>
      </c>
      <c r="D384" s="4">
        <v>-240.26572763557499</v>
      </c>
      <c r="E384" s="4">
        <v>-265.71114845583099</v>
      </c>
      <c r="F384" s="4">
        <v>-271.19894266883</v>
      </c>
      <c r="G384" s="4">
        <v>-283.24933110307001</v>
      </c>
      <c r="H384" s="4">
        <v>-288.95205350469598</v>
      </c>
      <c r="I384" s="4">
        <v>-304.41692355449698</v>
      </c>
      <c r="J384" s="4">
        <v>-431.29507183601498</v>
      </c>
      <c r="K384" s="4">
        <v>-527.79188836159597</v>
      </c>
      <c r="L384" s="4">
        <v>-602.41737094478196</v>
      </c>
    </row>
    <row r="385" spans="1:12" x14ac:dyDescent="0.25">
      <c r="A385" s="8" t="s">
        <v>87</v>
      </c>
      <c r="B385" s="2" t="s">
        <v>172</v>
      </c>
      <c r="C385" s="4">
        <v>-254.42911731088299</v>
      </c>
      <c r="D385" s="4">
        <v>-240.26577007531699</v>
      </c>
      <c r="E385" s="4">
        <v>-265.71119089557101</v>
      </c>
      <c r="F385" s="4">
        <v>-271.19898510856598</v>
      </c>
      <c r="G385" s="4">
        <v>-283.24933110306802</v>
      </c>
      <c r="H385" s="4">
        <v>-288.95205350415102</v>
      </c>
      <c r="I385" s="4">
        <v>-304.41113895028599</v>
      </c>
      <c r="J385" s="4">
        <v>-431.295071835996</v>
      </c>
      <c r="K385" s="4">
        <v>-527.79188836154799</v>
      </c>
      <c r="L385" s="4">
        <v>-602.84613966695395</v>
      </c>
    </row>
    <row r="386" spans="1:12" x14ac:dyDescent="0.25">
      <c r="A386" s="8" t="s">
        <v>87</v>
      </c>
      <c r="B386" s="2" t="s">
        <v>173</v>
      </c>
      <c r="C386" s="4">
        <v>-254.42890444272899</v>
      </c>
      <c r="D386" s="4">
        <v>-240.26555651092801</v>
      </c>
      <c r="E386" s="4">
        <v>-265.71100975007499</v>
      </c>
      <c r="F386" s="4">
        <v>-271.20596889894603</v>
      </c>
      <c r="G386" s="4">
        <v>-283.24863057401501</v>
      </c>
      <c r="H386" s="4">
        <v>-288.93493939292699</v>
      </c>
      <c r="I386" s="4">
        <v>-303.435340105774</v>
      </c>
      <c r="J386" s="4">
        <v>-431.03845093669798</v>
      </c>
      <c r="K386" s="4">
        <v>-527.68295525108795</v>
      </c>
      <c r="L386" s="4">
        <v>-601.01300364863698</v>
      </c>
    </row>
    <row r="387" spans="1:12" x14ac:dyDescent="0.25">
      <c r="A387" s="8" t="s">
        <v>87</v>
      </c>
      <c r="B387" s="2" t="s">
        <v>174</v>
      </c>
      <c r="C387" s="4">
        <v>-254.428904442733</v>
      </c>
      <c r="D387" s="4">
        <v>-240.265556510929</v>
      </c>
      <c r="E387" s="4">
        <v>-265.71100975007801</v>
      </c>
      <c r="F387" s="4">
        <v>-271.20596889568202</v>
      </c>
      <c r="G387" s="4">
        <v>-283.24863057401598</v>
      </c>
      <c r="H387" s="4">
        <v>-288.93493939294598</v>
      </c>
      <c r="I387" s="4">
        <v>-303.43534010577503</v>
      </c>
      <c r="J387" s="4">
        <v>-431.03845093669401</v>
      </c>
      <c r="K387" s="4">
        <v>-527.68295525107703</v>
      </c>
      <c r="L387" s="4">
        <v>-601.01300364864005</v>
      </c>
    </row>
    <row r="388" spans="1:12" x14ac:dyDescent="0.25">
      <c r="A388" s="8" t="s">
        <v>87</v>
      </c>
      <c r="B388" s="2" t="s">
        <v>175</v>
      </c>
      <c r="C388" s="4">
        <v>-254.42890444272899</v>
      </c>
      <c r="D388" s="4">
        <v>-240.265556510929</v>
      </c>
      <c r="E388" s="4">
        <v>-265.71100975007698</v>
      </c>
      <c r="F388" s="4">
        <v>-271.20596889566298</v>
      </c>
      <c r="G388" s="4">
        <v>-283.248630574017</v>
      </c>
      <c r="H388" s="4">
        <v>-288.93493939292398</v>
      </c>
      <c r="I388" s="4">
        <v>-303.43534010577503</v>
      </c>
      <c r="J388" s="4">
        <v>-431.03841720736199</v>
      </c>
      <c r="K388" s="4">
        <v>-527.68295525109897</v>
      </c>
      <c r="L388" s="4">
        <v>-601.01300364854399</v>
      </c>
    </row>
    <row r="389" spans="1:12" x14ac:dyDescent="0.25">
      <c r="A389" s="8" t="s">
        <v>87</v>
      </c>
      <c r="B389" s="2" t="s">
        <v>164</v>
      </c>
      <c r="C389" s="4">
        <v>-254.42890441422301</v>
      </c>
      <c r="D389" s="4">
        <v>-240.265557196976</v>
      </c>
      <c r="E389" s="4">
        <v>-265.71101702303099</v>
      </c>
      <c r="F389" s="4">
        <v>-271.19877021945501</v>
      </c>
      <c r="G389" s="4">
        <v>-283.24927522354301</v>
      </c>
      <c r="H389" s="4">
        <v>-288.82166705383599</v>
      </c>
      <c r="I389" s="4">
        <v>-304.40018787775398</v>
      </c>
      <c r="J389" s="4">
        <v>-436.49450899857902</v>
      </c>
      <c r="K389" s="4">
        <v>-528.02285121880504</v>
      </c>
      <c r="L389" s="4">
        <v>-602.89769202355399</v>
      </c>
    </row>
    <row r="390" spans="1:12" x14ac:dyDescent="0.25">
      <c r="A390" s="8" t="s">
        <v>87</v>
      </c>
      <c r="B390" s="2" t="s">
        <v>176</v>
      </c>
      <c r="C390" s="4">
        <v>-254.429117310885</v>
      </c>
      <c r="D390" s="4">
        <v>-240.26576939426701</v>
      </c>
      <c r="E390" s="4">
        <v>-265.711222777638</v>
      </c>
      <c r="F390" s="4">
        <v>-271.27101446504201</v>
      </c>
      <c r="G390" s="4">
        <v>-283.24868749051001</v>
      </c>
      <c r="H390" s="4">
        <v>-288.92012471228702</v>
      </c>
      <c r="I390" s="4">
        <v>-303.59562123215699</v>
      </c>
      <c r="J390" s="4">
        <v>-429.95952034748802</v>
      </c>
      <c r="K390" s="4">
        <v>-529.84161727001504</v>
      </c>
      <c r="L390" s="4">
        <v>-604.42436201584496</v>
      </c>
    </row>
    <row r="391" spans="1:12" x14ac:dyDescent="0.25">
      <c r="A391" s="8" t="s">
        <v>87</v>
      </c>
      <c r="B391" s="2" t="s">
        <v>177</v>
      </c>
      <c r="C391" s="4">
        <v>-254.429067719306</v>
      </c>
      <c r="D391" s="4">
        <v>-240.26572048374999</v>
      </c>
      <c r="E391" s="4">
        <v>-265.711180335601</v>
      </c>
      <c r="F391" s="4">
        <v>-271.19893551700898</v>
      </c>
      <c r="G391" s="4">
        <v>-283.24933110305699</v>
      </c>
      <c r="H391" s="4">
        <v>-288.95205350393599</v>
      </c>
      <c r="I391" s="4">
        <v>-304.41801251946902</v>
      </c>
      <c r="J391" s="4">
        <v>-431.30071966397003</v>
      </c>
      <c r="K391" s="4">
        <v>-527.79746274077797</v>
      </c>
      <c r="L391" s="4">
        <v>-602.06839529040406</v>
      </c>
    </row>
    <row r="392" spans="1:12" x14ac:dyDescent="0.25">
      <c r="A392" s="8" t="s">
        <v>87</v>
      </c>
      <c r="B392" s="2" t="s">
        <v>178</v>
      </c>
      <c r="C392" s="4">
        <v>-254.42911731099301</v>
      </c>
      <c r="D392" s="4">
        <v>-240.265769379082</v>
      </c>
      <c r="E392" s="4">
        <v>-265.71122261822899</v>
      </c>
      <c r="F392" s="4">
        <v>-271.206181763811</v>
      </c>
      <c r="G392" s="4">
        <v>-283.248630574701</v>
      </c>
      <c r="H392" s="4">
        <v>-288.93493939293199</v>
      </c>
      <c r="I392" s="4">
        <v>-303.435340105774</v>
      </c>
      <c r="J392" s="4">
        <v>-431.03845093670401</v>
      </c>
      <c r="K392" s="4">
        <v>-527.68295525108704</v>
      </c>
      <c r="L392" s="4">
        <v>-601.013003648638</v>
      </c>
    </row>
    <row r="393" spans="1:12" x14ac:dyDescent="0.25">
      <c r="A393" s="8" t="s">
        <v>87</v>
      </c>
      <c r="B393" s="2" t="s">
        <v>179</v>
      </c>
      <c r="C393" s="4">
        <v>-254.428904442727</v>
      </c>
      <c r="D393" s="4">
        <v>-240.26555725568099</v>
      </c>
      <c r="E393" s="4">
        <v>-265.71101756820201</v>
      </c>
      <c r="F393" s="4">
        <v>-271.19878186461699</v>
      </c>
      <c r="G393" s="4">
        <v>-283.24949526633998</v>
      </c>
      <c r="H393" s="4">
        <v>-288.90239676472902</v>
      </c>
      <c r="I393" s="4">
        <v>-304.56377063321003</v>
      </c>
      <c r="J393" s="4">
        <v>-438.89638749554098</v>
      </c>
      <c r="K393" s="4">
        <v>-528.50125280696</v>
      </c>
      <c r="L393" s="4">
        <v>-605.270225439726</v>
      </c>
    </row>
    <row r="394" spans="1:12" x14ac:dyDescent="0.25">
      <c r="A394" s="8" t="s">
        <v>87</v>
      </c>
      <c r="B394" s="2" t="s">
        <v>180</v>
      </c>
      <c r="C394" s="4">
        <v>-254.428904442727</v>
      </c>
      <c r="D394" s="4">
        <v>-240.26555725568201</v>
      </c>
      <c r="E394" s="4">
        <v>-265.71101756820099</v>
      </c>
      <c r="F394" s="4">
        <v>-271.19878186453502</v>
      </c>
      <c r="G394" s="4">
        <v>-283.24949526633901</v>
      </c>
      <c r="H394" s="4">
        <v>-288.90239676476301</v>
      </c>
      <c r="I394" s="4">
        <v>-304.56377063320599</v>
      </c>
      <c r="J394" s="4">
        <v>-438.896421224888</v>
      </c>
      <c r="K394" s="4">
        <v>-528.50125280699297</v>
      </c>
      <c r="L394" s="4">
        <v>-605.27022543971304</v>
      </c>
    </row>
    <row r="395" spans="1:12" x14ac:dyDescent="0.25">
      <c r="A395" s="8" t="s">
        <v>87</v>
      </c>
      <c r="B395" s="2" t="s">
        <v>181</v>
      </c>
      <c r="C395" s="4">
        <v>-254.429117310881</v>
      </c>
      <c r="D395" s="4">
        <v>-240.26577012383501</v>
      </c>
      <c r="E395" s="4">
        <v>-265.71123043635401</v>
      </c>
      <c r="F395" s="4">
        <v>-271.198994732681</v>
      </c>
      <c r="G395" s="4">
        <v>-283.249495266336</v>
      </c>
      <c r="H395" s="4">
        <v>-288.90239676472402</v>
      </c>
      <c r="I395" s="4">
        <v>-304.56377063320798</v>
      </c>
      <c r="J395" s="4">
        <v>-438.896421224893</v>
      </c>
      <c r="K395" s="4">
        <v>-528.50125280698796</v>
      </c>
      <c r="L395" s="4">
        <v>-606.00858919071197</v>
      </c>
    </row>
    <row r="396" spans="1:12" x14ac:dyDescent="0.25">
      <c r="A396" s="8" t="s">
        <v>87</v>
      </c>
      <c r="B396" s="2" t="s">
        <v>182</v>
      </c>
      <c r="C396" s="4">
        <v>-254.42911729362999</v>
      </c>
      <c r="D396" s="4">
        <v>-240.26576950119701</v>
      </c>
      <c r="E396" s="4">
        <v>-265.71122394325403</v>
      </c>
      <c r="F396" s="4">
        <v>-271.20620598641602</v>
      </c>
      <c r="G396" s="4">
        <v>-283.24908827515901</v>
      </c>
      <c r="H396" s="4">
        <v>-288.93227319548902</v>
      </c>
      <c r="I396" s="4">
        <v>-303.755024085738</v>
      </c>
      <c r="J396" s="4">
        <v>-431.93108752744001</v>
      </c>
      <c r="K396" s="4">
        <v>-529.80025981527695</v>
      </c>
      <c r="L396" s="4">
        <v>-607.14275775200201</v>
      </c>
    </row>
    <row r="397" spans="1:12" x14ac:dyDescent="0.25">
      <c r="A397" s="8" t="s">
        <v>87</v>
      </c>
      <c r="B397" s="2" t="s">
        <v>183</v>
      </c>
      <c r="C397" s="4">
        <v>-254.42911729363101</v>
      </c>
      <c r="D397" s="4">
        <v>-240.26576950119801</v>
      </c>
      <c r="E397" s="4">
        <v>-265.71122394325602</v>
      </c>
      <c r="F397" s="4">
        <v>-271.20620598642802</v>
      </c>
      <c r="G397" s="4">
        <v>-283.24908827516498</v>
      </c>
      <c r="H397" s="4">
        <v>-288.932273195682</v>
      </c>
      <c r="I397" s="4">
        <v>-303.75502408573698</v>
      </c>
      <c r="J397" s="4">
        <v>-431.93108752744303</v>
      </c>
      <c r="K397" s="4">
        <v>-529.80025982329005</v>
      </c>
      <c r="L397" s="4">
        <v>-606.40439400057096</v>
      </c>
    </row>
    <row r="398" spans="1:12" x14ac:dyDescent="0.25">
      <c r="A398" s="8" t="s">
        <v>87</v>
      </c>
      <c r="B398" s="2" t="s">
        <v>184</v>
      </c>
      <c r="C398" s="4">
        <v>-254.42911729363999</v>
      </c>
      <c r="D398" s="4">
        <v>-240.26576950119701</v>
      </c>
      <c r="E398" s="4">
        <v>-265.71122394325499</v>
      </c>
      <c r="F398" s="4">
        <v>-271.20620598638698</v>
      </c>
      <c r="G398" s="4">
        <v>-283.24908827516703</v>
      </c>
      <c r="H398" s="4">
        <v>-288.93227319568001</v>
      </c>
      <c r="I398" s="4">
        <v>-303.75502408573402</v>
      </c>
      <c r="J398" s="4">
        <v>-431.93108752744303</v>
      </c>
      <c r="K398" s="4">
        <v>-529.80025981470499</v>
      </c>
      <c r="L398" s="4">
        <v>-606.404394000568</v>
      </c>
    </row>
    <row r="399" spans="1:12" x14ac:dyDescent="0.25">
      <c r="A399" s="8" t="s">
        <v>87</v>
      </c>
      <c r="B399" s="2" t="s">
        <v>165</v>
      </c>
      <c r="C399" s="4">
        <v>-254.42898700173299</v>
      </c>
      <c r="D399" s="4">
        <v>-240.36999150988001</v>
      </c>
      <c r="E399" s="4">
        <v>-266.32698934534</v>
      </c>
      <c r="F399" s="4">
        <v>-271.25325118418101</v>
      </c>
      <c r="G399" s="4">
        <v>-283.26464076789102</v>
      </c>
      <c r="H399" s="4">
        <v>-288.89643255093398</v>
      </c>
      <c r="I399" s="4">
        <v>-304.40127770404803</v>
      </c>
      <c r="J399" s="4">
        <v>-435.250181811792</v>
      </c>
      <c r="K399" s="4">
        <v>-527.99425310033303</v>
      </c>
      <c r="L399" s="4">
        <v>-602.49095304835498</v>
      </c>
    </row>
    <row r="400" spans="1:12" x14ac:dyDescent="0.25">
      <c r="A400" s="8" t="s">
        <v>87</v>
      </c>
      <c r="B400" s="2" t="s">
        <v>185</v>
      </c>
      <c r="C400" s="4">
        <v>-254.42911731088299</v>
      </c>
      <c r="D400" s="4">
        <v>-240.26576939426701</v>
      </c>
      <c r="E400" s="4">
        <v>-265.711222777638</v>
      </c>
      <c r="F400" s="4">
        <v>-271.27101446474899</v>
      </c>
      <c r="G400" s="4">
        <v>-283.24868749050898</v>
      </c>
      <c r="H400" s="4">
        <v>-288.92012471275501</v>
      </c>
      <c r="I400" s="4">
        <v>-303.59562123216301</v>
      </c>
      <c r="J400" s="4">
        <v>-429.95952034759603</v>
      </c>
      <c r="K400" s="4">
        <v>-529.84161726982597</v>
      </c>
      <c r="L400" s="4">
        <v>-604.733957045338</v>
      </c>
    </row>
    <row r="401" spans="1:12" x14ac:dyDescent="0.25">
      <c r="A401" s="8" t="s">
        <v>87</v>
      </c>
      <c r="B401" s="2" t="s">
        <v>186</v>
      </c>
      <c r="C401" s="4">
        <v>-254.42890444274099</v>
      </c>
      <c r="D401" s="4">
        <v>-240.26555720716399</v>
      </c>
      <c r="E401" s="4">
        <v>-265.71101705887901</v>
      </c>
      <c r="F401" s="4">
        <v>-271.19877224039197</v>
      </c>
      <c r="G401" s="4">
        <v>-283.24933110305898</v>
      </c>
      <c r="H401" s="4">
        <v>-288.95205350059399</v>
      </c>
      <c r="I401" s="4">
        <v>-304.41810835806098</v>
      </c>
      <c r="J401" s="4">
        <v>-431.300719664393</v>
      </c>
      <c r="K401" s="4">
        <v>-527.79746274161005</v>
      </c>
      <c r="L401" s="4">
        <v>-602.49716401291903</v>
      </c>
    </row>
    <row r="402" spans="1:12" x14ac:dyDescent="0.25">
      <c r="A402" s="8" t="s">
        <v>87</v>
      </c>
      <c r="B402" s="2" t="s">
        <v>187</v>
      </c>
      <c r="C402" s="4">
        <v>-254.428904442739</v>
      </c>
      <c r="D402" s="4">
        <v>-240.265556510929</v>
      </c>
      <c r="E402" s="4">
        <v>-265.71100975007698</v>
      </c>
      <c r="F402" s="4">
        <v>-271.20596889562103</v>
      </c>
      <c r="G402" s="4">
        <v>-283.24863057401501</v>
      </c>
      <c r="H402" s="4">
        <v>-288.934939392969</v>
      </c>
      <c r="I402" s="4">
        <v>-303.43534010577599</v>
      </c>
      <c r="J402" s="4">
        <v>-431.03845093669901</v>
      </c>
      <c r="K402" s="4">
        <v>-527.68295519943194</v>
      </c>
      <c r="L402" s="4">
        <v>-600.58423492664394</v>
      </c>
    </row>
    <row r="403" spans="1:12" x14ac:dyDescent="0.25">
      <c r="A403" s="8" t="s">
        <v>87</v>
      </c>
      <c r="B403" s="2" t="s">
        <v>188</v>
      </c>
      <c r="C403" s="4">
        <v>-254.42890444273601</v>
      </c>
      <c r="D403" s="4">
        <v>-240.26555725568301</v>
      </c>
      <c r="E403" s="4">
        <v>-265.71101756820701</v>
      </c>
      <c r="F403" s="4">
        <v>-271.19878186461602</v>
      </c>
      <c r="G403" s="4">
        <v>-283.24949526704597</v>
      </c>
      <c r="H403" s="4">
        <v>-288.90239676475898</v>
      </c>
      <c r="I403" s="4">
        <v>-304.56377063321003</v>
      </c>
      <c r="J403" s="4">
        <v>-438.89642122488402</v>
      </c>
      <c r="K403" s="4">
        <v>-528.50125281168005</v>
      </c>
      <c r="L403" s="4">
        <v>-606.00858919064206</v>
      </c>
    </row>
    <row r="404" spans="1:12" x14ac:dyDescent="0.25">
      <c r="A404" s="8" t="s">
        <v>87</v>
      </c>
      <c r="B404" s="2" t="s">
        <v>189</v>
      </c>
      <c r="C404" s="4">
        <v>-254.428904442728</v>
      </c>
      <c r="D404" s="4">
        <v>-240.26555725568301</v>
      </c>
      <c r="E404" s="4">
        <v>-265.71101756820002</v>
      </c>
      <c r="F404" s="4">
        <v>-271.19878186469703</v>
      </c>
      <c r="G404" s="4">
        <v>-283.24949526633901</v>
      </c>
      <c r="H404" s="4">
        <v>-288.90239676474698</v>
      </c>
      <c r="I404" s="4">
        <v>-304.56377063320502</v>
      </c>
      <c r="J404" s="4">
        <v>-438.89642122488902</v>
      </c>
      <c r="K404" s="4">
        <v>-528.50125280709699</v>
      </c>
      <c r="L404" s="4">
        <v>-606.00858919066297</v>
      </c>
    </row>
    <row r="405" spans="1:12" x14ac:dyDescent="0.25">
      <c r="A405" s="8" t="s">
        <v>87</v>
      </c>
      <c r="B405" s="2" t="s">
        <v>190</v>
      </c>
      <c r="C405" s="4">
        <v>-254.428904442743</v>
      </c>
      <c r="D405" s="4">
        <v>-240.26555725568201</v>
      </c>
      <c r="E405" s="4">
        <v>-265.71101756820201</v>
      </c>
      <c r="F405" s="4">
        <v>-271.19878186453798</v>
      </c>
      <c r="G405" s="4">
        <v>-283.25921587308602</v>
      </c>
      <c r="H405" s="4">
        <v>-288.90239676480201</v>
      </c>
      <c r="I405" s="4">
        <v>-304.56377063320798</v>
      </c>
      <c r="J405" s="4">
        <v>-438.89642122488902</v>
      </c>
      <c r="K405" s="4">
        <v>-528.50125280695602</v>
      </c>
      <c r="L405" s="4">
        <v>-605.27022541963402</v>
      </c>
    </row>
    <row r="406" spans="1:12" x14ac:dyDescent="0.25">
      <c r="A406" s="8" t="s">
        <v>87</v>
      </c>
      <c r="B406" s="2" t="s">
        <v>191</v>
      </c>
      <c r="C406" s="4">
        <v>-254.42911729364999</v>
      </c>
      <c r="D406" s="4">
        <v>-240.26576950119701</v>
      </c>
      <c r="E406" s="4">
        <v>-265.71122394325999</v>
      </c>
      <c r="F406" s="4">
        <v>-271.20620598646201</v>
      </c>
      <c r="G406" s="4">
        <v>-283.24908827516799</v>
      </c>
      <c r="H406" s="4">
        <v>-288.93227319567501</v>
      </c>
      <c r="I406" s="4">
        <v>-303.75502408573402</v>
      </c>
      <c r="J406" s="4">
        <v>-431.93108752744001</v>
      </c>
      <c r="K406" s="4">
        <v>-529.80025981370795</v>
      </c>
      <c r="L406" s="4">
        <v>-606.40439400057198</v>
      </c>
    </row>
    <row r="407" spans="1:12" x14ac:dyDescent="0.25">
      <c r="A407" s="8" t="s">
        <v>87</v>
      </c>
      <c r="B407" s="2" t="s">
        <v>192</v>
      </c>
      <c r="C407" s="4">
        <v>-254.42911729363601</v>
      </c>
      <c r="D407" s="4">
        <v>-240.26576950119599</v>
      </c>
      <c r="E407" s="4">
        <v>-265.71122394325698</v>
      </c>
      <c r="F407" s="4">
        <v>-271.206205986383</v>
      </c>
      <c r="G407" s="4">
        <v>-283.24908827516703</v>
      </c>
      <c r="H407" s="4">
        <v>-288.93227319567899</v>
      </c>
      <c r="I407" s="4">
        <v>-303.755024085738</v>
      </c>
      <c r="J407" s="4">
        <v>-431.931087527442</v>
      </c>
      <c r="K407" s="4">
        <v>-529.80025973109696</v>
      </c>
      <c r="L407" s="4">
        <v>-606.40439400056903</v>
      </c>
    </row>
    <row r="408" spans="1:12" x14ac:dyDescent="0.25">
      <c r="A408" s="8" t="s">
        <v>87</v>
      </c>
      <c r="B408" s="2" t="s">
        <v>193</v>
      </c>
      <c r="C408" s="4">
        <v>-254.42911729363701</v>
      </c>
      <c r="D408" s="4">
        <v>-240.26576950119599</v>
      </c>
      <c r="E408" s="4">
        <v>-265.71122394325801</v>
      </c>
      <c r="F408" s="4">
        <v>-271.20620598642103</v>
      </c>
      <c r="G408" s="4">
        <v>-283.24908827516498</v>
      </c>
      <c r="H408" s="4">
        <v>-288.932273195991</v>
      </c>
      <c r="I408" s="4">
        <v>-303.75502408600198</v>
      </c>
      <c r="J408" s="4">
        <v>-431.931087527442</v>
      </c>
      <c r="K408" s="4">
        <v>-529.80025981588199</v>
      </c>
      <c r="L408" s="4">
        <v>-606.40439400057005</v>
      </c>
    </row>
    <row r="409" spans="1:12" x14ac:dyDescent="0.25">
      <c r="A409" s="2" t="s">
        <v>88</v>
      </c>
      <c r="B409" s="2" t="s">
        <v>166</v>
      </c>
      <c r="C409" s="4">
        <v>229.86221912794801</v>
      </c>
      <c r="D409" s="4">
        <v>230.83917478109299</v>
      </c>
      <c r="E409" s="4">
        <v>230.94989516646299</v>
      </c>
      <c r="F409" s="4">
        <v>227.312196600813</v>
      </c>
      <c r="G409" s="4">
        <v>226.66182272726601</v>
      </c>
      <c r="H409" s="4">
        <v>225.12701024755401</v>
      </c>
      <c r="I409" s="4">
        <v>219.87452021211999</v>
      </c>
      <c r="J409" s="4">
        <v>217.278807262074</v>
      </c>
      <c r="K409" s="4">
        <v>220.83048247074501</v>
      </c>
      <c r="L409" s="4">
        <v>224.95939833159599</v>
      </c>
    </row>
    <row r="410" spans="1:12" x14ac:dyDescent="0.25">
      <c r="A410" s="8" t="s">
        <v>88</v>
      </c>
      <c r="B410" s="2" t="s">
        <v>163</v>
      </c>
      <c r="C410" s="4">
        <v>229.86221912794801</v>
      </c>
      <c r="D410" s="4">
        <v>228.83083639768901</v>
      </c>
      <c r="E410" s="4">
        <v>228.92911043373101</v>
      </c>
      <c r="F410" s="4">
        <v>227.115515297717</v>
      </c>
      <c r="G410" s="4">
        <v>213.94242389908001</v>
      </c>
      <c r="H410" s="4">
        <v>204.25255532202101</v>
      </c>
      <c r="I410" s="4">
        <v>168.99185887015599</v>
      </c>
      <c r="J410" s="4">
        <v>126.506344197888</v>
      </c>
      <c r="K410" s="4">
        <v>107.271901836623</v>
      </c>
      <c r="L410" s="4">
        <v>90.069793533425795</v>
      </c>
    </row>
    <row r="411" spans="1:12" x14ac:dyDescent="0.25">
      <c r="A411" s="8" t="s">
        <v>88</v>
      </c>
      <c r="B411" s="2" t="s">
        <v>167</v>
      </c>
      <c r="C411" s="4">
        <v>229.86221912794801</v>
      </c>
      <c r="D411" s="4">
        <v>228.83083639768901</v>
      </c>
      <c r="E411" s="4">
        <v>228.939933648021</v>
      </c>
      <c r="F411" s="4">
        <v>227.124771197906</v>
      </c>
      <c r="G411" s="4">
        <v>213.94242389908001</v>
      </c>
      <c r="H411" s="4">
        <v>204.25255532202101</v>
      </c>
      <c r="I411" s="4">
        <v>168.99185887015599</v>
      </c>
      <c r="J411" s="4">
        <v>126.094639376486</v>
      </c>
      <c r="K411" s="4">
        <v>107.252780679979</v>
      </c>
      <c r="L411" s="4">
        <v>90.175404199216501</v>
      </c>
    </row>
    <row r="412" spans="1:12" x14ac:dyDescent="0.25">
      <c r="A412" s="8" t="s">
        <v>88</v>
      </c>
      <c r="B412" s="2" t="s">
        <v>168</v>
      </c>
      <c r="C412" s="4">
        <v>229.86221912794801</v>
      </c>
      <c r="D412" s="4">
        <v>228.830536163711</v>
      </c>
      <c r="E412" s="4">
        <v>228.92912770539101</v>
      </c>
      <c r="F412" s="4">
        <v>227.115756352586</v>
      </c>
      <c r="G412" s="4">
        <v>213.945034088472</v>
      </c>
      <c r="H412" s="4">
        <v>204.25255532202101</v>
      </c>
      <c r="I412" s="4">
        <v>168.99185887015599</v>
      </c>
      <c r="J412" s="4">
        <v>126.506470814088</v>
      </c>
      <c r="K412" s="4">
        <v>107.272128517138</v>
      </c>
      <c r="L412" s="4">
        <v>90.069793533425795</v>
      </c>
    </row>
    <row r="413" spans="1:12" x14ac:dyDescent="0.25">
      <c r="A413" s="8" t="s">
        <v>88</v>
      </c>
      <c r="B413" s="2" t="s">
        <v>169</v>
      </c>
      <c r="C413" s="4">
        <v>229.86221912794801</v>
      </c>
      <c r="D413" s="4">
        <v>228.83083639768901</v>
      </c>
      <c r="E413" s="4">
        <v>228.939933648021</v>
      </c>
      <c r="F413" s="4">
        <v>227.124771197906</v>
      </c>
      <c r="G413" s="4">
        <v>213.94242389908001</v>
      </c>
      <c r="H413" s="4">
        <v>204.25255532202101</v>
      </c>
      <c r="I413" s="4">
        <v>168.99185887015599</v>
      </c>
      <c r="J413" s="4">
        <v>126.489242444483</v>
      </c>
      <c r="K413" s="4">
        <v>107.26053661767099</v>
      </c>
      <c r="L413" s="4">
        <v>90.077112045629903</v>
      </c>
    </row>
    <row r="414" spans="1:12" x14ac:dyDescent="0.25">
      <c r="A414" s="8" t="s">
        <v>88</v>
      </c>
      <c r="B414" s="2" t="s">
        <v>170</v>
      </c>
      <c r="C414" s="4">
        <v>229.86221912794801</v>
      </c>
      <c r="D414" s="4">
        <v>228.830536163711</v>
      </c>
      <c r="E414" s="4">
        <v>228.92912770539101</v>
      </c>
      <c r="F414" s="4">
        <v>227.115756352586</v>
      </c>
      <c r="G414" s="4">
        <v>213.945034088472</v>
      </c>
      <c r="H414" s="4">
        <v>204.25255532202101</v>
      </c>
      <c r="I414" s="4">
        <v>168.99185887015599</v>
      </c>
      <c r="J414" s="4">
        <v>126.506470814088</v>
      </c>
      <c r="K414" s="4">
        <v>107.272128517138</v>
      </c>
      <c r="L414" s="4">
        <v>90.069793533425795</v>
      </c>
    </row>
    <row r="415" spans="1:12" x14ac:dyDescent="0.25">
      <c r="A415" s="8" t="s">
        <v>88</v>
      </c>
      <c r="B415" s="2" t="s">
        <v>171</v>
      </c>
      <c r="C415" s="4">
        <v>229.86221912794801</v>
      </c>
      <c r="D415" s="4">
        <v>228.830536163711</v>
      </c>
      <c r="E415" s="4">
        <v>228.92912770539101</v>
      </c>
      <c r="F415" s="4">
        <v>227.115756352586</v>
      </c>
      <c r="G415" s="4">
        <v>213.945034088472</v>
      </c>
      <c r="H415" s="4">
        <v>204.25255532202101</v>
      </c>
      <c r="I415" s="4">
        <v>168.99185887015599</v>
      </c>
      <c r="J415" s="4">
        <v>126.506470814088</v>
      </c>
      <c r="K415" s="4">
        <v>107.272128517138</v>
      </c>
      <c r="L415" s="4">
        <v>90.069793533425795</v>
      </c>
    </row>
    <row r="416" spans="1:12" x14ac:dyDescent="0.25">
      <c r="A416" s="8" t="s">
        <v>88</v>
      </c>
      <c r="B416" s="2" t="s">
        <v>172</v>
      </c>
      <c r="C416" s="4">
        <v>229.86221912794801</v>
      </c>
      <c r="D416" s="4">
        <v>228.830536163711</v>
      </c>
      <c r="E416" s="4">
        <v>228.92912770539101</v>
      </c>
      <c r="F416" s="4">
        <v>227.115756352586</v>
      </c>
      <c r="G416" s="4">
        <v>213.945034088472</v>
      </c>
      <c r="H416" s="4">
        <v>204.25255532202101</v>
      </c>
      <c r="I416" s="4">
        <v>168.99185887015599</v>
      </c>
      <c r="J416" s="4">
        <v>126.506470814088</v>
      </c>
      <c r="K416" s="4">
        <v>107.272128517138</v>
      </c>
      <c r="L416" s="4">
        <v>90.069793533425795</v>
      </c>
    </row>
    <row r="417" spans="1:12" x14ac:dyDescent="0.25">
      <c r="A417" s="8" t="s">
        <v>88</v>
      </c>
      <c r="B417" s="2" t="s">
        <v>173</v>
      </c>
      <c r="C417" s="4">
        <v>229.86221912794801</v>
      </c>
      <c r="D417" s="4">
        <v>228.83083639768901</v>
      </c>
      <c r="E417" s="4">
        <v>228.939933648021</v>
      </c>
      <c r="F417" s="4">
        <v>227.124771197906</v>
      </c>
      <c r="G417" s="4">
        <v>213.94242389908001</v>
      </c>
      <c r="H417" s="4">
        <v>204.25255532202101</v>
      </c>
      <c r="I417" s="4">
        <v>168.99185887015599</v>
      </c>
      <c r="J417" s="4">
        <v>126.489242444483</v>
      </c>
      <c r="K417" s="4">
        <v>107.26053661767099</v>
      </c>
      <c r="L417" s="4">
        <v>90.077112045629903</v>
      </c>
    </row>
    <row r="418" spans="1:12" x14ac:dyDescent="0.25">
      <c r="A418" s="8" t="s">
        <v>88</v>
      </c>
      <c r="B418" s="2" t="s">
        <v>174</v>
      </c>
      <c r="C418" s="4">
        <v>229.86221912794801</v>
      </c>
      <c r="D418" s="4">
        <v>228.83083639768901</v>
      </c>
      <c r="E418" s="4">
        <v>228.939933648021</v>
      </c>
      <c r="F418" s="4">
        <v>227.124771197906</v>
      </c>
      <c r="G418" s="4">
        <v>213.94242389908001</v>
      </c>
      <c r="H418" s="4">
        <v>204.25255532202101</v>
      </c>
      <c r="I418" s="4">
        <v>168.99185887015599</v>
      </c>
      <c r="J418" s="4">
        <v>126.489242444483</v>
      </c>
      <c r="K418" s="4">
        <v>107.26053661767099</v>
      </c>
      <c r="L418" s="4">
        <v>90.077112045629903</v>
      </c>
    </row>
    <row r="419" spans="1:12" x14ac:dyDescent="0.25">
      <c r="A419" s="8" t="s">
        <v>88</v>
      </c>
      <c r="B419" s="2" t="s">
        <v>175</v>
      </c>
      <c r="C419" s="4">
        <v>229.86221912794801</v>
      </c>
      <c r="D419" s="4">
        <v>228.83083639769001</v>
      </c>
      <c r="E419" s="4">
        <v>228.939933648021</v>
      </c>
      <c r="F419" s="4">
        <v>227.124771197906</v>
      </c>
      <c r="G419" s="4">
        <v>213.94242389908001</v>
      </c>
      <c r="H419" s="4">
        <v>204.25255532202101</v>
      </c>
      <c r="I419" s="4">
        <v>168.99185887015599</v>
      </c>
      <c r="J419" s="4">
        <v>126.489242444483</v>
      </c>
      <c r="K419" s="4">
        <v>107.26053661767099</v>
      </c>
      <c r="L419" s="4">
        <v>90.077112045629903</v>
      </c>
    </row>
    <row r="420" spans="1:12" x14ac:dyDescent="0.25">
      <c r="A420" s="8" t="s">
        <v>88</v>
      </c>
      <c r="B420" s="2" t="s">
        <v>164</v>
      </c>
      <c r="C420" s="4">
        <v>229.86221912794801</v>
      </c>
      <c r="D420" s="4">
        <v>228.83083639768901</v>
      </c>
      <c r="E420" s="4">
        <v>228.92911043373101</v>
      </c>
      <c r="F420" s="4">
        <v>227.115515297717</v>
      </c>
      <c r="G420" s="4">
        <v>213.94242389908001</v>
      </c>
      <c r="H420" s="4">
        <v>204.25255532202101</v>
      </c>
      <c r="I420" s="4">
        <v>168.99185887015599</v>
      </c>
      <c r="J420" s="4">
        <v>126.506344197888</v>
      </c>
      <c r="K420" s="4">
        <v>107.271901836623</v>
      </c>
      <c r="L420" s="4">
        <v>90.069793533425795</v>
      </c>
    </row>
    <row r="421" spans="1:12" x14ac:dyDescent="0.25">
      <c r="A421" s="8" t="s">
        <v>88</v>
      </c>
      <c r="B421" s="2" t="s">
        <v>176</v>
      </c>
      <c r="C421" s="4">
        <v>229.86221912794801</v>
      </c>
      <c r="D421" s="4">
        <v>228.83083639768901</v>
      </c>
      <c r="E421" s="4">
        <v>228.939933648021</v>
      </c>
      <c r="F421" s="4">
        <v>227.124771197906</v>
      </c>
      <c r="G421" s="4">
        <v>213.94242389908001</v>
      </c>
      <c r="H421" s="4">
        <v>204.25255532202101</v>
      </c>
      <c r="I421" s="4">
        <v>168.99185887015599</v>
      </c>
      <c r="J421" s="4">
        <v>126.094639376486</v>
      </c>
      <c r="K421" s="4">
        <v>107.252780679979</v>
      </c>
      <c r="L421" s="4">
        <v>90.175404199216501</v>
      </c>
    </row>
    <row r="422" spans="1:12" x14ac:dyDescent="0.25">
      <c r="A422" s="8" t="s">
        <v>88</v>
      </c>
      <c r="B422" s="2" t="s">
        <v>177</v>
      </c>
      <c r="C422" s="4">
        <v>229.86221912794801</v>
      </c>
      <c r="D422" s="4">
        <v>228.830536163711</v>
      </c>
      <c r="E422" s="4">
        <v>228.92912770539101</v>
      </c>
      <c r="F422" s="4">
        <v>227.115756352586</v>
      </c>
      <c r="G422" s="4">
        <v>213.945034088472</v>
      </c>
      <c r="H422" s="4">
        <v>204.25255532202101</v>
      </c>
      <c r="I422" s="4">
        <v>168.99185887015599</v>
      </c>
      <c r="J422" s="4">
        <v>126.506470814088</v>
      </c>
      <c r="K422" s="4">
        <v>107.272128517138</v>
      </c>
      <c r="L422" s="4">
        <v>90.069793533425795</v>
      </c>
    </row>
    <row r="423" spans="1:12" x14ac:dyDescent="0.25">
      <c r="A423" s="8" t="s">
        <v>88</v>
      </c>
      <c r="B423" s="2" t="s">
        <v>178</v>
      </c>
      <c r="C423" s="4">
        <v>229.86221912794801</v>
      </c>
      <c r="D423" s="4">
        <v>228.83083639768901</v>
      </c>
      <c r="E423" s="4">
        <v>228.939933648021</v>
      </c>
      <c r="F423" s="4">
        <v>227.124771197906</v>
      </c>
      <c r="G423" s="4">
        <v>213.94242389908001</v>
      </c>
      <c r="H423" s="4">
        <v>204.25255532202101</v>
      </c>
      <c r="I423" s="4">
        <v>168.99185887015599</v>
      </c>
      <c r="J423" s="4">
        <v>126.489242444483</v>
      </c>
      <c r="K423" s="4">
        <v>107.26053661767099</v>
      </c>
      <c r="L423" s="4">
        <v>90.077112045629903</v>
      </c>
    </row>
    <row r="424" spans="1:12" x14ac:dyDescent="0.25">
      <c r="A424" s="8" t="s">
        <v>88</v>
      </c>
      <c r="B424" s="2" t="s">
        <v>179</v>
      </c>
      <c r="C424" s="4">
        <v>229.86221912794801</v>
      </c>
      <c r="D424" s="4">
        <v>228.830536163711</v>
      </c>
      <c r="E424" s="4">
        <v>228.939950919681</v>
      </c>
      <c r="F424" s="4">
        <v>227.12501225277501</v>
      </c>
      <c r="G424" s="4">
        <v>213.945034088472</v>
      </c>
      <c r="H424" s="4">
        <v>204.25255532202101</v>
      </c>
      <c r="I424" s="4">
        <v>168.99185887015599</v>
      </c>
      <c r="J424" s="4">
        <v>126.198957931357</v>
      </c>
      <c r="K424" s="4">
        <v>107.282114120388</v>
      </c>
      <c r="L424" s="4">
        <v>90.069793533425795</v>
      </c>
    </row>
    <row r="425" spans="1:12" x14ac:dyDescent="0.25">
      <c r="A425" s="8" t="s">
        <v>88</v>
      </c>
      <c r="B425" s="2" t="s">
        <v>180</v>
      </c>
      <c r="C425" s="4">
        <v>229.86221912794801</v>
      </c>
      <c r="D425" s="4">
        <v>228.830536163711</v>
      </c>
      <c r="E425" s="4">
        <v>228.939950919681</v>
      </c>
      <c r="F425" s="4">
        <v>227.12501225277501</v>
      </c>
      <c r="G425" s="4">
        <v>213.945034088472</v>
      </c>
      <c r="H425" s="4">
        <v>204.25255532202101</v>
      </c>
      <c r="I425" s="4">
        <v>168.99185887015599</v>
      </c>
      <c r="J425" s="4">
        <v>126.198957931357</v>
      </c>
      <c r="K425" s="4">
        <v>107.282114120388</v>
      </c>
      <c r="L425" s="4">
        <v>90.069793533425795</v>
      </c>
    </row>
    <row r="426" spans="1:12" x14ac:dyDescent="0.25">
      <c r="A426" s="8" t="s">
        <v>88</v>
      </c>
      <c r="B426" s="2" t="s">
        <v>181</v>
      </c>
      <c r="C426" s="4">
        <v>229.86221912794801</v>
      </c>
      <c r="D426" s="4">
        <v>228.830536163711</v>
      </c>
      <c r="E426" s="4">
        <v>228.939950919681</v>
      </c>
      <c r="F426" s="4">
        <v>227.12501225277501</v>
      </c>
      <c r="G426" s="4">
        <v>213.945034088472</v>
      </c>
      <c r="H426" s="4">
        <v>204.25255532202101</v>
      </c>
      <c r="I426" s="4">
        <v>168.99185887015599</v>
      </c>
      <c r="J426" s="4">
        <v>126.198957931357</v>
      </c>
      <c r="K426" s="4">
        <v>107.282114120388</v>
      </c>
      <c r="L426" s="4">
        <v>90.069793533425795</v>
      </c>
    </row>
    <row r="427" spans="1:12" x14ac:dyDescent="0.25">
      <c r="A427" s="8" t="s">
        <v>88</v>
      </c>
      <c r="B427" s="2" t="s">
        <v>182</v>
      </c>
      <c r="C427" s="4">
        <v>229.86221912794801</v>
      </c>
      <c r="D427" s="4">
        <v>228.83083639768901</v>
      </c>
      <c r="E427" s="4">
        <v>228.939933648021</v>
      </c>
      <c r="F427" s="4">
        <v>227.124771197906</v>
      </c>
      <c r="G427" s="4">
        <v>213.94242389908001</v>
      </c>
      <c r="H427" s="4">
        <v>204.25255532202101</v>
      </c>
      <c r="I427" s="4">
        <v>168.99185887015599</v>
      </c>
      <c r="J427" s="4">
        <v>125.652865749471</v>
      </c>
      <c r="K427" s="4">
        <v>107.255415877142</v>
      </c>
      <c r="L427" s="4">
        <v>90.177531142438696</v>
      </c>
    </row>
    <row r="428" spans="1:12" x14ac:dyDescent="0.25">
      <c r="A428" s="8" t="s">
        <v>88</v>
      </c>
      <c r="B428" s="2" t="s">
        <v>183</v>
      </c>
      <c r="C428" s="4">
        <v>229.86221912794801</v>
      </c>
      <c r="D428" s="4">
        <v>228.83083639768901</v>
      </c>
      <c r="E428" s="4">
        <v>228.939933648021</v>
      </c>
      <c r="F428" s="4">
        <v>227.124771197906</v>
      </c>
      <c r="G428" s="4">
        <v>213.94242389908001</v>
      </c>
      <c r="H428" s="4">
        <v>204.25255532202101</v>
      </c>
      <c r="I428" s="4">
        <v>168.99185887015599</v>
      </c>
      <c r="J428" s="4">
        <v>125.652865749471</v>
      </c>
      <c r="K428" s="4">
        <v>107.255415877142</v>
      </c>
      <c r="L428" s="4">
        <v>90.177531142438596</v>
      </c>
    </row>
    <row r="429" spans="1:12" x14ac:dyDescent="0.25">
      <c r="A429" s="8" t="s">
        <v>88</v>
      </c>
      <c r="B429" s="2" t="s">
        <v>184</v>
      </c>
      <c r="C429" s="4">
        <v>229.86221912794801</v>
      </c>
      <c r="D429" s="4">
        <v>228.83083639768901</v>
      </c>
      <c r="E429" s="4">
        <v>228.939933648021</v>
      </c>
      <c r="F429" s="4">
        <v>227.124771197906</v>
      </c>
      <c r="G429" s="4">
        <v>213.94242389908001</v>
      </c>
      <c r="H429" s="4">
        <v>204.25255532202101</v>
      </c>
      <c r="I429" s="4">
        <v>168.99185887015599</v>
      </c>
      <c r="J429" s="4">
        <v>125.652865749471</v>
      </c>
      <c r="K429" s="4">
        <v>107.255415877142</v>
      </c>
      <c r="L429" s="4">
        <v>90.177531142438696</v>
      </c>
    </row>
    <row r="430" spans="1:12" x14ac:dyDescent="0.25">
      <c r="A430" s="8" t="s">
        <v>88</v>
      </c>
      <c r="B430" s="2" t="s">
        <v>165</v>
      </c>
      <c r="C430" s="4">
        <v>229.86221912794801</v>
      </c>
      <c r="D430" s="4">
        <v>228.83083639768901</v>
      </c>
      <c r="E430" s="4">
        <v>228.92911043373101</v>
      </c>
      <c r="F430" s="4">
        <v>227.115515297717</v>
      </c>
      <c r="G430" s="4">
        <v>213.94242389908001</v>
      </c>
      <c r="H430" s="4">
        <v>204.25255532202101</v>
      </c>
      <c r="I430" s="4">
        <v>168.99185887015599</v>
      </c>
      <c r="J430" s="4">
        <v>126.506344197888</v>
      </c>
      <c r="K430" s="4">
        <v>107.271901836623</v>
      </c>
      <c r="L430" s="4">
        <v>90.069793533425795</v>
      </c>
    </row>
    <row r="431" spans="1:12" x14ac:dyDescent="0.25">
      <c r="A431" s="8" t="s">
        <v>88</v>
      </c>
      <c r="B431" s="2" t="s">
        <v>185</v>
      </c>
      <c r="C431" s="4">
        <v>229.86221912794801</v>
      </c>
      <c r="D431" s="4">
        <v>228.83083639768901</v>
      </c>
      <c r="E431" s="4">
        <v>228.939933648021</v>
      </c>
      <c r="F431" s="4">
        <v>227.124771197906</v>
      </c>
      <c r="G431" s="4">
        <v>213.94242389908001</v>
      </c>
      <c r="H431" s="4">
        <v>204.25255532202101</v>
      </c>
      <c r="I431" s="4">
        <v>168.99185887015599</v>
      </c>
      <c r="J431" s="4">
        <v>126.094639376486</v>
      </c>
      <c r="K431" s="4">
        <v>107.252780679979</v>
      </c>
      <c r="L431" s="4">
        <v>90.175404199216501</v>
      </c>
    </row>
    <row r="432" spans="1:12" x14ac:dyDescent="0.25">
      <c r="A432" s="8" t="s">
        <v>88</v>
      </c>
      <c r="B432" s="2" t="s">
        <v>186</v>
      </c>
      <c r="C432" s="4">
        <v>229.86221912794801</v>
      </c>
      <c r="D432" s="4">
        <v>228.830536163711</v>
      </c>
      <c r="E432" s="4">
        <v>228.92912770539101</v>
      </c>
      <c r="F432" s="4">
        <v>227.115756352586</v>
      </c>
      <c r="G432" s="4">
        <v>213.945034088472</v>
      </c>
      <c r="H432" s="4">
        <v>204.25255532202101</v>
      </c>
      <c r="I432" s="4">
        <v>168.99185887015599</v>
      </c>
      <c r="J432" s="4">
        <v>126.506470814088</v>
      </c>
      <c r="K432" s="4">
        <v>107.272128517138</v>
      </c>
      <c r="L432" s="4">
        <v>90.069793533425795</v>
      </c>
    </row>
    <row r="433" spans="1:12" x14ac:dyDescent="0.25">
      <c r="A433" s="8" t="s">
        <v>88</v>
      </c>
      <c r="B433" s="2" t="s">
        <v>187</v>
      </c>
      <c r="C433" s="4">
        <v>229.86221912794801</v>
      </c>
      <c r="D433" s="4">
        <v>228.83083639768901</v>
      </c>
      <c r="E433" s="4">
        <v>228.939933648021</v>
      </c>
      <c r="F433" s="4">
        <v>227.124771197906</v>
      </c>
      <c r="G433" s="4">
        <v>213.94242389908001</v>
      </c>
      <c r="H433" s="4">
        <v>204.25255532202101</v>
      </c>
      <c r="I433" s="4">
        <v>168.99185887015599</v>
      </c>
      <c r="J433" s="4">
        <v>126.489242444483</v>
      </c>
      <c r="K433" s="4">
        <v>107.26053661767099</v>
      </c>
      <c r="L433" s="4">
        <v>90.077112045629903</v>
      </c>
    </row>
    <row r="434" spans="1:12" x14ac:dyDescent="0.25">
      <c r="A434" s="8" t="s">
        <v>88</v>
      </c>
      <c r="B434" s="2" t="s">
        <v>188</v>
      </c>
      <c r="C434" s="4">
        <v>229.86221912794801</v>
      </c>
      <c r="D434" s="4">
        <v>228.830536163711</v>
      </c>
      <c r="E434" s="4">
        <v>228.939950919681</v>
      </c>
      <c r="F434" s="4">
        <v>227.12501225277501</v>
      </c>
      <c r="G434" s="4">
        <v>213.945034088472</v>
      </c>
      <c r="H434" s="4">
        <v>204.25255532202101</v>
      </c>
      <c r="I434" s="4">
        <v>168.99185887015599</v>
      </c>
      <c r="J434" s="4">
        <v>126.198957931357</v>
      </c>
      <c r="K434" s="4">
        <v>107.282114120388</v>
      </c>
      <c r="L434" s="4">
        <v>90.069793533425795</v>
      </c>
    </row>
    <row r="435" spans="1:12" x14ac:dyDescent="0.25">
      <c r="A435" s="8" t="s">
        <v>88</v>
      </c>
      <c r="B435" s="2" t="s">
        <v>189</v>
      </c>
      <c r="C435" s="4">
        <v>229.86221912794801</v>
      </c>
      <c r="D435" s="4">
        <v>228.830536163711</v>
      </c>
      <c r="E435" s="4">
        <v>228.939950919681</v>
      </c>
      <c r="F435" s="4">
        <v>227.12501225277501</v>
      </c>
      <c r="G435" s="4">
        <v>213.945034088472</v>
      </c>
      <c r="H435" s="4">
        <v>204.25255532202101</v>
      </c>
      <c r="I435" s="4">
        <v>168.99185887015599</v>
      </c>
      <c r="J435" s="4">
        <v>126.198957931357</v>
      </c>
      <c r="K435" s="4">
        <v>107.282114120388</v>
      </c>
      <c r="L435" s="4">
        <v>90.069793533425795</v>
      </c>
    </row>
    <row r="436" spans="1:12" x14ac:dyDescent="0.25">
      <c r="A436" s="8" t="s">
        <v>88</v>
      </c>
      <c r="B436" s="2" t="s">
        <v>190</v>
      </c>
      <c r="C436" s="4">
        <v>229.86221912794801</v>
      </c>
      <c r="D436" s="4">
        <v>228.830536163711</v>
      </c>
      <c r="E436" s="4">
        <v>228.939950919681</v>
      </c>
      <c r="F436" s="4">
        <v>227.12501225277501</v>
      </c>
      <c r="G436" s="4">
        <v>213.945034088472</v>
      </c>
      <c r="H436" s="4">
        <v>204.25255532202101</v>
      </c>
      <c r="I436" s="4">
        <v>168.99185887015599</v>
      </c>
      <c r="J436" s="4">
        <v>126.198957931357</v>
      </c>
      <c r="K436" s="4">
        <v>107.282114120388</v>
      </c>
      <c r="L436" s="4">
        <v>90.069793533425795</v>
      </c>
    </row>
    <row r="437" spans="1:12" x14ac:dyDescent="0.25">
      <c r="A437" s="8" t="s">
        <v>88</v>
      </c>
      <c r="B437" s="2" t="s">
        <v>191</v>
      </c>
      <c r="C437" s="4">
        <v>229.86221912794801</v>
      </c>
      <c r="D437" s="4">
        <v>228.83083639768901</v>
      </c>
      <c r="E437" s="4">
        <v>228.939933648021</v>
      </c>
      <c r="F437" s="4">
        <v>227.124771197906</v>
      </c>
      <c r="G437" s="4">
        <v>213.94242389908001</v>
      </c>
      <c r="H437" s="4">
        <v>204.25255532202101</v>
      </c>
      <c r="I437" s="4">
        <v>168.99185887015599</v>
      </c>
      <c r="J437" s="4">
        <v>125.652865749471</v>
      </c>
      <c r="K437" s="4">
        <v>107.255415877142</v>
      </c>
      <c r="L437" s="4">
        <v>90.177531142438696</v>
      </c>
    </row>
    <row r="438" spans="1:12" x14ac:dyDescent="0.25">
      <c r="A438" s="8" t="s">
        <v>88</v>
      </c>
      <c r="B438" s="2" t="s">
        <v>192</v>
      </c>
      <c r="C438" s="4">
        <v>229.86221912794801</v>
      </c>
      <c r="D438" s="4">
        <v>228.83083639768901</v>
      </c>
      <c r="E438" s="4">
        <v>228.939933648021</v>
      </c>
      <c r="F438" s="4">
        <v>227.124771197906</v>
      </c>
      <c r="G438" s="4">
        <v>213.94242389908001</v>
      </c>
      <c r="H438" s="4">
        <v>204.25255532202101</v>
      </c>
      <c r="I438" s="4">
        <v>168.99185887015599</v>
      </c>
      <c r="J438" s="4">
        <v>125.652865749471</v>
      </c>
      <c r="K438" s="4">
        <v>107.255415877142</v>
      </c>
      <c r="L438" s="4">
        <v>90.177531142438696</v>
      </c>
    </row>
    <row r="439" spans="1:12" x14ac:dyDescent="0.25">
      <c r="A439" s="8" t="s">
        <v>88</v>
      </c>
      <c r="B439" s="2" t="s">
        <v>193</v>
      </c>
      <c r="C439" s="4">
        <v>229.86221912794801</v>
      </c>
      <c r="D439" s="4">
        <v>228.83083639768901</v>
      </c>
      <c r="E439" s="4">
        <v>228.939933648021</v>
      </c>
      <c r="F439" s="4">
        <v>227.124771197906</v>
      </c>
      <c r="G439" s="4">
        <v>213.94242389908001</v>
      </c>
      <c r="H439" s="4">
        <v>204.25255532202101</v>
      </c>
      <c r="I439" s="4">
        <v>168.99185887015599</v>
      </c>
      <c r="J439" s="4">
        <v>125.652865749471</v>
      </c>
      <c r="K439" s="4">
        <v>107.255415877142</v>
      </c>
      <c r="L439" s="4">
        <v>90.177531142438696</v>
      </c>
    </row>
    <row r="440" spans="1:12" x14ac:dyDescent="0.25">
      <c r="A440" s="2" t="s">
        <v>89</v>
      </c>
      <c r="B440" s="2" t="s">
        <v>166</v>
      </c>
      <c r="C440" s="4">
        <v>2047.9918203576501</v>
      </c>
      <c r="D440" s="4">
        <v>1953.6019801053801</v>
      </c>
      <c r="E440" s="4">
        <v>1779.39982904211</v>
      </c>
      <c r="F440" s="4">
        <v>1453.2814156378099</v>
      </c>
      <c r="G440" s="4">
        <v>1427.3004693481901</v>
      </c>
      <c r="H440" s="4">
        <v>1429.93988176779</v>
      </c>
      <c r="I440" s="4">
        <v>1430.2867681687801</v>
      </c>
      <c r="J440" s="4">
        <v>1438.2952601649499</v>
      </c>
      <c r="K440" s="4">
        <v>1494.7392637382</v>
      </c>
      <c r="L440" s="4">
        <v>1621.097673189</v>
      </c>
    </row>
    <row r="441" spans="1:12" x14ac:dyDescent="0.25">
      <c r="A441" s="8" t="s">
        <v>89</v>
      </c>
      <c r="B441" s="2" t="s">
        <v>163</v>
      </c>
      <c r="C441" s="4">
        <v>2047.3679793255801</v>
      </c>
      <c r="D441" s="4">
        <v>1951.24025523569</v>
      </c>
      <c r="E441" s="4">
        <v>1777.06924372812</v>
      </c>
      <c r="F441" s="4">
        <v>1462.1600428757899</v>
      </c>
      <c r="G441" s="4">
        <v>1176.0730139297</v>
      </c>
      <c r="H441" s="4">
        <v>764.71167555287195</v>
      </c>
      <c r="I441" s="4">
        <v>338.783168080427</v>
      </c>
      <c r="J441" s="4">
        <v>118.535333706567</v>
      </c>
      <c r="K441" s="4">
        <v>112.946164624622</v>
      </c>
      <c r="L441" s="4">
        <v>75.278529987271199</v>
      </c>
    </row>
    <row r="442" spans="1:12" x14ac:dyDescent="0.25">
      <c r="A442" s="8" t="s">
        <v>89</v>
      </c>
      <c r="B442" s="2" t="s">
        <v>167</v>
      </c>
      <c r="C442" s="4">
        <v>2047.35086447812</v>
      </c>
      <c r="D442" s="4">
        <v>1951.16752276036</v>
      </c>
      <c r="E442" s="4">
        <v>1776.9409204399601</v>
      </c>
      <c r="F442" s="4">
        <v>1461.34867795992</v>
      </c>
      <c r="G442" s="4">
        <v>1175.35107213382</v>
      </c>
      <c r="H442" s="4">
        <v>763.66922840738903</v>
      </c>
      <c r="I442" s="4">
        <v>341.33814374181998</v>
      </c>
      <c r="J442" s="4">
        <v>116.04780505862701</v>
      </c>
      <c r="K442" s="4">
        <v>110.879621988195</v>
      </c>
      <c r="L442" s="4">
        <v>77.291264760280299</v>
      </c>
    </row>
    <row r="443" spans="1:12" x14ac:dyDescent="0.25">
      <c r="A443" s="8" t="s">
        <v>89</v>
      </c>
      <c r="B443" s="2" t="s">
        <v>168</v>
      </c>
      <c r="C443" s="4">
        <v>2047.36797901811</v>
      </c>
      <c r="D443" s="4">
        <v>1951.2402653418701</v>
      </c>
      <c r="E443" s="4">
        <v>1777.0692312541601</v>
      </c>
      <c r="F443" s="4">
        <v>1462.17763906918</v>
      </c>
      <c r="G443" s="4">
        <v>1176.2023210056</v>
      </c>
      <c r="H443" s="4">
        <v>764.06275089676603</v>
      </c>
      <c r="I443" s="4">
        <v>338.07648391046502</v>
      </c>
      <c r="J443" s="4">
        <v>119.761590250376</v>
      </c>
      <c r="K443" s="4">
        <v>113.514265155693</v>
      </c>
      <c r="L443" s="4">
        <v>75.025981449060595</v>
      </c>
    </row>
    <row r="444" spans="1:12" x14ac:dyDescent="0.25">
      <c r="A444" s="8" t="s">
        <v>89</v>
      </c>
      <c r="B444" s="2" t="s">
        <v>169</v>
      </c>
      <c r="C444" s="4">
        <v>2047.35086447812</v>
      </c>
      <c r="D444" s="4">
        <v>1951.2072819350101</v>
      </c>
      <c r="E444" s="4">
        <v>1777.1054458650201</v>
      </c>
      <c r="F444" s="4">
        <v>1461.38110030747</v>
      </c>
      <c r="G444" s="4">
        <v>1175.3936962815601</v>
      </c>
      <c r="H444" s="4">
        <v>763.63141622341197</v>
      </c>
      <c r="I444" s="4">
        <v>340.23037830403001</v>
      </c>
      <c r="J444" s="4">
        <v>116.18174375340099</v>
      </c>
      <c r="K444" s="4">
        <v>113.14012139971901</v>
      </c>
      <c r="L444" s="4">
        <v>78.793572531674201</v>
      </c>
    </row>
    <row r="445" spans="1:12" x14ac:dyDescent="0.25">
      <c r="A445" s="8" t="s">
        <v>89</v>
      </c>
      <c r="B445" s="2" t="s">
        <v>170</v>
      </c>
      <c r="C445" s="4">
        <v>2047.36797901811</v>
      </c>
      <c r="D445" s="4">
        <v>1951.2402653418701</v>
      </c>
      <c r="E445" s="4">
        <v>1777.0692312542999</v>
      </c>
      <c r="F445" s="4">
        <v>1462.17755506208</v>
      </c>
      <c r="G445" s="4">
        <v>1176.1948232776399</v>
      </c>
      <c r="H445" s="4">
        <v>764.04477977088095</v>
      </c>
      <c r="I445" s="4">
        <v>338.02004793947498</v>
      </c>
      <c r="J445" s="4">
        <v>119.818025075379</v>
      </c>
      <c r="K445" s="4">
        <v>113.483223195609</v>
      </c>
      <c r="L445" s="4">
        <v>74.947830974968795</v>
      </c>
    </row>
    <row r="446" spans="1:12" x14ac:dyDescent="0.25">
      <c r="A446" s="8" t="s">
        <v>89</v>
      </c>
      <c r="B446" s="2" t="s">
        <v>171</v>
      </c>
      <c r="C446" s="4">
        <v>2047.36797901811</v>
      </c>
      <c r="D446" s="4">
        <v>1951.2402653418701</v>
      </c>
      <c r="E446" s="4">
        <v>1777.0692312541701</v>
      </c>
      <c r="F446" s="4">
        <v>1462.17755506208</v>
      </c>
      <c r="G446" s="4">
        <v>1176.19482327624</v>
      </c>
      <c r="H446" s="4">
        <v>764.04477977249996</v>
      </c>
      <c r="I446" s="4">
        <v>338.02004793771499</v>
      </c>
      <c r="J446" s="4">
        <v>119.81802507544801</v>
      </c>
      <c r="K446" s="4">
        <v>113.48322319576801</v>
      </c>
      <c r="L446" s="4">
        <v>74.947830975061805</v>
      </c>
    </row>
    <row r="447" spans="1:12" x14ac:dyDescent="0.25">
      <c r="A447" s="8" t="s">
        <v>89</v>
      </c>
      <c r="B447" s="2" t="s">
        <v>172</v>
      </c>
      <c r="C447" s="4">
        <v>2047.36797901811</v>
      </c>
      <c r="D447" s="4">
        <v>1951.2402653418701</v>
      </c>
      <c r="E447" s="4">
        <v>1777.0692312542301</v>
      </c>
      <c r="F447" s="4">
        <v>1462.17755506208</v>
      </c>
      <c r="G447" s="4">
        <v>1176.19482327793</v>
      </c>
      <c r="H447" s="4">
        <v>764.04477977229806</v>
      </c>
      <c r="I447" s="4">
        <v>338.02004793894702</v>
      </c>
      <c r="J447" s="4">
        <v>119.818025075441</v>
      </c>
      <c r="K447" s="4">
        <v>113.483223195771</v>
      </c>
      <c r="L447" s="4">
        <v>74.947830975150296</v>
      </c>
    </row>
    <row r="448" spans="1:12" x14ac:dyDescent="0.25">
      <c r="A448" s="8" t="s">
        <v>89</v>
      </c>
      <c r="B448" s="2" t="s">
        <v>173</v>
      </c>
      <c r="C448" s="4">
        <v>2047.35086447812</v>
      </c>
      <c r="D448" s="4">
        <v>1951.2072819350101</v>
      </c>
      <c r="E448" s="4">
        <v>1777.1054458650599</v>
      </c>
      <c r="F448" s="4">
        <v>1461.38110030747</v>
      </c>
      <c r="G448" s="4">
        <v>1175.3936962815701</v>
      </c>
      <c r="H448" s="4">
        <v>763.63141622341197</v>
      </c>
      <c r="I448" s="4">
        <v>340.23037830416899</v>
      </c>
      <c r="J448" s="4">
        <v>116.181743753372</v>
      </c>
      <c r="K448" s="4">
        <v>113.140121399687</v>
      </c>
      <c r="L448" s="4">
        <v>78.793572531681505</v>
      </c>
    </row>
    <row r="449" spans="1:12" x14ac:dyDescent="0.25">
      <c r="A449" s="8" t="s">
        <v>89</v>
      </c>
      <c r="B449" s="2" t="s">
        <v>174</v>
      </c>
      <c r="C449" s="4">
        <v>2047.35086447812</v>
      </c>
      <c r="D449" s="4">
        <v>1951.2072819350101</v>
      </c>
      <c r="E449" s="4">
        <v>1777.10544586576</v>
      </c>
      <c r="F449" s="4">
        <v>1461.38110030747</v>
      </c>
      <c r="G449" s="4">
        <v>1175.3936962815601</v>
      </c>
      <c r="H449" s="4">
        <v>763.63141622340902</v>
      </c>
      <c r="I449" s="4">
        <v>340.23037830405502</v>
      </c>
      <c r="J449" s="4">
        <v>116.181743753414</v>
      </c>
      <c r="K449" s="4">
        <v>113.140121399733</v>
      </c>
      <c r="L449" s="4">
        <v>78.793572531676503</v>
      </c>
    </row>
    <row r="450" spans="1:12" x14ac:dyDescent="0.25">
      <c r="A450" s="8" t="s">
        <v>89</v>
      </c>
      <c r="B450" s="2" t="s">
        <v>175</v>
      </c>
      <c r="C450" s="4">
        <v>2047.35086447812</v>
      </c>
      <c r="D450" s="4">
        <v>1951.2072819350101</v>
      </c>
      <c r="E450" s="4">
        <v>1777.10544586524</v>
      </c>
      <c r="F450" s="4">
        <v>1461.38110030749</v>
      </c>
      <c r="G450" s="4">
        <v>1175.3936962815701</v>
      </c>
      <c r="H450" s="4">
        <v>763.63141622340902</v>
      </c>
      <c r="I450" s="4">
        <v>340.23037830421299</v>
      </c>
      <c r="J450" s="4">
        <v>116.18174375337099</v>
      </c>
      <c r="K450" s="4">
        <v>113.140121399685</v>
      </c>
      <c r="L450" s="4">
        <v>78.793572531707596</v>
      </c>
    </row>
    <row r="451" spans="1:12" x14ac:dyDescent="0.25">
      <c r="A451" s="8" t="s">
        <v>89</v>
      </c>
      <c r="B451" s="2" t="s">
        <v>164</v>
      </c>
      <c r="C451" s="4">
        <v>2047.3679793255801</v>
      </c>
      <c r="D451" s="4">
        <v>1951.24025523569</v>
      </c>
      <c r="E451" s="4">
        <v>1777.0692437279899</v>
      </c>
      <c r="F451" s="4">
        <v>1462.1600428757599</v>
      </c>
      <c r="G451" s="4">
        <v>1176.07301392971</v>
      </c>
      <c r="H451" s="4">
        <v>764.71167555280704</v>
      </c>
      <c r="I451" s="4">
        <v>338.78316808049499</v>
      </c>
      <c r="J451" s="4">
        <v>118.535333706486</v>
      </c>
      <c r="K451" s="4">
        <v>112.946164624527</v>
      </c>
      <c r="L451" s="4">
        <v>75.278529987279001</v>
      </c>
    </row>
    <row r="452" spans="1:12" x14ac:dyDescent="0.25">
      <c r="A452" s="8" t="s">
        <v>89</v>
      </c>
      <c r="B452" s="2" t="s">
        <v>176</v>
      </c>
      <c r="C452" s="4">
        <v>2047.35086447812</v>
      </c>
      <c r="D452" s="4">
        <v>1951.16752276036</v>
      </c>
      <c r="E452" s="4">
        <v>1776.9409204399601</v>
      </c>
      <c r="F452" s="4">
        <v>1461.34867795982</v>
      </c>
      <c r="G452" s="4">
        <v>1175.35107213381</v>
      </c>
      <c r="H452" s="4">
        <v>763.66922840738403</v>
      </c>
      <c r="I452" s="4">
        <v>341.33814374183203</v>
      </c>
      <c r="J452" s="4">
        <v>116.04780505862701</v>
      </c>
      <c r="K452" s="4">
        <v>110.879621988184</v>
      </c>
      <c r="L452" s="4">
        <v>77.291264760404601</v>
      </c>
    </row>
    <row r="453" spans="1:12" x14ac:dyDescent="0.25">
      <c r="A453" s="8" t="s">
        <v>89</v>
      </c>
      <c r="B453" s="2" t="s">
        <v>177</v>
      </c>
      <c r="C453" s="4">
        <v>2047.36797901811</v>
      </c>
      <c r="D453" s="4">
        <v>1951.2402653418701</v>
      </c>
      <c r="E453" s="4">
        <v>1777.0692312542201</v>
      </c>
      <c r="F453" s="4">
        <v>1462.17763906919</v>
      </c>
      <c r="G453" s="4">
        <v>1176.2023210063301</v>
      </c>
      <c r="H453" s="4">
        <v>764.06275089740996</v>
      </c>
      <c r="I453" s="4">
        <v>338.07648391153498</v>
      </c>
      <c r="J453" s="4">
        <v>119.761590251432</v>
      </c>
      <c r="K453" s="4">
        <v>113.514265156748</v>
      </c>
      <c r="L453" s="4">
        <v>75.025981449908301</v>
      </c>
    </row>
    <row r="454" spans="1:12" x14ac:dyDescent="0.25">
      <c r="A454" s="8" t="s">
        <v>89</v>
      </c>
      <c r="B454" s="2" t="s">
        <v>178</v>
      </c>
      <c r="C454" s="4">
        <v>2047.35086447812</v>
      </c>
      <c r="D454" s="4">
        <v>1951.2072819350101</v>
      </c>
      <c r="E454" s="4">
        <v>1777.1054458650699</v>
      </c>
      <c r="F454" s="4">
        <v>1461.38110030747</v>
      </c>
      <c r="G454" s="4">
        <v>1175.3936962815701</v>
      </c>
      <c r="H454" s="4">
        <v>763.63141622340402</v>
      </c>
      <c r="I454" s="4">
        <v>340.23037830418002</v>
      </c>
      <c r="J454" s="4">
        <v>116.18174375337</v>
      </c>
      <c r="K454" s="4">
        <v>113.14012139968401</v>
      </c>
      <c r="L454" s="4">
        <v>78.793572531681505</v>
      </c>
    </row>
    <row r="455" spans="1:12" x14ac:dyDescent="0.25">
      <c r="A455" s="8" t="s">
        <v>89</v>
      </c>
      <c r="B455" s="2" t="s">
        <v>179</v>
      </c>
      <c r="C455" s="4">
        <v>2047.36797901811</v>
      </c>
      <c r="D455" s="4">
        <v>1951.23604898896</v>
      </c>
      <c r="E455" s="4">
        <v>1777.1176742098</v>
      </c>
      <c r="F455" s="4">
        <v>1461.7845963402301</v>
      </c>
      <c r="G455" s="4">
        <v>1176.0312432139899</v>
      </c>
      <c r="H455" s="4">
        <v>765.024740128644</v>
      </c>
      <c r="I455" s="4">
        <v>338.57621815319601</v>
      </c>
      <c r="J455" s="4">
        <v>118.50300401510501</v>
      </c>
      <c r="K455" s="4">
        <v>115.283895393243</v>
      </c>
      <c r="L455" s="4">
        <v>72.231018367884602</v>
      </c>
    </row>
    <row r="456" spans="1:12" x14ac:dyDescent="0.25">
      <c r="A456" s="8" t="s">
        <v>89</v>
      </c>
      <c r="B456" s="2" t="s">
        <v>180</v>
      </c>
      <c r="C456" s="4">
        <v>2047.36797901811</v>
      </c>
      <c r="D456" s="4">
        <v>1951.23604898896</v>
      </c>
      <c r="E456" s="4">
        <v>1777.11767420981</v>
      </c>
      <c r="F456" s="4">
        <v>1461.7845963402301</v>
      </c>
      <c r="G456" s="4">
        <v>1176.0312432139999</v>
      </c>
      <c r="H456" s="4">
        <v>765.024740128639</v>
      </c>
      <c r="I456" s="4">
        <v>338.57621815319601</v>
      </c>
      <c r="J456" s="4">
        <v>118.503004015108</v>
      </c>
      <c r="K456" s="4">
        <v>115.28389539324399</v>
      </c>
      <c r="L456" s="4">
        <v>72.231018367886605</v>
      </c>
    </row>
    <row r="457" spans="1:12" x14ac:dyDescent="0.25">
      <c r="A457" s="8" t="s">
        <v>89</v>
      </c>
      <c r="B457" s="2" t="s">
        <v>181</v>
      </c>
      <c r="C457" s="4">
        <v>2047.36797901811</v>
      </c>
      <c r="D457" s="4">
        <v>1951.23604898896</v>
      </c>
      <c r="E457" s="4">
        <v>1777.1176742098401</v>
      </c>
      <c r="F457" s="4">
        <v>1461.7845963402301</v>
      </c>
      <c r="G457" s="4">
        <v>1176.03124321165</v>
      </c>
      <c r="H457" s="4">
        <v>765.02474012864502</v>
      </c>
      <c r="I457" s="4">
        <v>338.57621815319197</v>
      </c>
      <c r="J457" s="4">
        <v>118.503004015108</v>
      </c>
      <c r="K457" s="4">
        <v>115.28389539324399</v>
      </c>
      <c r="L457" s="4">
        <v>72.231018367764307</v>
      </c>
    </row>
    <row r="458" spans="1:12" x14ac:dyDescent="0.25">
      <c r="A458" s="8" t="s">
        <v>89</v>
      </c>
      <c r="B458" s="2" t="s">
        <v>182</v>
      </c>
      <c r="C458" s="4">
        <v>2047.35086466455</v>
      </c>
      <c r="D458" s="4">
        <v>1951.20726008826</v>
      </c>
      <c r="E458" s="4">
        <v>1777.15906465119</v>
      </c>
      <c r="F458" s="4">
        <v>1461.31358859288</v>
      </c>
      <c r="G458" s="4">
        <v>1175.28443875322</v>
      </c>
      <c r="H458" s="4">
        <v>764.94709268154099</v>
      </c>
      <c r="I458" s="4">
        <v>341.95300498230301</v>
      </c>
      <c r="J458" s="4">
        <v>115.571917006932</v>
      </c>
      <c r="K458" s="4">
        <v>114.289920831328</v>
      </c>
      <c r="L458" s="4">
        <v>75.335682548968705</v>
      </c>
    </row>
    <row r="459" spans="1:12" x14ac:dyDescent="0.25">
      <c r="A459" s="8" t="s">
        <v>89</v>
      </c>
      <c r="B459" s="2" t="s">
        <v>183</v>
      </c>
      <c r="C459" s="4">
        <v>2047.35086466456</v>
      </c>
      <c r="D459" s="4">
        <v>1951.20726008827</v>
      </c>
      <c r="E459" s="4">
        <v>1777.15906465134</v>
      </c>
      <c r="F459" s="4">
        <v>1461.31358859238</v>
      </c>
      <c r="G459" s="4">
        <v>1175.28443875321</v>
      </c>
      <c r="H459" s="4">
        <v>764.94709268243298</v>
      </c>
      <c r="I459" s="4">
        <v>341.953004982312</v>
      </c>
      <c r="J459" s="4">
        <v>115.571917006932</v>
      </c>
      <c r="K459" s="4">
        <v>114.289920831327</v>
      </c>
      <c r="L459" s="4">
        <v>75.335682548968506</v>
      </c>
    </row>
    <row r="460" spans="1:12" x14ac:dyDescent="0.25">
      <c r="A460" s="8" t="s">
        <v>89</v>
      </c>
      <c r="B460" s="2" t="s">
        <v>184</v>
      </c>
      <c r="C460" s="4">
        <v>2047.35086466455</v>
      </c>
      <c r="D460" s="4">
        <v>1951.20726008826</v>
      </c>
      <c r="E460" s="4">
        <v>1777.15906465116</v>
      </c>
      <c r="F460" s="4">
        <v>1461.31358859278</v>
      </c>
      <c r="G460" s="4">
        <v>1175.2844387472101</v>
      </c>
      <c r="H460" s="4">
        <v>764.94709268243298</v>
      </c>
      <c r="I460" s="4">
        <v>341.953004982312</v>
      </c>
      <c r="J460" s="4">
        <v>115.571917006931</v>
      </c>
      <c r="K460" s="4">
        <v>114.289920831327</v>
      </c>
      <c r="L460" s="4">
        <v>75.335682548969004</v>
      </c>
    </row>
    <row r="461" spans="1:12" x14ac:dyDescent="0.25">
      <c r="A461" s="8" t="s">
        <v>89</v>
      </c>
      <c r="B461" s="2" t="s">
        <v>165</v>
      </c>
      <c r="C461" s="4">
        <v>2047.3679793255801</v>
      </c>
      <c r="D461" s="4">
        <v>1951.24025523569</v>
      </c>
      <c r="E461" s="4">
        <v>1777.0692437279099</v>
      </c>
      <c r="F461" s="4">
        <v>1462.1600428757599</v>
      </c>
      <c r="G461" s="4">
        <v>1176.07301392924</v>
      </c>
      <c r="H461" s="4">
        <v>764.71167555232603</v>
      </c>
      <c r="I461" s="4">
        <v>338.78316808011999</v>
      </c>
      <c r="J461" s="4">
        <v>118.535333707009</v>
      </c>
      <c r="K461" s="4">
        <v>112.94616462517</v>
      </c>
      <c r="L461" s="4">
        <v>75.278529987213304</v>
      </c>
    </row>
    <row r="462" spans="1:12" x14ac:dyDescent="0.25">
      <c r="A462" s="8" t="s">
        <v>89</v>
      </c>
      <c r="B462" s="2" t="s">
        <v>185</v>
      </c>
      <c r="C462" s="4">
        <v>2047.35086447811</v>
      </c>
      <c r="D462" s="4">
        <v>1951.16752276036</v>
      </c>
      <c r="E462" s="4">
        <v>1776.9409204399601</v>
      </c>
      <c r="F462" s="4">
        <v>1461.34867795982</v>
      </c>
      <c r="G462" s="4">
        <v>1175.3510721335299</v>
      </c>
      <c r="H462" s="4">
        <v>763.66922840856103</v>
      </c>
      <c r="I462" s="4">
        <v>341.33814374182498</v>
      </c>
      <c r="J462" s="4">
        <v>116.04780505862701</v>
      </c>
      <c r="K462" s="4">
        <v>110.87962198819601</v>
      </c>
      <c r="L462" s="4">
        <v>77.291264760387094</v>
      </c>
    </row>
    <row r="463" spans="1:12" x14ac:dyDescent="0.25">
      <c r="A463" s="8" t="s">
        <v>89</v>
      </c>
      <c r="B463" s="2" t="s">
        <v>186</v>
      </c>
      <c r="C463" s="4">
        <v>2047.36797901811</v>
      </c>
      <c r="D463" s="4">
        <v>1951.2402653418701</v>
      </c>
      <c r="E463" s="4">
        <v>1777.0692312542601</v>
      </c>
      <c r="F463" s="4">
        <v>1462.17763906918</v>
      </c>
      <c r="G463" s="4">
        <v>1176.20232100627</v>
      </c>
      <c r="H463" s="4">
        <v>764.062750897613</v>
      </c>
      <c r="I463" s="4">
        <v>338.07648391087702</v>
      </c>
      <c r="J463" s="4">
        <v>119.761590249924</v>
      </c>
      <c r="K463" s="4">
        <v>113.514265155255</v>
      </c>
      <c r="L463" s="4">
        <v>75.025981444205101</v>
      </c>
    </row>
    <row r="464" spans="1:12" x14ac:dyDescent="0.25">
      <c r="A464" s="8" t="s">
        <v>89</v>
      </c>
      <c r="B464" s="2" t="s">
        <v>187</v>
      </c>
      <c r="C464" s="4">
        <v>2047.35086447812</v>
      </c>
      <c r="D464" s="4">
        <v>1951.2072819350101</v>
      </c>
      <c r="E464" s="4">
        <v>1777.1054458650101</v>
      </c>
      <c r="F464" s="4">
        <v>1461.38110030747</v>
      </c>
      <c r="G464" s="4">
        <v>1175.3936962815401</v>
      </c>
      <c r="H464" s="4">
        <v>763.63141622341197</v>
      </c>
      <c r="I464" s="4">
        <v>340.23037830416803</v>
      </c>
      <c r="J464" s="4">
        <v>116.181743753367</v>
      </c>
      <c r="K464" s="4">
        <v>113.14012139968</v>
      </c>
      <c r="L464" s="4">
        <v>78.793572531680894</v>
      </c>
    </row>
    <row r="465" spans="1:12" x14ac:dyDescent="0.25">
      <c r="A465" s="8" t="s">
        <v>89</v>
      </c>
      <c r="B465" s="2" t="s">
        <v>188</v>
      </c>
      <c r="C465" s="4">
        <v>2047.36797901811</v>
      </c>
      <c r="D465" s="4">
        <v>1951.23604898896</v>
      </c>
      <c r="E465" s="4">
        <v>1777.1176742098401</v>
      </c>
      <c r="F465" s="4">
        <v>1461.7845963402301</v>
      </c>
      <c r="G465" s="4">
        <v>1176.0312432139899</v>
      </c>
      <c r="H465" s="4">
        <v>765.02474012864297</v>
      </c>
      <c r="I465" s="4">
        <v>338.57621815319197</v>
      </c>
      <c r="J465" s="4">
        <v>118.503004015106</v>
      </c>
      <c r="K465" s="4">
        <v>115.28389539324399</v>
      </c>
      <c r="L465" s="4">
        <v>72.231018367753506</v>
      </c>
    </row>
    <row r="466" spans="1:12" x14ac:dyDescent="0.25">
      <c r="A466" s="8" t="s">
        <v>89</v>
      </c>
      <c r="B466" s="2" t="s">
        <v>189</v>
      </c>
      <c r="C466" s="4">
        <v>2047.36797901811</v>
      </c>
      <c r="D466" s="4">
        <v>1951.23604898896</v>
      </c>
      <c r="E466" s="4">
        <v>1777.1176742098401</v>
      </c>
      <c r="F466" s="4">
        <v>1461.7845963402301</v>
      </c>
      <c r="G466" s="4">
        <v>1176.0312432139899</v>
      </c>
      <c r="H466" s="4">
        <v>765.02474012864195</v>
      </c>
      <c r="I466" s="4">
        <v>338.57621815319902</v>
      </c>
      <c r="J466" s="4">
        <v>118.50300401510501</v>
      </c>
      <c r="K466" s="4">
        <v>115.283895393243</v>
      </c>
      <c r="L466" s="4">
        <v>72.231018367752696</v>
      </c>
    </row>
    <row r="467" spans="1:12" x14ac:dyDescent="0.25">
      <c r="A467" s="8" t="s">
        <v>89</v>
      </c>
      <c r="B467" s="2" t="s">
        <v>190</v>
      </c>
      <c r="C467" s="4">
        <v>2047.36797901811</v>
      </c>
      <c r="D467" s="4">
        <v>1951.23604898896</v>
      </c>
      <c r="E467" s="4">
        <v>1777.11767420975</v>
      </c>
      <c r="F467" s="4">
        <v>1461.7845963402399</v>
      </c>
      <c r="G467" s="4">
        <v>1176.0312432139799</v>
      </c>
      <c r="H467" s="4">
        <v>765.02474012864798</v>
      </c>
      <c r="I467" s="4">
        <v>338.57621815319698</v>
      </c>
      <c r="J467" s="4">
        <v>118.503004015108</v>
      </c>
      <c r="K467" s="4">
        <v>115.28389539324399</v>
      </c>
      <c r="L467" s="4">
        <v>72.231018362591996</v>
      </c>
    </row>
    <row r="468" spans="1:12" x14ac:dyDescent="0.25">
      <c r="A468" s="8" t="s">
        <v>89</v>
      </c>
      <c r="B468" s="2" t="s">
        <v>191</v>
      </c>
      <c r="C468" s="4">
        <v>2047.35086466455</v>
      </c>
      <c r="D468" s="4">
        <v>1951.20726008826</v>
      </c>
      <c r="E468" s="4">
        <v>1777.1590646510999</v>
      </c>
      <c r="F468" s="4">
        <v>1461.31358859279</v>
      </c>
      <c r="G468" s="4">
        <v>1175.28443875321</v>
      </c>
      <c r="H468" s="4">
        <v>764.94709268243605</v>
      </c>
      <c r="I468" s="4">
        <v>341.953004982312</v>
      </c>
      <c r="J468" s="4">
        <v>115.571917006931</v>
      </c>
      <c r="K468" s="4">
        <v>114.289920831327</v>
      </c>
      <c r="L468" s="4">
        <v>75.335682548968506</v>
      </c>
    </row>
    <row r="469" spans="1:12" x14ac:dyDescent="0.25">
      <c r="A469" s="8" t="s">
        <v>89</v>
      </c>
      <c r="B469" s="2" t="s">
        <v>192</v>
      </c>
      <c r="C469" s="4">
        <v>2047.35086466455</v>
      </c>
      <c r="D469" s="4">
        <v>1951.20726008826</v>
      </c>
      <c r="E469" s="4">
        <v>1777.1590646511299</v>
      </c>
      <c r="F469" s="4">
        <v>1461.31358859278</v>
      </c>
      <c r="G469" s="4">
        <v>1175.28443875321</v>
      </c>
      <c r="H469" s="4">
        <v>764.94709268243503</v>
      </c>
      <c r="I469" s="4">
        <v>341.95300498230802</v>
      </c>
      <c r="J469" s="4">
        <v>115.571917006932</v>
      </c>
      <c r="K469" s="4">
        <v>114.289920831328</v>
      </c>
      <c r="L469" s="4">
        <v>75.335682548968506</v>
      </c>
    </row>
    <row r="470" spans="1:12" x14ac:dyDescent="0.25">
      <c r="A470" s="8" t="s">
        <v>89</v>
      </c>
      <c r="B470" s="2" t="s">
        <v>193</v>
      </c>
      <c r="C470" s="4">
        <v>2047.35086466455</v>
      </c>
      <c r="D470" s="4">
        <v>1951.20726008826</v>
      </c>
      <c r="E470" s="4">
        <v>1777.1590646511099</v>
      </c>
      <c r="F470" s="4">
        <v>1461.3135885928</v>
      </c>
      <c r="G470" s="4">
        <v>1175.2844387532</v>
      </c>
      <c r="H470" s="4">
        <v>764.94709268244503</v>
      </c>
      <c r="I470" s="4">
        <v>341.95300498230199</v>
      </c>
      <c r="J470" s="4">
        <v>115.571917006932</v>
      </c>
      <c r="K470" s="4">
        <v>114.289920831328</v>
      </c>
      <c r="L470" s="4">
        <v>75.335682548969103</v>
      </c>
    </row>
    <row r="471" spans="1:12" x14ac:dyDescent="0.25">
      <c r="A471" s="2" t="s">
        <v>90</v>
      </c>
      <c r="B471" s="2" t="s">
        <v>166</v>
      </c>
      <c r="C471" s="4">
        <v>5.9416560911860601E-2</v>
      </c>
      <c r="D471" s="4">
        <v>5.8937567219328902E-3</v>
      </c>
      <c r="E471" s="4">
        <v>6.1236322852146804E-3</v>
      </c>
      <c r="F471" s="4">
        <v>4.5905335718338797E-3</v>
      </c>
      <c r="G471" s="4">
        <v>4.0464458680455496E-3</v>
      </c>
      <c r="H471" s="4">
        <v>4.0014530030840897E-3</v>
      </c>
      <c r="I471" s="4">
        <v>4.3522826238840996E-3</v>
      </c>
      <c r="J471" s="4">
        <v>4.3105693162671802E-3</v>
      </c>
      <c r="K471" s="4">
        <v>4.5554765897168302E-3</v>
      </c>
      <c r="L471" s="4">
        <v>4.1624928648283498E-3</v>
      </c>
    </row>
    <row r="472" spans="1:12" x14ac:dyDescent="0.25">
      <c r="A472" s="8" t="s">
        <v>90</v>
      </c>
      <c r="B472" s="2" t="s">
        <v>163</v>
      </c>
      <c r="C472" s="4">
        <v>5.9416561923606198E-2</v>
      </c>
      <c r="D472" s="4">
        <v>6.1911277929373298E-3</v>
      </c>
      <c r="E472" s="4">
        <v>5.5707924954217997E-3</v>
      </c>
      <c r="F472" s="4">
        <v>4.2921976093545098E-3</v>
      </c>
      <c r="G472" s="4">
        <v>3.27422821630228E-3</v>
      </c>
      <c r="H472" s="4">
        <v>3.9133255992362696E-3</v>
      </c>
      <c r="I472" s="4">
        <v>3.40752120959618E-3</v>
      </c>
      <c r="J472" s="4">
        <v>3.2143208814317502E-3</v>
      </c>
      <c r="K472" s="4">
        <v>2.2938933598925701E-3</v>
      </c>
      <c r="L472" s="5"/>
    </row>
    <row r="473" spans="1:12" x14ac:dyDescent="0.25">
      <c r="A473" s="8" t="s">
        <v>90</v>
      </c>
      <c r="B473" s="2" t="s">
        <v>167</v>
      </c>
      <c r="C473" s="4">
        <v>5.9416562088138003E-2</v>
      </c>
      <c r="D473" s="4">
        <v>6.1915527823482698E-3</v>
      </c>
      <c r="E473" s="4">
        <v>5.5711633166534904E-3</v>
      </c>
      <c r="F473" s="4">
        <v>4.2910542257507496E-3</v>
      </c>
      <c r="G473" s="4">
        <v>3.2717301797675698E-3</v>
      </c>
      <c r="H473" s="4">
        <v>3.8241745550635698E-3</v>
      </c>
      <c r="I473" s="4">
        <v>3.4128585496438E-3</v>
      </c>
      <c r="J473" s="4">
        <v>3.2031419660096998E-3</v>
      </c>
      <c r="K473" s="4">
        <v>2.2605353824724601E-3</v>
      </c>
      <c r="L473" s="5"/>
    </row>
    <row r="474" spans="1:12" x14ac:dyDescent="0.25">
      <c r="A474" s="8" t="s">
        <v>90</v>
      </c>
      <c r="B474" s="2" t="s">
        <v>168</v>
      </c>
      <c r="C474" s="4">
        <v>5.9416562088138003E-2</v>
      </c>
      <c r="D474" s="4">
        <v>6.1911811753928101E-3</v>
      </c>
      <c r="E474" s="4">
        <v>5.5708394167913204E-3</v>
      </c>
      <c r="F474" s="4">
        <v>4.2920590639888602E-3</v>
      </c>
      <c r="G474" s="4">
        <v>3.27328092492252E-3</v>
      </c>
      <c r="H474" s="4">
        <v>3.8323454349352302E-3</v>
      </c>
      <c r="I474" s="4">
        <v>3.41524085685401E-3</v>
      </c>
      <c r="J474" s="4">
        <v>3.2210920649400998E-3</v>
      </c>
      <c r="K474" s="4">
        <v>2.2919661896499302E-3</v>
      </c>
      <c r="L474" s="5"/>
    </row>
    <row r="475" spans="1:12" x14ac:dyDescent="0.25">
      <c r="A475" s="8" t="s">
        <v>90</v>
      </c>
      <c r="B475" s="2" t="s">
        <v>169</v>
      </c>
      <c r="C475" s="4">
        <v>5.9416562088138003E-2</v>
      </c>
      <c r="D475" s="4">
        <v>6.1915528455127799E-3</v>
      </c>
      <c r="E475" s="4">
        <v>5.5711633166534904E-3</v>
      </c>
      <c r="F475" s="4">
        <v>4.2910542257507496E-3</v>
      </c>
      <c r="G475" s="4">
        <v>3.2723011983718298E-3</v>
      </c>
      <c r="H475" s="4">
        <v>3.82236135335141E-3</v>
      </c>
      <c r="I475" s="4">
        <v>3.4377447733215001E-3</v>
      </c>
      <c r="J475" s="4">
        <v>3.22208941286946E-3</v>
      </c>
      <c r="K475" s="4">
        <v>2.27931645938245E-3</v>
      </c>
      <c r="L475" s="5"/>
    </row>
    <row r="476" spans="1:12" x14ac:dyDescent="0.25">
      <c r="A476" s="8" t="s">
        <v>90</v>
      </c>
      <c r="B476" s="2" t="s">
        <v>170</v>
      </c>
      <c r="C476" s="4">
        <v>5.9416562088138003E-2</v>
      </c>
      <c r="D476" s="4">
        <v>6.1911811753927997E-3</v>
      </c>
      <c r="E476" s="4">
        <v>5.5708394167913204E-3</v>
      </c>
      <c r="F476" s="4">
        <v>4.2920590639888602E-3</v>
      </c>
      <c r="G476" s="4">
        <v>3.27328092492252E-3</v>
      </c>
      <c r="H476" s="4">
        <v>3.8323454349352302E-3</v>
      </c>
      <c r="I476" s="4">
        <v>3.4152410989394802E-3</v>
      </c>
      <c r="J476" s="4">
        <v>3.2211971934138E-3</v>
      </c>
      <c r="K476" s="4">
        <v>2.2906575514033299E-3</v>
      </c>
      <c r="L476" s="5"/>
    </row>
    <row r="477" spans="1:12" x14ac:dyDescent="0.25">
      <c r="A477" s="8" t="s">
        <v>90</v>
      </c>
      <c r="B477" s="2" t="s">
        <v>171</v>
      </c>
      <c r="C477" s="4">
        <v>5.9416562088138003E-2</v>
      </c>
      <c r="D477" s="4">
        <v>6.1911811753927902E-3</v>
      </c>
      <c r="E477" s="4">
        <v>5.5708394167913204E-3</v>
      </c>
      <c r="F477" s="4">
        <v>4.2920590639888602E-3</v>
      </c>
      <c r="G477" s="4">
        <v>3.27328092492252E-3</v>
      </c>
      <c r="H477" s="4">
        <v>3.8323454349352302E-3</v>
      </c>
      <c r="I477" s="4">
        <v>3.4152410989394398E-3</v>
      </c>
      <c r="J477" s="4">
        <v>3.2211971934136799E-3</v>
      </c>
      <c r="K477" s="4">
        <v>2.2906575514021702E-3</v>
      </c>
      <c r="L477" s="5"/>
    </row>
    <row r="478" spans="1:12" x14ac:dyDescent="0.25">
      <c r="A478" s="8" t="s">
        <v>90</v>
      </c>
      <c r="B478" s="2" t="s">
        <v>172</v>
      </c>
      <c r="C478" s="4">
        <v>5.9416562088138003E-2</v>
      </c>
      <c r="D478" s="4">
        <v>6.1911811753927902E-3</v>
      </c>
      <c r="E478" s="4">
        <v>5.5708394167913204E-3</v>
      </c>
      <c r="F478" s="4">
        <v>4.2920590639888602E-3</v>
      </c>
      <c r="G478" s="4">
        <v>3.27328092492252E-3</v>
      </c>
      <c r="H478" s="4">
        <v>3.8323454349352302E-3</v>
      </c>
      <c r="I478" s="4">
        <v>3.4152410989394498E-3</v>
      </c>
      <c r="J478" s="4">
        <v>3.2211971934141999E-3</v>
      </c>
      <c r="K478" s="4">
        <v>2.2906575514002E-3</v>
      </c>
      <c r="L478" s="5"/>
    </row>
    <row r="479" spans="1:12" x14ac:dyDescent="0.25">
      <c r="A479" s="8" t="s">
        <v>90</v>
      </c>
      <c r="B479" s="2" t="s">
        <v>173</v>
      </c>
      <c r="C479" s="4">
        <v>5.9416562088138003E-2</v>
      </c>
      <c r="D479" s="4">
        <v>6.1915528455127799E-3</v>
      </c>
      <c r="E479" s="4">
        <v>5.5711633166534904E-3</v>
      </c>
      <c r="F479" s="4">
        <v>4.2910542257507496E-3</v>
      </c>
      <c r="G479" s="4">
        <v>3.2723011983718298E-3</v>
      </c>
      <c r="H479" s="4">
        <v>3.82236135335141E-3</v>
      </c>
      <c r="I479" s="4">
        <v>3.43774477332154E-3</v>
      </c>
      <c r="J479" s="4">
        <v>3.2220894128693199E-3</v>
      </c>
      <c r="K479" s="4">
        <v>2.27931645938228E-3</v>
      </c>
      <c r="L479" s="5"/>
    </row>
    <row r="480" spans="1:12" x14ac:dyDescent="0.25">
      <c r="A480" s="8" t="s">
        <v>90</v>
      </c>
      <c r="B480" s="2" t="s">
        <v>174</v>
      </c>
      <c r="C480" s="4">
        <v>5.9416562088138003E-2</v>
      </c>
      <c r="D480" s="4">
        <v>6.1915528455127903E-3</v>
      </c>
      <c r="E480" s="4">
        <v>5.5711633166534999E-3</v>
      </c>
      <c r="F480" s="4">
        <v>4.29105422575076E-3</v>
      </c>
      <c r="G480" s="4">
        <v>3.2723011983718298E-3</v>
      </c>
      <c r="H480" s="4">
        <v>3.82236135335141E-3</v>
      </c>
      <c r="I480" s="4">
        <v>3.43774477332153E-3</v>
      </c>
      <c r="J480" s="4">
        <v>3.2220894128694002E-3</v>
      </c>
      <c r="K480" s="4">
        <v>2.2793164593823698E-3</v>
      </c>
      <c r="L480" s="5"/>
    </row>
    <row r="481" spans="1:12" x14ac:dyDescent="0.25">
      <c r="A481" s="8" t="s">
        <v>90</v>
      </c>
      <c r="B481" s="2" t="s">
        <v>175</v>
      </c>
      <c r="C481" s="4">
        <v>5.9416562088138003E-2</v>
      </c>
      <c r="D481" s="4">
        <v>6.1915528455127799E-3</v>
      </c>
      <c r="E481" s="4">
        <v>5.5711633166534904E-3</v>
      </c>
      <c r="F481" s="4">
        <v>4.2910542257507496E-3</v>
      </c>
      <c r="G481" s="4">
        <v>3.2723011983718298E-3</v>
      </c>
      <c r="H481" s="4">
        <v>3.82236135335141E-3</v>
      </c>
      <c r="I481" s="4">
        <v>3.4377447733211801E-3</v>
      </c>
      <c r="J481" s="4">
        <v>3.2220894128701699E-3</v>
      </c>
      <c r="K481" s="4">
        <v>2.2793164593833998E-3</v>
      </c>
      <c r="L481" s="5"/>
    </row>
    <row r="482" spans="1:12" x14ac:dyDescent="0.25">
      <c r="A482" s="8" t="s">
        <v>90</v>
      </c>
      <c r="B482" s="2" t="s">
        <v>164</v>
      </c>
      <c r="C482" s="4">
        <v>5.9416561923606198E-2</v>
      </c>
      <c r="D482" s="4">
        <v>6.1911277929373298E-3</v>
      </c>
      <c r="E482" s="4">
        <v>5.5707924954217997E-3</v>
      </c>
      <c r="F482" s="4">
        <v>4.0509798742479897E-3</v>
      </c>
      <c r="G482" s="4">
        <v>3.27422821630228E-3</v>
      </c>
      <c r="H482" s="4">
        <v>3.9133255992362696E-3</v>
      </c>
      <c r="I482" s="4">
        <v>3.4075212095756799E-3</v>
      </c>
      <c r="J482" s="4">
        <v>3.2143208815005602E-3</v>
      </c>
      <c r="K482" s="4">
        <v>2.2938933599577901E-3</v>
      </c>
      <c r="L482" s="5"/>
    </row>
    <row r="483" spans="1:12" x14ac:dyDescent="0.25">
      <c r="A483" s="8" t="s">
        <v>90</v>
      </c>
      <c r="B483" s="2" t="s">
        <v>176</v>
      </c>
      <c r="C483" s="4">
        <v>5.9416562088138003E-2</v>
      </c>
      <c r="D483" s="4">
        <v>6.1915527823482698E-3</v>
      </c>
      <c r="E483" s="4">
        <v>5.5711633166534904E-3</v>
      </c>
      <c r="F483" s="4">
        <v>4.0498364906442303E-3</v>
      </c>
      <c r="G483" s="4">
        <v>3.2717301797675598E-3</v>
      </c>
      <c r="H483" s="4">
        <v>3.8241745550635698E-3</v>
      </c>
      <c r="I483" s="4">
        <v>3.41285854964381E-3</v>
      </c>
      <c r="J483" s="4">
        <v>3.2031419660097202E-3</v>
      </c>
      <c r="K483" s="4">
        <v>2.2605353824724601E-3</v>
      </c>
      <c r="L483" s="5"/>
    </row>
    <row r="484" spans="1:12" x14ac:dyDescent="0.25">
      <c r="A484" s="8" t="s">
        <v>90</v>
      </c>
      <c r="B484" s="2" t="s">
        <v>177</v>
      </c>
      <c r="C484" s="4">
        <v>5.9416562088138003E-2</v>
      </c>
      <c r="D484" s="4">
        <v>6.1911811753928101E-3</v>
      </c>
      <c r="E484" s="4">
        <v>5.5708394167913204E-3</v>
      </c>
      <c r="F484" s="4">
        <v>4.0508413288823297E-3</v>
      </c>
      <c r="G484" s="4">
        <v>3.27328092492252E-3</v>
      </c>
      <c r="H484" s="4">
        <v>3.8323454349352302E-3</v>
      </c>
      <c r="I484" s="4">
        <v>3.4152408568540499E-3</v>
      </c>
      <c r="J484" s="4">
        <v>3.2210920649420201E-3</v>
      </c>
      <c r="K484" s="4">
        <v>2.2919661896488798E-3</v>
      </c>
      <c r="L484" s="5"/>
    </row>
    <row r="485" spans="1:12" x14ac:dyDescent="0.25">
      <c r="A485" s="8" t="s">
        <v>90</v>
      </c>
      <c r="B485" s="2" t="s">
        <v>178</v>
      </c>
      <c r="C485" s="4">
        <v>5.9416562088138003E-2</v>
      </c>
      <c r="D485" s="4">
        <v>6.1915528455127799E-3</v>
      </c>
      <c r="E485" s="4">
        <v>5.5711633166534904E-3</v>
      </c>
      <c r="F485" s="4">
        <v>4.0498364906442303E-3</v>
      </c>
      <c r="G485" s="4">
        <v>3.2723011983718298E-3</v>
      </c>
      <c r="H485" s="4">
        <v>3.82236135335141E-3</v>
      </c>
      <c r="I485" s="4">
        <v>3.4377447733212499E-3</v>
      </c>
      <c r="J485" s="4">
        <v>3.2220894128700099E-3</v>
      </c>
      <c r="K485" s="4">
        <v>2.2793164593831899E-3</v>
      </c>
      <c r="L485" s="5"/>
    </row>
    <row r="486" spans="1:12" x14ac:dyDescent="0.25">
      <c r="A486" s="8" t="s">
        <v>90</v>
      </c>
      <c r="B486" s="2" t="s">
        <v>179</v>
      </c>
      <c r="C486" s="4">
        <v>5.9416562088138003E-2</v>
      </c>
      <c r="D486" s="4">
        <v>6.1914986438055299E-3</v>
      </c>
      <c r="E486" s="4">
        <v>5.5711184313745298E-3</v>
      </c>
      <c r="F486" s="4">
        <v>4.0499690240176399E-3</v>
      </c>
      <c r="G486" s="4">
        <v>3.2726844303541899E-3</v>
      </c>
      <c r="H486" s="4">
        <v>3.97914250722006E-3</v>
      </c>
      <c r="I486" s="4">
        <v>3.4378282299590401E-3</v>
      </c>
      <c r="J486" s="4">
        <v>3.2445758126609398E-3</v>
      </c>
      <c r="K486" s="4">
        <v>2.25829356470018E-3</v>
      </c>
      <c r="L486" s="5"/>
    </row>
    <row r="487" spans="1:12" x14ac:dyDescent="0.25">
      <c r="A487" s="8" t="s">
        <v>90</v>
      </c>
      <c r="B487" s="2" t="s">
        <v>180</v>
      </c>
      <c r="C487" s="4">
        <v>5.9416562088138003E-2</v>
      </c>
      <c r="D487" s="4">
        <v>6.1914986438055299E-3</v>
      </c>
      <c r="E487" s="4">
        <v>5.5711184313745298E-3</v>
      </c>
      <c r="F487" s="4">
        <v>4.0499690240176399E-3</v>
      </c>
      <c r="G487" s="4">
        <v>3.2726844303541899E-3</v>
      </c>
      <c r="H487" s="4">
        <v>3.97914250722006E-3</v>
      </c>
      <c r="I487" s="4">
        <v>3.4378282299590401E-3</v>
      </c>
      <c r="J487" s="4">
        <v>3.2445758126609099E-3</v>
      </c>
      <c r="K487" s="4">
        <v>2.2582935647001501E-3</v>
      </c>
      <c r="L487" s="5"/>
    </row>
    <row r="488" spans="1:12" x14ac:dyDescent="0.25">
      <c r="A488" s="8" t="s">
        <v>90</v>
      </c>
      <c r="B488" s="2" t="s">
        <v>181</v>
      </c>
      <c r="C488" s="4">
        <v>5.9416562088138003E-2</v>
      </c>
      <c r="D488" s="4">
        <v>6.1914986438055299E-3</v>
      </c>
      <c r="E488" s="4">
        <v>5.5711184313745298E-3</v>
      </c>
      <c r="F488" s="4">
        <v>4.0499690240176399E-3</v>
      </c>
      <c r="G488" s="4">
        <v>3.2726844303541899E-3</v>
      </c>
      <c r="H488" s="4">
        <v>3.97914250722006E-3</v>
      </c>
      <c r="I488" s="4">
        <v>3.4378282299590401E-3</v>
      </c>
      <c r="J488" s="4">
        <v>3.2445758126609099E-3</v>
      </c>
      <c r="K488" s="4">
        <v>2.2582935647001701E-3</v>
      </c>
      <c r="L488" s="5"/>
    </row>
    <row r="489" spans="1:12" x14ac:dyDescent="0.25">
      <c r="A489" s="8" t="s">
        <v>90</v>
      </c>
      <c r="B489" s="2" t="s">
        <v>182</v>
      </c>
      <c r="C489" s="4">
        <v>5.9416561988384499E-2</v>
      </c>
      <c r="D489" s="4">
        <v>6.1908456866796701E-3</v>
      </c>
      <c r="E489" s="4">
        <v>5.5705426559572403E-3</v>
      </c>
      <c r="F489" s="4">
        <v>4.0516691239198604E-3</v>
      </c>
      <c r="G489" s="4">
        <v>3.2692492613763001E-3</v>
      </c>
      <c r="H489" s="4">
        <v>3.9788765915316398E-3</v>
      </c>
      <c r="I489" s="4">
        <v>3.4189191193341002E-3</v>
      </c>
      <c r="J489" s="4">
        <v>3.2132555431399201E-3</v>
      </c>
      <c r="K489" s="4">
        <v>2.0132408334200299E-3</v>
      </c>
      <c r="L489" s="5"/>
    </row>
    <row r="490" spans="1:12" x14ac:dyDescent="0.25">
      <c r="A490" s="8" t="s">
        <v>90</v>
      </c>
      <c r="B490" s="2" t="s">
        <v>183</v>
      </c>
      <c r="C490" s="4">
        <v>5.9416561988384499E-2</v>
      </c>
      <c r="D490" s="4">
        <v>6.1908456866796701E-3</v>
      </c>
      <c r="E490" s="4">
        <v>5.5705426559572299E-3</v>
      </c>
      <c r="F490" s="4">
        <v>4.0516691239198604E-3</v>
      </c>
      <c r="G490" s="4">
        <v>3.2692492613763001E-3</v>
      </c>
      <c r="H490" s="4">
        <v>3.9788765915316398E-3</v>
      </c>
      <c r="I490" s="4">
        <v>3.4189191193341002E-3</v>
      </c>
      <c r="J490" s="4">
        <v>3.2132555431399201E-3</v>
      </c>
      <c r="K490" s="4">
        <v>2.0132408334200299E-3</v>
      </c>
      <c r="L490" s="5"/>
    </row>
    <row r="491" spans="1:12" x14ac:dyDescent="0.25">
      <c r="A491" s="8" t="s">
        <v>90</v>
      </c>
      <c r="B491" s="2" t="s">
        <v>184</v>
      </c>
      <c r="C491" s="4">
        <v>5.9416561988384499E-2</v>
      </c>
      <c r="D491" s="4">
        <v>6.1908456866796597E-3</v>
      </c>
      <c r="E491" s="4">
        <v>5.5705426559572403E-3</v>
      </c>
      <c r="F491" s="4">
        <v>4.0516691239198604E-3</v>
      </c>
      <c r="G491" s="4">
        <v>3.2692492613763001E-3</v>
      </c>
      <c r="H491" s="4">
        <v>3.9788765915316398E-3</v>
      </c>
      <c r="I491" s="4">
        <v>3.4189191193341002E-3</v>
      </c>
      <c r="J491" s="4">
        <v>3.2132555431399201E-3</v>
      </c>
      <c r="K491" s="4">
        <v>2.0132408334200299E-3</v>
      </c>
      <c r="L491" s="5"/>
    </row>
    <row r="492" spans="1:12" x14ac:dyDescent="0.25">
      <c r="A492" s="8" t="s">
        <v>90</v>
      </c>
      <c r="B492" s="2" t="s">
        <v>165</v>
      </c>
      <c r="C492" s="4">
        <v>5.9416561923606198E-2</v>
      </c>
      <c r="D492" s="4">
        <v>6.1911277929373298E-3</v>
      </c>
      <c r="E492" s="4">
        <v>5.5707924954217997E-3</v>
      </c>
      <c r="F492" s="4">
        <v>4.0509798742479897E-3</v>
      </c>
      <c r="G492" s="4">
        <v>3.2742282163022701E-3</v>
      </c>
      <c r="H492" s="4">
        <v>3.9133255992362696E-3</v>
      </c>
      <c r="I492" s="4">
        <v>3.4075212097495998E-3</v>
      </c>
      <c r="J492" s="4">
        <v>3.2143208809169901E-3</v>
      </c>
      <c r="K492" s="4">
        <v>2.2938933594046701E-3</v>
      </c>
      <c r="L492" s="5"/>
    </row>
    <row r="493" spans="1:12" x14ac:dyDescent="0.25">
      <c r="A493" s="8" t="s">
        <v>90</v>
      </c>
      <c r="B493" s="2" t="s">
        <v>185</v>
      </c>
      <c r="C493" s="4">
        <v>5.9416562088138003E-2</v>
      </c>
      <c r="D493" s="4">
        <v>6.1915527823482698E-3</v>
      </c>
      <c r="E493" s="4">
        <v>5.5711633166534904E-3</v>
      </c>
      <c r="F493" s="4">
        <v>4.0498364906442303E-3</v>
      </c>
      <c r="G493" s="4">
        <v>3.2717301797675698E-3</v>
      </c>
      <c r="H493" s="4">
        <v>3.8241745550635698E-3</v>
      </c>
      <c r="I493" s="4">
        <v>3.4128585496438E-3</v>
      </c>
      <c r="J493" s="4">
        <v>3.2031419660096998E-3</v>
      </c>
      <c r="K493" s="4">
        <v>2.2605353824724601E-3</v>
      </c>
      <c r="L493" s="5"/>
    </row>
    <row r="494" spans="1:12" x14ac:dyDescent="0.25">
      <c r="A494" s="8" t="s">
        <v>90</v>
      </c>
      <c r="B494" s="2" t="s">
        <v>186</v>
      </c>
      <c r="C494" s="4">
        <v>5.9416562088138003E-2</v>
      </c>
      <c r="D494" s="4">
        <v>6.1911811753928101E-3</v>
      </c>
      <c r="E494" s="4">
        <v>5.5708394167913204E-3</v>
      </c>
      <c r="F494" s="4">
        <v>4.0508413288823401E-3</v>
      </c>
      <c r="G494" s="4">
        <v>3.27328092492252E-3</v>
      </c>
      <c r="H494" s="4">
        <v>3.8323454349352302E-3</v>
      </c>
      <c r="I494" s="4">
        <v>3.4152408568540299E-3</v>
      </c>
      <c r="J494" s="4">
        <v>3.2210920649413202E-3</v>
      </c>
      <c r="K494" s="4">
        <v>2.2919661896493001E-3</v>
      </c>
      <c r="L494" s="5"/>
    </row>
    <row r="495" spans="1:12" x14ac:dyDescent="0.25">
      <c r="A495" s="8" t="s">
        <v>90</v>
      </c>
      <c r="B495" s="2" t="s">
        <v>187</v>
      </c>
      <c r="C495" s="4">
        <v>5.9416562088138003E-2</v>
      </c>
      <c r="D495" s="4">
        <v>6.1915528455127799E-3</v>
      </c>
      <c r="E495" s="4">
        <v>5.5711633166534904E-3</v>
      </c>
      <c r="F495" s="4">
        <v>4.0498364906442303E-3</v>
      </c>
      <c r="G495" s="4">
        <v>3.2723011983718298E-3</v>
      </c>
      <c r="H495" s="4">
        <v>3.82236135335141E-3</v>
      </c>
      <c r="I495" s="4">
        <v>3.43774477332084E-3</v>
      </c>
      <c r="J495" s="4">
        <v>3.22208941287101E-3</v>
      </c>
      <c r="K495" s="4">
        <v>2.27931645938451E-3</v>
      </c>
      <c r="L495" s="5"/>
    </row>
    <row r="496" spans="1:12" x14ac:dyDescent="0.25">
      <c r="A496" s="8" t="s">
        <v>90</v>
      </c>
      <c r="B496" s="2" t="s">
        <v>188</v>
      </c>
      <c r="C496" s="4">
        <v>5.9416562088138003E-2</v>
      </c>
      <c r="D496" s="4">
        <v>6.1914986438055299E-3</v>
      </c>
      <c r="E496" s="4">
        <v>5.5711184313745298E-3</v>
      </c>
      <c r="F496" s="4">
        <v>4.0499690240176399E-3</v>
      </c>
      <c r="G496" s="4">
        <v>3.2726844303541899E-3</v>
      </c>
      <c r="H496" s="4">
        <v>3.97914250722006E-3</v>
      </c>
      <c r="I496" s="4">
        <v>3.4378282299590401E-3</v>
      </c>
      <c r="J496" s="4">
        <v>3.2445758126609099E-3</v>
      </c>
      <c r="K496" s="4">
        <v>2.2582935647001601E-3</v>
      </c>
      <c r="L496" s="5"/>
    </row>
    <row r="497" spans="1:12" x14ac:dyDescent="0.25">
      <c r="A497" s="8" t="s">
        <v>90</v>
      </c>
      <c r="B497" s="2" t="s">
        <v>189</v>
      </c>
      <c r="C497" s="4">
        <v>5.9416562088138003E-2</v>
      </c>
      <c r="D497" s="4">
        <v>6.1914986438055299E-3</v>
      </c>
      <c r="E497" s="4">
        <v>5.5711184313746304E-3</v>
      </c>
      <c r="F497" s="4">
        <v>4.0499690240176399E-3</v>
      </c>
      <c r="G497" s="4">
        <v>3.2726844303541899E-3</v>
      </c>
      <c r="H497" s="4">
        <v>3.97914250722006E-3</v>
      </c>
      <c r="I497" s="4">
        <v>3.4378282299590401E-3</v>
      </c>
      <c r="J497" s="4">
        <v>3.2445758126609398E-3</v>
      </c>
      <c r="K497" s="4">
        <v>2.25829356470018E-3</v>
      </c>
      <c r="L497" s="5"/>
    </row>
    <row r="498" spans="1:12" x14ac:dyDescent="0.25">
      <c r="A498" s="8" t="s">
        <v>90</v>
      </c>
      <c r="B498" s="2" t="s">
        <v>190</v>
      </c>
      <c r="C498" s="4">
        <v>5.9416562088138003E-2</v>
      </c>
      <c r="D498" s="4">
        <v>6.1914986438055299E-3</v>
      </c>
      <c r="E498" s="4">
        <v>5.5711184313745298E-3</v>
      </c>
      <c r="F498" s="4">
        <v>4.0499690240176399E-3</v>
      </c>
      <c r="G498" s="4">
        <v>3.2726844303541899E-3</v>
      </c>
      <c r="H498" s="4">
        <v>3.97914250722006E-3</v>
      </c>
      <c r="I498" s="4">
        <v>3.4378282299590401E-3</v>
      </c>
      <c r="J498" s="4">
        <v>3.2445758126609099E-3</v>
      </c>
      <c r="K498" s="4">
        <v>2.2582935647001601E-3</v>
      </c>
      <c r="L498" s="5"/>
    </row>
    <row r="499" spans="1:12" x14ac:dyDescent="0.25">
      <c r="A499" s="8" t="s">
        <v>90</v>
      </c>
      <c r="B499" s="2" t="s">
        <v>191</v>
      </c>
      <c r="C499" s="4">
        <v>5.9416561988384499E-2</v>
      </c>
      <c r="D499" s="4">
        <v>6.1908456866796701E-3</v>
      </c>
      <c r="E499" s="4">
        <v>5.5705426559572299E-3</v>
      </c>
      <c r="F499" s="4">
        <v>4.0516691239198604E-3</v>
      </c>
      <c r="G499" s="4">
        <v>3.2692492613763001E-3</v>
      </c>
      <c r="H499" s="4">
        <v>3.9788765915316398E-3</v>
      </c>
      <c r="I499" s="4">
        <v>3.4189191193341002E-3</v>
      </c>
      <c r="J499" s="4">
        <v>3.2132555431399201E-3</v>
      </c>
      <c r="K499" s="4">
        <v>2.0132408334200299E-3</v>
      </c>
      <c r="L499" s="5"/>
    </row>
    <row r="500" spans="1:12" x14ac:dyDescent="0.25">
      <c r="A500" s="8" t="s">
        <v>90</v>
      </c>
      <c r="B500" s="2" t="s">
        <v>192</v>
      </c>
      <c r="C500" s="4">
        <v>5.9416561988384499E-2</v>
      </c>
      <c r="D500" s="4">
        <v>6.1908456866796701E-3</v>
      </c>
      <c r="E500" s="4">
        <v>5.5705426559572403E-3</v>
      </c>
      <c r="F500" s="4">
        <v>4.0516691239198604E-3</v>
      </c>
      <c r="G500" s="4">
        <v>3.2692492613763001E-3</v>
      </c>
      <c r="H500" s="4">
        <v>3.9788765915316398E-3</v>
      </c>
      <c r="I500" s="4">
        <v>3.4189191193341002E-3</v>
      </c>
      <c r="J500" s="4">
        <v>3.2132555431399201E-3</v>
      </c>
      <c r="K500" s="4">
        <v>2.0132408334200299E-3</v>
      </c>
      <c r="L500" s="5"/>
    </row>
    <row r="501" spans="1:12" x14ac:dyDescent="0.25">
      <c r="A501" s="8" t="s">
        <v>90</v>
      </c>
      <c r="B501" s="2" t="s">
        <v>193</v>
      </c>
      <c r="C501" s="4">
        <v>5.9416561988384499E-2</v>
      </c>
      <c r="D501" s="4">
        <v>6.1908456866796597E-3</v>
      </c>
      <c r="E501" s="4">
        <v>5.5705426559572403E-3</v>
      </c>
      <c r="F501" s="4">
        <v>4.0516691239198604E-3</v>
      </c>
      <c r="G501" s="4">
        <v>3.2692492613763001E-3</v>
      </c>
      <c r="H501" s="4">
        <v>3.9788765915316398E-3</v>
      </c>
      <c r="I501" s="4">
        <v>3.4189191193341002E-3</v>
      </c>
      <c r="J501" s="4">
        <v>3.2132555431399201E-3</v>
      </c>
      <c r="K501" s="4">
        <v>2.0132408334200299E-3</v>
      </c>
      <c r="L501" s="5"/>
    </row>
    <row r="502" spans="1:12" x14ac:dyDescent="0.25">
      <c r="A502" s="2" t="s">
        <v>91</v>
      </c>
      <c r="B502" s="2" t="s">
        <v>166</v>
      </c>
      <c r="C502" s="4">
        <v>423.08812668580902</v>
      </c>
      <c r="D502" s="4">
        <v>416.60500596522701</v>
      </c>
      <c r="E502" s="4">
        <v>458.682196023784</v>
      </c>
      <c r="F502" s="4">
        <v>518.06812063103098</v>
      </c>
      <c r="G502" s="4">
        <v>548.42004906573595</v>
      </c>
      <c r="H502" s="4">
        <v>571.58931697428898</v>
      </c>
      <c r="I502" s="4">
        <v>612.277045362884</v>
      </c>
      <c r="J502" s="4">
        <v>637.37872136032797</v>
      </c>
      <c r="K502" s="4">
        <v>694.418340959126</v>
      </c>
      <c r="L502" s="4">
        <v>738.906816644939</v>
      </c>
    </row>
    <row r="503" spans="1:12" x14ac:dyDescent="0.25">
      <c r="A503" s="8" t="s">
        <v>91</v>
      </c>
      <c r="B503" s="2" t="s">
        <v>163</v>
      </c>
      <c r="C503" s="4">
        <v>423.15955820424898</v>
      </c>
      <c r="D503" s="4">
        <v>415.68065685459698</v>
      </c>
      <c r="E503" s="4">
        <v>457.85112665437799</v>
      </c>
      <c r="F503" s="4">
        <v>514.77462284785702</v>
      </c>
      <c r="G503" s="4">
        <v>538.85387617732397</v>
      </c>
      <c r="H503" s="4">
        <v>555.946464891809</v>
      </c>
      <c r="I503" s="4">
        <v>578.722498630421</v>
      </c>
      <c r="J503" s="4">
        <v>545.228711699423</v>
      </c>
      <c r="K503" s="4">
        <v>506.31746055149</v>
      </c>
      <c r="L503" s="4">
        <v>519.44984746142495</v>
      </c>
    </row>
    <row r="504" spans="1:12" x14ac:dyDescent="0.25">
      <c r="A504" s="8" t="s">
        <v>91</v>
      </c>
      <c r="B504" s="2" t="s">
        <v>167</v>
      </c>
      <c r="C504" s="4">
        <v>423.15955820424898</v>
      </c>
      <c r="D504" s="4">
        <v>415.707309075284</v>
      </c>
      <c r="E504" s="4">
        <v>457.830778132381</v>
      </c>
      <c r="F504" s="4">
        <v>514.75572492048502</v>
      </c>
      <c r="G504" s="4">
        <v>538.84424160834703</v>
      </c>
      <c r="H504" s="4">
        <v>555.98857641842505</v>
      </c>
      <c r="I504" s="4">
        <v>577.32116501987696</v>
      </c>
      <c r="J504" s="4">
        <v>546.89700382746105</v>
      </c>
      <c r="K504" s="4">
        <v>512.64320558448799</v>
      </c>
      <c r="L504" s="4">
        <v>519.44984746142495</v>
      </c>
    </row>
    <row r="505" spans="1:12" x14ac:dyDescent="0.25">
      <c r="A505" s="8" t="s">
        <v>91</v>
      </c>
      <c r="B505" s="2" t="s">
        <v>168</v>
      </c>
      <c r="C505" s="4">
        <v>423.15955820424898</v>
      </c>
      <c r="D505" s="4">
        <v>415.68564279321703</v>
      </c>
      <c r="E505" s="4">
        <v>457.856217088601</v>
      </c>
      <c r="F505" s="4">
        <v>514.77487523938396</v>
      </c>
      <c r="G505" s="4">
        <v>538.88868157134004</v>
      </c>
      <c r="H505" s="4">
        <v>555.97620535730903</v>
      </c>
      <c r="I505" s="4">
        <v>578.74791587193999</v>
      </c>
      <c r="J505" s="4">
        <v>548.88380738420597</v>
      </c>
      <c r="K505" s="4">
        <v>511.52841793569502</v>
      </c>
      <c r="L505" s="4">
        <v>519.44984746142495</v>
      </c>
    </row>
    <row r="506" spans="1:12" x14ac:dyDescent="0.25">
      <c r="A506" s="8" t="s">
        <v>91</v>
      </c>
      <c r="B506" s="2" t="s">
        <v>169</v>
      </c>
      <c r="C506" s="4">
        <v>423.15955820424898</v>
      </c>
      <c r="D506" s="4">
        <v>415.68953007867998</v>
      </c>
      <c r="E506" s="4">
        <v>457.83334416690201</v>
      </c>
      <c r="F506" s="4">
        <v>514.78052128735203</v>
      </c>
      <c r="G506" s="4">
        <v>538.84424160834703</v>
      </c>
      <c r="H506" s="4">
        <v>555.85171232279902</v>
      </c>
      <c r="I506" s="4">
        <v>578.10449582662898</v>
      </c>
      <c r="J506" s="4">
        <v>553.50387776294099</v>
      </c>
      <c r="K506" s="4">
        <v>516.11797796198505</v>
      </c>
      <c r="L506" s="4">
        <v>519.44984746142495</v>
      </c>
    </row>
    <row r="507" spans="1:12" x14ac:dyDescent="0.25">
      <c r="A507" s="8" t="s">
        <v>91</v>
      </c>
      <c r="B507" s="2" t="s">
        <v>170</v>
      </c>
      <c r="C507" s="4">
        <v>423.15955820424898</v>
      </c>
      <c r="D507" s="4">
        <v>415.68564279321703</v>
      </c>
      <c r="E507" s="4">
        <v>457.85621708853699</v>
      </c>
      <c r="F507" s="4">
        <v>514.77487523938396</v>
      </c>
      <c r="G507" s="4">
        <v>538.88868157134004</v>
      </c>
      <c r="H507" s="4">
        <v>555.97620535730903</v>
      </c>
      <c r="I507" s="4">
        <v>578.76662198698</v>
      </c>
      <c r="J507" s="4">
        <v>548.76589017588901</v>
      </c>
      <c r="K507" s="4">
        <v>511.91296204503499</v>
      </c>
      <c r="L507" s="4">
        <v>519.44984746142597</v>
      </c>
    </row>
    <row r="508" spans="1:12" x14ac:dyDescent="0.25">
      <c r="A508" s="8" t="s">
        <v>91</v>
      </c>
      <c r="B508" s="2" t="s">
        <v>171</v>
      </c>
      <c r="C508" s="4">
        <v>423.15955820424898</v>
      </c>
      <c r="D508" s="4">
        <v>415.685642793216</v>
      </c>
      <c r="E508" s="4">
        <v>457.85621708859799</v>
      </c>
      <c r="F508" s="4">
        <v>514.77487523938396</v>
      </c>
      <c r="G508" s="4">
        <v>538.88868157134004</v>
      </c>
      <c r="H508" s="4">
        <v>555.97620535730903</v>
      </c>
      <c r="I508" s="4">
        <v>578.76662198768804</v>
      </c>
      <c r="J508" s="4">
        <v>548.76589017288302</v>
      </c>
      <c r="K508" s="4">
        <v>511.91296204519602</v>
      </c>
      <c r="L508" s="4">
        <v>519.44984746142597</v>
      </c>
    </row>
    <row r="509" spans="1:12" x14ac:dyDescent="0.25">
      <c r="A509" s="8" t="s">
        <v>91</v>
      </c>
      <c r="B509" s="2" t="s">
        <v>172</v>
      </c>
      <c r="C509" s="4">
        <v>423.15955820424898</v>
      </c>
      <c r="D509" s="4">
        <v>415.67914877301899</v>
      </c>
      <c r="E509" s="4">
        <v>457.85621708857099</v>
      </c>
      <c r="F509" s="4">
        <v>514.74915653843902</v>
      </c>
      <c r="G509" s="4">
        <v>538.88868157134004</v>
      </c>
      <c r="H509" s="4">
        <v>555.97620535730903</v>
      </c>
      <c r="I509" s="4">
        <v>578.766621987755</v>
      </c>
      <c r="J509" s="4">
        <v>548.76589017288802</v>
      </c>
      <c r="K509" s="4">
        <v>511.91296204574297</v>
      </c>
      <c r="L509" s="4">
        <v>519.44984746139903</v>
      </c>
    </row>
    <row r="510" spans="1:12" x14ac:dyDescent="0.25">
      <c r="A510" s="8" t="s">
        <v>91</v>
      </c>
      <c r="B510" s="2" t="s">
        <v>173</v>
      </c>
      <c r="C510" s="4">
        <v>423.15955820424898</v>
      </c>
      <c r="D510" s="4">
        <v>415.68953007867998</v>
      </c>
      <c r="E510" s="4">
        <v>457.83334416688001</v>
      </c>
      <c r="F510" s="4">
        <v>514.78052128735203</v>
      </c>
      <c r="G510" s="4">
        <v>538.84424160834703</v>
      </c>
      <c r="H510" s="4">
        <v>555.85171232280004</v>
      </c>
      <c r="I510" s="4">
        <v>578.104495826478</v>
      </c>
      <c r="J510" s="4">
        <v>553.50387776324703</v>
      </c>
      <c r="K510" s="4">
        <v>516.11797796215296</v>
      </c>
      <c r="L510" s="4">
        <v>519.44984746142495</v>
      </c>
    </row>
    <row r="511" spans="1:12" x14ac:dyDescent="0.25">
      <c r="A511" s="8" t="s">
        <v>91</v>
      </c>
      <c r="B511" s="2" t="s">
        <v>174</v>
      </c>
      <c r="C511" s="4">
        <v>423.15955820424898</v>
      </c>
      <c r="D511" s="4">
        <v>415.68953007867998</v>
      </c>
      <c r="E511" s="4">
        <v>457.83334416656498</v>
      </c>
      <c r="F511" s="4">
        <v>514.75480258640698</v>
      </c>
      <c r="G511" s="4">
        <v>538.84424160834703</v>
      </c>
      <c r="H511" s="4">
        <v>555.85171232280004</v>
      </c>
      <c r="I511" s="4">
        <v>578.10449582658305</v>
      </c>
      <c r="J511" s="4">
        <v>553.50387776299601</v>
      </c>
      <c r="K511" s="4">
        <v>516.117977962081</v>
      </c>
      <c r="L511" s="4">
        <v>519.44984746142495</v>
      </c>
    </row>
    <row r="512" spans="1:12" x14ac:dyDescent="0.25">
      <c r="A512" s="8" t="s">
        <v>91</v>
      </c>
      <c r="B512" s="2" t="s">
        <v>175</v>
      </c>
      <c r="C512" s="4">
        <v>423.15955820424898</v>
      </c>
      <c r="D512" s="4">
        <v>415.68953007867998</v>
      </c>
      <c r="E512" s="4">
        <v>457.83334416679799</v>
      </c>
      <c r="F512" s="4">
        <v>514.75480258640596</v>
      </c>
      <c r="G512" s="4">
        <v>538.84424160834806</v>
      </c>
      <c r="H512" s="4">
        <v>555.85171232280004</v>
      </c>
      <c r="I512" s="4">
        <v>578.10449582641002</v>
      </c>
      <c r="J512" s="4">
        <v>553.50387776336299</v>
      </c>
      <c r="K512" s="4">
        <v>516.11797796221697</v>
      </c>
      <c r="L512" s="4">
        <v>519.44984746142404</v>
      </c>
    </row>
    <row r="513" spans="1:12" x14ac:dyDescent="0.25">
      <c r="A513" s="8" t="s">
        <v>91</v>
      </c>
      <c r="B513" s="2" t="s">
        <v>164</v>
      </c>
      <c r="C513" s="4">
        <v>423.15955820424898</v>
      </c>
      <c r="D513" s="4">
        <v>415.68065685459601</v>
      </c>
      <c r="E513" s="4">
        <v>457.851126654437</v>
      </c>
      <c r="F513" s="4">
        <v>514.77462284785702</v>
      </c>
      <c r="G513" s="4">
        <v>538.85387617732397</v>
      </c>
      <c r="H513" s="4">
        <v>555.946464891809</v>
      </c>
      <c r="I513" s="4">
        <v>578.722498630421</v>
      </c>
      <c r="J513" s="4">
        <v>545.228711699423</v>
      </c>
      <c r="K513" s="4">
        <v>506.31746055153201</v>
      </c>
      <c r="L513" s="4">
        <v>519.44984746142495</v>
      </c>
    </row>
    <row r="514" spans="1:12" x14ac:dyDescent="0.25">
      <c r="A514" s="8" t="s">
        <v>91</v>
      </c>
      <c r="B514" s="2" t="s">
        <v>176</v>
      </c>
      <c r="C514" s="4">
        <v>423.15955820424801</v>
      </c>
      <c r="D514" s="4">
        <v>415.707309075284</v>
      </c>
      <c r="E514" s="4">
        <v>457.830778132381</v>
      </c>
      <c r="F514" s="4">
        <v>514.75572492048502</v>
      </c>
      <c r="G514" s="4">
        <v>538.84424160834703</v>
      </c>
      <c r="H514" s="4">
        <v>555.98857641842505</v>
      </c>
      <c r="I514" s="4">
        <v>577.32116501987696</v>
      </c>
      <c r="J514" s="4">
        <v>546.89700382745605</v>
      </c>
      <c r="K514" s="4">
        <v>512.64320558448799</v>
      </c>
      <c r="L514" s="4">
        <v>519.44984746142495</v>
      </c>
    </row>
    <row r="515" spans="1:12" x14ac:dyDescent="0.25">
      <c r="A515" s="8" t="s">
        <v>91</v>
      </c>
      <c r="B515" s="2" t="s">
        <v>177</v>
      </c>
      <c r="C515" s="4">
        <v>423.15955820424898</v>
      </c>
      <c r="D515" s="4">
        <v>415.68564279321703</v>
      </c>
      <c r="E515" s="4">
        <v>457.853805360298</v>
      </c>
      <c r="F515" s="4">
        <v>514.77487523938396</v>
      </c>
      <c r="G515" s="4">
        <v>538.88868157134004</v>
      </c>
      <c r="H515" s="4">
        <v>555.97620535730903</v>
      </c>
      <c r="I515" s="4">
        <v>578.74791587193999</v>
      </c>
      <c r="J515" s="4">
        <v>548.88380737969896</v>
      </c>
      <c r="K515" s="4">
        <v>511.52841793569598</v>
      </c>
      <c r="L515" s="4">
        <v>519.44984746142495</v>
      </c>
    </row>
    <row r="516" spans="1:12" x14ac:dyDescent="0.25">
      <c r="A516" s="8" t="s">
        <v>91</v>
      </c>
      <c r="B516" s="2" t="s">
        <v>178</v>
      </c>
      <c r="C516" s="4">
        <v>423.15955820424898</v>
      </c>
      <c r="D516" s="4">
        <v>415.68953007867998</v>
      </c>
      <c r="E516" s="4">
        <v>457.83334416687899</v>
      </c>
      <c r="F516" s="4">
        <v>514.75480258640698</v>
      </c>
      <c r="G516" s="4">
        <v>538.84424160834703</v>
      </c>
      <c r="H516" s="4">
        <v>555.85171232280004</v>
      </c>
      <c r="I516" s="4">
        <v>578.10449582647095</v>
      </c>
      <c r="J516" s="4">
        <v>553.50387776329399</v>
      </c>
      <c r="K516" s="4">
        <v>516.11797796219298</v>
      </c>
      <c r="L516" s="4">
        <v>519.44984746142495</v>
      </c>
    </row>
    <row r="517" spans="1:12" x14ac:dyDescent="0.25">
      <c r="A517" s="8" t="s">
        <v>91</v>
      </c>
      <c r="B517" s="2" t="s">
        <v>179</v>
      </c>
      <c r="C517" s="4">
        <v>423.15955820424898</v>
      </c>
      <c r="D517" s="4">
        <v>415.68953083065998</v>
      </c>
      <c r="E517" s="4">
        <v>457.82274876071301</v>
      </c>
      <c r="F517" s="4">
        <v>514.77083446841198</v>
      </c>
      <c r="G517" s="4">
        <v>538.85203256475495</v>
      </c>
      <c r="H517" s="4">
        <v>555.79944331382899</v>
      </c>
      <c r="I517" s="4">
        <v>578.56450018144903</v>
      </c>
      <c r="J517" s="4">
        <v>544.584908156045</v>
      </c>
      <c r="K517" s="4">
        <v>506.296162444576</v>
      </c>
      <c r="L517" s="4">
        <v>526.72542660562101</v>
      </c>
    </row>
    <row r="518" spans="1:12" x14ac:dyDescent="0.25">
      <c r="A518" s="8" t="s">
        <v>91</v>
      </c>
      <c r="B518" s="2" t="s">
        <v>180</v>
      </c>
      <c r="C518" s="4">
        <v>423.15955820424898</v>
      </c>
      <c r="D518" s="4">
        <v>415.68953083065998</v>
      </c>
      <c r="E518" s="4">
        <v>457.82274876070801</v>
      </c>
      <c r="F518" s="4">
        <v>514.77083446841198</v>
      </c>
      <c r="G518" s="4">
        <v>538.85203256475495</v>
      </c>
      <c r="H518" s="4">
        <v>555.79944331382899</v>
      </c>
      <c r="I518" s="4">
        <v>578.56450018144903</v>
      </c>
      <c r="J518" s="4">
        <v>544.58490815613504</v>
      </c>
      <c r="K518" s="4">
        <v>506.296162444576</v>
      </c>
      <c r="L518" s="4">
        <v>526.72542660562101</v>
      </c>
    </row>
    <row r="519" spans="1:12" x14ac:dyDescent="0.25">
      <c r="A519" s="8" t="s">
        <v>91</v>
      </c>
      <c r="B519" s="2" t="s">
        <v>181</v>
      </c>
      <c r="C519" s="4">
        <v>423.15955820424898</v>
      </c>
      <c r="D519" s="4">
        <v>415.68953083065998</v>
      </c>
      <c r="E519" s="4">
        <v>457.82274876069602</v>
      </c>
      <c r="F519" s="4">
        <v>514.74511576746704</v>
      </c>
      <c r="G519" s="4">
        <v>538.85203256475597</v>
      </c>
      <c r="H519" s="4">
        <v>555.79944331383001</v>
      </c>
      <c r="I519" s="4">
        <v>578.56450018144903</v>
      </c>
      <c r="J519" s="4">
        <v>544.58490815611106</v>
      </c>
      <c r="K519" s="4">
        <v>506.296162444576</v>
      </c>
      <c r="L519" s="4">
        <v>526.72542660562101</v>
      </c>
    </row>
    <row r="520" spans="1:12" x14ac:dyDescent="0.25">
      <c r="A520" s="8" t="s">
        <v>91</v>
      </c>
      <c r="B520" s="2" t="s">
        <v>182</v>
      </c>
      <c r="C520" s="4">
        <v>423.15955820424898</v>
      </c>
      <c r="D520" s="4">
        <v>415.68954093693901</v>
      </c>
      <c r="E520" s="4">
        <v>457.84130269849601</v>
      </c>
      <c r="F520" s="4">
        <v>514.75480258778896</v>
      </c>
      <c r="G520" s="4">
        <v>538.84236821897696</v>
      </c>
      <c r="H520" s="4">
        <v>555.98547586164398</v>
      </c>
      <c r="I520" s="4">
        <v>577.317432452753</v>
      </c>
      <c r="J520" s="4">
        <v>543.14316077765704</v>
      </c>
      <c r="K520" s="4">
        <v>507.376957438484</v>
      </c>
      <c r="L520" s="4">
        <v>527.64310234017103</v>
      </c>
    </row>
    <row r="521" spans="1:12" x14ac:dyDescent="0.25">
      <c r="A521" s="8" t="s">
        <v>91</v>
      </c>
      <c r="B521" s="2" t="s">
        <v>183</v>
      </c>
      <c r="C521" s="4">
        <v>423.15955820424898</v>
      </c>
      <c r="D521" s="4">
        <v>415.689540936941</v>
      </c>
      <c r="E521" s="4">
        <v>457.84130269842501</v>
      </c>
      <c r="F521" s="4">
        <v>514.78052128873401</v>
      </c>
      <c r="G521" s="4">
        <v>538.84236821897605</v>
      </c>
      <c r="H521" s="4">
        <v>555.98547586164204</v>
      </c>
      <c r="I521" s="4">
        <v>577.31743245275004</v>
      </c>
      <c r="J521" s="4">
        <v>543.14316077765704</v>
      </c>
      <c r="K521" s="4">
        <v>507.37695743843801</v>
      </c>
      <c r="L521" s="4">
        <v>527.64310234017103</v>
      </c>
    </row>
    <row r="522" spans="1:12" x14ac:dyDescent="0.25">
      <c r="A522" s="8" t="s">
        <v>91</v>
      </c>
      <c r="B522" s="2" t="s">
        <v>184</v>
      </c>
      <c r="C522" s="4">
        <v>423.15955820424898</v>
      </c>
      <c r="D522" s="4">
        <v>415.68954093693901</v>
      </c>
      <c r="E522" s="4">
        <v>457.84130269850903</v>
      </c>
      <c r="F522" s="4">
        <v>514.78052128873401</v>
      </c>
      <c r="G522" s="4">
        <v>538.84236821897696</v>
      </c>
      <c r="H522" s="4">
        <v>555.98547586164398</v>
      </c>
      <c r="I522" s="4">
        <v>577.317432452753</v>
      </c>
      <c r="J522" s="4">
        <v>543.143160777655</v>
      </c>
      <c r="K522" s="4">
        <v>507.376957438506</v>
      </c>
      <c r="L522" s="4">
        <v>527.64310234017103</v>
      </c>
    </row>
    <row r="523" spans="1:12" x14ac:dyDescent="0.25">
      <c r="A523" s="8" t="s">
        <v>91</v>
      </c>
      <c r="B523" s="2" t="s">
        <v>165</v>
      </c>
      <c r="C523" s="4">
        <v>423.15955820424898</v>
      </c>
      <c r="D523" s="4">
        <v>415.664430763783</v>
      </c>
      <c r="E523" s="4">
        <v>457.85112665447099</v>
      </c>
      <c r="F523" s="4">
        <v>514.81323288711701</v>
      </c>
      <c r="G523" s="4">
        <v>538.85387617732397</v>
      </c>
      <c r="H523" s="4">
        <v>555.94646489181002</v>
      </c>
      <c r="I523" s="4">
        <v>578.722498630421</v>
      </c>
      <c r="J523" s="4">
        <v>545.22871169942403</v>
      </c>
      <c r="K523" s="4">
        <v>506.31746055108101</v>
      </c>
      <c r="L523" s="4">
        <v>519.44984746142495</v>
      </c>
    </row>
    <row r="524" spans="1:12" x14ac:dyDescent="0.25">
      <c r="A524" s="8" t="s">
        <v>91</v>
      </c>
      <c r="B524" s="2" t="s">
        <v>185</v>
      </c>
      <c r="C524" s="4">
        <v>423.15955820424898</v>
      </c>
      <c r="D524" s="4">
        <v>415.707309075284</v>
      </c>
      <c r="E524" s="4">
        <v>457.830778132381</v>
      </c>
      <c r="F524" s="4">
        <v>514.75572492048502</v>
      </c>
      <c r="G524" s="4">
        <v>538.84424160834703</v>
      </c>
      <c r="H524" s="4">
        <v>555.98857641842505</v>
      </c>
      <c r="I524" s="4">
        <v>577.32116501987696</v>
      </c>
      <c r="J524" s="4">
        <v>546.89700382746298</v>
      </c>
      <c r="K524" s="4">
        <v>512.64320558448799</v>
      </c>
      <c r="L524" s="4">
        <v>519.44984746142495</v>
      </c>
    </row>
    <row r="525" spans="1:12" x14ac:dyDescent="0.25">
      <c r="A525" s="8" t="s">
        <v>91</v>
      </c>
      <c r="B525" s="2" t="s">
        <v>186</v>
      </c>
      <c r="C525" s="4">
        <v>423.15955820424898</v>
      </c>
      <c r="D525" s="4">
        <v>415.685642793216</v>
      </c>
      <c r="E525" s="4">
        <v>457.85621708855899</v>
      </c>
      <c r="F525" s="4">
        <v>514.74915653843902</v>
      </c>
      <c r="G525" s="4">
        <v>538.88868157134004</v>
      </c>
      <c r="H525" s="4">
        <v>555.97620535730903</v>
      </c>
      <c r="I525" s="4">
        <v>578.74791587193999</v>
      </c>
      <c r="J525" s="4">
        <v>548.88380738512399</v>
      </c>
      <c r="K525" s="4">
        <v>511.52841793569598</v>
      </c>
      <c r="L525" s="4">
        <v>519.44984746142495</v>
      </c>
    </row>
    <row r="526" spans="1:12" x14ac:dyDescent="0.25">
      <c r="A526" s="8" t="s">
        <v>91</v>
      </c>
      <c r="B526" s="2" t="s">
        <v>187</v>
      </c>
      <c r="C526" s="4">
        <v>423.15955820424898</v>
      </c>
      <c r="D526" s="4">
        <v>415.68953007867998</v>
      </c>
      <c r="E526" s="4">
        <v>457.83334416690298</v>
      </c>
      <c r="F526" s="4">
        <v>514.78052128735203</v>
      </c>
      <c r="G526" s="4">
        <v>538.84424160834703</v>
      </c>
      <c r="H526" s="4">
        <v>555.85171232280004</v>
      </c>
      <c r="I526" s="4">
        <v>578.10449582648403</v>
      </c>
      <c r="J526" s="4">
        <v>553.50387776333105</v>
      </c>
      <c r="K526" s="4">
        <v>516.11797796224596</v>
      </c>
      <c r="L526" s="4">
        <v>519.44984746142495</v>
      </c>
    </row>
    <row r="527" spans="1:12" x14ac:dyDescent="0.25">
      <c r="A527" s="8" t="s">
        <v>91</v>
      </c>
      <c r="B527" s="2" t="s">
        <v>188</v>
      </c>
      <c r="C527" s="4">
        <v>423.15955820424898</v>
      </c>
      <c r="D527" s="4">
        <v>415.68953083065998</v>
      </c>
      <c r="E527" s="4">
        <v>457.82274876069602</v>
      </c>
      <c r="F527" s="4">
        <v>514.77083446841198</v>
      </c>
      <c r="G527" s="4">
        <v>538.85203256475495</v>
      </c>
      <c r="H527" s="4">
        <v>555.79944331382899</v>
      </c>
      <c r="I527" s="4">
        <v>578.56450018144903</v>
      </c>
      <c r="J527" s="4">
        <v>544.58490815611003</v>
      </c>
      <c r="K527" s="4">
        <v>506.296162444576</v>
      </c>
      <c r="L527" s="4">
        <v>526.72542660562101</v>
      </c>
    </row>
    <row r="528" spans="1:12" x14ac:dyDescent="0.25">
      <c r="A528" s="8" t="s">
        <v>91</v>
      </c>
      <c r="B528" s="2" t="s">
        <v>189</v>
      </c>
      <c r="C528" s="4">
        <v>423.15955820424898</v>
      </c>
      <c r="D528" s="4">
        <v>415.68953083065998</v>
      </c>
      <c r="E528" s="4">
        <v>457.82274876069698</v>
      </c>
      <c r="F528" s="4">
        <v>514.77083446841095</v>
      </c>
      <c r="G528" s="4">
        <v>538.85203256475597</v>
      </c>
      <c r="H528" s="4">
        <v>555.79944331383001</v>
      </c>
      <c r="I528" s="4">
        <v>578.56450018144596</v>
      </c>
      <c r="J528" s="4">
        <v>544.58490815604603</v>
      </c>
      <c r="K528" s="4">
        <v>506.29616244457497</v>
      </c>
      <c r="L528" s="4">
        <v>526.72542660562101</v>
      </c>
    </row>
    <row r="529" spans="1:12" x14ac:dyDescent="0.25">
      <c r="A529" s="8" t="s">
        <v>91</v>
      </c>
      <c r="B529" s="2" t="s">
        <v>190</v>
      </c>
      <c r="C529" s="4">
        <v>423.15955820424898</v>
      </c>
      <c r="D529" s="4">
        <v>415.68953083065998</v>
      </c>
      <c r="E529" s="4">
        <v>457.82274876074803</v>
      </c>
      <c r="F529" s="4">
        <v>514.77083446841198</v>
      </c>
      <c r="G529" s="4">
        <v>538.85203256475495</v>
      </c>
      <c r="H529" s="4">
        <v>555.79944331382899</v>
      </c>
      <c r="I529" s="4">
        <v>578.56450018144903</v>
      </c>
      <c r="J529" s="4">
        <v>544.58490815610696</v>
      </c>
      <c r="K529" s="4">
        <v>506.296162444576</v>
      </c>
      <c r="L529" s="4">
        <v>526.72542660562101</v>
      </c>
    </row>
    <row r="530" spans="1:12" x14ac:dyDescent="0.25">
      <c r="A530" s="8" t="s">
        <v>91</v>
      </c>
      <c r="B530" s="2" t="s">
        <v>191</v>
      </c>
      <c r="C530" s="4">
        <v>423.15955820424898</v>
      </c>
      <c r="D530" s="4">
        <v>415.68954093693998</v>
      </c>
      <c r="E530" s="4">
        <v>457.84130269853898</v>
      </c>
      <c r="F530" s="4">
        <v>514.78052128873401</v>
      </c>
      <c r="G530" s="4">
        <v>538.84236821897696</v>
      </c>
      <c r="H530" s="4">
        <v>555.98547586164398</v>
      </c>
      <c r="I530" s="4">
        <v>577.317432452753</v>
      </c>
      <c r="J530" s="4">
        <v>543.14316077766296</v>
      </c>
      <c r="K530" s="4">
        <v>507.37695743849503</v>
      </c>
      <c r="L530" s="4">
        <v>527.64310234017103</v>
      </c>
    </row>
    <row r="531" spans="1:12" x14ac:dyDescent="0.25">
      <c r="A531" s="8" t="s">
        <v>91</v>
      </c>
      <c r="B531" s="2" t="s">
        <v>192</v>
      </c>
      <c r="C531" s="4">
        <v>423.15955820424898</v>
      </c>
      <c r="D531" s="4">
        <v>415.68954093693998</v>
      </c>
      <c r="E531" s="4">
        <v>457.84130269852398</v>
      </c>
      <c r="F531" s="4">
        <v>514.78052128873401</v>
      </c>
      <c r="G531" s="4">
        <v>538.84236821897696</v>
      </c>
      <c r="H531" s="4">
        <v>555.98547586164398</v>
      </c>
      <c r="I531" s="4">
        <v>577.317432452753</v>
      </c>
      <c r="J531" s="4">
        <v>543.143160777655</v>
      </c>
      <c r="K531" s="4">
        <v>507.376957438989</v>
      </c>
      <c r="L531" s="4">
        <v>527.64310234017103</v>
      </c>
    </row>
    <row r="532" spans="1:12" x14ac:dyDescent="0.25">
      <c r="A532" s="8" t="s">
        <v>91</v>
      </c>
      <c r="B532" s="2" t="s">
        <v>193</v>
      </c>
      <c r="C532" s="4">
        <v>423.15955820424898</v>
      </c>
      <c r="D532" s="4">
        <v>415.68954093693901</v>
      </c>
      <c r="E532" s="4">
        <v>457.84130269853301</v>
      </c>
      <c r="F532" s="4">
        <v>514.78052128873401</v>
      </c>
      <c r="G532" s="4">
        <v>538.84236821897605</v>
      </c>
      <c r="H532" s="4">
        <v>555.98547586164398</v>
      </c>
      <c r="I532" s="4">
        <v>577.317432452753</v>
      </c>
      <c r="J532" s="4">
        <v>543.14316077765602</v>
      </c>
      <c r="K532" s="4">
        <v>507.37695743848201</v>
      </c>
      <c r="L532" s="4">
        <v>527.64310234017103</v>
      </c>
    </row>
    <row r="533" spans="1:12" x14ac:dyDescent="0.25">
      <c r="A533" s="2" t="s">
        <v>92</v>
      </c>
      <c r="B533" s="2" t="s">
        <v>166</v>
      </c>
      <c r="C533" s="4">
        <v>165.665244461865</v>
      </c>
      <c r="D533" s="4">
        <v>135.34019836495199</v>
      </c>
      <c r="E533" s="4">
        <v>159.988817282274</v>
      </c>
      <c r="F533" s="4">
        <v>159.97392107794701</v>
      </c>
      <c r="G533" s="4">
        <v>142.944107315628</v>
      </c>
      <c r="H533" s="4">
        <v>141.102507672276</v>
      </c>
      <c r="I533" s="4">
        <v>142.64280557197901</v>
      </c>
      <c r="J533" s="4">
        <v>144.77544582485001</v>
      </c>
      <c r="K533" s="4">
        <v>149.12081546984399</v>
      </c>
      <c r="L533" s="4">
        <v>148.211085440403</v>
      </c>
    </row>
    <row r="534" spans="1:12" x14ac:dyDescent="0.25">
      <c r="A534" s="8" t="s">
        <v>92</v>
      </c>
      <c r="B534" s="2" t="s">
        <v>163</v>
      </c>
      <c r="C534" s="4">
        <v>165.66544934312699</v>
      </c>
      <c r="D534" s="4">
        <v>133.746214836793</v>
      </c>
      <c r="E534" s="4">
        <v>156.36016937293101</v>
      </c>
      <c r="F534" s="4">
        <v>156.75607567290899</v>
      </c>
      <c r="G534" s="4">
        <v>139.28011228118899</v>
      </c>
      <c r="H534" s="4">
        <v>136.89540853043999</v>
      </c>
      <c r="I534" s="4">
        <v>137.10105005704</v>
      </c>
      <c r="J534" s="4">
        <v>128.40893502838301</v>
      </c>
      <c r="K534" s="4">
        <v>100.060333714509</v>
      </c>
      <c r="L534" s="4">
        <v>71.866395854381906</v>
      </c>
    </row>
    <row r="535" spans="1:12" x14ac:dyDescent="0.25">
      <c r="A535" s="8" t="s">
        <v>92</v>
      </c>
      <c r="B535" s="2" t="s">
        <v>167</v>
      </c>
      <c r="C535" s="4">
        <v>165.665449340631</v>
      </c>
      <c r="D535" s="4">
        <v>133.754324093782</v>
      </c>
      <c r="E535" s="4">
        <v>156.36269462163199</v>
      </c>
      <c r="F535" s="4">
        <v>156.73361813758501</v>
      </c>
      <c r="G535" s="4">
        <v>139.322096681766</v>
      </c>
      <c r="H535" s="4">
        <v>136.961032115054</v>
      </c>
      <c r="I535" s="4">
        <v>137.149843511558</v>
      </c>
      <c r="J535" s="4">
        <v>128.59352890499599</v>
      </c>
      <c r="K535" s="4">
        <v>99.709270182293906</v>
      </c>
      <c r="L535" s="4">
        <v>71.508342386693698</v>
      </c>
    </row>
    <row r="536" spans="1:12" x14ac:dyDescent="0.25">
      <c r="A536" s="8" t="s">
        <v>92</v>
      </c>
      <c r="B536" s="2" t="s">
        <v>168</v>
      </c>
      <c r="C536" s="4">
        <v>165.665449340631</v>
      </c>
      <c r="D536" s="4">
        <v>133.74616459304099</v>
      </c>
      <c r="E536" s="4">
        <v>156.345160125809</v>
      </c>
      <c r="F536" s="4">
        <v>156.73896865976801</v>
      </c>
      <c r="G536" s="4">
        <v>139.27260219897201</v>
      </c>
      <c r="H536" s="4">
        <v>136.92386951696301</v>
      </c>
      <c r="I536" s="4">
        <v>137.12589992654699</v>
      </c>
      <c r="J536" s="4">
        <v>127.997207313972</v>
      </c>
      <c r="K536" s="4">
        <v>99.5501012848529</v>
      </c>
      <c r="L536" s="4">
        <v>71.969153140212001</v>
      </c>
    </row>
    <row r="537" spans="1:12" x14ac:dyDescent="0.25">
      <c r="A537" s="8" t="s">
        <v>92</v>
      </c>
      <c r="B537" s="2" t="s">
        <v>169</v>
      </c>
      <c r="C537" s="4">
        <v>165.665449340631</v>
      </c>
      <c r="D537" s="4">
        <v>133.76665718390899</v>
      </c>
      <c r="E537" s="4">
        <v>156.36375675341301</v>
      </c>
      <c r="F537" s="4">
        <v>156.734886646512</v>
      </c>
      <c r="G537" s="4">
        <v>139.31933770410899</v>
      </c>
      <c r="H537" s="4">
        <v>136.97145406509401</v>
      </c>
      <c r="I537" s="4">
        <v>137.15645535969799</v>
      </c>
      <c r="J537" s="4">
        <v>128.003841328129</v>
      </c>
      <c r="K537" s="4">
        <v>99.1564690840857</v>
      </c>
      <c r="L537" s="4">
        <v>71.388673472111094</v>
      </c>
    </row>
    <row r="538" spans="1:12" x14ac:dyDescent="0.25">
      <c r="A538" s="8" t="s">
        <v>92</v>
      </c>
      <c r="B538" s="2" t="s">
        <v>170</v>
      </c>
      <c r="C538" s="4">
        <v>165.665449340631</v>
      </c>
      <c r="D538" s="4">
        <v>133.74616459304099</v>
      </c>
      <c r="E538" s="4">
        <v>156.35765977397099</v>
      </c>
      <c r="F538" s="4">
        <v>156.75178393971001</v>
      </c>
      <c r="G538" s="4">
        <v>139.272765630463</v>
      </c>
      <c r="H538" s="4">
        <v>136.93735716140699</v>
      </c>
      <c r="I538" s="4">
        <v>137.13979816395701</v>
      </c>
      <c r="J538" s="4">
        <v>128.013603921666</v>
      </c>
      <c r="K538" s="4">
        <v>99.537073833370101</v>
      </c>
      <c r="L538" s="4">
        <v>71.990217801816499</v>
      </c>
    </row>
    <row r="539" spans="1:12" x14ac:dyDescent="0.25">
      <c r="A539" s="8" t="s">
        <v>92</v>
      </c>
      <c r="B539" s="2" t="s">
        <v>171</v>
      </c>
      <c r="C539" s="4">
        <v>165.665449340631</v>
      </c>
      <c r="D539" s="4">
        <v>133.74616459304099</v>
      </c>
      <c r="E539" s="4">
        <v>156.359162164981</v>
      </c>
      <c r="F539" s="4">
        <v>156.75218634298</v>
      </c>
      <c r="G539" s="4">
        <v>139.27276563045001</v>
      </c>
      <c r="H539" s="4">
        <v>136.937357161394</v>
      </c>
      <c r="I539" s="4">
        <v>137.13979816394499</v>
      </c>
      <c r="J539" s="4">
        <v>128.013603921797</v>
      </c>
      <c r="K539" s="4">
        <v>99.537073833485707</v>
      </c>
      <c r="L539" s="4">
        <v>71.990217801678398</v>
      </c>
    </row>
    <row r="540" spans="1:12" x14ac:dyDescent="0.25">
      <c r="A540" s="8" t="s">
        <v>92</v>
      </c>
      <c r="B540" s="2" t="s">
        <v>172</v>
      </c>
      <c r="C540" s="4">
        <v>165.665449340631</v>
      </c>
      <c r="D540" s="4">
        <v>133.74616459304099</v>
      </c>
      <c r="E540" s="4">
        <v>156.35836921004801</v>
      </c>
      <c r="F540" s="4">
        <v>156.75178393970899</v>
      </c>
      <c r="G540" s="4">
        <v>139.272765630462</v>
      </c>
      <c r="H540" s="4">
        <v>136.937357161406</v>
      </c>
      <c r="I540" s="4">
        <v>137.139798163959</v>
      </c>
      <c r="J540" s="4">
        <v>128.01360392191901</v>
      </c>
      <c r="K540" s="4">
        <v>99.537073833564406</v>
      </c>
      <c r="L540" s="4">
        <v>71.990217801792795</v>
      </c>
    </row>
    <row r="541" spans="1:12" x14ac:dyDescent="0.25">
      <c r="A541" s="8" t="s">
        <v>92</v>
      </c>
      <c r="B541" s="2" t="s">
        <v>173</v>
      </c>
      <c r="C541" s="4">
        <v>165.665449340631</v>
      </c>
      <c r="D541" s="4">
        <v>133.766657183912</v>
      </c>
      <c r="E541" s="4">
        <v>156.36375675341301</v>
      </c>
      <c r="F541" s="4">
        <v>156.73465269490899</v>
      </c>
      <c r="G541" s="4">
        <v>139.31933770410899</v>
      </c>
      <c r="H541" s="4">
        <v>136.97145406509401</v>
      </c>
      <c r="I541" s="4">
        <v>137.15645535969799</v>
      </c>
      <c r="J541" s="4">
        <v>128.003841328108</v>
      </c>
      <c r="K541" s="4">
        <v>99.156469084063303</v>
      </c>
      <c r="L541" s="4">
        <v>71.3886734720991</v>
      </c>
    </row>
    <row r="542" spans="1:12" x14ac:dyDescent="0.25">
      <c r="A542" s="8" t="s">
        <v>92</v>
      </c>
      <c r="B542" s="2" t="s">
        <v>174</v>
      </c>
      <c r="C542" s="4">
        <v>165.665449340631</v>
      </c>
      <c r="D542" s="4">
        <v>133.76665718391399</v>
      </c>
      <c r="E542" s="4">
        <v>156.363756753415</v>
      </c>
      <c r="F542" s="4">
        <v>156.735383613816</v>
      </c>
      <c r="G542" s="4">
        <v>139.31933770411001</v>
      </c>
      <c r="H542" s="4">
        <v>136.971454065096</v>
      </c>
      <c r="I542" s="4">
        <v>137.1564553597</v>
      </c>
      <c r="J542" s="4">
        <v>128.00384132812499</v>
      </c>
      <c r="K542" s="4">
        <v>99.156469084080996</v>
      </c>
      <c r="L542" s="4">
        <v>71.388673472110099</v>
      </c>
    </row>
    <row r="543" spans="1:12" x14ac:dyDescent="0.25">
      <c r="A543" s="8" t="s">
        <v>92</v>
      </c>
      <c r="B543" s="2" t="s">
        <v>175</v>
      </c>
      <c r="C543" s="4">
        <v>165.665449340631</v>
      </c>
      <c r="D543" s="4">
        <v>133.76665718391499</v>
      </c>
      <c r="E543" s="4">
        <v>156.36375675341301</v>
      </c>
      <c r="F543" s="4">
        <v>156.73507451837699</v>
      </c>
      <c r="G543" s="4">
        <v>139.31933770410899</v>
      </c>
      <c r="H543" s="4">
        <v>136.97145406509401</v>
      </c>
      <c r="I543" s="4">
        <v>137.15645535969901</v>
      </c>
      <c r="J543" s="4">
        <v>128.00384132809901</v>
      </c>
      <c r="K543" s="4">
        <v>99.156469084072498</v>
      </c>
      <c r="L543" s="4">
        <v>71.388673472095505</v>
      </c>
    </row>
    <row r="544" spans="1:12" x14ac:dyDescent="0.25">
      <c r="A544" s="8" t="s">
        <v>92</v>
      </c>
      <c r="B544" s="2" t="s">
        <v>164</v>
      </c>
      <c r="C544" s="4">
        <v>165.66544934312699</v>
      </c>
      <c r="D544" s="4">
        <v>133.746214836793</v>
      </c>
      <c r="E544" s="4">
        <v>156.36016937293101</v>
      </c>
      <c r="F544" s="4">
        <v>156.755986699039</v>
      </c>
      <c r="G544" s="4">
        <v>139.28011228118899</v>
      </c>
      <c r="H544" s="4">
        <v>136.89540853044099</v>
      </c>
      <c r="I544" s="4">
        <v>137.10105005704199</v>
      </c>
      <c r="J544" s="4">
        <v>128.40893502839799</v>
      </c>
      <c r="K544" s="4">
        <v>100.060333714523</v>
      </c>
      <c r="L544" s="4">
        <v>71.866395854386894</v>
      </c>
    </row>
    <row r="545" spans="1:12" x14ac:dyDescent="0.25">
      <c r="A545" s="8" t="s">
        <v>92</v>
      </c>
      <c r="B545" s="2" t="s">
        <v>176</v>
      </c>
      <c r="C545" s="4">
        <v>165.665449340631</v>
      </c>
      <c r="D545" s="4">
        <v>133.75432409397001</v>
      </c>
      <c r="E545" s="4">
        <v>156.36106663224999</v>
      </c>
      <c r="F545" s="4">
        <v>156.73361813758501</v>
      </c>
      <c r="G545" s="4">
        <v>139.322096681766</v>
      </c>
      <c r="H545" s="4">
        <v>136.961032115053</v>
      </c>
      <c r="I545" s="4">
        <v>137.149843511558</v>
      </c>
      <c r="J545" s="4">
        <v>128.59352890499699</v>
      </c>
      <c r="K545" s="4">
        <v>99.709270182295299</v>
      </c>
      <c r="L545" s="4">
        <v>71.508342386505106</v>
      </c>
    </row>
    <row r="546" spans="1:12" x14ac:dyDescent="0.25">
      <c r="A546" s="8" t="s">
        <v>92</v>
      </c>
      <c r="B546" s="2" t="s">
        <v>177</v>
      </c>
      <c r="C546" s="4">
        <v>165.665449340631</v>
      </c>
      <c r="D546" s="4">
        <v>133.74616459304099</v>
      </c>
      <c r="E546" s="4">
        <v>156.346788115176</v>
      </c>
      <c r="F546" s="4">
        <v>156.73887968588099</v>
      </c>
      <c r="G546" s="4">
        <v>139.27260219896999</v>
      </c>
      <c r="H546" s="4">
        <v>136.92386951694601</v>
      </c>
      <c r="I546" s="4">
        <v>137.12589992654401</v>
      </c>
      <c r="J546" s="4">
        <v>127.997207314663</v>
      </c>
      <c r="K546" s="4">
        <v>99.550101285538403</v>
      </c>
      <c r="L546" s="4">
        <v>71.969153140630993</v>
      </c>
    </row>
    <row r="547" spans="1:12" x14ac:dyDescent="0.25">
      <c r="A547" s="8" t="s">
        <v>92</v>
      </c>
      <c r="B547" s="2" t="s">
        <v>178</v>
      </c>
      <c r="C547" s="4">
        <v>165.665449340631</v>
      </c>
      <c r="D547" s="4">
        <v>133.76665718391499</v>
      </c>
      <c r="E547" s="4">
        <v>156.36375675341301</v>
      </c>
      <c r="F547" s="4">
        <v>156.73538361381401</v>
      </c>
      <c r="G547" s="4">
        <v>139.31933770411001</v>
      </c>
      <c r="H547" s="4">
        <v>136.97145406509401</v>
      </c>
      <c r="I547" s="4">
        <v>137.15645535969799</v>
      </c>
      <c r="J547" s="4">
        <v>128.00384132810399</v>
      </c>
      <c r="K547" s="4">
        <v>99.156469084074402</v>
      </c>
      <c r="L547" s="4">
        <v>71.388673472098404</v>
      </c>
    </row>
    <row r="548" spans="1:12" x14ac:dyDescent="0.25">
      <c r="A548" s="8" t="s">
        <v>92</v>
      </c>
      <c r="B548" s="2" t="s">
        <v>179</v>
      </c>
      <c r="C548" s="4">
        <v>165.665449340631</v>
      </c>
      <c r="D548" s="4">
        <v>133.818395507742</v>
      </c>
      <c r="E548" s="4">
        <v>156.36294562873499</v>
      </c>
      <c r="F548" s="4">
        <v>156.736774227605</v>
      </c>
      <c r="G548" s="4">
        <v>139.27430896314701</v>
      </c>
      <c r="H548" s="4">
        <v>136.87988817542899</v>
      </c>
      <c r="I548" s="4">
        <v>137.11084608502799</v>
      </c>
      <c r="J548" s="4">
        <v>128.46292020572801</v>
      </c>
      <c r="K548" s="4">
        <v>99.6277222596146</v>
      </c>
      <c r="L548" s="4">
        <v>71.246388848486603</v>
      </c>
    </row>
    <row r="549" spans="1:12" x14ac:dyDescent="0.25">
      <c r="A549" s="8" t="s">
        <v>92</v>
      </c>
      <c r="B549" s="2" t="s">
        <v>180</v>
      </c>
      <c r="C549" s="4">
        <v>165.665449340631</v>
      </c>
      <c r="D549" s="4">
        <v>133.818395507742</v>
      </c>
      <c r="E549" s="4">
        <v>156.36294562873499</v>
      </c>
      <c r="F549" s="4">
        <v>156.73686320147601</v>
      </c>
      <c r="G549" s="4">
        <v>139.27430896314701</v>
      </c>
      <c r="H549" s="4">
        <v>136.87988817542899</v>
      </c>
      <c r="I549" s="4">
        <v>137.11084608502799</v>
      </c>
      <c r="J549" s="4">
        <v>128.46292020571599</v>
      </c>
      <c r="K549" s="4">
        <v>99.627722259602706</v>
      </c>
      <c r="L549" s="4">
        <v>71.246388848486205</v>
      </c>
    </row>
    <row r="550" spans="1:12" x14ac:dyDescent="0.25">
      <c r="A550" s="8" t="s">
        <v>92</v>
      </c>
      <c r="B550" s="2" t="s">
        <v>181</v>
      </c>
      <c r="C550" s="4">
        <v>165.665449340631</v>
      </c>
      <c r="D550" s="4">
        <v>133.818395507742</v>
      </c>
      <c r="E550" s="4">
        <v>156.36294562873499</v>
      </c>
      <c r="F550" s="4">
        <v>156.736768637457</v>
      </c>
      <c r="G550" s="4">
        <v>139.27430896314701</v>
      </c>
      <c r="H550" s="4">
        <v>136.87988817542899</v>
      </c>
      <c r="I550" s="4">
        <v>137.11084608502799</v>
      </c>
      <c r="J550" s="4">
        <v>128.462920205719</v>
      </c>
      <c r="K550" s="4">
        <v>99.627722259605207</v>
      </c>
      <c r="L550" s="4">
        <v>71.246388848514798</v>
      </c>
    </row>
    <row r="551" spans="1:12" x14ac:dyDescent="0.25">
      <c r="A551" s="8" t="s">
        <v>92</v>
      </c>
      <c r="B551" s="2" t="s">
        <v>182</v>
      </c>
      <c r="C551" s="4">
        <v>165.665449342144</v>
      </c>
      <c r="D551" s="4">
        <v>133.87522224450899</v>
      </c>
      <c r="E551" s="4">
        <v>156.36449414854701</v>
      </c>
      <c r="F551" s="4">
        <v>156.77751489308099</v>
      </c>
      <c r="G551" s="4">
        <v>139.326846483184</v>
      </c>
      <c r="H551" s="4">
        <v>136.87237119804001</v>
      </c>
      <c r="I551" s="4">
        <v>137.107417715293</v>
      </c>
      <c r="J551" s="4">
        <v>128.98118252539999</v>
      </c>
      <c r="K551" s="4">
        <v>99.521744728951802</v>
      </c>
      <c r="L551" s="4">
        <v>70.906035671280307</v>
      </c>
    </row>
    <row r="552" spans="1:12" x14ac:dyDescent="0.25">
      <c r="A552" s="8" t="s">
        <v>92</v>
      </c>
      <c r="B552" s="2" t="s">
        <v>183</v>
      </c>
      <c r="C552" s="4">
        <v>165.665449342144</v>
      </c>
      <c r="D552" s="4">
        <v>133.87522224447599</v>
      </c>
      <c r="E552" s="4">
        <v>156.36449414854499</v>
      </c>
      <c r="F552" s="4">
        <v>156.77702351592501</v>
      </c>
      <c r="G552" s="4">
        <v>139.32684648318499</v>
      </c>
      <c r="H552" s="4">
        <v>136.872371198038</v>
      </c>
      <c r="I552" s="4">
        <v>137.10741771529101</v>
      </c>
      <c r="J552" s="4">
        <v>128.981182525398</v>
      </c>
      <c r="K552" s="4">
        <v>99.521744728953095</v>
      </c>
      <c r="L552" s="4">
        <v>70.906035671512896</v>
      </c>
    </row>
    <row r="553" spans="1:12" x14ac:dyDescent="0.25">
      <c r="A553" s="8" t="s">
        <v>92</v>
      </c>
      <c r="B553" s="2" t="s">
        <v>184</v>
      </c>
      <c r="C553" s="4">
        <v>165.665449342145</v>
      </c>
      <c r="D553" s="4">
        <v>133.87522224466801</v>
      </c>
      <c r="E553" s="4">
        <v>156.364494148544</v>
      </c>
      <c r="F553" s="4">
        <v>156.77669500029899</v>
      </c>
      <c r="G553" s="4">
        <v>139.32684648316899</v>
      </c>
      <c r="H553" s="4">
        <v>136.872371198037</v>
      </c>
      <c r="I553" s="4">
        <v>137.10741771529001</v>
      </c>
      <c r="J553" s="4">
        <v>128.981182525397</v>
      </c>
      <c r="K553" s="4">
        <v>99.521744728947994</v>
      </c>
      <c r="L553" s="4">
        <v>70.906035671238797</v>
      </c>
    </row>
    <row r="554" spans="1:12" x14ac:dyDescent="0.25">
      <c r="A554" s="8" t="s">
        <v>92</v>
      </c>
      <c r="B554" s="2" t="s">
        <v>165</v>
      </c>
      <c r="C554" s="4">
        <v>165.665425196635</v>
      </c>
      <c r="D554" s="4">
        <v>135.15215805354001</v>
      </c>
      <c r="E554" s="4">
        <v>157.49711628040399</v>
      </c>
      <c r="F554" s="4">
        <v>156.756315214664</v>
      </c>
      <c r="G554" s="4">
        <v>139.280112281188</v>
      </c>
      <c r="H554" s="4">
        <v>136.89540853043999</v>
      </c>
      <c r="I554" s="4">
        <v>137.10105005702999</v>
      </c>
      <c r="J554" s="4">
        <v>128.40893502829601</v>
      </c>
      <c r="K554" s="4">
        <v>100.06033371442901</v>
      </c>
      <c r="L554" s="4">
        <v>71.866395854425903</v>
      </c>
    </row>
    <row r="555" spans="1:12" x14ac:dyDescent="0.25">
      <c r="A555" s="8" t="s">
        <v>92</v>
      </c>
      <c r="B555" s="2" t="s">
        <v>185</v>
      </c>
      <c r="C555" s="4">
        <v>165.665449340631</v>
      </c>
      <c r="D555" s="4">
        <v>133.75432409380599</v>
      </c>
      <c r="E555" s="4">
        <v>156.36269462162801</v>
      </c>
      <c r="F555" s="4">
        <v>156.733618137581</v>
      </c>
      <c r="G555" s="4">
        <v>139.322096681765</v>
      </c>
      <c r="H555" s="4">
        <v>136.96103211504999</v>
      </c>
      <c r="I555" s="4">
        <v>137.149843511554</v>
      </c>
      <c r="J555" s="4">
        <v>128.59352890499201</v>
      </c>
      <c r="K555" s="4">
        <v>99.709270182290098</v>
      </c>
      <c r="L555" s="4">
        <v>71.508342386476698</v>
      </c>
    </row>
    <row r="556" spans="1:12" x14ac:dyDescent="0.25">
      <c r="A556" s="8" t="s">
        <v>92</v>
      </c>
      <c r="B556" s="2" t="s">
        <v>186</v>
      </c>
      <c r="C556" s="4">
        <v>165.665449340631</v>
      </c>
      <c r="D556" s="4">
        <v>133.74616459304099</v>
      </c>
      <c r="E556" s="4">
        <v>156.346788115197</v>
      </c>
      <c r="F556" s="4">
        <v>156.73969957868201</v>
      </c>
      <c r="G556" s="4">
        <v>139.27260219897201</v>
      </c>
      <c r="H556" s="4">
        <v>136.92386951697</v>
      </c>
      <c r="I556" s="4">
        <v>137.125899926562</v>
      </c>
      <c r="J556" s="4">
        <v>127.997207314424</v>
      </c>
      <c r="K556" s="4">
        <v>99.550101285301096</v>
      </c>
      <c r="L556" s="4">
        <v>71.969153140493702</v>
      </c>
    </row>
    <row r="557" spans="1:12" x14ac:dyDescent="0.25">
      <c r="A557" s="8" t="s">
        <v>92</v>
      </c>
      <c r="B557" s="2" t="s">
        <v>187</v>
      </c>
      <c r="C557" s="4">
        <v>165.665449340631</v>
      </c>
      <c r="D557" s="4">
        <v>133.76665718391101</v>
      </c>
      <c r="E557" s="4">
        <v>156.36375675341301</v>
      </c>
      <c r="F557" s="4">
        <v>156.734652694906</v>
      </c>
      <c r="G557" s="4">
        <v>139.31933770410899</v>
      </c>
      <c r="H557" s="4">
        <v>136.97145406509401</v>
      </c>
      <c r="I557" s="4">
        <v>137.15645535969799</v>
      </c>
      <c r="J557" s="4">
        <v>128.003841328102</v>
      </c>
      <c r="K557" s="4">
        <v>99.156469084069101</v>
      </c>
      <c r="L557" s="4">
        <v>71.388673472099399</v>
      </c>
    </row>
    <row r="558" spans="1:12" x14ac:dyDescent="0.25">
      <c r="A558" s="8" t="s">
        <v>92</v>
      </c>
      <c r="B558" s="2" t="s">
        <v>188</v>
      </c>
      <c r="C558" s="4">
        <v>165.665449340631</v>
      </c>
      <c r="D558" s="4">
        <v>133.818395507742</v>
      </c>
      <c r="E558" s="4">
        <v>156.36294562873499</v>
      </c>
      <c r="F558" s="4">
        <v>156.73686320147601</v>
      </c>
      <c r="G558" s="4">
        <v>139.27430896314701</v>
      </c>
      <c r="H558" s="4">
        <v>136.87988817542899</v>
      </c>
      <c r="I558" s="4">
        <v>137.11084608502799</v>
      </c>
      <c r="J558" s="4">
        <v>128.462920205719</v>
      </c>
      <c r="K558" s="4">
        <v>99.627722259607296</v>
      </c>
      <c r="L558" s="4">
        <v>71.246388848512098</v>
      </c>
    </row>
    <row r="559" spans="1:12" x14ac:dyDescent="0.25">
      <c r="A559" s="8" t="s">
        <v>92</v>
      </c>
      <c r="B559" s="2" t="s">
        <v>189</v>
      </c>
      <c r="C559" s="4">
        <v>165.665449340631</v>
      </c>
      <c r="D559" s="4">
        <v>133.818395507742</v>
      </c>
      <c r="E559" s="4">
        <v>156.36294562873499</v>
      </c>
      <c r="F559" s="4">
        <v>156.73686320147601</v>
      </c>
      <c r="G559" s="4">
        <v>139.27430896314701</v>
      </c>
      <c r="H559" s="4">
        <v>136.87988817542899</v>
      </c>
      <c r="I559" s="4">
        <v>137.11084608502799</v>
      </c>
      <c r="J559" s="4">
        <v>128.46292020572801</v>
      </c>
      <c r="K559" s="4">
        <v>99.627722259614899</v>
      </c>
      <c r="L559" s="4">
        <v>71.246388848512396</v>
      </c>
    </row>
    <row r="560" spans="1:12" x14ac:dyDescent="0.25">
      <c r="A560" s="8" t="s">
        <v>92</v>
      </c>
      <c r="B560" s="2" t="s">
        <v>190</v>
      </c>
      <c r="C560" s="4">
        <v>165.665449340631</v>
      </c>
      <c r="D560" s="4">
        <v>133.818395507742</v>
      </c>
      <c r="E560" s="4">
        <v>156.361317639352</v>
      </c>
      <c r="F560" s="4">
        <v>156.736774227605</v>
      </c>
      <c r="G560" s="4">
        <v>139.27430896314701</v>
      </c>
      <c r="H560" s="4">
        <v>136.87988817542899</v>
      </c>
      <c r="I560" s="4">
        <v>137.11084608502699</v>
      </c>
      <c r="J560" s="4">
        <v>128.46292020571801</v>
      </c>
      <c r="K560" s="4">
        <v>99.627722259604994</v>
      </c>
      <c r="L560" s="4">
        <v>71.246388849516606</v>
      </c>
    </row>
    <row r="561" spans="1:12" x14ac:dyDescent="0.25">
      <c r="A561" s="8" t="s">
        <v>92</v>
      </c>
      <c r="B561" s="2" t="s">
        <v>191</v>
      </c>
      <c r="C561" s="4">
        <v>165.665449342145</v>
      </c>
      <c r="D561" s="4">
        <v>133.87522224451001</v>
      </c>
      <c r="E561" s="4">
        <v>156.36449414854499</v>
      </c>
      <c r="F561" s="4">
        <v>156.77702351592399</v>
      </c>
      <c r="G561" s="4">
        <v>139.326846483184</v>
      </c>
      <c r="H561" s="4">
        <v>136.872371198037</v>
      </c>
      <c r="I561" s="4">
        <v>137.10741771529001</v>
      </c>
      <c r="J561" s="4">
        <v>128.981182525397</v>
      </c>
      <c r="K561" s="4">
        <v>99.521744728947596</v>
      </c>
      <c r="L561" s="4">
        <v>70.906035671277095</v>
      </c>
    </row>
    <row r="562" spans="1:12" x14ac:dyDescent="0.25">
      <c r="A562" s="8" t="s">
        <v>92</v>
      </c>
      <c r="B562" s="2" t="s">
        <v>192</v>
      </c>
      <c r="C562" s="4">
        <v>165.665449342145</v>
      </c>
      <c r="D562" s="4">
        <v>133.87522224467199</v>
      </c>
      <c r="E562" s="4">
        <v>156.362866159162</v>
      </c>
      <c r="F562" s="4">
        <v>156.77669500029899</v>
      </c>
      <c r="G562" s="4">
        <v>139.326846483184</v>
      </c>
      <c r="H562" s="4">
        <v>136.872371198037</v>
      </c>
      <c r="I562" s="4">
        <v>137.10741771529001</v>
      </c>
      <c r="J562" s="4">
        <v>128.981182525397</v>
      </c>
      <c r="K562" s="4">
        <v>99.521744728908502</v>
      </c>
      <c r="L562" s="4">
        <v>70.906035671237902</v>
      </c>
    </row>
    <row r="563" spans="1:12" x14ac:dyDescent="0.25">
      <c r="A563" s="8" t="s">
        <v>92</v>
      </c>
      <c r="B563" s="2" t="s">
        <v>193</v>
      </c>
      <c r="C563" s="4">
        <v>165.665449342144</v>
      </c>
      <c r="D563" s="4">
        <v>133.87522224451001</v>
      </c>
      <c r="E563" s="4">
        <v>156.364494148544</v>
      </c>
      <c r="F563" s="4">
        <v>156.77669500029899</v>
      </c>
      <c r="G563" s="4">
        <v>139.326846483184</v>
      </c>
      <c r="H563" s="4">
        <v>136.872371198037</v>
      </c>
      <c r="I563" s="4">
        <v>137.10741771529001</v>
      </c>
      <c r="J563" s="4">
        <v>128.981182525397</v>
      </c>
      <c r="K563" s="4">
        <v>99.521744728948605</v>
      </c>
      <c r="L563" s="4">
        <v>70.906035671277095</v>
      </c>
    </row>
    <row r="564" spans="1:12" x14ac:dyDescent="0.25">
      <c r="A564" s="2" t="s">
        <v>93</v>
      </c>
      <c r="B564" s="2" t="s">
        <v>166</v>
      </c>
      <c r="C564" s="4">
        <v>370.79526297257001</v>
      </c>
      <c r="D564" s="4">
        <v>362.91466731440897</v>
      </c>
      <c r="E564" s="4">
        <v>353.88923351699702</v>
      </c>
      <c r="F564" s="4">
        <v>347.247090467997</v>
      </c>
      <c r="G564" s="4">
        <v>296.49080684895603</v>
      </c>
      <c r="H564" s="4">
        <v>258.20281064288702</v>
      </c>
      <c r="I564" s="4">
        <v>203.89962773614201</v>
      </c>
      <c r="J564" s="4">
        <v>161.123804170771</v>
      </c>
      <c r="K564" s="4">
        <v>121.93144654006799</v>
      </c>
      <c r="L564" s="4">
        <v>97.953445522631199</v>
      </c>
    </row>
    <row r="565" spans="1:12" x14ac:dyDescent="0.25">
      <c r="A565" s="8" t="s">
        <v>93</v>
      </c>
      <c r="B565" s="2" t="s">
        <v>163</v>
      </c>
      <c r="C565" s="4">
        <v>370.79526297257001</v>
      </c>
      <c r="D565" s="4">
        <v>362.814531751321</v>
      </c>
      <c r="E565" s="4">
        <v>353.41163992015402</v>
      </c>
      <c r="F565" s="4">
        <v>344.96723351882201</v>
      </c>
      <c r="G565" s="4">
        <v>291.93457469185103</v>
      </c>
      <c r="H565" s="4">
        <v>243.427086494348</v>
      </c>
      <c r="I565" s="4">
        <v>199.50006790224199</v>
      </c>
      <c r="J565" s="4">
        <v>148.634305077237</v>
      </c>
      <c r="K565" s="4">
        <v>108.558822441384</v>
      </c>
      <c r="L565" s="4">
        <v>71.8115026936145</v>
      </c>
    </row>
    <row r="566" spans="1:12" x14ac:dyDescent="0.25">
      <c r="A566" s="8" t="s">
        <v>93</v>
      </c>
      <c r="B566" s="2" t="s">
        <v>167</v>
      </c>
      <c r="C566" s="4">
        <v>370.79526297257001</v>
      </c>
      <c r="D566" s="4">
        <v>362.814531751321</v>
      </c>
      <c r="E566" s="4">
        <v>353.41163992015402</v>
      </c>
      <c r="F566" s="4">
        <v>344.96723351882201</v>
      </c>
      <c r="G566" s="4">
        <v>291.93457469185103</v>
      </c>
      <c r="H566" s="4">
        <v>243.427086494348</v>
      </c>
      <c r="I566" s="4">
        <v>199.47247466495699</v>
      </c>
      <c r="J566" s="4">
        <v>148.56544802569601</v>
      </c>
      <c r="K566" s="4">
        <v>108.48996538984299</v>
      </c>
      <c r="L566" s="4">
        <v>71.8115026936145</v>
      </c>
    </row>
    <row r="567" spans="1:12" x14ac:dyDescent="0.25">
      <c r="A567" s="8" t="s">
        <v>93</v>
      </c>
      <c r="B567" s="2" t="s">
        <v>168</v>
      </c>
      <c r="C567" s="4">
        <v>370.79526297257001</v>
      </c>
      <c r="D567" s="4">
        <v>362.814531751321</v>
      </c>
      <c r="E567" s="4">
        <v>353.41163992015402</v>
      </c>
      <c r="F567" s="4">
        <v>344.96723351882201</v>
      </c>
      <c r="G567" s="4">
        <v>291.94259025475998</v>
      </c>
      <c r="H567" s="4">
        <v>243.435617448626</v>
      </c>
      <c r="I567" s="4">
        <v>199.50859885652</v>
      </c>
      <c r="J567" s="4">
        <v>148.65674653710701</v>
      </c>
      <c r="K567" s="4">
        <v>108.57273294697499</v>
      </c>
      <c r="L567" s="4">
        <v>71.633216357006205</v>
      </c>
    </row>
    <row r="568" spans="1:12" x14ac:dyDescent="0.25">
      <c r="A568" s="8" t="s">
        <v>93</v>
      </c>
      <c r="B568" s="2" t="s">
        <v>169</v>
      </c>
      <c r="C568" s="4">
        <v>370.79526297257001</v>
      </c>
      <c r="D568" s="4">
        <v>362.814531751321</v>
      </c>
      <c r="E568" s="4">
        <v>353.41163992015402</v>
      </c>
      <c r="F568" s="4">
        <v>344.96723351882201</v>
      </c>
      <c r="G568" s="4">
        <v>291.93457469185103</v>
      </c>
      <c r="H568" s="4">
        <v>243.427086494348</v>
      </c>
      <c r="I568" s="4">
        <v>199.50006790224199</v>
      </c>
      <c r="J568" s="4">
        <v>148.634305077237</v>
      </c>
      <c r="K568" s="4">
        <v>108.558822441384</v>
      </c>
      <c r="L568" s="4">
        <v>71.8115026936145</v>
      </c>
    </row>
    <row r="569" spans="1:12" x14ac:dyDescent="0.25">
      <c r="A569" s="8" t="s">
        <v>93</v>
      </c>
      <c r="B569" s="2" t="s">
        <v>170</v>
      </c>
      <c r="C569" s="4">
        <v>370.79526297257001</v>
      </c>
      <c r="D569" s="4">
        <v>362.814531751321</v>
      </c>
      <c r="E569" s="4">
        <v>353.41163992015402</v>
      </c>
      <c r="F569" s="4">
        <v>344.96723351882201</v>
      </c>
      <c r="G569" s="4">
        <v>291.94259025475998</v>
      </c>
      <c r="H569" s="4">
        <v>243.435617448626</v>
      </c>
      <c r="I569" s="4">
        <v>199.50859885652</v>
      </c>
      <c r="J569" s="4">
        <v>148.65674653710701</v>
      </c>
      <c r="K569" s="4">
        <v>108.57273294697499</v>
      </c>
      <c r="L569" s="4">
        <v>71.633216357006205</v>
      </c>
    </row>
    <row r="570" spans="1:12" x14ac:dyDescent="0.25">
      <c r="A570" s="8" t="s">
        <v>93</v>
      </c>
      <c r="B570" s="2" t="s">
        <v>171</v>
      </c>
      <c r="C570" s="4">
        <v>370.79526297257001</v>
      </c>
      <c r="D570" s="4">
        <v>362.814531751321</v>
      </c>
      <c r="E570" s="4">
        <v>353.41163992015402</v>
      </c>
      <c r="F570" s="4">
        <v>344.96723351882201</v>
      </c>
      <c r="G570" s="4">
        <v>291.94259025475998</v>
      </c>
      <c r="H570" s="4">
        <v>243.435617448626</v>
      </c>
      <c r="I570" s="4">
        <v>199.50859885652</v>
      </c>
      <c r="J570" s="4">
        <v>148.65674653710701</v>
      </c>
      <c r="K570" s="4">
        <v>108.57273294697499</v>
      </c>
      <c r="L570" s="4">
        <v>71.633216357006205</v>
      </c>
    </row>
    <row r="571" spans="1:12" x14ac:dyDescent="0.25">
      <c r="A571" s="8" t="s">
        <v>93</v>
      </c>
      <c r="B571" s="2" t="s">
        <v>172</v>
      </c>
      <c r="C571" s="4">
        <v>370.79526297257001</v>
      </c>
      <c r="D571" s="4">
        <v>362.814531751321</v>
      </c>
      <c r="E571" s="4">
        <v>353.41163992015402</v>
      </c>
      <c r="F571" s="4">
        <v>344.96723351882201</v>
      </c>
      <c r="G571" s="4">
        <v>291.94259025475998</v>
      </c>
      <c r="H571" s="4">
        <v>243.435617448626</v>
      </c>
      <c r="I571" s="4">
        <v>199.50859885652</v>
      </c>
      <c r="J571" s="4">
        <v>148.65674653710701</v>
      </c>
      <c r="K571" s="4">
        <v>108.57273294697499</v>
      </c>
      <c r="L571" s="4">
        <v>71.633216357006205</v>
      </c>
    </row>
    <row r="572" spans="1:12" x14ac:dyDescent="0.25">
      <c r="A572" s="8" t="s">
        <v>93</v>
      </c>
      <c r="B572" s="2" t="s">
        <v>173</v>
      </c>
      <c r="C572" s="4">
        <v>370.79526297257001</v>
      </c>
      <c r="D572" s="4">
        <v>362.814531751321</v>
      </c>
      <c r="E572" s="4">
        <v>353.41163992015402</v>
      </c>
      <c r="F572" s="4">
        <v>344.96723351882201</v>
      </c>
      <c r="G572" s="4">
        <v>291.93457469185103</v>
      </c>
      <c r="H572" s="4">
        <v>243.427086494348</v>
      </c>
      <c r="I572" s="4">
        <v>199.50006790224199</v>
      </c>
      <c r="J572" s="4">
        <v>148.634305077237</v>
      </c>
      <c r="K572" s="4">
        <v>108.558822441384</v>
      </c>
      <c r="L572" s="4">
        <v>71.8115026936145</v>
      </c>
    </row>
    <row r="573" spans="1:12" x14ac:dyDescent="0.25">
      <c r="A573" s="8" t="s">
        <v>93</v>
      </c>
      <c r="B573" s="2" t="s">
        <v>174</v>
      </c>
      <c r="C573" s="4">
        <v>370.79526297257001</v>
      </c>
      <c r="D573" s="4">
        <v>362.814531751321</v>
      </c>
      <c r="E573" s="4">
        <v>353.41163992015402</v>
      </c>
      <c r="F573" s="4">
        <v>344.96723351882201</v>
      </c>
      <c r="G573" s="4">
        <v>291.93457469185103</v>
      </c>
      <c r="H573" s="4">
        <v>243.427086494348</v>
      </c>
      <c r="I573" s="4">
        <v>199.50006790224199</v>
      </c>
      <c r="J573" s="4">
        <v>148.634305077237</v>
      </c>
      <c r="K573" s="4">
        <v>108.558822441384</v>
      </c>
      <c r="L573" s="4">
        <v>71.8115026936145</v>
      </c>
    </row>
    <row r="574" spans="1:12" x14ac:dyDescent="0.25">
      <c r="A574" s="8" t="s">
        <v>93</v>
      </c>
      <c r="B574" s="2" t="s">
        <v>175</v>
      </c>
      <c r="C574" s="4">
        <v>370.79526297257001</v>
      </c>
      <c r="D574" s="4">
        <v>362.814531751321</v>
      </c>
      <c r="E574" s="4">
        <v>353.41163992015402</v>
      </c>
      <c r="F574" s="4">
        <v>344.96723351882201</v>
      </c>
      <c r="G574" s="4">
        <v>291.93457469185103</v>
      </c>
      <c r="H574" s="4">
        <v>243.427086494348</v>
      </c>
      <c r="I574" s="4">
        <v>199.50006790224199</v>
      </c>
      <c r="J574" s="4">
        <v>148.634305077237</v>
      </c>
      <c r="K574" s="4">
        <v>108.558822441384</v>
      </c>
      <c r="L574" s="4">
        <v>71.8115026936145</v>
      </c>
    </row>
    <row r="575" spans="1:12" x14ac:dyDescent="0.25">
      <c r="A575" s="8" t="s">
        <v>93</v>
      </c>
      <c r="B575" s="2" t="s">
        <v>164</v>
      </c>
      <c r="C575" s="4">
        <v>370.79526297257001</v>
      </c>
      <c r="D575" s="4">
        <v>362.814531751321</v>
      </c>
      <c r="E575" s="4">
        <v>353.41163992015402</v>
      </c>
      <c r="F575" s="4">
        <v>344.96723351882201</v>
      </c>
      <c r="G575" s="4">
        <v>291.93457469185103</v>
      </c>
      <c r="H575" s="4">
        <v>243.427086494348</v>
      </c>
      <c r="I575" s="4">
        <v>199.50006790224199</v>
      </c>
      <c r="J575" s="4">
        <v>148.634305077237</v>
      </c>
      <c r="K575" s="4">
        <v>108.558822441384</v>
      </c>
      <c r="L575" s="4">
        <v>71.8115026936145</v>
      </c>
    </row>
    <row r="576" spans="1:12" x14ac:dyDescent="0.25">
      <c r="A576" s="8" t="s">
        <v>93</v>
      </c>
      <c r="B576" s="2" t="s">
        <v>176</v>
      </c>
      <c r="C576" s="4">
        <v>370.79526297257001</v>
      </c>
      <c r="D576" s="4">
        <v>362.814531751321</v>
      </c>
      <c r="E576" s="4">
        <v>353.41163992015402</v>
      </c>
      <c r="F576" s="4">
        <v>344.96723351882201</v>
      </c>
      <c r="G576" s="4">
        <v>291.93457469185103</v>
      </c>
      <c r="H576" s="4">
        <v>243.427086494348</v>
      </c>
      <c r="I576" s="4">
        <v>199.47247466495699</v>
      </c>
      <c r="J576" s="4">
        <v>148.56544802569601</v>
      </c>
      <c r="K576" s="4">
        <v>108.48996538984299</v>
      </c>
      <c r="L576" s="4">
        <v>71.8115026936145</v>
      </c>
    </row>
    <row r="577" spans="1:12" x14ac:dyDescent="0.25">
      <c r="A577" s="8" t="s">
        <v>93</v>
      </c>
      <c r="B577" s="2" t="s">
        <v>177</v>
      </c>
      <c r="C577" s="4">
        <v>370.79526297257001</v>
      </c>
      <c r="D577" s="4">
        <v>362.814531751321</v>
      </c>
      <c r="E577" s="4">
        <v>353.41163992015402</v>
      </c>
      <c r="F577" s="4">
        <v>344.96723351882201</v>
      </c>
      <c r="G577" s="4">
        <v>291.94259025475998</v>
      </c>
      <c r="H577" s="4">
        <v>243.435617448626</v>
      </c>
      <c r="I577" s="4">
        <v>199.50859885652</v>
      </c>
      <c r="J577" s="4">
        <v>148.65674653710701</v>
      </c>
      <c r="K577" s="4">
        <v>108.57273294697499</v>
      </c>
      <c r="L577" s="4">
        <v>71.633216357006205</v>
      </c>
    </row>
    <row r="578" spans="1:12" x14ac:dyDescent="0.25">
      <c r="A578" s="8" t="s">
        <v>93</v>
      </c>
      <c r="B578" s="2" t="s">
        <v>178</v>
      </c>
      <c r="C578" s="4">
        <v>370.79526297257001</v>
      </c>
      <c r="D578" s="4">
        <v>362.814531751321</v>
      </c>
      <c r="E578" s="4">
        <v>353.41163992015402</v>
      </c>
      <c r="F578" s="4">
        <v>344.96723351882201</v>
      </c>
      <c r="G578" s="4">
        <v>291.93457469185103</v>
      </c>
      <c r="H578" s="4">
        <v>243.427086494348</v>
      </c>
      <c r="I578" s="4">
        <v>199.50006790224199</v>
      </c>
      <c r="J578" s="4">
        <v>148.634305077237</v>
      </c>
      <c r="K578" s="4">
        <v>108.558822441384</v>
      </c>
      <c r="L578" s="4">
        <v>71.8115026936145</v>
      </c>
    </row>
    <row r="579" spans="1:12" x14ac:dyDescent="0.25">
      <c r="A579" s="8" t="s">
        <v>93</v>
      </c>
      <c r="B579" s="2" t="s">
        <v>179</v>
      </c>
      <c r="C579" s="4">
        <v>370.79526297257001</v>
      </c>
      <c r="D579" s="4">
        <v>362.814531751321</v>
      </c>
      <c r="E579" s="4">
        <v>353.38490257672402</v>
      </c>
      <c r="F579" s="4">
        <v>344.939308349155</v>
      </c>
      <c r="G579" s="4">
        <v>291.90547536483302</v>
      </c>
      <c r="H579" s="4">
        <v>243.39117407169499</v>
      </c>
      <c r="I579" s="4">
        <v>199.43097364208501</v>
      </c>
      <c r="J579" s="4">
        <v>148.59830156210799</v>
      </c>
      <c r="K579" s="4">
        <v>108.522818926255</v>
      </c>
      <c r="L579" s="4">
        <v>70.996900599173003</v>
      </c>
    </row>
    <row r="580" spans="1:12" x14ac:dyDescent="0.25">
      <c r="A580" s="8" t="s">
        <v>93</v>
      </c>
      <c r="B580" s="2" t="s">
        <v>180</v>
      </c>
      <c r="C580" s="4">
        <v>370.79526297257001</v>
      </c>
      <c r="D580" s="4">
        <v>362.814531751321</v>
      </c>
      <c r="E580" s="4">
        <v>353.38490257672402</v>
      </c>
      <c r="F580" s="4">
        <v>344.939308349155</v>
      </c>
      <c r="G580" s="4">
        <v>291.90547536483302</v>
      </c>
      <c r="H580" s="4">
        <v>243.39117407169499</v>
      </c>
      <c r="I580" s="4">
        <v>199.43097364208501</v>
      </c>
      <c r="J580" s="4">
        <v>148.59830156210799</v>
      </c>
      <c r="K580" s="4">
        <v>108.522818926255</v>
      </c>
      <c r="L580" s="4">
        <v>70.996900599173003</v>
      </c>
    </row>
    <row r="581" spans="1:12" x14ac:dyDescent="0.25">
      <c r="A581" s="8" t="s">
        <v>93</v>
      </c>
      <c r="B581" s="2" t="s">
        <v>181</v>
      </c>
      <c r="C581" s="4">
        <v>370.79526297257001</v>
      </c>
      <c r="D581" s="4">
        <v>362.814531751321</v>
      </c>
      <c r="E581" s="4">
        <v>353.38490257672402</v>
      </c>
      <c r="F581" s="4">
        <v>344.939308349155</v>
      </c>
      <c r="G581" s="4">
        <v>291.90547536483302</v>
      </c>
      <c r="H581" s="4">
        <v>243.39117407169499</v>
      </c>
      <c r="I581" s="4">
        <v>199.43097364208501</v>
      </c>
      <c r="J581" s="4">
        <v>148.59830156210799</v>
      </c>
      <c r="K581" s="4">
        <v>108.522818926255</v>
      </c>
      <c r="L581" s="4">
        <v>70.996900599173003</v>
      </c>
    </row>
    <row r="582" spans="1:12" x14ac:dyDescent="0.25">
      <c r="A582" s="8" t="s">
        <v>93</v>
      </c>
      <c r="B582" s="2" t="s">
        <v>182</v>
      </c>
      <c r="C582" s="4">
        <v>370.79526297257001</v>
      </c>
      <c r="D582" s="4">
        <v>362.814531751321</v>
      </c>
      <c r="E582" s="4">
        <v>353.42642366431801</v>
      </c>
      <c r="F582" s="4">
        <v>344.98267404174402</v>
      </c>
      <c r="G582" s="4">
        <v>291.95066443566299</v>
      </c>
      <c r="H582" s="4">
        <v>243.43770969215399</v>
      </c>
      <c r="I582" s="4">
        <v>199.50006790224199</v>
      </c>
      <c r="J582" s="4">
        <v>148.634305077237</v>
      </c>
      <c r="K582" s="4">
        <v>108.558822441384</v>
      </c>
      <c r="L582" s="4">
        <v>71.201686157728901</v>
      </c>
    </row>
    <row r="583" spans="1:12" x14ac:dyDescent="0.25">
      <c r="A583" s="8" t="s">
        <v>93</v>
      </c>
      <c r="B583" s="2" t="s">
        <v>183</v>
      </c>
      <c r="C583" s="4">
        <v>370.79526297257001</v>
      </c>
      <c r="D583" s="4">
        <v>362.814531751321</v>
      </c>
      <c r="E583" s="4">
        <v>353.42642366431801</v>
      </c>
      <c r="F583" s="4">
        <v>344.98267404174402</v>
      </c>
      <c r="G583" s="4">
        <v>291.95066443566299</v>
      </c>
      <c r="H583" s="4">
        <v>243.43770969215399</v>
      </c>
      <c r="I583" s="4">
        <v>199.50006790224199</v>
      </c>
      <c r="J583" s="4">
        <v>148.634305077237</v>
      </c>
      <c r="K583" s="4">
        <v>108.558822441384</v>
      </c>
      <c r="L583" s="4">
        <v>71.201686157728901</v>
      </c>
    </row>
    <row r="584" spans="1:12" x14ac:dyDescent="0.25">
      <c r="A584" s="8" t="s">
        <v>93</v>
      </c>
      <c r="B584" s="2" t="s">
        <v>184</v>
      </c>
      <c r="C584" s="4">
        <v>370.79526297257001</v>
      </c>
      <c r="D584" s="4">
        <v>362.814531751321</v>
      </c>
      <c r="E584" s="4">
        <v>353.42642366431801</v>
      </c>
      <c r="F584" s="4">
        <v>344.98267404174402</v>
      </c>
      <c r="G584" s="4">
        <v>291.95066443566299</v>
      </c>
      <c r="H584" s="4">
        <v>243.43770969215399</v>
      </c>
      <c r="I584" s="4">
        <v>199.50006790224199</v>
      </c>
      <c r="J584" s="4">
        <v>148.634305077237</v>
      </c>
      <c r="K584" s="4">
        <v>108.558822441384</v>
      </c>
      <c r="L584" s="4">
        <v>71.201686157728901</v>
      </c>
    </row>
    <row r="585" spans="1:12" x14ac:dyDescent="0.25">
      <c r="A585" s="8" t="s">
        <v>93</v>
      </c>
      <c r="B585" s="2" t="s">
        <v>165</v>
      </c>
      <c r="C585" s="4">
        <v>370.79526297257001</v>
      </c>
      <c r="D585" s="4">
        <v>362.814531751321</v>
      </c>
      <c r="E585" s="4">
        <v>353.41163992015402</v>
      </c>
      <c r="F585" s="4">
        <v>344.96723351882201</v>
      </c>
      <c r="G585" s="4">
        <v>291.93457469185103</v>
      </c>
      <c r="H585" s="4">
        <v>243.427086494348</v>
      </c>
      <c r="I585" s="4">
        <v>199.50006790224199</v>
      </c>
      <c r="J585" s="4">
        <v>148.634305077237</v>
      </c>
      <c r="K585" s="4">
        <v>108.558822441384</v>
      </c>
      <c r="L585" s="4">
        <v>71.8115026936145</v>
      </c>
    </row>
    <row r="586" spans="1:12" x14ac:dyDescent="0.25">
      <c r="A586" s="8" t="s">
        <v>93</v>
      </c>
      <c r="B586" s="2" t="s">
        <v>185</v>
      </c>
      <c r="C586" s="4">
        <v>370.79526297257001</v>
      </c>
      <c r="D586" s="4">
        <v>362.814531751321</v>
      </c>
      <c r="E586" s="4">
        <v>353.41163992015402</v>
      </c>
      <c r="F586" s="4">
        <v>344.96723351882201</v>
      </c>
      <c r="G586" s="4">
        <v>291.93457469185103</v>
      </c>
      <c r="H586" s="4">
        <v>243.427086494348</v>
      </c>
      <c r="I586" s="4">
        <v>199.47247466495699</v>
      </c>
      <c r="J586" s="4">
        <v>148.56544802569601</v>
      </c>
      <c r="K586" s="4">
        <v>108.48996538984299</v>
      </c>
      <c r="L586" s="4">
        <v>71.8115026936145</v>
      </c>
    </row>
    <row r="587" spans="1:12" x14ac:dyDescent="0.25">
      <c r="A587" s="8" t="s">
        <v>93</v>
      </c>
      <c r="B587" s="2" t="s">
        <v>186</v>
      </c>
      <c r="C587" s="4">
        <v>370.79526297257001</v>
      </c>
      <c r="D587" s="4">
        <v>362.814531751321</v>
      </c>
      <c r="E587" s="4">
        <v>353.41163992015402</v>
      </c>
      <c r="F587" s="4">
        <v>344.96723351882201</v>
      </c>
      <c r="G587" s="4">
        <v>291.94259025475998</v>
      </c>
      <c r="H587" s="4">
        <v>243.435617448626</v>
      </c>
      <c r="I587" s="4">
        <v>199.50859885652</v>
      </c>
      <c r="J587" s="4">
        <v>148.65674653710701</v>
      </c>
      <c r="K587" s="4">
        <v>108.57273294697499</v>
      </c>
      <c r="L587" s="4">
        <v>71.633216357006205</v>
      </c>
    </row>
    <row r="588" spans="1:12" x14ac:dyDescent="0.25">
      <c r="A588" s="8" t="s">
        <v>93</v>
      </c>
      <c r="B588" s="2" t="s">
        <v>187</v>
      </c>
      <c r="C588" s="4">
        <v>370.79526297257001</v>
      </c>
      <c r="D588" s="4">
        <v>362.814531751321</v>
      </c>
      <c r="E588" s="4">
        <v>353.41163992015402</v>
      </c>
      <c r="F588" s="4">
        <v>344.96723351882201</v>
      </c>
      <c r="G588" s="4">
        <v>291.93457469185103</v>
      </c>
      <c r="H588" s="4">
        <v>243.427086494348</v>
      </c>
      <c r="I588" s="4">
        <v>199.50006790224199</v>
      </c>
      <c r="J588" s="4">
        <v>148.634305077237</v>
      </c>
      <c r="K588" s="4">
        <v>108.558822441384</v>
      </c>
      <c r="L588" s="4">
        <v>71.8115026936145</v>
      </c>
    </row>
    <row r="589" spans="1:12" x14ac:dyDescent="0.25">
      <c r="A589" s="8" t="s">
        <v>93</v>
      </c>
      <c r="B589" s="2" t="s">
        <v>188</v>
      </c>
      <c r="C589" s="4">
        <v>370.79526297257001</v>
      </c>
      <c r="D589" s="4">
        <v>362.814531751321</v>
      </c>
      <c r="E589" s="4">
        <v>353.38490257672402</v>
      </c>
      <c r="F589" s="4">
        <v>344.939308349155</v>
      </c>
      <c r="G589" s="4">
        <v>291.90547536483302</v>
      </c>
      <c r="H589" s="4">
        <v>243.39117407169499</v>
      </c>
      <c r="I589" s="4">
        <v>199.43097364208501</v>
      </c>
      <c r="J589" s="4">
        <v>148.59830156210799</v>
      </c>
      <c r="K589" s="4">
        <v>108.522818926255</v>
      </c>
      <c r="L589" s="4">
        <v>70.996900599173003</v>
      </c>
    </row>
    <row r="590" spans="1:12" x14ac:dyDescent="0.25">
      <c r="A590" s="8" t="s">
        <v>93</v>
      </c>
      <c r="B590" s="2" t="s">
        <v>189</v>
      </c>
      <c r="C590" s="4">
        <v>370.79526297257001</v>
      </c>
      <c r="D590" s="4">
        <v>362.814531751321</v>
      </c>
      <c r="E590" s="4">
        <v>353.38490257672402</v>
      </c>
      <c r="F590" s="4">
        <v>344.93930834915398</v>
      </c>
      <c r="G590" s="4">
        <v>291.90547536483399</v>
      </c>
      <c r="H590" s="4">
        <v>243.39117407169499</v>
      </c>
      <c r="I590" s="4">
        <v>199.43097364208501</v>
      </c>
      <c r="J590" s="4">
        <v>148.59830156210799</v>
      </c>
      <c r="K590" s="4">
        <v>108.522818926255</v>
      </c>
      <c r="L590" s="4">
        <v>70.996900599173003</v>
      </c>
    </row>
    <row r="591" spans="1:12" x14ac:dyDescent="0.25">
      <c r="A591" s="8" t="s">
        <v>93</v>
      </c>
      <c r="B591" s="2" t="s">
        <v>190</v>
      </c>
      <c r="C591" s="4">
        <v>370.79526297257001</v>
      </c>
      <c r="D591" s="4">
        <v>362.814531751321</v>
      </c>
      <c r="E591" s="4">
        <v>353.38490257672402</v>
      </c>
      <c r="F591" s="4">
        <v>344.939308349155</v>
      </c>
      <c r="G591" s="4">
        <v>291.90547536483302</v>
      </c>
      <c r="H591" s="4">
        <v>243.39117407169499</v>
      </c>
      <c r="I591" s="4">
        <v>199.43097364208501</v>
      </c>
      <c r="J591" s="4">
        <v>148.59830156210799</v>
      </c>
      <c r="K591" s="4">
        <v>108.522818926255</v>
      </c>
      <c r="L591" s="4">
        <v>70.996900599173003</v>
      </c>
    </row>
    <row r="592" spans="1:12" x14ac:dyDescent="0.25">
      <c r="A592" s="8" t="s">
        <v>93</v>
      </c>
      <c r="B592" s="2" t="s">
        <v>191</v>
      </c>
      <c r="C592" s="4">
        <v>370.79526297257001</v>
      </c>
      <c r="D592" s="4">
        <v>362.814531751321</v>
      </c>
      <c r="E592" s="4">
        <v>353.42642366431801</v>
      </c>
      <c r="F592" s="4">
        <v>344.98267404174402</v>
      </c>
      <c r="G592" s="4">
        <v>291.95066443566299</v>
      </c>
      <c r="H592" s="4">
        <v>243.43770969215399</v>
      </c>
      <c r="I592" s="4">
        <v>199.50006790224199</v>
      </c>
      <c r="J592" s="4">
        <v>148.634305077237</v>
      </c>
      <c r="K592" s="4">
        <v>108.558822441384</v>
      </c>
      <c r="L592" s="4">
        <v>71.201686157728901</v>
      </c>
    </row>
    <row r="593" spans="1:12" x14ac:dyDescent="0.25">
      <c r="A593" s="8" t="s">
        <v>93</v>
      </c>
      <c r="B593" s="2" t="s">
        <v>192</v>
      </c>
      <c r="C593" s="4">
        <v>370.79526297257001</v>
      </c>
      <c r="D593" s="4">
        <v>362.814531751321</v>
      </c>
      <c r="E593" s="4">
        <v>353.42642366431801</v>
      </c>
      <c r="F593" s="4">
        <v>344.98267404174402</v>
      </c>
      <c r="G593" s="4">
        <v>291.95066443566299</v>
      </c>
      <c r="H593" s="4">
        <v>243.43770969215399</v>
      </c>
      <c r="I593" s="4">
        <v>199.50006790224199</v>
      </c>
      <c r="J593" s="4">
        <v>148.634305077237</v>
      </c>
      <c r="K593" s="4">
        <v>108.558822441384</v>
      </c>
      <c r="L593" s="4">
        <v>71.201686157728901</v>
      </c>
    </row>
    <row r="594" spans="1:12" x14ac:dyDescent="0.25">
      <c r="A594" s="8" t="s">
        <v>93</v>
      </c>
      <c r="B594" s="2" t="s">
        <v>193</v>
      </c>
      <c r="C594" s="4">
        <v>370.79526297257001</v>
      </c>
      <c r="D594" s="4">
        <v>362.814531751321</v>
      </c>
      <c r="E594" s="4">
        <v>353.42642366431801</v>
      </c>
      <c r="F594" s="4">
        <v>344.98267404174402</v>
      </c>
      <c r="G594" s="4">
        <v>291.95066443566299</v>
      </c>
      <c r="H594" s="4">
        <v>243.43770969215399</v>
      </c>
      <c r="I594" s="4">
        <v>199.50006790224199</v>
      </c>
      <c r="J594" s="4">
        <v>148.634305077237</v>
      </c>
      <c r="K594" s="4">
        <v>108.558822441384</v>
      </c>
      <c r="L594" s="4">
        <v>71.201686157728901</v>
      </c>
    </row>
    <row r="595" spans="1:12" x14ac:dyDescent="0.25">
      <c r="A595" s="2" t="s">
        <v>94</v>
      </c>
      <c r="B595" s="2" t="s">
        <v>166</v>
      </c>
      <c r="C595" s="4">
        <v>187.17929206264901</v>
      </c>
      <c r="D595" s="4">
        <v>188.824992589624</v>
      </c>
      <c r="E595" s="4">
        <v>227.47504908807201</v>
      </c>
      <c r="F595" s="4">
        <v>248.648690072536</v>
      </c>
      <c r="G595" s="4">
        <v>266.00515312247597</v>
      </c>
      <c r="H595" s="4">
        <v>280.61031079698699</v>
      </c>
      <c r="I595" s="4">
        <v>288.18533966828898</v>
      </c>
      <c r="J595" s="4">
        <v>297.05627058618199</v>
      </c>
      <c r="K595" s="4">
        <v>310.14091414845001</v>
      </c>
      <c r="L595" s="4">
        <v>333.01048303246</v>
      </c>
    </row>
    <row r="596" spans="1:12" x14ac:dyDescent="0.25">
      <c r="A596" s="8" t="s">
        <v>94</v>
      </c>
      <c r="B596" s="2" t="s">
        <v>163</v>
      </c>
      <c r="C596" s="4">
        <v>187.22227325767599</v>
      </c>
      <c r="D596" s="4">
        <v>188.36815944023701</v>
      </c>
      <c r="E596" s="4">
        <v>224.59826691829201</v>
      </c>
      <c r="F596" s="4">
        <v>246.10034332561301</v>
      </c>
      <c r="G596" s="4">
        <v>269.12121237240802</v>
      </c>
      <c r="H596" s="4">
        <v>258.20200526772101</v>
      </c>
      <c r="I596" s="4">
        <v>244.14788550786901</v>
      </c>
      <c r="J596" s="4">
        <v>214.61574747754</v>
      </c>
      <c r="K596" s="4">
        <v>205.68355117393901</v>
      </c>
      <c r="L596" s="4">
        <v>170.35640531937401</v>
      </c>
    </row>
    <row r="597" spans="1:12" x14ac:dyDescent="0.25">
      <c r="A597" s="8" t="s">
        <v>94</v>
      </c>
      <c r="B597" s="2" t="s">
        <v>167</v>
      </c>
      <c r="C597" s="4">
        <v>187.223110598044</v>
      </c>
      <c r="D597" s="4">
        <v>188.36529407988601</v>
      </c>
      <c r="E597" s="4">
        <v>224.70071328347001</v>
      </c>
      <c r="F597" s="4">
        <v>246.20592776975801</v>
      </c>
      <c r="G597" s="4">
        <v>269.27235482246999</v>
      </c>
      <c r="H597" s="4">
        <v>258.283717902511</v>
      </c>
      <c r="I597" s="4">
        <v>242.35944166346201</v>
      </c>
      <c r="J597" s="4">
        <v>212.65263976368101</v>
      </c>
      <c r="K597" s="4">
        <v>205.42058650075001</v>
      </c>
      <c r="L597" s="4">
        <v>172.565329356109</v>
      </c>
    </row>
    <row r="598" spans="1:12" x14ac:dyDescent="0.25">
      <c r="A598" s="8" t="s">
        <v>94</v>
      </c>
      <c r="B598" s="2" t="s">
        <v>168</v>
      </c>
      <c r="C598" s="4">
        <v>187.22227327028699</v>
      </c>
      <c r="D598" s="4">
        <v>188.366727105672</v>
      </c>
      <c r="E598" s="4">
        <v>224.573073081746</v>
      </c>
      <c r="F598" s="4">
        <v>246.08380741222899</v>
      </c>
      <c r="G598" s="4">
        <v>269.038105472138</v>
      </c>
      <c r="H598" s="4">
        <v>258.16350576087001</v>
      </c>
      <c r="I598" s="4">
        <v>244.217011444419</v>
      </c>
      <c r="J598" s="4">
        <v>214.934863908088</v>
      </c>
      <c r="K598" s="4">
        <v>206.40778184036</v>
      </c>
      <c r="L598" s="4">
        <v>170.051769423813</v>
      </c>
    </row>
    <row r="599" spans="1:12" x14ac:dyDescent="0.25">
      <c r="A599" s="8" t="s">
        <v>94</v>
      </c>
      <c r="B599" s="2" t="s">
        <v>169</v>
      </c>
      <c r="C599" s="4">
        <v>187.223110598044</v>
      </c>
      <c r="D599" s="4">
        <v>188.36802998811299</v>
      </c>
      <c r="E599" s="4">
        <v>224.72364820578801</v>
      </c>
      <c r="F599" s="4">
        <v>246.19934121975399</v>
      </c>
      <c r="G599" s="4">
        <v>269.27722170626498</v>
      </c>
      <c r="H599" s="4">
        <v>258.30743275757601</v>
      </c>
      <c r="I599" s="4">
        <v>242.61671390664799</v>
      </c>
      <c r="J599" s="4">
        <v>213.40191371297701</v>
      </c>
      <c r="K599" s="4">
        <v>207.05660524152299</v>
      </c>
      <c r="L599" s="4">
        <v>173.29641219995901</v>
      </c>
    </row>
    <row r="600" spans="1:12" x14ac:dyDescent="0.25">
      <c r="A600" s="8" t="s">
        <v>94</v>
      </c>
      <c r="B600" s="2" t="s">
        <v>170</v>
      </c>
      <c r="C600" s="4">
        <v>187.22227327028699</v>
      </c>
      <c r="D600" s="4">
        <v>188.366727105672</v>
      </c>
      <c r="E600" s="4">
        <v>224.566741154374</v>
      </c>
      <c r="F600" s="4">
        <v>246.077065737244</v>
      </c>
      <c r="G600" s="4">
        <v>269.04543976859702</v>
      </c>
      <c r="H600" s="4">
        <v>258.16777492469299</v>
      </c>
      <c r="I600" s="4">
        <v>244.23976673267401</v>
      </c>
      <c r="J600" s="4">
        <v>214.96277702534601</v>
      </c>
      <c r="K600" s="4">
        <v>206.41536134436299</v>
      </c>
      <c r="L600" s="4">
        <v>170.037595981414</v>
      </c>
    </row>
    <row r="601" spans="1:12" x14ac:dyDescent="0.25">
      <c r="A601" s="8" t="s">
        <v>94</v>
      </c>
      <c r="B601" s="2" t="s">
        <v>171</v>
      </c>
      <c r="C601" s="4">
        <v>187.22227327028699</v>
      </c>
      <c r="D601" s="4">
        <v>188.366727105672</v>
      </c>
      <c r="E601" s="4">
        <v>224.566741153946</v>
      </c>
      <c r="F601" s="4">
        <v>246.077065736821</v>
      </c>
      <c r="G601" s="4">
        <v>269.04543977001202</v>
      </c>
      <c r="H601" s="4">
        <v>258.167774923102</v>
      </c>
      <c r="I601" s="4">
        <v>244.23976673236601</v>
      </c>
      <c r="J601" s="4">
        <v>214.96277702482701</v>
      </c>
      <c r="K601" s="4">
        <v>206.41536134418101</v>
      </c>
      <c r="L601" s="4">
        <v>170.037595980921</v>
      </c>
    </row>
    <row r="602" spans="1:12" x14ac:dyDescent="0.25">
      <c r="A602" s="8" t="s">
        <v>94</v>
      </c>
      <c r="B602" s="2" t="s">
        <v>172</v>
      </c>
      <c r="C602" s="4">
        <v>187.22227327028801</v>
      </c>
      <c r="D602" s="4">
        <v>188.366727105672</v>
      </c>
      <c r="E602" s="4">
        <v>224.56674115412901</v>
      </c>
      <c r="F602" s="4">
        <v>246.07706573700901</v>
      </c>
      <c r="G602" s="4">
        <v>269.045439768309</v>
      </c>
      <c r="H602" s="4">
        <v>258.16777492328202</v>
      </c>
      <c r="I602" s="4">
        <v>244.239766732698</v>
      </c>
      <c r="J602" s="4">
        <v>214.962777025067</v>
      </c>
      <c r="K602" s="4">
        <v>206.41536134447901</v>
      </c>
      <c r="L602" s="4">
        <v>170.03759598126101</v>
      </c>
    </row>
    <row r="603" spans="1:12" x14ac:dyDescent="0.25">
      <c r="A603" s="8" t="s">
        <v>94</v>
      </c>
      <c r="B603" s="2" t="s">
        <v>173</v>
      </c>
      <c r="C603" s="4">
        <v>187.223110598044</v>
      </c>
      <c r="D603" s="4">
        <v>188.36802998811299</v>
      </c>
      <c r="E603" s="4">
        <v>224.72364820579</v>
      </c>
      <c r="F603" s="4">
        <v>246.19934121975399</v>
      </c>
      <c r="G603" s="4">
        <v>269.27722170625901</v>
      </c>
      <c r="H603" s="4">
        <v>258.30743275758402</v>
      </c>
      <c r="I603" s="4">
        <v>242.616713906662</v>
      </c>
      <c r="J603" s="4">
        <v>213.40191371299699</v>
      </c>
      <c r="K603" s="4">
        <v>207.056605241624</v>
      </c>
      <c r="L603" s="4">
        <v>173.29641219996799</v>
      </c>
    </row>
    <row r="604" spans="1:12" x14ac:dyDescent="0.25">
      <c r="A604" s="8" t="s">
        <v>94</v>
      </c>
      <c r="B604" s="2" t="s">
        <v>174</v>
      </c>
      <c r="C604" s="4">
        <v>187.22311059804301</v>
      </c>
      <c r="D604" s="4">
        <v>188.36802998811299</v>
      </c>
      <c r="E604" s="4">
        <v>224.72364820584201</v>
      </c>
      <c r="F604" s="4">
        <v>246.19934121974299</v>
      </c>
      <c r="G604" s="4">
        <v>269.27722170627101</v>
      </c>
      <c r="H604" s="4">
        <v>258.30743275757999</v>
      </c>
      <c r="I604" s="4">
        <v>242.61671390666601</v>
      </c>
      <c r="J604" s="4">
        <v>213.40191371299099</v>
      </c>
      <c r="K604" s="4">
        <v>207.056605241509</v>
      </c>
      <c r="L604" s="4">
        <v>173.29641219997501</v>
      </c>
    </row>
    <row r="605" spans="1:12" x14ac:dyDescent="0.25">
      <c r="A605" s="8" t="s">
        <v>94</v>
      </c>
      <c r="B605" s="2" t="s">
        <v>175</v>
      </c>
      <c r="C605" s="4">
        <v>187.22311059804301</v>
      </c>
      <c r="D605" s="4">
        <v>188.368029988112</v>
      </c>
      <c r="E605" s="4">
        <v>224.72364820580501</v>
      </c>
      <c r="F605" s="4">
        <v>246.19934121975601</v>
      </c>
      <c r="G605" s="4">
        <v>269.277221706261</v>
      </c>
      <c r="H605" s="4">
        <v>258.30743275757902</v>
      </c>
      <c r="I605" s="4">
        <v>242.61671390667701</v>
      </c>
      <c r="J605" s="4">
        <v>213.40191371299599</v>
      </c>
      <c r="K605" s="4">
        <v>207.05660524150699</v>
      </c>
      <c r="L605" s="4">
        <v>173.29641219999701</v>
      </c>
    </row>
    <row r="606" spans="1:12" x14ac:dyDescent="0.25">
      <c r="A606" s="8" t="s">
        <v>94</v>
      </c>
      <c r="B606" s="2" t="s">
        <v>164</v>
      </c>
      <c r="C606" s="4">
        <v>187.222273257674</v>
      </c>
      <c r="D606" s="4">
        <v>188.36815944023701</v>
      </c>
      <c r="E606" s="4">
        <v>224.59826691822701</v>
      </c>
      <c r="F606" s="4">
        <v>246.100343325474</v>
      </c>
      <c r="G606" s="4">
        <v>269.12121237239398</v>
      </c>
      <c r="H606" s="4">
        <v>258.20200526778802</v>
      </c>
      <c r="I606" s="4">
        <v>244.14788550779801</v>
      </c>
      <c r="J606" s="4">
        <v>214.615747477426</v>
      </c>
      <c r="K606" s="4">
        <v>205.68355117381299</v>
      </c>
      <c r="L606" s="4">
        <v>170.35640531930699</v>
      </c>
    </row>
    <row r="607" spans="1:12" x14ac:dyDescent="0.25">
      <c r="A607" s="8" t="s">
        <v>94</v>
      </c>
      <c r="B607" s="2" t="s">
        <v>176</v>
      </c>
      <c r="C607" s="4">
        <v>187.223110598044</v>
      </c>
      <c r="D607" s="4">
        <v>188.36529407988601</v>
      </c>
      <c r="E607" s="4">
        <v>224.70071328347001</v>
      </c>
      <c r="F607" s="4">
        <v>246.20592776974601</v>
      </c>
      <c r="G607" s="4">
        <v>269.27235482246999</v>
      </c>
      <c r="H607" s="4">
        <v>258.28371790250998</v>
      </c>
      <c r="I607" s="4">
        <v>242.35944166344601</v>
      </c>
      <c r="J607" s="4">
        <v>212.65263976367299</v>
      </c>
      <c r="K607" s="4">
        <v>205.42058650074</v>
      </c>
      <c r="L607" s="4">
        <v>172.56532935675099</v>
      </c>
    </row>
    <row r="608" spans="1:12" x14ac:dyDescent="0.25">
      <c r="A608" s="8" t="s">
        <v>94</v>
      </c>
      <c r="B608" s="2" t="s">
        <v>177</v>
      </c>
      <c r="C608" s="4">
        <v>187.22227327028699</v>
      </c>
      <c r="D608" s="4">
        <v>188.366727105672</v>
      </c>
      <c r="E608" s="4">
        <v>224.57307308116199</v>
      </c>
      <c r="F608" s="4">
        <v>246.083807411647</v>
      </c>
      <c r="G608" s="4">
        <v>269.03810547140199</v>
      </c>
      <c r="H608" s="4">
        <v>258.16350576026099</v>
      </c>
      <c r="I608" s="4">
        <v>244.217011443177</v>
      </c>
      <c r="J608" s="4">
        <v>214.934863908057</v>
      </c>
      <c r="K608" s="4">
        <v>206.407781840658</v>
      </c>
      <c r="L608" s="4">
        <v>170.05176942386399</v>
      </c>
    </row>
    <row r="609" spans="1:12" x14ac:dyDescent="0.25">
      <c r="A609" s="8" t="s">
        <v>94</v>
      </c>
      <c r="B609" s="2" t="s">
        <v>178</v>
      </c>
      <c r="C609" s="4">
        <v>187.22311059804301</v>
      </c>
      <c r="D609" s="4">
        <v>188.36802998811299</v>
      </c>
      <c r="E609" s="4">
        <v>224.72364820579199</v>
      </c>
      <c r="F609" s="4">
        <v>246.19934121970701</v>
      </c>
      <c r="G609" s="4">
        <v>269.27722170625799</v>
      </c>
      <c r="H609" s="4">
        <v>258.30743275757698</v>
      </c>
      <c r="I609" s="4">
        <v>242.61671390666501</v>
      </c>
      <c r="J609" s="4">
        <v>213.40191371298801</v>
      </c>
      <c r="K609" s="4">
        <v>207.05660524150599</v>
      </c>
      <c r="L609" s="4">
        <v>173.29641219997799</v>
      </c>
    </row>
    <row r="610" spans="1:12" x14ac:dyDescent="0.25">
      <c r="A610" s="8" t="s">
        <v>94</v>
      </c>
      <c r="B610" s="2" t="s">
        <v>179</v>
      </c>
      <c r="C610" s="4">
        <v>187.22227327028801</v>
      </c>
      <c r="D610" s="4">
        <v>188.36866034436201</v>
      </c>
      <c r="E610" s="4">
        <v>224.719302382514</v>
      </c>
      <c r="F610" s="4">
        <v>246.22341605726899</v>
      </c>
      <c r="G610" s="4">
        <v>269.28141369193202</v>
      </c>
      <c r="H610" s="4">
        <v>258.34918798451599</v>
      </c>
      <c r="I610" s="4">
        <v>244.48878624640901</v>
      </c>
      <c r="J610" s="4">
        <v>214.98288236754399</v>
      </c>
      <c r="K610" s="4">
        <v>209.227654389712</v>
      </c>
      <c r="L610" s="4">
        <v>176.30547979400799</v>
      </c>
    </row>
    <row r="611" spans="1:12" x14ac:dyDescent="0.25">
      <c r="A611" s="8" t="s">
        <v>94</v>
      </c>
      <c r="B611" s="2" t="s">
        <v>180</v>
      </c>
      <c r="C611" s="4">
        <v>187.22227327028699</v>
      </c>
      <c r="D611" s="4">
        <v>188.36866034436201</v>
      </c>
      <c r="E611" s="4">
        <v>224.71930238251599</v>
      </c>
      <c r="F611" s="4">
        <v>246.22341605726899</v>
      </c>
      <c r="G611" s="4">
        <v>269.28141369193202</v>
      </c>
      <c r="H611" s="4">
        <v>258.34918798451599</v>
      </c>
      <c r="I611" s="4">
        <v>244.48878624640901</v>
      </c>
      <c r="J611" s="4">
        <v>214.982882367553</v>
      </c>
      <c r="K611" s="4">
        <v>209.22765438970899</v>
      </c>
      <c r="L611" s="4">
        <v>176.30547979401001</v>
      </c>
    </row>
    <row r="612" spans="1:12" x14ac:dyDescent="0.25">
      <c r="A612" s="8" t="s">
        <v>94</v>
      </c>
      <c r="B612" s="2" t="s">
        <v>181</v>
      </c>
      <c r="C612" s="4">
        <v>187.22227327028801</v>
      </c>
      <c r="D612" s="4">
        <v>188.36866034436201</v>
      </c>
      <c r="E612" s="4">
        <v>224.71930238251699</v>
      </c>
      <c r="F612" s="4">
        <v>246.223416057268</v>
      </c>
      <c r="G612" s="4">
        <v>269.28141369197499</v>
      </c>
      <c r="H612" s="4">
        <v>258.349187984509</v>
      </c>
      <c r="I612" s="4">
        <v>244.48878624641</v>
      </c>
      <c r="J612" s="4">
        <v>214.98288236755101</v>
      </c>
      <c r="K612" s="4">
        <v>209.22765438970899</v>
      </c>
      <c r="L612" s="4">
        <v>176.305479793811</v>
      </c>
    </row>
    <row r="613" spans="1:12" x14ac:dyDescent="0.25">
      <c r="A613" s="8" t="s">
        <v>94</v>
      </c>
      <c r="B613" s="2" t="s">
        <v>182</v>
      </c>
      <c r="C613" s="4">
        <v>187.22311059039501</v>
      </c>
      <c r="D613" s="4">
        <v>188.368028818163</v>
      </c>
      <c r="E613" s="4">
        <v>224.71967286818</v>
      </c>
      <c r="F613" s="4">
        <v>246.20110731614801</v>
      </c>
      <c r="G613" s="4">
        <v>269.27266202656602</v>
      </c>
      <c r="H613" s="4">
        <v>258.35855648632798</v>
      </c>
      <c r="I613" s="4">
        <v>242.37039831046599</v>
      </c>
      <c r="J613" s="4">
        <v>212.167176745874</v>
      </c>
      <c r="K613" s="4">
        <v>209.84670265339</v>
      </c>
      <c r="L613" s="4">
        <v>180.41832648142099</v>
      </c>
    </row>
    <row r="614" spans="1:12" x14ac:dyDescent="0.25">
      <c r="A614" s="8" t="s">
        <v>94</v>
      </c>
      <c r="B614" s="2" t="s">
        <v>183</v>
      </c>
      <c r="C614" s="4">
        <v>187.22311059039501</v>
      </c>
      <c r="D614" s="4">
        <v>188.368028818163</v>
      </c>
      <c r="E614" s="4">
        <v>224.71967286819</v>
      </c>
      <c r="F614" s="4">
        <v>246.20110731615</v>
      </c>
      <c r="G614" s="4">
        <v>269.272662026577</v>
      </c>
      <c r="H614" s="4">
        <v>258.35855648543497</v>
      </c>
      <c r="I614" s="4">
        <v>242.370398310463</v>
      </c>
      <c r="J614" s="4">
        <v>212.167176745874</v>
      </c>
      <c r="K614" s="4">
        <v>209.84670265338499</v>
      </c>
      <c r="L614" s="4">
        <v>180.418326481392</v>
      </c>
    </row>
    <row r="615" spans="1:12" x14ac:dyDescent="0.25">
      <c r="A615" s="8" t="s">
        <v>94</v>
      </c>
      <c r="B615" s="2" t="s">
        <v>184</v>
      </c>
      <c r="C615" s="4">
        <v>187.22311059039501</v>
      </c>
      <c r="D615" s="4">
        <v>188.368028818163</v>
      </c>
      <c r="E615" s="4">
        <v>224.71967286817801</v>
      </c>
      <c r="F615" s="4">
        <v>246.201107316144</v>
      </c>
      <c r="G615" s="4">
        <v>269.27266203259001</v>
      </c>
      <c r="H615" s="4">
        <v>258.35855648543497</v>
      </c>
      <c r="I615" s="4">
        <v>242.37039831046101</v>
      </c>
      <c r="J615" s="4">
        <v>212.16717674587301</v>
      </c>
      <c r="K615" s="4">
        <v>209.846702653373</v>
      </c>
      <c r="L615" s="4">
        <v>180.41832648194</v>
      </c>
    </row>
    <row r="616" spans="1:12" x14ac:dyDescent="0.25">
      <c r="A616" s="8" t="s">
        <v>94</v>
      </c>
      <c r="B616" s="2" t="s">
        <v>165</v>
      </c>
      <c r="C616" s="4">
        <v>187.222273257674</v>
      </c>
      <c r="D616" s="4">
        <v>188.36815944023701</v>
      </c>
      <c r="E616" s="4">
        <v>224.59528330771201</v>
      </c>
      <c r="F616" s="4">
        <v>246.10034332593699</v>
      </c>
      <c r="G616" s="4">
        <v>269.12121237287403</v>
      </c>
      <c r="H616" s="4">
        <v>258.20200526825801</v>
      </c>
      <c r="I616" s="4">
        <v>244.147885508315</v>
      </c>
      <c r="J616" s="4">
        <v>214.61574747826</v>
      </c>
      <c r="K616" s="4">
        <v>205.683551174771</v>
      </c>
      <c r="L616" s="4">
        <v>170.35640531987599</v>
      </c>
    </row>
    <row r="617" spans="1:12" x14ac:dyDescent="0.25">
      <c r="A617" s="8" t="s">
        <v>94</v>
      </c>
      <c r="B617" s="2" t="s">
        <v>185</v>
      </c>
      <c r="C617" s="4">
        <v>187.22311059804301</v>
      </c>
      <c r="D617" s="4">
        <v>188.36529407988601</v>
      </c>
      <c r="E617" s="4">
        <v>224.70071328347001</v>
      </c>
      <c r="F617" s="4">
        <v>246.205927769759</v>
      </c>
      <c r="G617" s="4">
        <v>269.27235482275103</v>
      </c>
      <c r="H617" s="4">
        <v>258.28371790134099</v>
      </c>
      <c r="I617" s="4">
        <v>242.35944166345601</v>
      </c>
      <c r="J617" s="4">
        <v>212.65263976368001</v>
      </c>
      <c r="K617" s="4">
        <v>205.42058650074799</v>
      </c>
      <c r="L617" s="4">
        <v>172.56532935618199</v>
      </c>
    </row>
    <row r="618" spans="1:12" x14ac:dyDescent="0.25">
      <c r="A618" s="8" t="s">
        <v>94</v>
      </c>
      <c r="B618" s="2" t="s">
        <v>186</v>
      </c>
      <c r="C618" s="4">
        <v>187.22227327028699</v>
      </c>
      <c r="D618" s="4">
        <v>188.366727105672</v>
      </c>
      <c r="E618" s="4">
        <v>224.57307308112999</v>
      </c>
      <c r="F618" s="4">
        <v>246.083807411588</v>
      </c>
      <c r="G618" s="4">
        <v>269.03810547146401</v>
      </c>
      <c r="H618" s="4">
        <v>258.16350576002702</v>
      </c>
      <c r="I618" s="4">
        <v>244.217011443888</v>
      </c>
      <c r="J618" s="4">
        <v>214.93486390732801</v>
      </c>
      <c r="K618" s="4">
        <v>206.40778183951801</v>
      </c>
      <c r="L618" s="4">
        <v>170.051769419859</v>
      </c>
    </row>
    <row r="619" spans="1:12" x14ac:dyDescent="0.25">
      <c r="A619" s="8" t="s">
        <v>94</v>
      </c>
      <c r="B619" s="2" t="s">
        <v>187</v>
      </c>
      <c r="C619" s="4">
        <v>187.22311059804301</v>
      </c>
      <c r="D619" s="4">
        <v>188.36802998811299</v>
      </c>
      <c r="E619" s="4">
        <v>224.72364820578801</v>
      </c>
      <c r="F619" s="4">
        <v>246.199341219752</v>
      </c>
      <c r="G619" s="4">
        <v>269.27722170628402</v>
      </c>
      <c r="H619" s="4">
        <v>258.307432757578</v>
      </c>
      <c r="I619" s="4">
        <v>242.61671390666299</v>
      </c>
      <c r="J619" s="4">
        <v>213.40191371298701</v>
      </c>
      <c r="K619" s="4">
        <v>207.056605241505</v>
      </c>
      <c r="L619" s="4">
        <v>173.296412199949</v>
      </c>
    </row>
    <row r="620" spans="1:12" x14ac:dyDescent="0.25">
      <c r="A620" s="8" t="s">
        <v>94</v>
      </c>
      <c r="B620" s="2" t="s">
        <v>188</v>
      </c>
      <c r="C620" s="4">
        <v>187.222273270285</v>
      </c>
      <c r="D620" s="4">
        <v>188.36866034436201</v>
      </c>
      <c r="E620" s="4">
        <v>224.71930238251801</v>
      </c>
      <c r="F620" s="4">
        <v>246.223416057267</v>
      </c>
      <c r="G620" s="4">
        <v>269.28141369193401</v>
      </c>
      <c r="H620" s="4">
        <v>258.34918798451298</v>
      </c>
      <c r="I620" s="4">
        <v>244.48878624640901</v>
      </c>
      <c r="J620" s="4">
        <v>214.98288236755101</v>
      </c>
      <c r="K620" s="4">
        <v>209.22765438971001</v>
      </c>
      <c r="L620" s="4">
        <v>176.30547979379199</v>
      </c>
    </row>
    <row r="621" spans="1:12" x14ac:dyDescent="0.25">
      <c r="A621" s="8" t="s">
        <v>94</v>
      </c>
      <c r="B621" s="2" t="s">
        <v>189</v>
      </c>
      <c r="C621" s="4">
        <v>187.22227327028699</v>
      </c>
      <c r="D621" s="4">
        <v>188.36866034436201</v>
      </c>
      <c r="E621" s="4">
        <v>224.71930238251801</v>
      </c>
      <c r="F621" s="4">
        <v>246.223416057267</v>
      </c>
      <c r="G621" s="4">
        <v>269.28141369193298</v>
      </c>
      <c r="H621" s="4">
        <v>258.34918798451503</v>
      </c>
      <c r="I621" s="4">
        <v>244.48878624641</v>
      </c>
      <c r="J621" s="4">
        <v>214.98288236754601</v>
      </c>
      <c r="K621" s="4">
        <v>209.227654389712</v>
      </c>
      <c r="L621" s="4">
        <v>176.30547979379</v>
      </c>
    </row>
    <row r="622" spans="1:12" x14ac:dyDescent="0.25">
      <c r="A622" s="8" t="s">
        <v>94</v>
      </c>
      <c r="B622" s="2" t="s">
        <v>190</v>
      </c>
      <c r="C622" s="4">
        <v>187.22227327028699</v>
      </c>
      <c r="D622" s="4">
        <v>188.36866034436201</v>
      </c>
      <c r="E622" s="4">
        <v>224.719302382508</v>
      </c>
      <c r="F622" s="4">
        <v>246.223416057268</v>
      </c>
      <c r="G622" s="4">
        <v>269.28141369193298</v>
      </c>
      <c r="H622" s="4">
        <v>258.349187984514</v>
      </c>
      <c r="I622" s="4">
        <v>244.48878624641</v>
      </c>
      <c r="J622" s="4">
        <v>214.98288236755101</v>
      </c>
      <c r="K622" s="4">
        <v>209.22765438970899</v>
      </c>
      <c r="L622" s="4">
        <v>176.30547978527201</v>
      </c>
    </row>
    <row r="623" spans="1:12" x14ac:dyDescent="0.25">
      <c r="A623" s="8" t="s">
        <v>94</v>
      </c>
      <c r="B623" s="2" t="s">
        <v>191</v>
      </c>
      <c r="C623" s="4">
        <v>187.22311059039501</v>
      </c>
      <c r="D623" s="4">
        <v>188.368028818163</v>
      </c>
      <c r="E623" s="4">
        <v>224.71967286817301</v>
      </c>
      <c r="F623" s="4">
        <v>246.201107316172</v>
      </c>
      <c r="G623" s="4">
        <v>269.272662026577</v>
      </c>
      <c r="H623" s="4">
        <v>258.35855648543401</v>
      </c>
      <c r="I623" s="4">
        <v>242.37039831046201</v>
      </c>
      <c r="J623" s="4">
        <v>212.16717674587201</v>
      </c>
      <c r="K623" s="4">
        <v>209.84670265339</v>
      </c>
      <c r="L623" s="4">
        <v>180.41832648142099</v>
      </c>
    </row>
    <row r="624" spans="1:12" x14ac:dyDescent="0.25">
      <c r="A624" s="8" t="s">
        <v>94</v>
      </c>
      <c r="B624" s="2" t="s">
        <v>192</v>
      </c>
      <c r="C624" s="4">
        <v>187.22311059039501</v>
      </c>
      <c r="D624" s="4">
        <v>188.368028818163</v>
      </c>
      <c r="E624" s="4">
        <v>224.71967286817599</v>
      </c>
      <c r="F624" s="4">
        <v>246.20110731618601</v>
      </c>
      <c r="G624" s="4">
        <v>269.27266202657302</v>
      </c>
      <c r="H624" s="4">
        <v>258.35855648543702</v>
      </c>
      <c r="I624" s="4">
        <v>242.370398310463</v>
      </c>
      <c r="J624" s="4">
        <v>212.16717674587201</v>
      </c>
      <c r="K624" s="4">
        <v>209.84670265342899</v>
      </c>
      <c r="L624" s="4">
        <v>180.41832648195401</v>
      </c>
    </row>
    <row r="625" spans="1:12" x14ac:dyDescent="0.25">
      <c r="A625" s="8" t="s">
        <v>94</v>
      </c>
      <c r="B625" s="2" t="s">
        <v>193</v>
      </c>
      <c r="C625" s="4">
        <v>187.22311059039501</v>
      </c>
      <c r="D625" s="4">
        <v>188.368028818163</v>
      </c>
      <c r="E625" s="4">
        <v>224.719672868174</v>
      </c>
      <c r="F625" s="4">
        <v>246.20110731614699</v>
      </c>
      <c r="G625" s="4">
        <v>269.272662026587</v>
      </c>
      <c r="H625" s="4">
        <v>258.358556485419</v>
      </c>
      <c r="I625" s="4">
        <v>242.37039831046201</v>
      </c>
      <c r="J625" s="4">
        <v>212.16717674587201</v>
      </c>
      <c r="K625" s="4">
        <v>209.846702653389</v>
      </c>
      <c r="L625" s="4">
        <v>180.41832648142099</v>
      </c>
    </row>
    <row r="626" spans="1:12" x14ac:dyDescent="0.25">
      <c r="A626" s="2" t="s">
        <v>100</v>
      </c>
      <c r="B626" s="2" t="s">
        <v>166</v>
      </c>
      <c r="C626" s="4">
        <v>1953.3196998691401</v>
      </c>
      <c r="D626" s="4">
        <v>1888.3000499310799</v>
      </c>
      <c r="E626" s="4">
        <v>1891.31648009019</v>
      </c>
      <c r="F626" s="4">
        <v>1858.9454055359499</v>
      </c>
      <c r="G626" s="4">
        <v>1626.66735288568</v>
      </c>
      <c r="H626" s="4">
        <v>1587.77123322074</v>
      </c>
      <c r="I626" s="4">
        <v>1590.90692353346</v>
      </c>
      <c r="J626" s="4">
        <v>1601.9497713148501</v>
      </c>
      <c r="K626" s="4">
        <v>1633.0424367103899</v>
      </c>
      <c r="L626" s="4">
        <v>1590.4669411807299</v>
      </c>
    </row>
    <row r="627" spans="1:12" x14ac:dyDescent="0.25">
      <c r="A627" s="8" t="s">
        <v>100</v>
      </c>
      <c r="B627" s="2" t="s">
        <v>163</v>
      </c>
      <c r="C627" s="4">
        <v>1953.3199905358499</v>
      </c>
      <c r="D627" s="4">
        <v>1888.4123448978501</v>
      </c>
      <c r="E627" s="4">
        <v>1891.33181411945</v>
      </c>
      <c r="F627" s="4">
        <v>1862.19920059319</v>
      </c>
      <c r="G627" s="4">
        <v>1626.79151242023</v>
      </c>
      <c r="H627" s="4">
        <v>1584.5608906151999</v>
      </c>
      <c r="I627" s="4">
        <v>1572.75006343062</v>
      </c>
      <c r="J627" s="4">
        <v>1450.0674084920799</v>
      </c>
      <c r="K627" s="4">
        <v>1083.1594717640701</v>
      </c>
      <c r="L627" s="4">
        <v>717.167525150507</v>
      </c>
    </row>
    <row r="628" spans="1:12" x14ac:dyDescent="0.25">
      <c r="A628" s="8" t="s">
        <v>100</v>
      </c>
      <c r="B628" s="2" t="s">
        <v>167</v>
      </c>
      <c r="C628" s="4">
        <v>1953.31999050535</v>
      </c>
      <c r="D628" s="4">
        <v>1888.4137045673599</v>
      </c>
      <c r="E628" s="4">
        <v>1891.3324598419899</v>
      </c>
      <c r="F628" s="4">
        <v>1861.8955595779701</v>
      </c>
      <c r="G628" s="4">
        <v>1627.32996443249</v>
      </c>
      <c r="H628" s="4">
        <v>1585.4139791657101</v>
      </c>
      <c r="I628" s="4">
        <v>1573.3636596696299</v>
      </c>
      <c r="J628" s="4">
        <v>1453.1457319010899</v>
      </c>
      <c r="K628" s="4">
        <v>1079.60230913907</v>
      </c>
      <c r="L628" s="4">
        <v>713.19830914532395</v>
      </c>
    </row>
    <row r="629" spans="1:12" x14ac:dyDescent="0.25">
      <c r="A629" s="8" t="s">
        <v>100</v>
      </c>
      <c r="B629" s="2" t="s">
        <v>168</v>
      </c>
      <c r="C629" s="4">
        <v>1953.31999050535</v>
      </c>
      <c r="D629" s="4">
        <v>1888.4123711982299</v>
      </c>
      <c r="E629" s="4">
        <v>1891.3318371053499</v>
      </c>
      <c r="F629" s="4">
        <v>1862.16073534972</v>
      </c>
      <c r="G629" s="4">
        <v>1626.7073921277999</v>
      </c>
      <c r="H629" s="4">
        <v>1585.181663352</v>
      </c>
      <c r="I629" s="4">
        <v>1573.3288158790999</v>
      </c>
      <c r="J629" s="4">
        <v>1445.2560926941501</v>
      </c>
      <c r="K629" s="4">
        <v>1077.15228035215</v>
      </c>
      <c r="L629" s="4">
        <v>717.80023862833195</v>
      </c>
    </row>
    <row r="630" spans="1:12" x14ac:dyDescent="0.25">
      <c r="A630" s="8" t="s">
        <v>100</v>
      </c>
      <c r="B630" s="2" t="s">
        <v>169</v>
      </c>
      <c r="C630" s="4">
        <v>1953.31999050535</v>
      </c>
      <c r="D630" s="4">
        <v>1888.41301847604</v>
      </c>
      <c r="E630" s="4">
        <v>1891.3324598389399</v>
      </c>
      <c r="F630" s="4">
        <v>1861.8948733981799</v>
      </c>
      <c r="G630" s="4">
        <v>1627.28523180759</v>
      </c>
      <c r="H630" s="4">
        <v>1585.5545204534001</v>
      </c>
      <c r="I630" s="4">
        <v>1573.39659208583</v>
      </c>
      <c r="J630" s="4">
        <v>1445.78185383142</v>
      </c>
      <c r="K630" s="4">
        <v>1072.7071879371799</v>
      </c>
      <c r="L630" s="4">
        <v>711.18287959574502</v>
      </c>
    </row>
    <row r="631" spans="1:12" x14ac:dyDescent="0.25">
      <c r="A631" s="8" t="s">
        <v>100</v>
      </c>
      <c r="B631" s="2" t="s">
        <v>170</v>
      </c>
      <c r="C631" s="4">
        <v>1953.31999050534</v>
      </c>
      <c r="D631" s="4">
        <v>1888.4123711982299</v>
      </c>
      <c r="E631" s="4">
        <v>1891.3318371053499</v>
      </c>
      <c r="F631" s="4">
        <v>1862.16073534972</v>
      </c>
      <c r="G631" s="4">
        <v>1626.7073921277999</v>
      </c>
      <c r="H631" s="4">
        <v>1585.18187766963</v>
      </c>
      <c r="I631" s="4">
        <v>1573.32989220883</v>
      </c>
      <c r="J631" s="4">
        <v>1445.2732652531199</v>
      </c>
      <c r="K631" s="4">
        <v>1076.8042274563199</v>
      </c>
      <c r="L631" s="4">
        <v>717.87149789024295</v>
      </c>
    </row>
    <row r="632" spans="1:12" x14ac:dyDescent="0.25">
      <c r="A632" s="8" t="s">
        <v>100</v>
      </c>
      <c r="B632" s="2" t="s">
        <v>171</v>
      </c>
      <c r="C632" s="4">
        <v>1953.31999050534</v>
      </c>
      <c r="D632" s="4">
        <v>1888.4123711982299</v>
      </c>
      <c r="E632" s="4">
        <v>1891.3318371053499</v>
      </c>
      <c r="F632" s="4">
        <v>1862.16073534972</v>
      </c>
      <c r="G632" s="4">
        <v>1626.7073921277999</v>
      </c>
      <c r="H632" s="4">
        <v>1585.18187766963</v>
      </c>
      <c r="I632" s="4">
        <v>1573.32989220884</v>
      </c>
      <c r="J632" s="4">
        <v>1445.2732652549701</v>
      </c>
      <c r="K632" s="4">
        <v>1076.80422745798</v>
      </c>
      <c r="L632" s="4">
        <v>717.871497888715</v>
      </c>
    </row>
    <row r="633" spans="1:12" x14ac:dyDescent="0.25">
      <c r="A633" s="8" t="s">
        <v>100</v>
      </c>
      <c r="B633" s="2" t="s">
        <v>172</v>
      </c>
      <c r="C633" s="4">
        <v>1953.31999050534</v>
      </c>
      <c r="D633" s="4">
        <v>1888.4123711982299</v>
      </c>
      <c r="E633" s="4">
        <v>1891.3318371053499</v>
      </c>
      <c r="F633" s="4">
        <v>1862.16073534972</v>
      </c>
      <c r="G633" s="4">
        <v>1626.7073921277999</v>
      </c>
      <c r="H633" s="4">
        <v>1585.18187766963</v>
      </c>
      <c r="I633" s="4">
        <v>1573.32989220887</v>
      </c>
      <c r="J633" s="4">
        <v>1445.27326525629</v>
      </c>
      <c r="K633" s="4">
        <v>1076.8042274587799</v>
      </c>
      <c r="L633" s="4">
        <v>717.87149788996601</v>
      </c>
    </row>
    <row r="634" spans="1:12" x14ac:dyDescent="0.25">
      <c r="A634" s="8" t="s">
        <v>100</v>
      </c>
      <c r="B634" s="2" t="s">
        <v>173</v>
      </c>
      <c r="C634" s="4">
        <v>1953.31999050535</v>
      </c>
      <c r="D634" s="4">
        <v>1888.41301847604</v>
      </c>
      <c r="E634" s="4">
        <v>1891.3324598389399</v>
      </c>
      <c r="F634" s="4">
        <v>1861.8948733982099</v>
      </c>
      <c r="G634" s="4">
        <v>1627.28523180759</v>
      </c>
      <c r="H634" s="4">
        <v>1585.5545204534001</v>
      </c>
      <c r="I634" s="4">
        <v>1573.39659208583</v>
      </c>
      <c r="J634" s="4">
        <v>1445.7818538311701</v>
      </c>
      <c r="K634" s="4">
        <v>1072.7071879369</v>
      </c>
      <c r="L634" s="4">
        <v>711.18287959558097</v>
      </c>
    </row>
    <row r="635" spans="1:12" x14ac:dyDescent="0.25">
      <c r="A635" s="8" t="s">
        <v>100</v>
      </c>
      <c r="B635" s="2" t="s">
        <v>174</v>
      </c>
      <c r="C635" s="4">
        <v>1953.31999050534</v>
      </c>
      <c r="D635" s="4">
        <v>1888.41301847604</v>
      </c>
      <c r="E635" s="4">
        <v>1891.3324598389399</v>
      </c>
      <c r="F635" s="4">
        <v>1861.8948733981799</v>
      </c>
      <c r="G635" s="4">
        <v>1627.28523180759</v>
      </c>
      <c r="H635" s="4">
        <v>1585.5545204534001</v>
      </c>
      <c r="I635" s="4">
        <v>1573.39659208582</v>
      </c>
      <c r="J635" s="4">
        <v>1445.78185383134</v>
      </c>
      <c r="K635" s="4">
        <v>1072.7071879370801</v>
      </c>
      <c r="L635" s="4">
        <v>711.182879595695</v>
      </c>
    </row>
    <row r="636" spans="1:12" x14ac:dyDescent="0.25">
      <c r="A636" s="8" t="s">
        <v>100</v>
      </c>
      <c r="B636" s="2" t="s">
        <v>175</v>
      </c>
      <c r="C636" s="4">
        <v>1953.31999050535</v>
      </c>
      <c r="D636" s="4">
        <v>1888.41301847604</v>
      </c>
      <c r="E636" s="4">
        <v>1891.3324598389399</v>
      </c>
      <c r="F636" s="4">
        <v>1861.8948733981799</v>
      </c>
      <c r="G636" s="4">
        <v>1627.28523180759</v>
      </c>
      <c r="H636" s="4">
        <v>1585.5545204534001</v>
      </c>
      <c r="I636" s="4">
        <v>1573.39659208583</v>
      </c>
      <c r="J636" s="4">
        <v>1445.7818538310401</v>
      </c>
      <c r="K636" s="4">
        <v>1072.7071879370101</v>
      </c>
      <c r="L636" s="4">
        <v>711.18287959553004</v>
      </c>
    </row>
    <row r="637" spans="1:12" x14ac:dyDescent="0.25">
      <c r="A637" s="8" t="s">
        <v>100</v>
      </c>
      <c r="B637" s="2" t="s">
        <v>164</v>
      </c>
      <c r="C637" s="4">
        <v>1953.3199905358499</v>
      </c>
      <c r="D637" s="4">
        <v>1888.4123448978501</v>
      </c>
      <c r="E637" s="4">
        <v>1891.33181411946</v>
      </c>
      <c r="F637" s="4">
        <v>1862.19920059319</v>
      </c>
      <c r="G637" s="4">
        <v>1626.79151242023</v>
      </c>
      <c r="H637" s="4">
        <v>1584.5608906151999</v>
      </c>
      <c r="I637" s="4">
        <v>1572.75006343064</v>
      </c>
      <c r="J637" s="4">
        <v>1450.06740849226</v>
      </c>
      <c r="K637" s="4">
        <v>1083.1594717642399</v>
      </c>
      <c r="L637" s="4">
        <v>717.16752515056305</v>
      </c>
    </row>
    <row r="638" spans="1:12" x14ac:dyDescent="0.25">
      <c r="A638" s="8" t="s">
        <v>100</v>
      </c>
      <c r="B638" s="2" t="s">
        <v>176</v>
      </c>
      <c r="C638" s="4">
        <v>1953.31999050535</v>
      </c>
      <c r="D638" s="4">
        <v>1888.4137045673599</v>
      </c>
      <c r="E638" s="4">
        <v>1891.3324598419899</v>
      </c>
      <c r="F638" s="4">
        <v>1861.8955595779701</v>
      </c>
      <c r="G638" s="4">
        <v>1627.32996443249</v>
      </c>
      <c r="H638" s="4">
        <v>1585.4139791657001</v>
      </c>
      <c r="I638" s="4">
        <v>1573.3636596696299</v>
      </c>
      <c r="J638" s="4">
        <v>1453.1457319011099</v>
      </c>
      <c r="K638" s="4">
        <v>1079.60230913909</v>
      </c>
      <c r="L638" s="4">
        <v>713.19830914299905</v>
      </c>
    </row>
    <row r="639" spans="1:12" x14ac:dyDescent="0.25">
      <c r="A639" s="8" t="s">
        <v>100</v>
      </c>
      <c r="B639" s="2" t="s">
        <v>177</v>
      </c>
      <c r="C639" s="4">
        <v>1953.31999050535</v>
      </c>
      <c r="D639" s="4">
        <v>1888.4123711982299</v>
      </c>
      <c r="E639" s="4">
        <v>1891.3318371053599</v>
      </c>
      <c r="F639" s="4">
        <v>1862.16073534972</v>
      </c>
      <c r="G639" s="4">
        <v>1626.7073921277999</v>
      </c>
      <c r="H639" s="4">
        <v>1585.181663352</v>
      </c>
      <c r="I639" s="4">
        <v>1573.32881587927</v>
      </c>
      <c r="J639" s="4">
        <v>1445.2560927028901</v>
      </c>
      <c r="K639" s="4">
        <v>1077.15228036082</v>
      </c>
      <c r="L639" s="4">
        <v>717.80023863372401</v>
      </c>
    </row>
    <row r="640" spans="1:12" x14ac:dyDescent="0.25">
      <c r="A640" s="8" t="s">
        <v>100</v>
      </c>
      <c r="B640" s="2" t="s">
        <v>178</v>
      </c>
      <c r="C640" s="4">
        <v>1953.31999050535</v>
      </c>
      <c r="D640" s="4">
        <v>1888.41301847604</v>
      </c>
      <c r="E640" s="4">
        <v>1891.3324598389399</v>
      </c>
      <c r="F640" s="4">
        <v>1861.8948733981799</v>
      </c>
      <c r="G640" s="4">
        <v>1627.28523180759</v>
      </c>
      <c r="H640" s="4">
        <v>1585.5545204534001</v>
      </c>
      <c r="I640" s="4">
        <v>1573.39659208583</v>
      </c>
      <c r="J640" s="4">
        <v>1445.7818538311101</v>
      </c>
      <c r="K640" s="4">
        <v>1072.7071879370401</v>
      </c>
      <c r="L640" s="4">
        <v>711.18287959557404</v>
      </c>
    </row>
    <row r="641" spans="1:12" x14ac:dyDescent="0.25">
      <c r="A641" s="8" t="s">
        <v>100</v>
      </c>
      <c r="B641" s="2" t="s">
        <v>179</v>
      </c>
      <c r="C641" s="4">
        <v>1953.31999050534</v>
      </c>
      <c r="D641" s="4">
        <v>1888.41252755032</v>
      </c>
      <c r="E641" s="4">
        <v>1891.3319737603799</v>
      </c>
      <c r="F641" s="4">
        <v>1861.9316723557399</v>
      </c>
      <c r="G641" s="4">
        <v>1626.7072194284301</v>
      </c>
      <c r="H641" s="4">
        <v>1584.2990318613699</v>
      </c>
      <c r="I641" s="4">
        <v>1572.83337899346</v>
      </c>
      <c r="J641" s="4">
        <v>1450.6657811863599</v>
      </c>
      <c r="K641" s="4">
        <v>1077.7573741727699</v>
      </c>
      <c r="L641" s="4">
        <v>708.42499225140295</v>
      </c>
    </row>
    <row r="642" spans="1:12" x14ac:dyDescent="0.25">
      <c r="A642" s="8" t="s">
        <v>100</v>
      </c>
      <c r="B642" s="2" t="s">
        <v>180</v>
      </c>
      <c r="C642" s="4">
        <v>1953.31999050535</v>
      </c>
      <c r="D642" s="4">
        <v>1888.41252755032</v>
      </c>
      <c r="E642" s="4">
        <v>1891.3319737603799</v>
      </c>
      <c r="F642" s="4">
        <v>1861.9316723557399</v>
      </c>
      <c r="G642" s="4">
        <v>1626.7072194284301</v>
      </c>
      <c r="H642" s="4">
        <v>1584.2990318613699</v>
      </c>
      <c r="I642" s="4">
        <v>1572.83337899346</v>
      </c>
      <c r="J642" s="4">
        <v>1450.6657811862101</v>
      </c>
      <c r="K642" s="4">
        <v>1077.7573741726301</v>
      </c>
      <c r="L642" s="4">
        <v>708.42499225139898</v>
      </c>
    </row>
    <row r="643" spans="1:12" x14ac:dyDescent="0.25">
      <c r="A643" s="8" t="s">
        <v>100</v>
      </c>
      <c r="B643" s="2" t="s">
        <v>181</v>
      </c>
      <c r="C643" s="4">
        <v>1953.31999050535</v>
      </c>
      <c r="D643" s="4">
        <v>1888.41252755032</v>
      </c>
      <c r="E643" s="4">
        <v>1891.3319737603799</v>
      </c>
      <c r="F643" s="4">
        <v>1861.9316723557399</v>
      </c>
      <c r="G643" s="4">
        <v>1626.7072194284301</v>
      </c>
      <c r="H643" s="4">
        <v>1584.2990318613699</v>
      </c>
      <c r="I643" s="4">
        <v>1572.83337899346</v>
      </c>
      <c r="J643" s="4">
        <v>1450.6657811862401</v>
      </c>
      <c r="K643" s="4">
        <v>1077.7573741726601</v>
      </c>
      <c r="L643" s="4">
        <v>708.424992251758</v>
      </c>
    </row>
    <row r="644" spans="1:12" x14ac:dyDescent="0.25">
      <c r="A644" s="8" t="s">
        <v>100</v>
      </c>
      <c r="B644" s="2" t="s">
        <v>182</v>
      </c>
      <c r="C644" s="4">
        <v>1953.31999052384</v>
      </c>
      <c r="D644" s="4">
        <v>1888.41267020132</v>
      </c>
      <c r="E644" s="4">
        <v>1891.3321558968901</v>
      </c>
      <c r="F644" s="4">
        <v>1862.4036801376601</v>
      </c>
      <c r="G644" s="4">
        <v>1627.37732693405</v>
      </c>
      <c r="H644" s="4">
        <v>1584.1422598816901</v>
      </c>
      <c r="I644" s="4">
        <v>1572.75640084767</v>
      </c>
      <c r="J644" s="4">
        <v>1457.8461788618899</v>
      </c>
      <c r="K644" s="4">
        <v>1077.1484227884901</v>
      </c>
      <c r="L644" s="4">
        <v>700.31763565799304</v>
      </c>
    </row>
    <row r="645" spans="1:12" x14ac:dyDescent="0.25">
      <c r="A645" s="8" t="s">
        <v>100</v>
      </c>
      <c r="B645" s="2" t="s">
        <v>183</v>
      </c>
      <c r="C645" s="4">
        <v>1953.31999052384</v>
      </c>
      <c r="D645" s="4">
        <v>1888.41267020132</v>
      </c>
      <c r="E645" s="4">
        <v>1891.3321558968901</v>
      </c>
      <c r="F645" s="4">
        <v>1862.4036801376601</v>
      </c>
      <c r="G645" s="4">
        <v>1627.37732693405</v>
      </c>
      <c r="H645" s="4">
        <v>1584.1422598816901</v>
      </c>
      <c r="I645" s="4">
        <v>1572.75640084767</v>
      </c>
      <c r="J645" s="4">
        <v>1457.8461788618899</v>
      </c>
      <c r="K645" s="4">
        <v>1077.1484227885401</v>
      </c>
      <c r="L645" s="4">
        <v>700.31763566095901</v>
      </c>
    </row>
    <row r="646" spans="1:12" x14ac:dyDescent="0.25">
      <c r="A646" s="8" t="s">
        <v>100</v>
      </c>
      <c r="B646" s="2" t="s">
        <v>184</v>
      </c>
      <c r="C646" s="4">
        <v>1953.31999052384</v>
      </c>
      <c r="D646" s="4">
        <v>1888.41267020132</v>
      </c>
      <c r="E646" s="4">
        <v>1891.3321558968901</v>
      </c>
      <c r="F646" s="4">
        <v>1862.4036801376601</v>
      </c>
      <c r="G646" s="4">
        <v>1627.37732693405</v>
      </c>
      <c r="H646" s="4">
        <v>1584.1422598816901</v>
      </c>
      <c r="I646" s="4">
        <v>1572.75640084767</v>
      </c>
      <c r="J646" s="4">
        <v>1457.8461788618899</v>
      </c>
      <c r="K646" s="4">
        <v>1077.1484227884901</v>
      </c>
      <c r="L646" s="4">
        <v>700.31763565751396</v>
      </c>
    </row>
    <row r="647" spans="1:12" x14ac:dyDescent="0.25">
      <c r="A647" s="8" t="s">
        <v>100</v>
      </c>
      <c r="B647" s="2" t="s">
        <v>165</v>
      </c>
      <c r="C647" s="4">
        <v>1953.3199905358499</v>
      </c>
      <c r="D647" s="4">
        <v>1888.4123448978501</v>
      </c>
      <c r="E647" s="4">
        <v>1891.33181411945</v>
      </c>
      <c r="F647" s="4">
        <v>1862.19920059319</v>
      </c>
      <c r="G647" s="4">
        <v>1626.79151242023</v>
      </c>
      <c r="H647" s="4">
        <v>1584.5608906151999</v>
      </c>
      <c r="I647" s="4">
        <v>1572.7500634304999</v>
      </c>
      <c r="J647" s="4">
        <v>1450.0674084910099</v>
      </c>
      <c r="K647" s="4">
        <v>1083.1594717630801</v>
      </c>
      <c r="L647" s="4">
        <v>717.167525151071</v>
      </c>
    </row>
    <row r="648" spans="1:12" x14ac:dyDescent="0.25">
      <c r="A648" s="8" t="s">
        <v>100</v>
      </c>
      <c r="B648" s="2" t="s">
        <v>185</v>
      </c>
      <c r="C648" s="4">
        <v>1953.31999050535</v>
      </c>
      <c r="D648" s="4">
        <v>1888.4137045673599</v>
      </c>
      <c r="E648" s="4">
        <v>1891.3324598419899</v>
      </c>
      <c r="F648" s="4">
        <v>1861.8955595779701</v>
      </c>
      <c r="G648" s="4">
        <v>1627.32996443249</v>
      </c>
      <c r="H648" s="4">
        <v>1585.4139791657001</v>
      </c>
      <c r="I648" s="4">
        <v>1573.3636596696299</v>
      </c>
      <c r="J648" s="4">
        <v>1453.1457319010899</v>
      </c>
      <c r="K648" s="4">
        <v>1079.60230913907</v>
      </c>
      <c r="L648" s="4">
        <v>713.19830914269801</v>
      </c>
    </row>
    <row r="649" spans="1:12" x14ac:dyDescent="0.25">
      <c r="A649" s="8" t="s">
        <v>100</v>
      </c>
      <c r="B649" s="2" t="s">
        <v>186</v>
      </c>
      <c r="C649" s="4">
        <v>1953.31999050535</v>
      </c>
      <c r="D649" s="4">
        <v>1888.4123711982299</v>
      </c>
      <c r="E649" s="4">
        <v>1891.3318371053499</v>
      </c>
      <c r="F649" s="4">
        <v>1862.16073534972</v>
      </c>
      <c r="G649" s="4">
        <v>1626.7073921277999</v>
      </c>
      <c r="H649" s="4">
        <v>1585.18166335201</v>
      </c>
      <c r="I649" s="4">
        <v>1573.3288158792</v>
      </c>
      <c r="J649" s="4">
        <v>1445.25609269964</v>
      </c>
      <c r="K649" s="4">
        <v>1077.1522803575899</v>
      </c>
      <c r="L649" s="4">
        <v>717.80023863171698</v>
      </c>
    </row>
    <row r="650" spans="1:12" x14ac:dyDescent="0.25">
      <c r="A650" s="8" t="s">
        <v>100</v>
      </c>
      <c r="B650" s="2" t="s">
        <v>187</v>
      </c>
      <c r="C650" s="4">
        <v>1953.31999050535</v>
      </c>
      <c r="D650" s="4">
        <v>1888.41301847604</v>
      </c>
      <c r="E650" s="4">
        <v>1891.3324598389399</v>
      </c>
      <c r="F650" s="4">
        <v>1861.8948733981799</v>
      </c>
      <c r="G650" s="4">
        <v>1627.28523180759</v>
      </c>
      <c r="H650" s="4">
        <v>1585.5545204534001</v>
      </c>
      <c r="I650" s="4">
        <v>1573.39659208582</v>
      </c>
      <c r="J650" s="4">
        <v>1445.7818538310801</v>
      </c>
      <c r="K650" s="4">
        <v>1072.7071879369701</v>
      </c>
      <c r="L650" s="4">
        <v>711.18287959558802</v>
      </c>
    </row>
    <row r="651" spans="1:12" x14ac:dyDescent="0.25">
      <c r="A651" s="8" t="s">
        <v>100</v>
      </c>
      <c r="B651" s="2" t="s">
        <v>188</v>
      </c>
      <c r="C651" s="4">
        <v>1953.31999050535</v>
      </c>
      <c r="D651" s="4">
        <v>1888.41252755032</v>
      </c>
      <c r="E651" s="4">
        <v>1891.3319737603799</v>
      </c>
      <c r="F651" s="4">
        <v>1861.9316723557399</v>
      </c>
      <c r="G651" s="4">
        <v>1626.7072194284401</v>
      </c>
      <c r="H651" s="4">
        <v>1584.2990318613699</v>
      </c>
      <c r="I651" s="4">
        <v>1572.83337899346</v>
      </c>
      <c r="J651" s="4">
        <v>1450.6657811862401</v>
      </c>
      <c r="K651" s="4">
        <v>1077.7573741726801</v>
      </c>
      <c r="L651" s="4">
        <v>708.42499225172503</v>
      </c>
    </row>
    <row r="652" spans="1:12" x14ac:dyDescent="0.25">
      <c r="A652" s="8" t="s">
        <v>100</v>
      </c>
      <c r="B652" s="2" t="s">
        <v>189</v>
      </c>
      <c r="C652" s="4">
        <v>1953.31999050535</v>
      </c>
      <c r="D652" s="4">
        <v>1888.41252755032</v>
      </c>
      <c r="E652" s="4">
        <v>1891.3319737603799</v>
      </c>
      <c r="F652" s="4">
        <v>1861.9316723557399</v>
      </c>
      <c r="G652" s="4">
        <v>1626.7072194284301</v>
      </c>
      <c r="H652" s="4">
        <v>1584.2990318613699</v>
      </c>
      <c r="I652" s="4">
        <v>1572.83337899346</v>
      </c>
      <c r="J652" s="4">
        <v>1450.6657811863599</v>
      </c>
      <c r="K652" s="4">
        <v>1077.7573741727799</v>
      </c>
      <c r="L652" s="4">
        <v>708.42499225172696</v>
      </c>
    </row>
    <row r="653" spans="1:12" x14ac:dyDescent="0.25">
      <c r="A653" s="8" t="s">
        <v>100</v>
      </c>
      <c r="B653" s="2" t="s">
        <v>190</v>
      </c>
      <c r="C653" s="4">
        <v>1953.31999050535</v>
      </c>
      <c r="D653" s="4">
        <v>1888.41252755032</v>
      </c>
      <c r="E653" s="4">
        <v>1891.3319737603799</v>
      </c>
      <c r="F653" s="4">
        <v>1861.9316723557399</v>
      </c>
      <c r="G653" s="4">
        <v>1626.7072194284301</v>
      </c>
      <c r="H653" s="4">
        <v>1584.2990318613699</v>
      </c>
      <c r="I653" s="4">
        <v>1572.83337899346</v>
      </c>
      <c r="J653" s="4">
        <v>1450.6657811862401</v>
      </c>
      <c r="K653" s="4">
        <v>1077.7573741726601</v>
      </c>
      <c r="L653" s="4">
        <v>708.42499226440202</v>
      </c>
    </row>
    <row r="654" spans="1:12" x14ac:dyDescent="0.25">
      <c r="A654" s="8" t="s">
        <v>100</v>
      </c>
      <c r="B654" s="2" t="s">
        <v>191</v>
      </c>
      <c r="C654" s="4">
        <v>1953.31999052384</v>
      </c>
      <c r="D654" s="4">
        <v>1888.41267020132</v>
      </c>
      <c r="E654" s="4">
        <v>1891.3321558968901</v>
      </c>
      <c r="F654" s="4">
        <v>1862.4036801376601</v>
      </c>
      <c r="G654" s="4">
        <v>1627.37732693405</v>
      </c>
      <c r="H654" s="4">
        <v>1584.1422598816901</v>
      </c>
      <c r="I654" s="4">
        <v>1572.75640084767</v>
      </c>
      <c r="J654" s="4">
        <v>1457.8461788618899</v>
      </c>
      <c r="K654" s="4">
        <v>1077.14842278848</v>
      </c>
      <c r="L654" s="4">
        <v>700.31763565799497</v>
      </c>
    </row>
    <row r="655" spans="1:12" x14ac:dyDescent="0.25">
      <c r="A655" s="8" t="s">
        <v>100</v>
      </c>
      <c r="B655" s="2" t="s">
        <v>192</v>
      </c>
      <c r="C655" s="4">
        <v>1953.31999052384</v>
      </c>
      <c r="D655" s="4">
        <v>1888.41267020132</v>
      </c>
      <c r="E655" s="4">
        <v>1891.3321558968901</v>
      </c>
      <c r="F655" s="4">
        <v>1862.4036801376601</v>
      </c>
      <c r="G655" s="4">
        <v>1627.37732693405</v>
      </c>
      <c r="H655" s="4">
        <v>1584.1422598816901</v>
      </c>
      <c r="I655" s="4">
        <v>1572.75640084767</v>
      </c>
      <c r="J655" s="4">
        <v>1457.8461788618899</v>
      </c>
      <c r="K655" s="4">
        <v>1077.1484227879901</v>
      </c>
      <c r="L655" s="4">
        <v>700.317635657501</v>
      </c>
    </row>
    <row r="656" spans="1:12" x14ac:dyDescent="0.25">
      <c r="A656" s="8" t="s">
        <v>100</v>
      </c>
      <c r="B656" s="2" t="s">
        <v>193</v>
      </c>
      <c r="C656" s="4">
        <v>1953.31999052384</v>
      </c>
      <c r="D656" s="4">
        <v>1888.41267020132</v>
      </c>
      <c r="E656" s="4">
        <v>1891.3321558968901</v>
      </c>
      <c r="F656" s="4">
        <v>1862.4036801376601</v>
      </c>
      <c r="G656" s="4">
        <v>1627.37732693405</v>
      </c>
      <c r="H656" s="4">
        <v>1584.1422598816901</v>
      </c>
      <c r="I656" s="4">
        <v>1572.75640084768</v>
      </c>
      <c r="J656" s="4">
        <v>1457.8461788618899</v>
      </c>
      <c r="K656" s="4">
        <v>1077.1484227885001</v>
      </c>
      <c r="L656" s="4">
        <v>700.31763565799599</v>
      </c>
    </row>
  </sheetData>
  <sortState xmlns:xlrd2="http://schemas.microsoft.com/office/spreadsheetml/2017/richdata2" ref="A3:L377">
    <sortCondition ref="B3:B377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1F808-0EE6-4398-B0D0-7737A856377B}">
  <dimension ref="A2:K63"/>
  <sheetViews>
    <sheetView workbookViewId="0">
      <selection activeCell="O12" sqref="O12"/>
    </sheetView>
  </sheetViews>
  <sheetFormatPr defaultRowHeight="15" x14ac:dyDescent="0.25"/>
  <cols>
    <col min="1" max="1" width="19.85546875" bestFit="1" customWidth="1"/>
  </cols>
  <sheetData>
    <row r="2" spans="1:11" x14ac:dyDescent="0.25">
      <c r="A2" s="1" t="s">
        <v>1</v>
      </c>
      <c r="B2" s="14">
        <v>2010</v>
      </c>
      <c r="C2" s="14">
        <v>2011</v>
      </c>
      <c r="D2" s="14">
        <v>2015</v>
      </c>
      <c r="E2" s="14">
        <v>2020</v>
      </c>
      <c r="F2" s="14">
        <v>2025</v>
      </c>
      <c r="G2" s="14">
        <v>2030</v>
      </c>
      <c r="H2" s="14">
        <v>2035</v>
      </c>
      <c r="I2" s="14">
        <v>2040</v>
      </c>
      <c r="J2" s="14">
        <v>2045</v>
      </c>
      <c r="K2" s="14">
        <v>2050</v>
      </c>
    </row>
    <row r="3" spans="1:11" x14ac:dyDescent="0.25">
      <c r="A3" s="2" t="s">
        <v>207</v>
      </c>
      <c r="B3" s="15">
        <f>SUMIFS('CO2'!C:C,'CO2'!$B:$B,$A3,'CO2'!$A:$A,"COMCO2")+SUMIFS('CO2'!C:C,'CO2'!$B:$B,$A3,'CO2'!$A:$A,"ELCCO2")+SUMIFS('CO2'!C:C,'CO2'!$B:$B,$A3,'CO2'!$A:$A,"ETHCO2")+SUMIFS('CO2'!C:C,'CO2'!$B:$B,$A3,'CO2'!$A:$A,"INDCO2")+SUMIFS('CO2'!C:C,'CO2'!$B:$B,$A3,'CO2'!$A:$A,"REFCO2")+SUMIFS('CO2'!C:C,'CO2'!$B:$B,$A3,'CO2'!$A:$A,"RESCO2")+SUMIFS('CO2'!C:C,'CO2'!$B:$B,$A3,'CO2'!$A:$A,"RSSCO2")+SUMIFS('CO2'!C:C,'CO2'!$B:$B,$A3,'CO2'!$A:$A,"TRNCO2")</f>
        <v>5371.2975848866699</v>
      </c>
      <c r="C3" s="15">
        <f>SUMIFS('CO2'!D:D,'CO2'!$B:$B,$A3,'CO2'!$A:$A,"COMCO2")+SUMIFS('CO2'!D:D,'CO2'!$B:$B,$A3,'CO2'!$A:$A,"ELCCO2")+SUMIFS('CO2'!D:D,'CO2'!$B:$B,$A3,'CO2'!$A:$A,"ETHCO2")+SUMIFS('CO2'!D:D,'CO2'!$B:$B,$A3,'CO2'!$A:$A,"INDCO2")+SUMIFS('CO2'!D:D,'CO2'!$B:$B,$A3,'CO2'!$A:$A,"REFCO2")+SUMIFS('CO2'!D:D,'CO2'!$B:$B,$A3,'CO2'!$A:$A,"RESCO2")+SUMIFS('CO2'!D:D,'CO2'!$B:$B,$A3,'CO2'!$A:$A,"RSSCO2")+SUMIFS('CO2'!D:D,'CO2'!$B:$B,$A3,'CO2'!$A:$A,"TRNCO2")</f>
        <v>5203.5177129986014</v>
      </c>
      <c r="D3" s="15">
        <f>SUMIFS('CO2'!E:E,'CO2'!$B:$B,$A3,'CO2'!$A:$A,"COMCO2")+SUMIFS('CO2'!E:E,'CO2'!$B:$B,$A3,'CO2'!$A:$A,"ELCCO2")+SUMIFS('CO2'!E:E,'CO2'!$B:$B,$A3,'CO2'!$A:$A,"ETHCO2")+SUMIFS('CO2'!E:E,'CO2'!$B:$B,$A3,'CO2'!$A:$A,"INDCO2")+SUMIFS('CO2'!E:E,'CO2'!$B:$B,$A3,'CO2'!$A:$A,"REFCO2")+SUMIFS('CO2'!E:E,'CO2'!$B:$B,$A3,'CO2'!$A:$A,"RESCO2")+SUMIFS('CO2'!E:E,'CO2'!$B:$B,$A3,'CO2'!$A:$A,"RSSCO2")+SUMIFS('CO2'!E:E,'CO2'!$B:$B,$A3,'CO2'!$A:$A,"TRNCO2")</f>
        <v>5082.4956093506662</v>
      </c>
      <c r="E3" s="15">
        <f>SUMIFS('CO2'!F:F,'CO2'!$B:$B,$A3,'CO2'!$A:$A,"COMCO2")+SUMIFS('CO2'!F:F,'CO2'!$B:$B,$A3,'CO2'!$A:$A,"ELCCO2")+SUMIFS('CO2'!F:F,'CO2'!$B:$B,$A3,'CO2'!$A:$A,"ETHCO2")+SUMIFS('CO2'!F:F,'CO2'!$B:$B,$A3,'CO2'!$A:$A,"INDCO2")+SUMIFS('CO2'!F:F,'CO2'!$B:$B,$A3,'CO2'!$A:$A,"REFCO2")+SUMIFS('CO2'!F:F,'CO2'!$B:$B,$A3,'CO2'!$A:$A,"RESCO2")+SUMIFS('CO2'!F:F,'CO2'!$B:$B,$A3,'CO2'!$A:$A,"RSSCO2")+SUMIFS('CO2'!F:F,'CO2'!$B:$B,$A3,'CO2'!$A:$A,"TRNCO2")</f>
        <v>4835.3838879714549</v>
      </c>
      <c r="F3" s="15">
        <f>SUMIFS('CO2'!G:G,'CO2'!$B:$B,$A3,'CO2'!$A:$A,"COMCO2")+SUMIFS('CO2'!G:G,'CO2'!$B:$B,$A3,'CO2'!$A:$A,"ELCCO2")+SUMIFS('CO2'!G:G,'CO2'!$B:$B,$A3,'CO2'!$A:$A,"ETHCO2")+SUMIFS('CO2'!G:G,'CO2'!$B:$B,$A3,'CO2'!$A:$A,"INDCO2")+SUMIFS('CO2'!G:G,'CO2'!$B:$B,$A3,'CO2'!$A:$A,"REFCO2")+SUMIFS('CO2'!G:G,'CO2'!$B:$B,$A3,'CO2'!$A:$A,"RESCO2")+SUMIFS('CO2'!G:G,'CO2'!$B:$B,$A3,'CO2'!$A:$A,"RSSCO2")+SUMIFS('CO2'!G:G,'CO2'!$B:$B,$A3,'CO2'!$A:$A,"TRNCO2")</f>
        <v>4576.3780136142559</v>
      </c>
      <c r="G3" s="15">
        <f>SUMIFS('CO2'!H:H,'CO2'!$B:$B,$A3,'CO2'!$A:$A,"COMCO2")+SUMIFS('CO2'!H:H,'CO2'!$B:$B,$A3,'CO2'!$A:$A,"ELCCO2")+SUMIFS('CO2'!H:H,'CO2'!$B:$B,$A3,'CO2'!$A:$A,"ETHCO2")+SUMIFS('CO2'!H:H,'CO2'!$B:$B,$A3,'CO2'!$A:$A,"INDCO2")+SUMIFS('CO2'!H:H,'CO2'!$B:$B,$A3,'CO2'!$A:$A,"REFCO2")+SUMIFS('CO2'!H:H,'CO2'!$B:$B,$A3,'CO2'!$A:$A,"RESCO2")+SUMIFS('CO2'!H:H,'CO2'!$B:$B,$A3,'CO2'!$A:$A,"RSSCO2")+SUMIFS('CO2'!H:H,'CO2'!$B:$B,$A3,'CO2'!$A:$A,"TRNCO2")</f>
        <v>4533.8925390131781</v>
      </c>
      <c r="H3" s="15">
        <f>SUMIFS('CO2'!I:I,'CO2'!$B:$B,$A3,'CO2'!$A:$A,"COMCO2")+SUMIFS('CO2'!I:I,'CO2'!$B:$B,$A3,'CO2'!$A:$A,"ELCCO2")+SUMIFS('CO2'!I:I,'CO2'!$B:$B,$A3,'CO2'!$A:$A,"ETHCO2")+SUMIFS('CO2'!I:I,'CO2'!$B:$B,$A3,'CO2'!$A:$A,"INDCO2")+SUMIFS('CO2'!I:I,'CO2'!$B:$B,$A3,'CO2'!$A:$A,"REFCO2")+SUMIFS('CO2'!I:I,'CO2'!$B:$B,$A3,'CO2'!$A:$A,"RESCO2")+SUMIFS('CO2'!I:I,'CO2'!$B:$B,$A3,'CO2'!$A:$A,"RSSCO2")+SUMIFS('CO2'!I:I,'CO2'!$B:$B,$A3,'CO2'!$A:$A,"TRNCO2")</f>
        <v>4557.0164759272893</v>
      </c>
      <c r="I3" s="15">
        <f>SUMIFS('CO2'!J:J,'CO2'!$B:$B,$A3,'CO2'!$A:$A,"COMCO2")+SUMIFS('CO2'!J:J,'CO2'!$B:$B,$A3,'CO2'!$A:$A,"ELCCO2")+SUMIFS('CO2'!J:J,'CO2'!$B:$B,$A3,'CO2'!$A:$A,"ETHCO2")+SUMIFS('CO2'!J:J,'CO2'!$B:$B,$A3,'CO2'!$A:$A,"INDCO2")+SUMIFS('CO2'!J:J,'CO2'!$B:$B,$A3,'CO2'!$A:$A,"REFCO2")+SUMIFS('CO2'!J:J,'CO2'!$B:$B,$A3,'CO2'!$A:$A,"RESCO2")+SUMIFS('CO2'!J:J,'CO2'!$B:$B,$A3,'CO2'!$A:$A,"RSSCO2")+SUMIFS('CO2'!J:J,'CO2'!$B:$B,$A3,'CO2'!$A:$A,"TRNCO2")</f>
        <v>4592.3949054502191</v>
      </c>
      <c r="J3" s="15">
        <f>SUMIFS('CO2'!K:K,'CO2'!$B:$B,$A3,'CO2'!$A:$A,"COMCO2")+SUMIFS('CO2'!K:K,'CO2'!$B:$B,$A3,'CO2'!$A:$A,"ELCCO2")+SUMIFS('CO2'!K:K,'CO2'!$B:$B,$A3,'CO2'!$A:$A,"ETHCO2")+SUMIFS('CO2'!K:K,'CO2'!$B:$B,$A3,'CO2'!$A:$A,"INDCO2")+SUMIFS('CO2'!K:K,'CO2'!$B:$B,$A3,'CO2'!$A:$A,"REFCO2")+SUMIFS('CO2'!K:K,'CO2'!$B:$B,$A3,'CO2'!$A:$A,"RESCO2")+SUMIFS('CO2'!K:K,'CO2'!$B:$B,$A3,'CO2'!$A:$A,"RSSCO2")+SUMIFS('CO2'!K:K,'CO2'!$B:$B,$A3,'CO2'!$A:$A,"TRNCO2")</f>
        <v>4762.968252088559</v>
      </c>
      <c r="K3" s="15">
        <f>SUMIFS('CO2'!L:L,'CO2'!$B:$B,$A3,'CO2'!$A:$A,"COMCO2")+SUMIFS('CO2'!L:L,'CO2'!$B:$B,$A3,'CO2'!$A:$A,"ELCCO2")+SUMIFS('CO2'!L:L,'CO2'!$B:$B,$A3,'CO2'!$A:$A,"ETHCO2")+SUMIFS('CO2'!L:L,'CO2'!$B:$B,$A3,'CO2'!$A:$A,"INDCO2")+SUMIFS('CO2'!L:L,'CO2'!$B:$B,$A3,'CO2'!$A:$A,"REFCO2")+SUMIFS('CO2'!L:L,'CO2'!$B:$B,$A3,'CO2'!$A:$A,"RESCO2")+SUMIFS('CO2'!L:L,'CO2'!$B:$B,$A3,'CO2'!$A:$A,"RSSCO2")+SUMIFS('CO2'!L:L,'CO2'!$B:$B,$A3,'CO2'!$A:$A,"TRNCO2")</f>
        <v>4921.7548156760349</v>
      </c>
    </row>
    <row r="4" spans="1:11" x14ac:dyDescent="0.25">
      <c r="A4" s="2" t="s">
        <v>2</v>
      </c>
      <c r="B4" s="15">
        <f>SUMIFS('CO2'!C:C,'CO2'!$B:$B,$A4,'CO2'!$A:$A,"COMCO2")+SUMIFS('CO2'!C:C,'CO2'!$B:$B,$A4,'CO2'!$A:$A,"ELCCO2")+SUMIFS('CO2'!C:C,'CO2'!$B:$B,$A4,'CO2'!$A:$A,"ETHCO2")+SUMIFS('CO2'!C:C,'CO2'!$B:$B,$A4,'CO2'!$A:$A,"INDCO2")+SUMIFS('CO2'!C:C,'CO2'!$B:$B,$A4,'CO2'!$A:$A,"REFCO2")+SUMIFS('CO2'!C:C,'CO2'!$B:$B,$A4,'CO2'!$A:$A,"RESCO2")+SUMIFS('CO2'!C:C,'CO2'!$B:$B,$A4,'CO2'!$A:$A,"RSSCO2")+SUMIFS('CO2'!C:C,'CO2'!$B:$B,$A4,'CO2'!$A:$A,"TRNCO2")</f>
        <v>5376.1376551472813</v>
      </c>
      <c r="C4" s="15">
        <f>SUMIFS('CO2'!D:D,'CO2'!$B:$B,$A4,'CO2'!$A:$A,"COMCO2")+SUMIFS('CO2'!D:D,'CO2'!$B:$B,$A4,'CO2'!$A:$A,"ELCCO2")+SUMIFS('CO2'!D:D,'CO2'!$B:$B,$A4,'CO2'!$A:$A,"ETHCO2")+SUMIFS('CO2'!D:D,'CO2'!$B:$B,$A4,'CO2'!$A:$A,"INDCO2")+SUMIFS('CO2'!D:D,'CO2'!$B:$B,$A4,'CO2'!$A:$A,"REFCO2")+SUMIFS('CO2'!D:D,'CO2'!$B:$B,$A4,'CO2'!$A:$A,"RESCO2")+SUMIFS('CO2'!D:D,'CO2'!$B:$B,$A4,'CO2'!$A:$A,"RSSCO2")+SUMIFS('CO2'!D:D,'CO2'!$B:$B,$A4,'CO2'!$A:$A,"TRNCO2")</f>
        <v>5168.5784636157714</v>
      </c>
      <c r="D4" s="15">
        <f>SUMIFS('CO2'!E:E,'CO2'!$B:$B,$A4,'CO2'!$A:$A,"COMCO2")+SUMIFS('CO2'!E:E,'CO2'!$B:$B,$A4,'CO2'!$A:$A,"ELCCO2")+SUMIFS('CO2'!E:E,'CO2'!$B:$B,$A4,'CO2'!$A:$A,"ETHCO2")+SUMIFS('CO2'!E:E,'CO2'!$B:$B,$A4,'CO2'!$A:$A,"INDCO2")+SUMIFS('CO2'!E:E,'CO2'!$B:$B,$A4,'CO2'!$A:$A,"REFCO2")+SUMIFS('CO2'!E:E,'CO2'!$B:$B,$A4,'CO2'!$A:$A,"RESCO2")+SUMIFS('CO2'!E:E,'CO2'!$B:$B,$A4,'CO2'!$A:$A,"RSSCO2")+SUMIFS('CO2'!E:E,'CO2'!$B:$B,$A4,'CO2'!$A:$A,"TRNCO2")</f>
        <v>5076.7038271070014</v>
      </c>
      <c r="E4" s="15">
        <f>SUMIFS('CO2'!F:F,'CO2'!$B:$B,$A4,'CO2'!$A:$A,"COMCO2")+SUMIFS('CO2'!F:F,'CO2'!$B:$B,$A4,'CO2'!$A:$A,"ELCCO2")+SUMIFS('CO2'!F:F,'CO2'!$B:$B,$A4,'CO2'!$A:$A,"ETHCO2")+SUMIFS('CO2'!F:F,'CO2'!$B:$B,$A4,'CO2'!$A:$A,"INDCO2")+SUMIFS('CO2'!F:F,'CO2'!$B:$B,$A4,'CO2'!$A:$A,"REFCO2")+SUMIFS('CO2'!F:F,'CO2'!$B:$B,$A4,'CO2'!$A:$A,"RESCO2")+SUMIFS('CO2'!F:F,'CO2'!$B:$B,$A4,'CO2'!$A:$A,"RSSCO2")+SUMIFS('CO2'!F:F,'CO2'!$B:$B,$A4,'CO2'!$A:$A,"TRNCO2")</f>
        <v>4784.3114757602543</v>
      </c>
      <c r="F4" s="15">
        <f>SUMIFS('CO2'!G:G,'CO2'!$B:$B,$A4,'CO2'!$A:$A,"COMCO2")+SUMIFS('CO2'!G:G,'CO2'!$B:$B,$A4,'CO2'!$A:$A,"ELCCO2")+SUMIFS('CO2'!G:G,'CO2'!$B:$B,$A4,'CO2'!$A:$A,"ETHCO2")+SUMIFS('CO2'!G:G,'CO2'!$B:$B,$A4,'CO2'!$A:$A,"INDCO2")+SUMIFS('CO2'!G:G,'CO2'!$B:$B,$A4,'CO2'!$A:$A,"REFCO2")+SUMIFS('CO2'!G:G,'CO2'!$B:$B,$A4,'CO2'!$A:$A,"RESCO2")+SUMIFS('CO2'!G:G,'CO2'!$B:$B,$A4,'CO2'!$A:$A,"RSSCO2")+SUMIFS('CO2'!G:G,'CO2'!$B:$B,$A4,'CO2'!$A:$A,"TRNCO2")</f>
        <v>4086.666666666667</v>
      </c>
      <c r="G4" s="15">
        <f>SUMIFS('CO2'!H:H,'CO2'!$B:$B,$A4,'CO2'!$A:$A,"COMCO2")+SUMIFS('CO2'!H:H,'CO2'!$B:$B,$A4,'CO2'!$A:$A,"ELCCO2")+SUMIFS('CO2'!H:H,'CO2'!$B:$B,$A4,'CO2'!$A:$A,"ETHCO2")+SUMIFS('CO2'!H:H,'CO2'!$B:$B,$A4,'CO2'!$A:$A,"INDCO2")+SUMIFS('CO2'!H:H,'CO2'!$B:$B,$A4,'CO2'!$A:$A,"REFCO2")+SUMIFS('CO2'!H:H,'CO2'!$B:$B,$A4,'CO2'!$A:$A,"RESCO2")+SUMIFS('CO2'!H:H,'CO2'!$B:$B,$A4,'CO2'!$A:$A,"RSSCO2")+SUMIFS('CO2'!H:H,'CO2'!$B:$B,$A4,'CO2'!$A:$A,"TRNCO2")</f>
        <v>3409.3333333333358</v>
      </c>
      <c r="H4" s="15">
        <f>SUMIFS('CO2'!I:I,'CO2'!$B:$B,$A4,'CO2'!$A:$A,"COMCO2")+SUMIFS('CO2'!I:I,'CO2'!$B:$B,$A4,'CO2'!$A:$A,"ELCCO2")+SUMIFS('CO2'!I:I,'CO2'!$B:$B,$A4,'CO2'!$A:$A,"ETHCO2")+SUMIFS('CO2'!I:I,'CO2'!$B:$B,$A4,'CO2'!$A:$A,"INDCO2")+SUMIFS('CO2'!I:I,'CO2'!$B:$B,$A4,'CO2'!$A:$A,"REFCO2")+SUMIFS('CO2'!I:I,'CO2'!$B:$B,$A4,'CO2'!$A:$A,"RESCO2")+SUMIFS('CO2'!I:I,'CO2'!$B:$B,$A4,'CO2'!$A:$A,"RSSCO2")+SUMIFS('CO2'!I:I,'CO2'!$B:$B,$A4,'CO2'!$A:$A,"TRNCO2")</f>
        <v>2732.0000000000055</v>
      </c>
      <c r="I4" s="15">
        <f>SUMIFS('CO2'!J:J,'CO2'!$B:$B,$A4,'CO2'!$A:$A,"COMCO2")+SUMIFS('CO2'!J:J,'CO2'!$B:$B,$A4,'CO2'!$A:$A,"ELCCO2")+SUMIFS('CO2'!J:J,'CO2'!$B:$B,$A4,'CO2'!$A:$A,"ETHCO2")+SUMIFS('CO2'!J:J,'CO2'!$B:$B,$A4,'CO2'!$A:$A,"INDCO2")+SUMIFS('CO2'!J:J,'CO2'!$B:$B,$A4,'CO2'!$A:$A,"REFCO2")+SUMIFS('CO2'!J:J,'CO2'!$B:$B,$A4,'CO2'!$A:$A,"RESCO2")+SUMIFS('CO2'!J:J,'CO2'!$B:$B,$A4,'CO2'!$A:$A,"RSSCO2")+SUMIFS('CO2'!J:J,'CO2'!$B:$B,$A4,'CO2'!$A:$A,"TRNCO2")</f>
        <v>2054.6666666666706</v>
      </c>
      <c r="J4" s="15">
        <f>SUMIFS('CO2'!K:K,'CO2'!$B:$B,$A4,'CO2'!$A:$A,"COMCO2")+SUMIFS('CO2'!K:K,'CO2'!$B:$B,$A4,'CO2'!$A:$A,"ELCCO2")+SUMIFS('CO2'!K:K,'CO2'!$B:$B,$A4,'CO2'!$A:$A,"ETHCO2")+SUMIFS('CO2'!K:K,'CO2'!$B:$B,$A4,'CO2'!$A:$A,"INDCO2")+SUMIFS('CO2'!K:K,'CO2'!$B:$B,$A4,'CO2'!$A:$A,"REFCO2")+SUMIFS('CO2'!K:K,'CO2'!$B:$B,$A4,'CO2'!$A:$A,"RESCO2")+SUMIFS('CO2'!K:K,'CO2'!$B:$B,$A4,'CO2'!$A:$A,"RSSCO2")+SUMIFS('CO2'!K:K,'CO2'!$B:$B,$A4,'CO2'!$A:$A,"TRNCO2")</f>
        <v>1513.4794766964678</v>
      </c>
      <c r="K4" s="15">
        <f>SUMIFS('CO2'!L:L,'CO2'!$B:$B,$A4,'CO2'!$A:$A,"COMCO2")+SUMIFS('CO2'!L:L,'CO2'!$B:$B,$A4,'CO2'!$A:$A,"ELCCO2")+SUMIFS('CO2'!L:L,'CO2'!$B:$B,$A4,'CO2'!$A:$A,"ETHCO2")+SUMIFS('CO2'!L:L,'CO2'!$B:$B,$A4,'CO2'!$A:$A,"INDCO2")+SUMIFS('CO2'!L:L,'CO2'!$B:$B,$A4,'CO2'!$A:$A,"REFCO2")+SUMIFS('CO2'!L:L,'CO2'!$B:$B,$A4,'CO2'!$A:$A,"RESCO2")+SUMIFS('CO2'!L:L,'CO2'!$B:$B,$A4,'CO2'!$A:$A,"RSSCO2")+SUMIFS('CO2'!L:L,'CO2'!$B:$B,$A4,'CO2'!$A:$A,"TRNCO2")</f>
        <v>1334.9954428109004</v>
      </c>
    </row>
    <row r="5" spans="1:11" x14ac:dyDescent="0.25">
      <c r="A5" s="2" t="s">
        <v>3</v>
      </c>
      <c r="B5" s="15">
        <f>SUMIFS('CO2'!C:C,'CO2'!$B:$B,$A5,'CO2'!$A:$A,"COMCO2")+SUMIFS('CO2'!C:C,'CO2'!$B:$B,$A5,'CO2'!$A:$A,"ELCCO2")+SUMIFS('CO2'!C:C,'CO2'!$B:$B,$A5,'CO2'!$A:$A,"ETHCO2")+SUMIFS('CO2'!C:C,'CO2'!$B:$B,$A5,'CO2'!$A:$A,"INDCO2")+SUMIFS('CO2'!C:C,'CO2'!$B:$B,$A5,'CO2'!$A:$A,"REFCO2")+SUMIFS('CO2'!C:C,'CO2'!$B:$B,$A5,'CO2'!$A:$A,"RESCO2")+SUMIFS('CO2'!C:C,'CO2'!$B:$B,$A5,'CO2'!$A:$A,"RSSCO2")+SUMIFS('CO2'!C:C,'CO2'!$B:$B,$A5,'CO2'!$A:$A,"TRNCO2")</f>
        <v>5377.4269875584387</v>
      </c>
      <c r="C5" s="15">
        <f>SUMIFS('CO2'!D:D,'CO2'!$B:$B,$A5,'CO2'!$A:$A,"COMCO2")+SUMIFS('CO2'!D:D,'CO2'!$B:$B,$A5,'CO2'!$A:$A,"ELCCO2")+SUMIFS('CO2'!D:D,'CO2'!$B:$B,$A5,'CO2'!$A:$A,"ETHCO2")+SUMIFS('CO2'!D:D,'CO2'!$B:$B,$A5,'CO2'!$A:$A,"INDCO2")+SUMIFS('CO2'!D:D,'CO2'!$B:$B,$A5,'CO2'!$A:$A,"REFCO2")+SUMIFS('CO2'!D:D,'CO2'!$B:$B,$A5,'CO2'!$A:$A,"RESCO2")+SUMIFS('CO2'!D:D,'CO2'!$B:$B,$A5,'CO2'!$A:$A,"RSSCO2")+SUMIFS('CO2'!D:D,'CO2'!$B:$B,$A5,'CO2'!$A:$A,"TRNCO2")</f>
        <v>5169.2711076015712</v>
      </c>
      <c r="D5" s="15">
        <f>SUMIFS('CO2'!E:E,'CO2'!$B:$B,$A5,'CO2'!$A:$A,"COMCO2")+SUMIFS('CO2'!E:E,'CO2'!$B:$B,$A5,'CO2'!$A:$A,"ELCCO2")+SUMIFS('CO2'!E:E,'CO2'!$B:$B,$A5,'CO2'!$A:$A,"ETHCO2")+SUMIFS('CO2'!E:E,'CO2'!$B:$B,$A5,'CO2'!$A:$A,"INDCO2")+SUMIFS('CO2'!E:E,'CO2'!$B:$B,$A5,'CO2'!$A:$A,"REFCO2")+SUMIFS('CO2'!E:E,'CO2'!$B:$B,$A5,'CO2'!$A:$A,"RESCO2")+SUMIFS('CO2'!E:E,'CO2'!$B:$B,$A5,'CO2'!$A:$A,"RSSCO2")+SUMIFS('CO2'!E:E,'CO2'!$B:$B,$A5,'CO2'!$A:$A,"TRNCO2")</f>
        <v>5091.6033546506706</v>
      </c>
      <c r="E5" s="15">
        <f>SUMIFS('CO2'!F:F,'CO2'!$B:$B,$A5,'CO2'!$A:$A,"COMCO2")+SUMIFS('CO2'!F:F,'CO2'!$B:$B,$A5,'CO2'!$A:$A,"ELCCO2")+SUMIFS('CO2'!F:F,'CO2'!$B:$B,$A5,'CO2'!$A:$A,"ETHCO2")+SUMIFS('CO2'!F:F,'CO2'!$B:$B,$A5,'CO2'!$A:$A,"INDCO2")+SUMIFS('CO2'!F:F,'CO2'!$B:$B,$A5,'CO2'!$A:$A,"REFCO2")+SUMIFS('CO2'!F:F,'CO2'!$B:$B,$A5,'CO2'!$A:$A,"RESCO2")+SUMIFS('CO2'!F:F,'CO2'!$B:$B,$A5,'CO2'!$A:$A,"RSSCO2")+SUMIFS('CO2'!F:F,'CO2'!$B:$B,$A5,'CO2'!$A:$A,"TRNCO2")</f>
        <v>4810.5279618424702</v>
      </c>
      <c r="F5" s="15">
        <f>SUMIFS('CO2'!G:G,'CO2'!$B:$B,$A5,'CO2'!$A:$A,"COMCO2")+SUMIFS('CO2'!G:G,'CO2'!$B:$B,$A5,'CO2'!$A:$A,"ELCCO2")+SUMIFS('CO2'!G:G,'CO2'!$B:$B,$A5,'CO2'!$A:$A,"ETHCO2")+SUMIFS('CO2'!G:G,'CO2'!$B:$B,$A5,'CO2'!$A:$A,"INDCO2")+SUMIFS('CO2'!G:G,'CO2'!$B:$B,$A5,'CO2'!$A:$A,"REFCO2")+SUMIFS('CO2'!G:G,'CO2'!$B:$B,$A5,'CO2'!$A:$A,"RESCO2")+SUMIFS('CO2'!G:G,'CO2'!$B:$B,$A5,'CO2'!$A:$A,"RSSCO2")+SUMIFS('CO2'!G:G,'CO2'!$B:$B,$A5,'CO2'!$A:$A,"TRNCO2")</f>
        <v>4367.0000000000027</v>
      </c>
      <c r="G5" s="15">
        <f>SUMIFS('CO2'!H:H,'CO2'!$B:$B,$A5,'CO2'!$A:$A,"COMCO2")+SUMIFS('CO2'!H:H,'CO2'!$B:$B,$A5,'CO2'!$A:$A,"ELCCO2")+SUMIFS('CO2'!H:H,'CO2'!$B:$B,$A5,'CO2'!$A:$A,"ETHCO2")+SUMIFS('CO2'!H:H,'CO2'!$B:$B,$A5,'CO2'!$A:$A,"INDCO2")+SUMIFS('CO2'!H:H,'CO2'!$B:$B,$A5,'CO2'!$A:$A,"REFCO2")+SUMIFS('CO2'!H:H,'CO2'!$B:$B,$A5,'CO2'!$A:$A,"RESCO2")+SUMIFS('CO2'!H:H,'CO2'!$B:$B,$A5,'CO2'!$A:$A,"RSSCO2")+SUMIFS('CO2'!H:H,'CO2'!$B:$B,$A5,'CO2'!$A:$A,"TRNCO2")</f>
        <v>3970.0000000000036</v>
      </c>
      <c r="H5" s="15">
        <f>SUMIFS('CO2'!I:I,'CO2'!$B:$B,$A5,'CO2'!$A:$A,"COMCO2")+SUMIFS('CO2'!I:I,'CO2'!$B:$B,$A5,'CO2'!$A:$A,"ELCCO2")+SUMIFS('CO2'!I:I,'CO2'!$B:$B,$A5,'CO2'!$A:$A,"ETHCO2")+SUMIFS('CO2'!I:I,'CO2'!$B:$B,$A5,'CO2'!$A:$A,"INDCO2")+SUMIFS('CO2'!I:I,'CO2'!$B:$B,$A5,'CO2'!$A:$A,"REFCO2")+SUMIFS('CO2'!I:I,'CO2'!$B:$B,$A5,'CO2'!$A:$A,"RESCO2")+SUMIFS('CO2'!I:I,'CO2'!$B:$B,$A5,'CO2'!$A:$A,"RSSCO2")+SUMIFS('CO2'!I:I,'CO2'!$B:$B,$A5,'CO2'!$A:$A,"TRNCO2")</f>
        <v>3572.9999999999918</v>
      </c>
      <c r="I5" s="15">
        <f>SUMIFS('CO2'!J:J,'CO2'!$B:$B,$A5,'CO2'!$A:$A,"COMCO2")+SUMIFS('CO2'!J:J,'CO2'!$B:$B,$A5,'CO2'!$A:$A,"ELCCO2")+SUMIFS('CO2'!J:J,'CO2'!$B:$B,$A5,'CO2'!$A:$A,"ETHCO2")+SUMIFS('CO2'!J:J,'CO2'!$B:$B,$A5,'CO2'!$A:$A,"INDCO2")+SUMIFS('CO2'!J:J,'CO2'!$B:$B,$A5,'CO2'!$A:$A,"REFCO2")+SUMIFS('CO2'!J:J,'CO2'!$B:$B,$A5,'CO2'!$A:$A,"RESCO2")+SUMIFS('CO2'!J:J,'CO2'!$B:$B,$A5,'CO2'!$A:$A,"RSSCO2")+SUMIFS('CO2'!J:J,'CO2'!$B:$B,$A5,'CO2'!$A:$A,"TRNCO2")</f>
        <v>3175.9999999999973</v>
      </c>
      <c r="J5" s="15">
        <f>SUMIFS('CO2'!K:K,'CO2'!$B:$B,$A5,'CO2'!$A:$A,"COMCO2")+SUMIFS('CO2'!K:K,'CO2'!$B:$B,$A5,'CO2'!$A:$A,"ELCCO2")+SUMIFS('CO2'!K:K,'CO2'!$B:$B,$A5,'CO2'!$A:$A,"ETHCO2")+SUMIFS('CO2'!K:K,'CO2'!$B:$B,$A5,'CO2'!$A:$A,"INDCO2")+SUMIFS('CO2'!K:K,'CO2'!$B:$B,$A5,'CO2'!$A:$A,"REFCO2")+SUMIFS('CO2'!K:K,'CO2'!$B:$B,$A5,'CO2'!$A:$A,"RESCO2")+SUMIFS('CO2'!K:K,'CO2'!$B:$B,$A5,'CO2'!$A:$A,"RSSCO2")+SUMIFS('CO2'!K:K,'CO2'!$B:$B,$A5,'CO2'!$A:$A,"TRNCO2")</f>
        <v>2778.9999999999973</v>
      </c>
      <c r="K5" s="15">
        <f>SUMIFS('CO2'!L:L,'CO2'!$B:$B,$A5,'CO2'!$A:$A,"COMCO2")+SUMIFS('CO2'!L:L,'CO2'!$B:$B,$A5,'CO2'!$A:$A,"ELCCO2")+SUMIFS('CO2'!L:L,'CO2'!$B:$B,$A5,'CO2'!$A:$A,"ETHCO2")+SUMIFS('CO2'!L:L,'CO2'!$B:$B,$A5,'CO2'!$A:$A,"INDCO2")+SUMIFS('CO2'!L:L,'CO2'!$B:$B,$A5,'CO2'!$A:$A,"REFCO2")+SUMIFS('CO2'!L:L,'CO2'!$B:$B,$A5,'CO2'!$A:$A,"RESCO2")+SUMIFS('CO2'!L:L,'CO2'!$B:$B,$A5,'CO2'!$A:$A,"RSSCO2")+SUMIFS('CO2'!L:L,'CO2'!$B:$B,$A5,'CO2'!$A:$A,"TRNCO2")</f>
        <v>2382.0000000000064</v>
      </c>
    </row>
    <row r="6" spans="1:11" x14ac:dyDescent="0.25">
      <c r="A6" s="2" t="s">
        <v>4</v>
      </c>
      <c r="B6" s="15">
        <f>SUMIFS('CO2'!C:C,'CO2'!$B:$B,$A6,'CO2'!$A:$A,"COMCO2")+SUMIFS('CO2'!C:C,'CO2'!$B:$B,$A6,'CO2'!$A:$A,"ELCCO2")+SUMIFS('CO2'!C:C,'CO2'!$B:$B,$A6,'CO2'!$A:$A,"ETHCO2")+SUMIFS('CO2'!C:C,'CO2'!$B:$B,$A6,'CO2'!$A:$A,"INDCO2")+SUMIFS('CO2'!C:C,'CO2'!$B:$B,$A6,'CO2'!$A:$A,"REFCO2")+SUMIFS('CO2'!C:C,'CO2'!$B:$B,$A6,'CO2'!$A:$A,"RESCO2")+SUMIFS('CO2'!C:C,'CO2'!$B:$B,$A6,'CO2'!$A:$A,"RSSCO2")+SUMIFS('CO2'!C:C,'CO2'!$B:$B,$A6,'CO2'!$A:$A,"TRNCO2")</f>
        <v>5376.79545162463</v>
      </c>
      <c r="C6" s="15">
        <f>SUMIFS('CO2'!D:D,'CO2'!$B:$B,$A6,'CO2'!$A:$A,"COMCO2")+SUMIFS('CO2'!D:D,'CO2'!$B:$B,$A6,'CO2'!$A:$A,"ELCCO2")+SUMIFS('CO2'!D:D,'CO2'!$B:$B,$A6,'CO2'!$A:$A,"ETHCO2")+SUMIFS('CO2'!D:D,'CO2'!$B:$B,$A6,'CO2'!$A:$A,"INDCO2")+SUMIFS('CO2'!D:D,'CO2'!$B:$B,$A6,'CO2'!$A:$A,"REFCO2")+SUMIFS('CO2'!D:D,'CO2'!$B:$B,$A6,'CO2'!$A:$A,"RESCO2")+SUMIFS('CO2'!D:D,'CO2'!$B:$B,$A6,'CO2'!$A:$A,"RSSCO2")+SUMIFS('CO2'!D:D,'CO2'!$B:$B,$A6,'CO2'!$A:$A,"TRNCO2")</f>
        <v>5171.1544273698255</v>
      </c>
      <c r="D6" s="15">
        <f>SUMIFS('CO2'!E:E,'CO2'!$B:$B,$A6,'CO2'!$A:$A,"COMCO2")+SUMIFS('CO2'!E:E,'CO2'!$B:$B,$A6,'CO2'!$A:$A,"ELCCO2")+SUMIFS('CO2'!E:E,'CO2'!$B:$B,$A6,'CO2'!$A:$A,"ETHCO2")+SUMIFS('CO2'!E:E,'CO2'!$B:$B,$A6,'CO2'!$A:$A,"INDCO2")+SUMIFS('CO2'!E:E,'CO2'!$B:$B,$A6,'CO2'!$A:$A,"REFCO2")+SUMIFS('CO2'!E:E,'CO2'!$B:$B,$A6,'CO2'!$A:$A,"RESCO2")+SUMIFS('CO2'!E:E,'CO2'!$B:$B,$A6,'CO2'!$A:$A,"RSSCO2")+SUMIFS('CO2'!E:E,'CO2'!$B:$B,$A6,'CO2'!$A:$A,"TRNCO2")</f>
        <v>5075.3379493269231</v>
      </c>
      <c r="E6" s="15">
        <f>SUMIFS('CO2'!F:F,'CO2'!$B:$B,$A6,'CO2'!$A:$A,"COMCO2")+SUMIFS('CO2'!F:F,'CO2'!$B:$B,$A6,'CO2'!$A:$A,"ELCCO2")+SUMIFS('CO2'!F:F,'CO2'!$B:$B,$A6,'CO2'!$A:$A,"ETHCO2")+SUMIFS('CO2'!F:F,'CO2'!$B:$B,$A6,'CO2'!$A:$A,"INDCO2")+SUMIFS('CO2'!F:F,'CO2'!$B:$B,$A6,'CO2'!$A:$A,"REFCO2")+SUMIFS('CO2'!F:F,'CO2'!$B:$B,$A6,'CO2'!$A:$A,"RESCO2")+SUMIFS('CO2'!F:F,'CO2'!$B:$B,$A6,'CO2'!$A:$A,"RSSCO2")+SUMIFS('CO2'!F:F,'CO2'!$B:$B,$A6,'CO2'!$A:$A,"TRNCO2")</f>
        <v>4798.1215466857357</v>
      </c>
      <c r="F6" s="15">
        <f>SUMIFS('CO2'!G:G,'CO2'!$B:$B,$A6,'CO2'!$A:$A,"COMCO2")+SUMIFS('CO2'!G:G,'CO2'!$B:$B,$A6,'CO2'!$A:$A,"ELCCO2")+SUMIFS('CO2'!G:G,'CO2'!$B:$B,$A6,'CO2'!$A:$A,"ETHCO2")+SUMIFS('CO2'!G:G,'CO2'!$B:$B,$A6,'CO2'!$A:$A,"INDCO2")+SUMIFS('CO2'!G:G,'CO2'!$B:$B,$A6,'CO2'!$A:$A,"REFCO2")+SUMIFS('CO2'!G:G,'CO2'!$B:$B,$A6,'CO2'!$A:$A,"RESCO2")+SUMIFS('CO2'!G:G,'CO2'!$B:$B,$A6,'CO2'!$A:$A,"RSSCO2")+SUMIFS('CO2'!G:G,'CO2'!$B:$B,$A6,'CO2'!$A:$A,"TRNCO2")</f>
        <v>4086.6666666666738</v>
      </c>
      <c r="G6" s="15">
        <f>SUMIFS('CO2'!H:H,'CO2'!$B:$B,$A6,'CO2'!$A:$A,"COMCO2")+SUMIFS('CO2'!H:H,'CO2'!$B:$B,$A6,'CO2'!$A:$A,"ELCCO2")+SUMIFS('CO2'!H:H,'CO2'!$B:$B,$A6,'CO2'!$A:$A,"ETHCO2")+SUMIFS('CO2'!H:H,'CO2'!$B:$B,$A6,'CO2'!$A:$A,"INDCO2")+SUMIFS('CO2'!H:H,'CO2'!$B:$B,$A6,'CO2'!$A:$A,"REFCO2")+SUMIFS('CO2'!H:H,'CO2'!$B:$B,$A6,'CO2'!$A:$A,"RESCO2")+SUMIFS('CO2'!H:H,'CO2'!$B:$B,$A6,'CO2'!$A:$A,"RSSCO2")+SUMIFS('CO2'!H:H,'CO2'!$B:$B,$A6,'CO2'!$A:$A,"TRNCO2")</f>
        <v>3409.3333333333321</v>
      </c>
      <c r="H6" s="15">
        <f>SUMIFS('CO2'!I:I,'CO2'!$B:$B,$A6,'CO2'!$A:$A,"COMCO2")+SUMIFS('CO2'!I:I,'CO2'!$B:$B,$A6,'CO2'!$A:$A,"ELCCO2")+SUMIFS('CO2'!I:I,'CO2'!$B:$B,$A6,'CO2'!$A:$A,"ETHCO2")+SUMIFS('CO2'!I:I,'CO2'!$B:$B,$A6,'CO2'!$A:$A,"INDCO2")+SUMIFS('CO2'!I:I,'CO2'!$B:$B,$A6,'CO2'!$A:$A,"REFCO2")+SUMIFS('CO2'!I:I,'CO2'!$B:$B,$A6,'CO2'!$A:$A,"RESCO2")+SUMIFS('CO2'!I:I,'CO2'!$B:$B,$A6,'CO2'!$A:$A,"RSSCO2")+SUMIFS('CO2'!I:I,'CO2'!$B:$B,$A6,'CO2'!$A:$A,"TRNCO2")</f>
        <v>2732.0000000000091</v>
      </c>
      <c r="I6" s="15">
        <f>SUMIFS('CO2'!J:J,'CO2'!$B:$B,$A6,'CO2'!$A:$A,"COMCO2")+SUMIFS('CO2'!J:J,'CO2'!$B:$B,$A6,'CO2'!$A:$A,"ELCCO2")+SUMIFS('CO2'!J:J,'CO2'!$B:$B,$A6,'CO2'!$A:$A,"ETHCO2")+SUMIFS('CO2'!J:J,'CO2'!$B:$B,$A6,'CO2'!$A:$A,"INDCO2")+SUMIFS('CO2'!J:J,'CO2'!$B:$B,$A6,'CO2'!$A:$A,"REFCO2")+SUMIFS('CO2'!J:J,'CO2'!$B:$B,$A6,'CO2'!$A:$A,"RESCO2")+SUMIFS('CO2'!J:J,'CO2'!$B:$B,$A6,'CO2'!$A:$A,"RSSCO2")+SUMIFS('CO2'!J:J,'CO2'!$B:$B,$A6,'CO2'!$A:$A,"TRNCO2")</f>
        <v>2054.6666666669726</v>
      </c>
      <c r="J6" s="15">
        <f>SUMIFS('CO2'!K:K,'CO2'!$B:$B,$A6,'CO2'!$A:$A,"COMCO2")+SUMIFS('CO2'!K:K,'CO2'!$B:$B,$A6,'CO2'!$A:$A,"ELCCO2")+SUMIFS('CO2'!K:K,'CO2'!$B:$B,$A6,'CO2'!$A:$A,"ETHCO2")+SUMIFS('CO2'!K:K,'CO2'!$B:$B,$A6,'CO2'!$A:$A,"INDCO2")+SUMIFS('CO2'!K:K,'CO2'!$B:$B,$A6,'CO2'!$A:$A,"REFCO2")+SUMIFS('CO2'!K:K,'CO2'!$B:$B,$A6,'CO2'!$A:$A,"RESCO2")+SUMIFS('CO2'!K:K,'CO2'!$B:$B,$A6,'CO2'!$A:$A,"RSSCO2")+SUMIFS('CO2'!K:K,'CO2'!$B:$B,$A6,'CO2'!$A:$A,"TRNCO2")</f>
        <v>1513.4772699501491</v>
      </c>
      <c r="K6" s="15">
        <f>SUMIFS('CO2'!L:L,'CO2'!$B:$B,$A6,'CO2'!$A:$A,"COMCO2")+SUMIFS('CO2'!L:L,'CO2'!$B:$B,$A6,'CO2'!$A:$A,"ELCCO2")+SUMIFS('CO2'!L:L,'CO2'!$B:$B,$A6,'CO2'!$A:$A,"ETHCO2")+SUMIFS('CO2'!L:L,'CO2'!$B:$B,$A6,'CO2'!$A:$A,"INDCO2")+SUMIFS('CO2'!L:L,'CO2'!$B:$B,$A6,'CO2'!$A:$A,"REFCO2")+SUMIFS('CO2'!L:L,'CO2'!$B:$B,$A6,'CO2'!$A:$A,"RESCO2")+SUMIFS('CO2'!L:L,'CO2'!$B:$B,$A6,'CO2'!$A:$A,"RSSCO2")+SUMIFS('CO2'!L:L,'CO2'!$B:$B,$A6,'CO2'!$A:$A,"TRNCO2")</f>
        <v>1335.0068709904108</v>
      </c>
    </row>
    <row r="7" spans="1:11" x14ac:dyDescent="0.25">
      <c r="A7" s="2" t="s">
        <v>5</v>
      </c>
      <c r="B7" s="15">
        <f>SUMIFS('CO2'!C:C,'CO2'!$B:$B,$A7,'CO2'!$A:$A,"COMCO2")+SUMIFS('CO2'!C:C,'CO2'!$B:$B,$A7,'CO2'!$A:$A,"ELCCO2")+SUMIFS('CO2'!C:C,'CO2'!$B:$B,$A7,'CO2'!$A:$A,"ETHCO2")+SUMIFS('CO2'!C:C,'CO2'!$B:$B,$A7,'CO2'!$A:$A,"INDCO2")+SUMIFS('CO2'!C:C,'CO2'!$B:$B,$A7,'CO2'!$A:$A,"REFCO2")+SUMIFS('CO2'!C:C,'CO2'!$B:$B,$A7,'CO2'!$A:$A,"RESCO2")+SUMIFS('CO2'!C:C,'CO2'!$B:$B,$A7,'CO2'!$A:$A,"RSSCO2")+SUMIFS('CO2'!C:C,'CO2'!$B:$B,$A7,'CO2'!$A:$A,"TRNCO2")</f>
        <v>5377.3275433523822</v>
      </c>
      <c r="C7" s="15">
        <f>SUMIFS('CO2'!D:D,'CO2'!$B:$B,$A7,'CO2'!$A:$A,"COMCO2")+SUMIFS('CO2'!D:D,'CO2'!$B:$B,$A7,'CO2'!$A:$A,"ELCCO2")+SUMIFS('CO2'!D:D,'CO2'!$B:$B,$A7,'CO2'!$A:$A,"ETHCO2")+SUMIFS('CO2'!D:D,'CO2'!$B:$B,$A7,'CO2'!$A:$A,"INDCO2")+SUMIFS('CO2'!D:D,'CO2'!$B:$B,$A7,'CO2'!$A:$A,"REFCO2")+SUMIFS('CO2'!D:D,'CO2'!$B:$B,$A7,'CO2'!$A:$A,"RESCO2")+SUMIFS('CO2'!D:D,'CO2'!$B:$B,$A7,'CO2'!$A:$A,"RSSCO2")+SUMIFS('CO2'!D:D,'CO2'!$B:$B,$A7,'CO2'!$A:$A,"TRNCO2")</f>
        <v>5171.0991847167188</v>
      </c>
      <c r="D7" s="15">
        <f>SUMIFS('CO2'!E:E,'CO2'!$B:$B,$A7,'CO2'!$A:$A,"COMCO2")+SUMIFS('CO2'!E:E,'CO2'!$B:$B,$A7,'CO2'!$A:$A,"ELCCO2")+SUMIFS('CO2'!E:E,'CO2'!$B:$B,$A7,'CO2'!$A:$A,"ETHCO2")+SUMIFS('CO2'!E:E,'CO2'!$B:$B,$A7,'CO2'!$A:$A,"INDCO2")+SUMIFS('CO2'!E:E,'CO2'!$B:$B,$A7,'CO2'!$A:$A,"REFCO2")+SUMIFS('CO2'!E:E,'CO2'!$B:$B,$A7,'CO2'!$A:$A,"RESCO2")+SUMIFS('CO2'!E:E,'CO2'!$B:$B,$A7,'CO2'!$A:$A,"RSSCO2")+SUMIFS('CO2'!E:E,'CO2'!$B:$B,$A7,'CO2'!$A:$A,"TRNCO2")</f>
        <v>5096.0826683475843</v>
      </c>
      <c r="E7" s="15">
        <f>SUMIFS('CO2'!F:F,'CO2'!$B:$B,$A7,'CO2'!$A:$A,"COMCO2")+SUMIFS('CO2'!F:F,'CO2'!$B:$B,$A7,'CO2'!$A:$A,"ELCCO2")+SUMIFS('CO2'!F:F,'CO2'!$B:$B,$A7,'CO2'!$A:$A,"ETHCO2")+SUMIFS('CO2'!F:F,'CO2'!$B:$B,$A7,'CO2'!$A:$A,"INDCO2")+SUMIFS('CO2'!F:F,'CO2'!$B:$B,$A7,'CO2'!$A:$A,"REFCO2")+SUMIFS('CO2'!F:F,'CO2'!$B:$B,$A7,'CO2'!$A:$A,"RESCO2")+SUMIFS('CO2'!F:F,'CO2'!$B:$B,$A7,'CO2'!$A:$A,"RSSCO2")+SUMIFS('CO2'!F:F,'CO2'!$B:$B,$A7,'CO2'!$A:$A,"TRNCO2")</f>
        <v>4827.5331168988605</v>
      </c>
      <c r="F7" s="15">
        <f>SUMIFS('CO2'!G:G,'CO2'!$B:$B,$A7,'CO2'!$A:$A,"COMCO2")+SUMIFS('CO2'!G:G,'CO2'!$B:$B,$A7,'CO2'!$A:$A,"ELCCO2")+SUMIFS('CO2'!G:G,'CO2'!$B:$B,$A7,'CO2'!$A:$A,"ETHCO2")+SUMIFS('CO2'!G:G,'CO2'!$B:$B,$A7,'CO2'!$A:$A,"INDCO2")+SUMIFS('CO2'!G:G,'CO2'!$B:$B,$A7,'CO2'!$A:$A,"REFCO2")+SUMIFS('CO2'!G:G,'CO2'!$B:$B,$A7,'CO2'!$A:$A,"RESCO2")+SUMIFS('CO2'!G:G,'CO2'!$B:$B,$A7,'CO2'!$A:$A,"RSSCO2")+SUMIFS('CO2'!G:G,'CO2'!$B:$B,$A7,'CO2'!$A:$A,"TRNCO2")</f>
        <v>4366.9999999999991</v>
      </c>
      <c r="G7" s="15">
        <f>SUMIFS('CO2'!H:H,'CO2'!$B:$B,$A7,'CO2'!$A:$A,"COMCO2")+SUMIFS('CO2'!H:H,'CO2'!$B:$B,$A7,'CO2'!$A:$A,"ELCCO2")+SUMIFS('CO2'!H:H,'CO2'!$B:$B,$A7,'CO2'!$A:$A,"ETHCO2")+SUMIFS('CO2'!H:H,'CO2'!$B:$B,$A7,'CO2'!$A:$A,"INDCO2")+SUMIFS('CO2'!H:H,'CO2'!$B:$B,$A7,'CO2'!$A:$A,"REFCO2")+SUMIFS('CO2'!H:H,'CO2'!$B:$B,$A7,'CO2'!$A:$A,"RESCO2")+SUMIFS('CO2'!H:H,'CO2'!$B:$B,$A7,'CO2'!$A:$A,"RSSCO2")+SUMIFS('CO2'!H:H,'CO2'!$B:$B,$A7,'CO2'!$A:$A,"TRNCO2")</f>
        <v>3970.0000000000023</v>
      </c>
      <c r="H7" s="15">
        <f>SUMIFS('CO2'!I:I,'CO2'!$B:$B,$A7,'CO2'!$A:$A,"COMCO2")+SUMIFS('CO2'!I:I,'CO2'!$B:$B,$A7,'CO2'!$A:$A,"ELCCO2")+SUMIFS('CO2'!I:I,'CO2'!$B:$B,$A7,'CO2'!$A:$A,"ETHCO2")+SUMIFS('CO2'!I:I,'CO2'!$B:$B,$A7,'CO2'!$A:$A,"INDCO2")+SUMIFS('CO2'!I:I,'CO2'!$B:$B,$A7,'CO2'!$A:$A,"REFCO2")+SUMIFS('CO2'!I:I,'CO2'!$B:$B,$A7,'CO2'!$A:$A,"RESCO2")+SUMIFS('CO2'!I:I,'CO2'!$B:$B,$A7,'CO2'!$A:$A,"RSSCO2")+SUMIFS('CO2'!I:I,'CO2'!$B:$B,$A7,'CO2'!$A:$A,"TRNCO2")</f>
        <v>3572.9999999999909</v>
      </c>
      <c r="I7" s="15">
        <f>SUMIFS('CO2'!J:J,'CO2'!$B:$B,$A7,'CO2'!$A:$A,"COMCO2")+SUMIFS('CO2'!J:J,'CO2'!$B:$B,$A7,'CO2'!$A:$A,"ELCCO2")+SUMIFS('CO2'!J:J,'CO2'!$B:$B,$A7,'CO2'!$A:$A,"ETHCO2")+SUMIFS('CO2'!J:J,'CO2'!$B:$B,$A7,'CO2'!$A:$A,"INDCO2")+SUMIFS('CO2'!J:J,'CO2'!$B:$B,$A7,'CO2'!$A:$A,"REFCO2")+SUMIFS('CO2'!J:J,'CO2'!$B:$B,$A7,'CO2'!$A:$A,"RESCO2")+SUMIFS('CO2'!J:J,'CO2'!$B:$B,$A7,'CO2'!$A:$A,"RSSCO2")+SUMIFS('CO2'!J:J,'CO2'!$B:$B,$A7,'CO2'!$A:$A,"TRNCO2")</f>
        <v>3175.9999999999982</v>
      </c>
      <c r="J7" s="15">
        <f>SUMIFS('CO2'!K:K,'CO2'!$B:$B,$A7,'CO2'!$A:$A,"COMCO2")+SUMIFS('CO2'!K:K,'CO2'!$B:$B,$A7,'CO2'!$A:$A,"ELCCO2")+SUMIFS('CO2'!K:K,'CO2'!$B:$B,$A7,'CO2'!$A:$A,"ETHCO2")+SUMIFS('CO2'!K:K,'CO2'!$B:$B,$A7,'CO2'!$A:$A,"INDCO2")+SUMIFS('CO2'!K:K,'CO2'!$B:$B,$A7,'CO2'!$A:$A,"REFCO2")+SUMIFS('CO2'!K:K,'CO2'!$B:$B,$A7,'CO2'!$A:$A,"RESCO2")+SUMIFS('CO2'!K:K,'CO2'!$B:$B,$A7,'CO2'!$A:$A,"RSSCO2")+SUMIFS('CO2'!K:K,'CO2'!$B:$B,$A7,'CO2'!$A:$A,"TRNCO2")</f>
        <v>2779</v>
      </c>
      <c r="K7" s="15">
        <f>SUMIFS('CO2'!L:L,'CO2'!$B:$B,$A7,'CO2'!$A:$A,"COMCO2")+SUMIFS('CO2'!L:L,'CO2'!$B:$B,$A7,'CO2'!$A:$A,"ELCCO2")+SUMIFS('CO2'!L:L,'CO2'!$B:$B,$A7,'CO2'!$A:$A,"ETHCO2")+SUMIFS('CO2'!L:L,'CO2'!$B:$B,$A7,'CO2'!$A:$A,"INDCO2")+SUMIFS('CO2'!L:L,'CO2'!$B:$B,$A7,'CO2'!$A:$A,"REFCO2")+SUMIFS('CO2'!L:L,'CO2'!$B:$B,$A7,'CO2'!$A:$A,"RESCO2")+SUMIFS('CO2'!L:L,'CO2'!$B:$B,$A7,'CO2'!$A:$A,"RSSCO2")+SUMIFS('CO2'!L:L,'CO2'!$B:$B,$A7,'CO2'!$A:$A,"TRNCO2")</f>
        <v>2382.0000000110676</v>
      </c>
    </row>
    <row r="8" spans="1:11" x14ac:dyDescent="0.25">
      <c r="A8" s="2" t="s">
        <v>6</v>
      </c>
      <c r="B8" s="15">
        <f>SUMIFS('CO2'!C:C,'CO2'!$B:$B,$A8,'CO2'!$A:$A,"COMCO2")+SUMIFS('CO2'!C:C,'CO2'!$B:$B,$A8,'CO2'!$A:$A,"ELCCO2")+SUMIFS('CO2'!C:C,'CO2'!$B:$B,$A8,'CO2'!$A:$A,"ETHCO2")+SUMIFS('CO2'!C:C,'CO2'!$B:$B,$A8,'CO2'!$A:$A,"INDCO2")+SUMIFS('CO2'!C:C,'CO2'!$B:$B,$A8,'CO2'!$A:$A,"REFCO2")+SUMIFS('CO2'!C:C,'CO2'!$B:$B,$A8,'CO2'!$A:$A,"RESCO2")+SUMIFS('CO2'!C:C,'CO2'!$B:$B,$A8,'CO2'!$A:$A,"RSSCO2")+SUMIFS('CO2'!C:C,'CO2'!$B:$B,$A8,'CO2'!$A:$A,"TRNCO2")</f>
        <v>5377.4622222843782</v>
      </c>
      <c r="C8" s="15">
        <f>SUMIFS('CO2'!D:D,'CO2'!$B:$B,$A8,'CO2'!$A:$A,"COMCO2")+SUMIFS('CO2'!D:D,'CO2'!$B:$B,$A8,'CO2'!$A:$A,"ELCCO2")+SUMIFS('CO2'!D:D,'CO2'!$B:$B,$A8,'CO2'!$A:$A,"ETHCO2")+SUMIFS('CO2'!D:D,'CO2'!$B:$B,$A8,'CO2'!$A:$A,"INDCO2")+SUMIFS('CO2'!D:D,'CO2'!$B:$B,$A8,'CO2'!$A:$A,"REFCO2")+SUMIFS('CO2'!D:D,'CO2'!$B:$B,$A8,'CO2'!$A:$A,"RESCO2")+SUMIFS('CO2'!D:D,'CO2'!$B:$B,$A8,'CO2'!$A:$A,"RSSCO2")+SUMIFS('CO2'!D:D,'CO2'!$B:$B,$A8,'CO2'!$A:$A,"TRNCO2")</f>
        <v>5169.1020124946526</v>
      </c>
      <c r="D8" s="15">
        <f>SUMIFS('CO2'!E:E,'CO2'!$B:$B,$A8,'CO2'!$A:$A,"COMCO2")+SUMIFS('CO2'!E:E,'CO2'!$B:$B,$A8,'CO2'!$A:$A,"ELCCO2")+SUMIFS('CO2'!E:E,'CO2'!$B:$B,$A8,'CO2'!$A:$A,"ETHCO2")+SUMIFS('CO2'!E:E,'CO2'!$B:$B,$A8,'CO2'!$A:$A,"INDCO2")+SUMIFS('CO2'!E:E,'CO2'!$B:$B,$A8,'CO2'!$A:$A,"REFCO2")+SUMIFS('CO2'!E:E,'CO2'!$B:$B,$A8,'CO2'!$A:$A,"RESCO2")+SUMIFS('CO2'!E:E,'CO2'!$B:$B,$A8,'CO2'!$A:$A,"RSSCO2")+SUMIFS('CO2'!E:E,'CO2'!$B:$B,$A8,'CO2'!$A:$A,"TRNCO2")</f>
        <v>5089.3967983243729</v>
      </c>
      <c r="E8" s="15">
        <f>SUMIFS('CO2'!F:F,'CO2'!$B:$B,$A8,'CO2'!$A:$A,"COMCO2")+SUMIFS('CO2'!F:F,'CO2'!$B:$B,$A8,'CO2'!$A:$A,"ELCCO2")+SUMIFS('CO2'!F:F,'CO2'!$B:$B,$A8,'CO2'!$A:$A,"ETHCO2")+SUMIFS('CO2'!F:F,'CO2'!$B:$B,$A8,'CO2'!$A:$A,"INDCO2")+SUMIFS('CO2'!F:F,'CO2'!$B:$B,$A8,'CO2'!$A:$A,"REFCO2")+SUMIFS('CO2'!F:F,'CO2'!$B:$B,$A8,'CO2'!$A:$A,"RESCO2")+SUMIFS('CO2'!F:F,'CO2'!$B:$B,$A8,'CO2'!$A:$A,"RSSCO2")+SUMIFS('CO2'!F:F,'CO2'!$B:$B,$A8,'CO2'!$A:$A,"TRNCO2")</f>
        <v>4813.8988952934778</v>
      </c>
      <c r="F8" s="15">
        <f>SUMIFS('CO2'!G:G,'CO2'!$B:$B,$A8,'CO2'!$A:$A,"COMCO2")+SUMIFS('CO2'!G:G,'CO2'!$B:$B,$A8,'CO2'!$A:$A,"ELCCO2")+SUMIFS('CO2'!G:G,'CO2'!$B:$B,$A8,'CO2'!$A:$A,"ETHCO2")+SUMIFS('CO2'!G:G,'CO2'!$B:$B,$A8,'CO2'!$A:$A,"INDCO2")+SUMIFS('CO2'!G:G,'CO2'!$B:$B,$A8,'CO2'!$A:$A,"REFCO2")+SUMIFS('CO2'!G:G,'CO2'!$B:$B,$A8,'CO2'!$A:$A,"RESCO2")+SUMIFS('CO2'!G:G,'CO2'!$B:$B,$A8,'CO2'!$A:$A,"RSSCO2")+SUMIFS('CO2'!G:G,'CO2'!$B:$B,$A8,'CO2'!$A:$A,"TRNCO2")</f>
        <v>4255.9999999998909</v>
      </c>
      <c r="G8" s="15">
        <f>SUMIFS('CO2'!H:H,'CO2'!$B:$B,$A8,'CO2'!$A:$A,"COMCO2")+SUMIFS('CO2'!H:H,'CO2'!$B:$B,$A8,'CO2'!$A:$A,"ELCCO2")+SUMIFS('CO2'!H:H,'CO2'!$B:$B,$A8,'CO2'!$A:$A,"ETHCO2")+SUMIFS('CO2'!H:H,'CO2'!$B:$B,$A8,'CO2'!$A:$A,"INDCO2")+SUMIFS('CO2'!H:H,'CO2'!$B:$B,$A8,'CO2'!$A:$A,"REFCO2")+SUMIFS('CO2'!H:H,'CO2'!$B:$B,$A8,'CO2'!$A:$A,"RESCO2")+SUMIFS('CO2'!H:H,'CO2'!$B:$B,$A8,'CO2'!$A:$A,"RSSCO2")+SUMIFS('CO2'!H:H,'CO2'!$B:$B,$A8,'CO2'!$A:$A,"TRNCO2")</f>
        <v>3748.0000000000073</v>
      </c>
      <c r="H8" s="15">
        <f>SUMIFS('CO2'!I:I,'CO2'!$B:$B,$A8,'CO2'!$A:$A,"COMCO2")+SUMIFS('CO2'!I:I,'CO2'!$B:$B,$A8,'CO2'!$A:$A,"ELCCO2")+SUMIFS('CO2'!I:I,'CO2'!$B:$B,$A8,'CO2'!$A:$A,"ETHCO2")+SUMIFS('CO2'!I:I,'CO2'!$B:$B,$A8,'CO2'!$A:$A,"INDCO2")+SUMIFS('CO2'!I:I,'CO2'!$B:$B,$A8,'CO2'!$A:$A,"REFCO2")+SUMIFS('CO2'!I:I,'CO2'!$B:$B,$A8,'CO2'!$A:$A,"RESCO2")+SUMIFS('CO2'!I:I,'CO2'!$B:$B,$A8,'CO2'!$A:$A,"RSSCO2")+SUMIFS('CO2'!I:I,'CO2'!$B:$B,$A8,'CO2'!$A:$A,"TRNCO2")</f>
        <v>3240</v>
      </c>
      <c r="I8" s="15">
        <f>SUMIFS('CO2'!J:J,'CO2'!$B:$B,$A8,'CO2'!$A:$A,"COMCO2")+SUMIFS('CO2'!J:J,'CO2'!$B:$B,$A8,'CO2'!$A:$A,"ELCCO2")+SUMIFS('CO2'!J:J,'CO2'!$B:$B,$A8,'CO2'!$A:$A,"ETHCO2")+SUMIFS('CO2'!J:J,'CO2'!$B:$B,$A8,'CO2'!$A:$A,"INDCO2")+SUMIFS('CO2'!J:J,'CO2'!$B:$B,$A8,'CO2'!$A:$A,"REFCO2")+SUMIFS('CO2'!J:J,'CO2'!$B:$B,$A8,'CO2'!$A:$A,"RESCO2")+SUMIFS('CO2'!J:J,'CO2'!$B:$B,$A8,'CO2'!$A:$A,"RSSCO2")+SUMIFS('CO2'!J:J,'CO2'!$B:$B,$A8,'CO2'!$A:$A,"TRNCO2")</f>
        <v>2732.0000000002647</v>
      </c>
      <c r="J8" s="15">
        <f>SUMIFS('CO2'!K:K,'CO2'!$B:$B,$A8,'CO2'!$A:$A,"COMCO2")+SUMIFS('CO2'!K:K,'CO2'!$B:$B,$A8,'CO2'!$A:$A,"ELCCO2")+SUMIFS('CO2'!K:K,'CO2'!$B:$B,$A8,'CO2'!$A:$A,"ETHCO2")+SUMIFS('CO2'!K:K,'CO2'!$B:$B,$A8,'CO2'!$A:$A,"INDCO2")+SUMIFS('CO2'!K:K,'CO2'!$B:$B,$A8,'CO2'!$A:$A,"REFCO2")+SUMIFS('CO2'!K:K,'CO2'!$B:$B,$A8,'CO2'!$A:$A,"RESCO2")+SUMIFS('CO2'!K:K,'CO2'!$B:$B,$A8,'CO2'!$A:$A,"RSSCO2")+SUMIFS('CO2'!K:K,'CO2'!$B:$B,$A8,'CO2'!$A:$A,"TRNCO2")</f>
        <v>2223.9999999911665</v>
      </c>
      <c r="K8" s="15">
        <f>SUMIFS('CO2'!L:L,'CO2'!$B:$B,$A8,'CO2'!$A:$A,"COMCO2")+SUMIFS('CO2'!L:L,'CO2'!$B:$B,$A8,'CO2'!$A:$A,"ELCCO2")+SUMIFS('CO2'!L:L,'CO2'!$B:$B,$A8,'CO2'!$A:$A,"ETHCO2")+SUMIFS('CO2'!L:L,'CO2'!$B:$B,$A8,'CO2'!$A:$A,"INDCO2")+SUMIFS('CO2'!L:L,'CO2'!$B:$B,$A8,'CO2'!$A:$A,"REFCO2")+SUMIFS('CO2'!L:L,'CO2'!$B:$B,$A8,'CO2'!$A:$A,"RESCO2")+SUMIFS('CO2'!L:L,'CO2'!$B:$B,$A8,'CO2'!$A:$A,"RSSCO2")+SUMIFS('CO2'!L:L,'CO2'!$B:$B,$A8,'CO2'!$A:$A,"TRNCO2")</f>
        <v>1715.9999999999918</v>
      </c>
    </row>
    <row r="9" spans="1:11" x14ac:dyDescent="0.25">
      <c r="A9" s="2" t="s">
        <v>7</v>
      </c>
      <c r="B9" s="15">
        <f>SUMIFS('CO2'!C:C,'CO2'!$B:$B,$A9,'CO2'!$A:$A,"COMCO2")+SUMIFS('CO2'!C:C,'CO2'!$B:$B,$A9,'CO2'!$A:$A,"ELCCO2")+SUMIFS('CO2'!C:C,'CO2'!$B:$B,$A9,'CO2'!$A:$A,"ETHCO2")+SUMIFS('CO2'!C:C,'CO2'!$B:$B,$A9,'CO2'!$A:$A,"INDCO2")+SUMIFS('CO2'!C:C,'CO2'!$B:$B,$A9,'CO2'!$A:$A,"REFCO2")+SUMIFS('CO2'!C:C,'CO2'!$B:$B,$A9,'CO2'!$A:$A,"RESCO2")+SUMIFS('CO2'!C:C,'CO2'!$B:$B,$A9,'CO2'!$A:$A,"RSSCO2")+SUMIFS('CO2'!C:C,'CO2'!$B:$B,$A9,'CO2'!$A:$A,"TRNCO2")</f>
        <v>5377.2241729837642</v>
      </c>
      <c r="C9" s="15">
        <f>SUMIFS('CO2'!D:D,'CO2'!$B:$B,$A9,'CO2'!$A:$A,"COMCO2")+SUMIFS('CO2'!D:D,'CO2'!$B:$B,$A9,'CO2'!$A:$A,"ELCCO2")+SUMIFS('CO2'!D:D,'CO2'!$B:$B,$A9,'CO2'!$A:$A,"ETHCO2")+SUMIFS('CO2'!D:D,'CO2'!$B:$B,$A9,'CO2'!$A:$A,"INDCO2")+SUMIFS('CO2'!D:D,'CO2'!$B:$B,$A9,'CO2'!$A:$A,"REFCO2")+SUMIFS('CO2'!D:D,'CO2'!$B:$B,$A9,'CO2'!$A:$A,"RESCO2")+SUMIFS('CO2'!D:D,'CO2'!$B:$B,$A9,'CO2'!$A:$A,"RSSCO2")+SUMIFS('CO2'!D:D,'CO2'!$B:$B,$A9,'CO2'!$A:$A,"TRNCO2")</f>
        <v>5170.8779291678447</v>
      </c>
      <c r="D9" s="15">
        <f>SUMIFS('CO2'!E:E,'CO2'!$B:$B,$A9,'CO2'!$A:$A,"COMCO2")+SUMIFS('CO2'!E:E,'CO2'!$B:$B,$A9,'CO2'!$A:$A,"ELCCO2")+SUMIFS('CO2'!E:E,'CO2'!$B:$B,$A9,'CO2'!$A:$A,"ETHCO2")+SUMIFS('CO2'!E:E,'CO2'!$B:$B,$A9,'CO2'!$A:$A,"INDCO2")+SUMIFS('CO2'!E:E,'CO2'!$B:$B,$A9,'CO2'!$A:$A,"REFCO2")+SUMIFS('CO2'!E:E,'CO2'!$B:$B,$A9,'CO2'!$A:$A,"RESCO2")+SUMIFS('CO2'!E:E,'CO2'!$B:$B,$A9,'CO2'!$A:$A,"RSSCO2")+SUMIFS('CO2'!E:E,'CO2'!$B:$B,$A9,'CO2'!$A:$A,"TRNCO2")</f>
        <v>5096.3686260051163</v>
      </c>
      <c r="E9" s="15">
        <f>SUMIFS('CO2'!F:F,'CO2'!$B:$B,$A9,'CO2'!$A:$A,"COMCO2")+SUMIFS('CO2'!F:F,'CO2'!$B:$B,$A9,'CO2'!$A:$A,"ELCCO2")+SUMIFS('CO2'!F:F,'CO2'!$B:$B,$A9,'CO2'!$A:$A,"ETHCO2")+SUMIFS('CO2'!F:F,'CO2'!$B:$B,$A9,'CO2'!$A:$A,"INDCO2")+SUMIFS('CO2'!F:F,'CO2'!$B:$B,$A9,'CO2'!$A:$A,"REFCO2")+SUMIFS('CO2'!F:F,'CO2'!$B:$B,$A9,'CO2'!$A:$A,"RESCO2")+SUMIFS('CO2'!F:F,'CO2'!$B:$B,$A9,'CO2'!$A:$A,"RSSCO2")+SUMIFS('CO2'!F:F,'CO2'!$B:$B,$A9,'CO2'!$A:$A,"TRNCO2")</f>
        <v>4825.7076998333987</v>
      </c>
      <c r="F9" s="15">
        <f>SUMIFS('CO2'!G:G,'CO2'!$B:$B,$A9,'CO2'!$A:$A,"COMCO2")+SUMIFS('CO2'!G:G,'CO2'!$B:$B,$A9,'CO2'!$A:$A,"ELCCO2")+SUMIFS('CO2'!G:G,'CO2'!$B:$B,$A9,'CO2'!$A:$A,"ETHCO2")+SUMIFS('CO2'!G:G,'CO2'!$B:$B,$A9,'CO2'!$A:$A,"INDCO2")+SUMIFS('CO2'!G:G,'CO2'!$B:$B,$A9,'CO2'!$A:$A,"REFCO2")+SUMIFS('CO2'!G:G,'CO2'!$B:$B,$A9,'CO2'!$A:$A,"RESCO2")+SUMIFS('CO2'!G:G,'CO2'!$B:$B,$A9,'CO2'!$A:$A,"RSSCO2")+SUMIFS('CO2'!G:G,'CO2'!$B:$B,$A9,'CO2'!$A:$A,"TRNCO2")</f>
        <v>4256.0000000000027</v>
      </c>
      <c r="G9" s="15">
        <f>SUMIFS('CO2'!H:H,'CO2'!$B:$B,$A9,'CO2'!$A:$A,"COMCO2")+SUMIFS('CO2'!H:H,'CO2'!$B:$B,$A9,'CO2'!$A:$A,"ELCCO2")+SUMIFS('CO2'!H:H,'CO2'!$B:$B,$A9,'CO2'!$A:$A,"ETHCO2")+SUMIFS('CO2'!H:H,'CO2'!$B:$B,$A9,'CO2'!$A:$A,"INDCO2")+SUMIFS('CO2'!H:H,'CO2'!$B:$B,$A9,'CO2'!$A:$A,"REFCO2")+SUMIFS('CO2'!H:H,'CO2'!$B:$B,$A9,'CO2'!$A:$A,"RESCO2")+SUMIFS('CO2'!H:H,'CO2'!$B:$B,$A9,'CO2'!$A:$A,"RSSCO2")+SUMIFS('CO2'!H:H,'CO2'!$B:$B,$A9,'CO2'!$A:$A,"TRNCO2")</f>
        <v>3748.0000000000173</v>
      </c>
      <c r="H9" s="15">
        <f>SUMIFS('CO2'!I:I,'CO2'!$B:$B,$A9,'CO2'!$A:$A,"COMCO2")+SUMIFS('CO2'!I:I,'CO2'!$B:$B,$A9,'CO2'!$A:$A,"ELCCO2")+SUMIFS('CO2'!I:I,'CO2'!$B:$B,$A9,'CO2'!$A:$A,"ETHCO2")+SUMIFS('CO2'!I:I,'CO2'!$B:$B,$A9,'CO2'!$A:$A,"INDCO2")+SUMIFS('CO2'!I:I,'CO2'!$B:$B,$A9,'CO2'!$A:$A,"REFCO2")+SUMIFS('CO2'!I:I,'CO2'!$B:$B,$A9,'CO2'!$A:$A,"RESCO2")+SUMIFS('CO2'!I:I,'CO2'!$B:$B,$A9,'CO2'!$A:$A,"RSSCO2")+SUMIFS('CO2'!I:I,'CO2'!$B:$B,$A9,'CO2'!$A:$A,"TRNCO2")</f>
        <v>3240.0000000000109</v>
      </c>
      <c r="I9" s="15">
        <f>SUMIFS('CO2'!J:J,'CO2'!$B:$B,$A9,'CO2'!$A:$A,"COMCO2")+SUMIFS('CO2'!J:J,'CO2'!$B:$B,$A9,'CO2'!$A:$A,"ELCCO2")+SUMIFS('CO2'!J:J,'CO2'!$B:$B,$A9,'CO2'!$A:$A,"ETHCO2")+SUMIFS('CO2'!J:J,'CO2'!$B:$B,$A9,'CO2'!$A:$A,"INDCO2")+SUMIFS('CO2'!J:J,'CO2'!$B:$B,$A9,'CO2'!$A:$A,"REFCO2")+SUMIFS('CO2'!J:J,'CO2'!$B:$B,$A9,'CO2'!$A:$A,"RESCO2")+SUMIFS('CO2'!J:J,'CO2'!$B:$B,$A9,'CO2'!$A:$A,"RSSCO2")+SUMIFS('CO2'!J:J,'CO2'!$B:$B,$A9,'CO2'!$A:$A,"TRNCO2")</f>
        <v>2732.0000000000023</v>
      </c>
      <c r="J9" s="15">
        <f>SUMIFS('CO2'!K:K,'CO2'!$B:$B,$A9,'CO2'!$A:$A,"COMCO2")+SUMIFS('CO2'!K:K,'CO2'!$B:$B,$A9,'CO2'!$A:$A,"ELCCO2")+SUMIFS('CO2'!K:K,'CO2'!$B:$B,$A9,'CO2'!$A:$A,"ETHCO2")+SUMIFS('CO2'!K:K,'CO2'!$B:$B,$A9,'CO2'!$A:$A,"INDCO2")+SUMIFS('CO2'!K:K,'CO2'!$B:$B,$A9,'CO2'!$A:$A,"REFCO2")+SUMIFS('CO2'!K:K,'CO2'!$B:$B,$A9,'CO2'!$A:$A,"RESCO2")+SUMIFS('CO2'!K:K,'CO2'!$B:$B,$A9,'CO2'!$A:$A,"RSSCO2")+SUMIFS('CO2'!K:K,'CO2'!$B:$B,$A9,'CO2'!$A:$A,"TRNCO2")</f>
        <v>2223.9999999985348</v>
      </c>
      <c r="K9" s="15">
        <f>SUMIFS('CO2'!L:L,'CO2'!$B:$B,$A9,'CO2'!$A:$A,"COMCO2")+SUMIFS('CO2'!L:L,'CO2'!$B:$B,$A9,'CO2'!$A:$A,"ELCCO2")+SUMIFS('CO2'!L:L,'CO2'!$B:$B,$A9,'CO2'!$A:$A,"ETHCO2")+SUMIFS('CO2'!L:L,'CO2'!$B:$B,$A9,'CO2'!$A:$A,"INDCO2")+SUMIFS('CO2'!L:L,'CO2'!$B:$B,$A9,'CO2'!$A:$A,"REFCO2")+SUMIFS('CO2'!L:L,'CO2'!$B:$B,$A9,'CO2'!$A:$A,"RESCO2")+SUMIFS('CO2'!L:L,'CO2'!$B:$B,$A9,'CO2'!$A:$A,"RSSCO2")+SUMIFS('CO2'!L:L,'CO2'!$B:$B,$A9,'CO2'!$A:$A,"TRNCO2")</f>
        <v>1716.0000000000016</v>
      </c>
    </row>
    <row r="10" spans="1:11" x14ac:dyDescent="0.25">
      <c r="A10" s="2" t="s">
        <v>163</v>
      </c>
      <c r="B10" s="15">
        <f>SUMIFS('CO2'!C:C,'CO2'!$B:$B,$A10,'CO2'!$A:$A,"COMCO2")+SUMIFS('CO2'!C:C,'CO2'!$B:$B,$A10,'CO2'!$A:$A,"ELCCO2")+SUMIFS('CO2'!C:C,'CO2'!$B:$B,$A10,'CO2'!$A:$A,"ETHCO2")+SUMIFS('CO2'!C:C,'CO2'!$B:$B,$A10,'CO2'!$A:$A,"INDCO2")+SUMIFS('CO2'!C:C,'CO2'!$B:$B,$A10,'CO2'!$A:$A,"REFCO2")+SUMIFS('CO2'!C:C,'CO2'!$B:$B,$A10,'CO2'!$A:$A,"RESCO2")+SUMIFS('CO2'!C:C,'CO2'!$B:$B,$A10,'CO2'!$A:$A,"RSSCO2")+SUMIFS('CO2'!C:C,'CO2'!$B:$B,$A10,'CO2'!$A:$A,"TRNCO2")</f>
        <v>5377.452149328924</v>
      </c>
      <c r="C10" s="15">
        <f>SUMIFS('CO2'!D:D,'CO2'!$B:$B,$A10,'CO2'!$A:$A,"COMCO2")+SUMIFS('CO2'!D:D,'CO2'!$B:$B,$A10,'CO2'!$A:$A,"ELCCO2")+SUMIFS('CO2'!D:D,'CO2'!$B:$B,$A10,'CO2'!$A:$A,"ETHCO2")+SUMIFS('CO2'!D:D,'CO2'!$B:$B,$A10,'CO2'!$A:$A,"INDCO2")+SUMIFS('CO2'!D:D,'CO2'!$B:$B,$A10,'CO2'!$A:$A,"REFCO2")+SUMIFS('CO2'!D:D,'CO2'!$B:$B,$A10,'CO2'!$A:$A,"RESCO2")+SUMIFS('CO2'!D:D,'CO2'!$B:$B,$A10,'CO2'!$A:$A,"RSSCO2")+SUMIFS('CO2'!D:D,'CO2'!$B:$B,$A10,'CO2'!$A:$A,"TRNCO2")</f>
        <v>5169.0991905419705</v>
      </c>
      <c r="D10" s="15">
        <f>SUMIFS('CO2'!E:E,'CO2'!$B:$B,$A10,'CO2'!$A:$A,"COMCO2")+SUMIFS('CO2'!E:E,'CO2'!$B:$B,$A10,'CO2'!$A:$A,"ELCCO2")+SUMIFS('CO2'!E:E,'CO2'!$B:$B,$A10,'CO2'!$A:$A,"ETHCO2")+SUMIFS('CO2'!E:E,'CO2'!$B:$B,$A10,'CO2'!$A:$A,"INDCO2")+SUMIFS('CO2'!E:E,'CO2'!$B:$B,$A10,'CO2'!$A:$A,"REFCO2")+SUMIFS('CO2'!E:E,'CO2'!$B:$B,$A10,'CO2'!$A:$A,"RESCO2")+SUMIFS('CO2'!E:E,'CO2'!$B:$B,$A10,'CO2'!$A:$A,"RSSCO2")+SUMIFS('CO2'!E:E,'CO2'!$B:$B,$A10,'CO2'!$A:$A,"TRNCO2")</f>
        <v>5089.5569419395515</v>
      </c>
      <c r="E10" s="15">
        <f>SUMIFS('CO2'!F:F,'CO2'!$B:$B,$A10,'CO2'!$A:$A,"COMCO2")+SUMIFS('CO2'!F:F,'CO2'!$B:$B,$A10,'CO2'!$A:$A,"ELCCO2")+SUMIFS('CO2'!F:F,'CO2'!$B:$B,$A10,'CO2'!$A:$A,"ETHCO2")+SUMIFS('CO2'!F:F,'CO2'!$B:$B,$A10,'CO2'!$A:$A,"INDCO2")+SUMIFS('CO2'!F:F,'CO2'!$B:$B,$A10,'CO2'!$A:$A,"REFCO2")+SUMIFS('CO2'!F:F,'CO2'!$B:$B,$A10,'CO2'!$A:$A,"RESCO2")+SUMIFS('CO2'!F:F,'CO2'!$B:$B,$A10,'CO2'!$A:$A,"RSSCO2")+SUMIFS('CO2'!F:F,'CO2'!$B:$B,$A10,'CO2'!$A:$A,"TRNCO2")</f>
        <v>4814.0773263295068</v>
      </c>
      <c r="F10" s="15">
        <f>SUMIFS('CO2'!G:G,'CO2'!$B:$B,$A10,'CO2'!$A:$A,"COMCO2")+SUMIFS('CO2'!G:G,'CO2'!$B:$B,$A10,'CO2'!$A:$A,"ELCCO2")+SUMIFS('CO2'!G:G,'CO2'!$B:$B,$A10,'CO2'!$A:$A,"ETHCO2")+SUMIFS('CO2'!G:G,'CO2'!$B:$B,$A10,'CO2'!$A:$A,"INDCO2")+SUMIFS('CO2'!G:G,'CO2'!$B:$B,$A10,'CO2'!$A:$A,"REFCO2")+SUMIFS('CO2'!G:G,'CO2'!$B:$B,$A10,'CO2'!$A:$A,"RESCO2")+SUMIFS('CO2'!G:G,'CO2'!$B:$B,$A10,'CO2'!$A:$A,"RSSCO2")+SUMIFS('CO2'!G:G,'CO2'!$B:$B,$A10,'CO2'!$A:$A,"TRNCO2")</f>
        <v>4255.9999999999982</v>
      </c>
      <c r="G10" s="15">
        <f>SUMIFS('CO2'!H:H,'CO2'!$B:$B,$A10,'CO2'!$A:$A,"COMCO2")+SUMIFS('CO2'!H:H,'CO2'!$B:$B,$A10,'CO2'!$A:$A,"ELCCO2")+SUMIFS('CO2'!H:H,'CO2'!$B:$B,$A10,'CO2'!$A:$A,"ETHCO2")+SUMIFS('CO2'!H:H,'CO2'!$B:$B,$A10,'CO2'!$A:$A,"INDCO2")+SUMIFS('CO2'!H:H,'CO2'!$B:$B,$A10,'CO2'!$A:$A,"REFCO2")+SUMIFS('CO2'!H:H,'CO2'!$B:$B,$A10,'CO2'!$A:$A,"RESCO2")+SUMIFS('CO2'!H:H,'CO2'!$B:$B,$A10,'CO2'!$A:$A,"RSSCO2")+SUMIFS('CO2'!H:H,'CO2'!$B:$B,$A10,'CO2'!$A:$A,"TRNCO2")</f>
        <v>3748.00000000001</v>
      </c>
      <c r="H10" s="15">
        <f>SUMIFS('CO2'!I:I,'CO2'!$B:$B,$A10,'CO2'!$A:$A,"COMCO2")+SUMIFS('CO2'!I:I,'CO2'!$B:$B,$A10,'CO2'!$A:$A,"ELCCO2")+SUMIFS('CO2'!I:I,'CO2'!$B:$B,$A10,'CO2'!$A:$A,"ETHCO2")+SUMIFS('CO2'!I:I,'CO2'!$B:$B,$A10,'CO2'!$A:$A,"INDCO2")+SUMIFS('CO2'!I:I,'CO2'!$B:$B,$A10,'CO2'!$A:$A,"REFCO2")+SUMIFS('CO2'!I:I,'CO2'!$B:$B,$A10,'CO2'!$A:$A,"RESCO2")+SUMIFS('CO2'!I:I,'CO2'!$B:$B,$A10,'CO2'!$A:$A,"RSSCO2")+SUMIFS('CO2'!I:I,'CO2'!$B:$B,$A10,'CO2'!$A:$A,"TRNCO2")</f>
        <v>3239.9999999999845</v>
      </c>
      <c r="I10" s="15">
        <f>SUMIFS('CO2'!J:J,'CO2'!$B:$B,$A10,'CO2'!$A:$A,"COMCO2")+SUMIFS('CO2'!J:J,'CO2'!$B:$B,$A10,'CO2'!$A:$A,"ELCCO2")+SUMIFS('CO2'!J:J,'CO2'!$B:$B,$A10,'CO2'!$A:$A,"ETHCO2")+SUMIFS('CO2'!J:J,'CO2'!$B:$B,$A10,'CO2'!$A:$A,"INDCO2")+SUMIFS('CO2'!J:J,'CO2'!$B:$B,$A10,'CO2'!$A:$A,"REFCO2")+SUMIFS('CO2'!J:J,'CO2'!$B:$B,$A10,'CO2'!$A:$A,"RESCO2")+SUMIFS('CO2'!J:J,'CO2'!$B:$B,$A10,'CO2'!$A:$A,"RSSCO2")+SUMIFS('CO2'!J:J,'CO2'!$B:$B,$A10,'CO2'!$A:$A,"TRNCO2")</f>
        <v>2731.9999999999991</v>
      </c>
      <c r="J10" s="15">
        <f>SUMIFS('CO2'!K:K,'CO2'!$B:$B,$A10,'CO2'!$A:$A,"COMCO2")+SUMIFS('CO2'!K:K,'CO2'!$B:$B,$A10,'CO2'!$A:$A,"ELCCO2")+SUMIFS('CO2'!K:K,'CO2'!$B:$B,$A10,'CO2'!$A:$A,"ETHCO2")+SUMIFS('CO2'!K:K,'CO2'!$B:$B,$A10,'CO2'!$A:$A,"INDCO2")+SUMIFS('CO2'!K:K,'CO2'!$B:$B,$A10,'CO2'!$A:$A,"REFCO2")+SUMIFS('CO2'!K:K,'CO2'!$B:$B,$A10,'CO2'!$A:$A,"RESCO2")+SUMIFS('CO2'!K:K,'CO2'!$B:$B,$A10,'CO2'!$A:$A,"RSSCO2")+SUMIFS('CO2'!K:K,'CO2'!$B:$B,$A10,'CO2'!$A:$A,"TRNCO2")</f>
        <v>2223.9999999999973</v>
      </c>
      <c r="K10" s="15">
        <f>SUMIFS('CO2'!L:L,'CO2'!$B:$B,$A10,'CO2'!$A:$A,"COMCO2")+SUMIFS('CO2'!L:L,'CO2'!$B:$B,$A10,'CO2'!$A:$A,"ELCCO2")+SUMIFS('CO2'!L:L,'CO2'!$B:$B,$A10,'CO2'!$A:$A,"ETHCO2")+SUMIFS('CO2'!L:L,'CO2'!$B:$B,$A10,'CO2'!$A:$A,"INDCO2")+SUMIFS('CO2'!L:L,'CO2'!$B:$B,$A10,'CO2'!$A:$A,"REFCO2")+SUMIFS('CO2'!L:L,'CO2'!$B:$B,$A10,'CO2'!$A:$A,"RESCO2")+SUMIFS('CO2'!L:L,'CO2'!$B:$B,$A10,'CO2'!$A:$A,"RSSCO2")+SUMIFS('CO2'!L:L,'CO2'!$B:$B,$A10,'CO2'!$A:$A,"TRNCO2")</f>
        <v>1715.9999999999995</v>
      </c>
    </row>
    <row r="11" spans="1:11" x14ac:dyDescent="0.25">
      <c r="A11" s="2" t="s">
        <v>167</v>
      </c>
      <c r="B11" s="15">
        <f>SUMIFS('CO2'!C:C,'CO2'!$B:$B,$A11,'CO2'!$A:$A,"COMCO2")+SUMIFS('CO2'!C:C,'CO2'!$B:$B,$A11,'CO2'!$A:$A,"ELCCO2")+SUMIFS('CO2'!C:C,'CO2'!$B:$B,$A11,'CO2'!$A:$A,"ETHCO2")+SUMIFS('CO2'!C:C,'CO2'!$B:$B,$A11,'CO2'!$A:$A,"INDCO2")+SUMIFS('CO2'!C:C,'CO2'!$B:$B,$A11,'CO2'!$A:$A,"REFCO2")+SUMIFS('CO2'!C:C,'CO2'!$B:$B,$A11,'CO2'!$A:$A,"RESCO2")+SUMIFS('CO2'!C:C,'CO2'!$B:$B,$A11,'CO2'!$A:$A,"RSSCO2")+SUMIFS('CO2'!C:C,'CO2'!$B:$B,$A11,'CO2'!$A:$A,"TRNCO2")</f>
        <v>5377.435871789</v>
      </c>
      <c r="C11" s="15">
        <f>SUMIFS('CO2'!D:D,'CO2'!$B:$B,$A11,'CO2'!$A:$A,"COMCO2")+SUMIFS('CO2'!D:D,'CO2'!$B:$B,$A11,'CO2'!$A:$A,"ELCCO2")+SUMIFS('CO2'!D:D,'CO2'!$B:$B,$A11,'CO2'!$A:$A,"ETHCO2")+SUMIFS('CO2'!D:D,'CO2'!$B:$B,$A11,'CO2'!$A:$A,"INDCO2")+SUMIFS('CO2'!D:D,'CO2'!$B:$B,$A11,'CO2'!$A:$A,"REFCO2")+SUMIFS('CO2'!D:D,'CO2'!$B:$B,$A11,'CO2'!$A:$A,"RESCO2")+SUMIFS('CO2'!D:D,'CO2'!$B:$B,$A11,'CO2'!$A:$A,"RSSCO2")+SUMIFS('CO2'!D:D,'CO2'!$B:$B,$A11,'CO2'!$A:$A,"TRNCO2")</f>
        <v>5169.0597142784645</v>
      </c>
      <c r="D11" s="15">
        <f>SUMIFS('CO2'!E:E,'CO2'!$B:$B,$A11,'CO2'!$A:$A,"COMCO2")+SUMIFS('CO2'!E:E,'CO2'!$B:$B,$A11,'CO2'!$A:$A,"ELCCO2")+SUMIFS('CO2'!E:E,'CO2'!$B:$B,$A11,'CO2'!$A:$A,"ETHCO2")+SUMIFS('CO2'!E:E,'CO2'!$B:$B,$A11,'CO2'!$A:$A,"INDCO2")+SUMIFS('CO2'!E:E,'CO2'!$B:$B,$A11,'CO2'!$A:$A,"REFCO2")+SUMIFS('CO2'!E:E,'CO2'!$B:$B,$A11,'CO2'!$A:$A,"RESCO2")+SUMIFS('CO2'!E:E,'CO2'!$B:$B,$A11,'CO2'!$A:$A,"RSSCO2")+SUMIFS('CO2'!E:E,'CO2'!$B:$B,$A11,'CO2'!$A:$A,"TRNCO2")</f>
        <v>5089.5247110509245</v>
      </c>
      <c r="E11" s="15">
        <f>SUMIFS('CO2'!F:F,'CO2'!$B:$B,$A11,'CO2'!$A:$A,"COMCO2")+SUMIFS('CO2'!F:F,'CO2'!$B:$B,$A11,'CO2'!$A:$A,"ELCCO2")+SUMIFS('CO2'!F:F,'CO2'!$B:$B,$A11,'CO2'!$A:$A,"ETHCO2")+SUMIFS('CO2'!F:F,'CO2'!$B:$B,$A11,'CO2'!$A:$A,"INDCO2")+SUMIFS('CO2'!F:F,'CO2'!$B:$B,$A11,'CO2'!$A:$A,"REFCO2")+SUMIFS('CO2'!F:F,'CO2'!$B:$B,$A11,'CO2'!$A:$A,"RESCO2")+SUMIFS('CO2'!F:F,'CO2'!$B:$B,$A11,'CO2'!$A:$A,"RSSCO2")+SUMIFS('CO2'!F:F,'CO2'!$B:$B,$A11,'CO2'!$A:$A,"TRNCO2")</f>
        <v>4813.0358041366717</v>
      </c>
      <c r="F11" s="15">
        <f>SUMIFS('CO2'!G:G,'CO2'!$B:$B,$A11,'CO2'!$A:$A,"COMCO2")+SUMIFS('CO2'!G:G,'CO2'!$B:$B,$A11,'CO2'!$A:$A,"ELCCO2")+SUMIFS('CO2'!G:G,'CO2'!$B:$B,$A11,'CO2'!$A:$A,"ETHCO2")+SUMIFS('CO2'!G:G,'CO2'!$B:$B,$A11,'CO2'!$A:$A,"INDCO2")+SUMIFS('CO2'!G:G,'CO2'!$B:$B,$A11,'CO2'!$A:$A,"REFCO2")+SUMIFS('CO2'!G:G,'CO2'!$B:$B,$A11,'CO2'!$A:$A,"RESCO2")+SUMIFS('CO2'!G:G,'CO2'!$B:$B,$A11,'CO2'!$A:$A,"RSSCO2")+SUMIFS('CO2'!G:G,'CO2'!$B:$B,$A11,'CO2'!$A:$A,"TRNCO2")</f>
        <v>4256.0000000000036</v>
      </c>
      <c r="G11" s="15">
        <f>SUMIFS('CO2'!H:H,'CO2'!$B:$B,$A11,'CO2'!$A:$A,"COMCO2")+SUMIFS('CO2'!H:H,'CO2'!$B:$B,$A11,'CO2'!$A:$A,"ELCCO2")+SUMIFS('CO2'!H:H,'CO2'!$B:$B,$A11,'CO2'!$A:$A,"ETHCO2")+SUMIFS('CO2'!H:H,'CO2'!$B:$B,$A11,'CO2'!$A:$A,"INDCO2")+SUMIFS('CO2'!H:H,'CO2'!$B:$B,$A11,'CO2'!$A:$A,"REFCO2")+SUMIFS('CO2'!H:H,'CO2'!$B:$B,$A11,'CO2'!$A:$A,"RESCO2")+SUMIFS('CO2'!H:H,'CO2'!$B:$B,$A11,'CO2'!$A:$A,"RSSCO2")+SUMIFS('CO2'!H:H,'CO2'!$B:$B,$A11,'CO2'!$A:$A,"TRNCO2")</f>
        <v>3748.0000000000136</v>
      </c>
      <c r="H11" s="15">
        <f>SUMIFS('CO2'!I:I,'CO2'!$B:$B,$A11,'CO2'!$A:$A,"COMCO2")+SUMIFS('CO2'!I:I,'CO2'!$B:$B,$A11,'CO2'!$A:$A,"ELCCO2")+SUMIFS('CO2'!I:I,'CO2'!$B:$B,$A11,'CO2'!$A:$A,"ETHCO2")+SUMIFS('CO2'!I:I,'CO2'!$B:$B,$A11,'CO2'!$A:$A,"INDCO2")+SUMIFS('CO2'!I:I,'CO2'!$B:$B,$A11,'CO2'!$A:$A,"REFCO2")+SUMIFS('CO2'!I:I,'CO2'!$B:$B,$A11,'CO2'!$A:$A,"RESCO2")+SUMIFS('CO2'!I:I,'CO2'!$B:$B,$A11,'CO2'!$A:$A,"RSSCO2")+SUMIFS('CO2'!I:I,'CO2'!$B:$B,$A11,'CO2'!$A:$A,"TRNCO2")</f>
        <v>3240.0000000000091</v>
      </c>
      <c r="I11" s="15">
        <f>SUMIFS('CO2'!J:J,'CO2'!$B:$B,$A11,'CO2'!$A:$A,"COMCO2")+SUMIFS('CO2'!J:J,'CO2'!$B:$B,$A11,'CO2'!$A:$A,"ELCCO2")+SUMIFS('CO2'!J:J,'CO2'!$B:$B,$A11,'CO2'!$A:$A,"ETHCO2")+SUMIFS('CO2'!J:J,'CO2'!$B:$B,$A11,'CO2'!$A:$A,"INDCO2")+SUMIFS('CO2'!J:J,'CO2'!$B:$B,$A11,'CO2'!$A:$A,"REFCO2")+SUMIFS('CO2'!J:J,'CO2'!$B:$B,$A11,'CO2'!$A:$A,"RESCO2")+SUMIFS('CO2'!J:J,'CO2'!$B:$B,$A11,'CO2'!$A:$A,"RSSCO2")+SUMIFS('CO2'!J:J,'CO2'!$B:$B,$A11,'CO2'!$A:$A,"TRNCO2")</f>
        <v>2732.0000000000027</v>
      </c>
      <c r="J11" s="15">
        <f>SUMIFS('CO2'!K:K,'CO2'!$B:$B,$A11,'CO2'!$A:$A,"COMCO2")+SUMIFS('CO2'!K:K,'CO2'!$B:$B,$A11,'CO2'!$A:$A,"ELCCO2")+SUMIFS('CO2'!K:K,'CO2'!$B:$B,$A11,'CO2'!$A:$A,"ETHCO2")+SUMIFS('CO2'!K:K,'CO2'!$B:$B,$A11,'CO2'!$A:$A,"INDCO2")+SUMIFS('CO2'!K:K,'CO2'!$B:$B,$A11,'CO2'!$A:$A,"REFCO2")+SUMIFS('CO2'!K:K,'CO2'!$B:$B,$A11,'CO2'!$A:$A,"RESCO2")+SUMIFS('CO2'!K:K,'CO2'!$B:$B,$A11,'CO2'!$A:$A,"RSSCO2")+SUMIFS('CO2'!K:K,'CO2'!$B:$B,$A11,'CO2'!$A:$A,"TRNCO2")</f>
        <v>2224.0000000000014</v>
      </c>
      <c r="K11" s="15">
        <f>SUMIFS('CO2'!L:L,'CO2'!$B:$B,$A11,'CO2'!$A:$A,"COMCO2")+SUMIFS('CO2'!L:L,'CO2'!$B:$B,$A11,'CO2'!$A:$A,"ELCCO2")+SUMIFS('CO2'!L:L,'CO2'!$B:$B,$A11,'CO2'!$A:$A,"ETHCO2")+SUMIFS('CO2'!L:L,'CO2'!$B:$B,$A11,'CO2'!$A:$A,"INDCO2")+SUMIFS('CO2'!L:L,'CO2'!$B:$B,$A11,'CO2'!$A:$A,"REFCO2")+SUMIFS('CO2'!L:L,'CO2'!$B:$B,$A11,'CO2'!$A:$A,"RESCO2")+SUMIFS('CO2'!L:L,'CO2'!$B:$B,$A11,'CO2'!$A:$A,"RSSCO2")+SUMIFS('CO2'!L:L,'CO2'!$B:$B,$A11,'CO2'!$A:$A,"TRNCO2")</f>
        <v>1716.000000002663</v>
      </c>
    </row>
    <row r="12" spans="1:11" x14ac:dyDescent="0.25">
      <c r="A12" s="2" t="s">
        <v>10</v>
      </c>
      <c r="B12" s="15">
        <f>SUMIFS('CO2'!C:C,'CO2'!$B:$B,$A12,'CO2'!$A:$A,"COMCO2")+SUMIFS('CO2'!C:C,'CO2'!$B:$B,$A12,'CO2'!$A:$A,"ELCCO2")+SUMIFS('CO2'!C:C,'CO2'!$B:$B,$A12,'CO2'!$A:$A,"ETHCO2")+SUMIFS('CO2'!C:C,'CO2'!$B:$B,$A12,'CO2'!$A:$A,"INDCO2")+SUMIFS('CO2'!C:C,'CO2'!$B:$B,$A12,'CO2'!$A:$A,"REFCO2")+SUMIFS('CO2'!C:C,'CO2'!$B:$B,$A12,'CO2'!$A:$A,"RESCO2")+SUMIFS('CO2'!C:C,'CO2'!$B:$B,$A12,'CO2'!$A:$A,"RSSCO2")+SUMIFS('CO2'!C:C,'CO2'!$B:$B,$A12,'CO2'!$A:$A,"TRNCO2")</f>
        <v>5377.4521458011341</v>
      </c>
      <c r="C12" s="15">
        <f>SUMIFS('CO2'!D:D,'CO2'!$B:$B,$A12,'CO2'!$A:$A,"COMCO2")+SUMIFS('CO2'!D:D,'CO2'!$B:$B,$A12,'CO2'!$A:$A,"ELCCO2")+SUMIFS('CO2'!D:D,'CO2'!$B:$B,$A12,'CO2'!$A:$A,"ETHCO2")+SUMIFS('CO2'!D:D,'CO2'!$B:$B,$A12,'CO2'!$A:$A,"INDCO2")+SUMIFS('CO2'!D:D,'CO2'!$B:$B,$A12,'CO2'!$A:$A,"REFCO2")+SUMIFS('CO2'!D:D,'CO2'!$B:$B,$A12,'CO2'!$A:$A,"RESCO2")+SUMIFS('CO2'!D:D,'CO2'!$B:$B,$A12,'CO2'!$A:$A,"RSSCO2")+SUMIFS('CO2'!D:D,'CO2'!$B:$B,$A12,'CO2'!$A:$A,"TRNCO2")</f>
        <v>5169.1029483031862</v>
      </c>
      <c r="D12" s="15">
        <f>SUMIFS('CO2'!E:E,'CO2'!$B:$B,$A12,'CO2'!$A:$A,"COMCO2")+SUMIFS('CO2'!E:E,'CO2'!$B:$B,$A12,'CO2'!$A:$A,"ELCCO2")+SUMIFS('CO2'!E:E,'CO2'!$B:$B,$A12,'CO2'!$A:$A,"ETHCO2")+SUMIFS('CO2'!E:E,'CO2'!$B:$B,$A12,'CO2'!$A:$A,"INDCO2")+SUMIFS('CO2'!E:E,'CO2'!$B:$B,$A12,'CO2'!$A:$A,"REFCO2")+SUMIFS('CO2'!E:E,'CO2'!$B:$B,$A12,'CO2'!$A:$A,"RESCO2")+SUMIFS('CO2'!E:E,'CO2'!$B:$B,$A12,'CO2'!$A:$A,"RSSCO2")+SUMIFS('CO2'!E:E,'CO2'!$B:$B,$A12,'CO2'!$A:$A,"TRNCO2")</f>
        <v>5089.4645749920073</v>
      </c>
      <c r="E12" s="15">
        <f>SUMIFS('CO2'!F:F,'CO2'!$B:$B,$A12,'CO2'!$A:$A,"COMCO2")+SUMIFS('CO2'!F:F,'CO2'!$B:$B,$A12,'CO2'!$A:$A,"ELCCO2")+SUMIFS('CO2'!F:F,'CO2'!$B:$B,$A12,'CO2'!$A:$A,"ETHCO2")+SUMIFS('CO2'!F:F,'CO2'!$B:$B,$A12,'CO2'!$A:$A,"INDCO2")+SUMIFS('CO2'!F:F,'CO2'!$B:$B,$A12,'CO2'!$A:$A,"REFCO2")+SUMIFS('CO2'!F:F,'CO2'!$B:$B,$A12,'CO2'!$A:$A,"RESCO2")+SUMIFS('CO2'!F:F,'CO2'!$B:$B,$A12,'CO2'!$A:$A,"RSSCO2")+SUMIFS('CO2'!F:F,'CO2'!$B:$B,$A12,'CO2'!$A:$A,"TRNCO2")</f>
        <v>4813.8204258878413</v>
      </c>
      <c r="F12" s="15">
        <f>SUMIFS('CO2'!G:G,'CO2'!$B:$B,$A12,'CO2'!$A:$A,"COMCO2")+SUMIFS('CO2'!G:G,'CO2'!$B:$B,$A12,'CO2'!$A:$A,"ELCCO2")+SUMIFS('CO2'!G:G,'CO2'!$B:$B,$A12,'CO2'!$A:$A,"ETHCO2")+SUMIFS('CO2'!G:G,'CO2'!$B:$B,$A12,'CO2'!$A:$A,"INDCO2")+SUMIFS('CO2'!G:G,'CO2'!$B:$B,$A12,'CO2'!$A:$A,"REFCO2")+SUMIFS('CO2'!G:G,'CO2'!$B:$B,$A12,'CO2'!$A:$A,"RESCO2")+SUMIFS('CO2'!G:G,'CO2'!$B:$B,$A12,'CO2'!$A:$A,"RSSCO2")+SUMIFS('CO2'!G:G,'CO2'!$B:$B,$A12,'CO2'!$A:$A,"TRNCO2")</f>
        <v>4256.0000000000009</v>
      </c>
      <c r="G12" s="15">
        <f>SUMIFS('CO2'!H:H,'CO2'!$B:$B,$A12,'CO2'!$A:$A,"COMCO2")+SUMIFS('CO2'!H:H,'CO2'!$B:$B,$A12,'CO2'!$A:$A,"ELCCO2")+SUMIFS('CO2'!H:H,'CO2'!$B:$B,$A12,'CO2'!$A:$A,"ETHCO2")+SUMIFS('CO2'!H:H,'CO2'!$B:$B,$A12,'CO2'!$A:$A,"INDCO2")+SUMIFS('CO2'!H:H,'CO2'!$B:$B,$A12,'CO2'!$A:$A,"REFCO2")+SUMIFS('CO2'!H:H,'CO2'!$B:$B,$A12,'CO2'!$A:$A,"RESCO2")+SUMIFS('CO2'!H:H,'CO2'!$B:$B,$A12,'CO2'!$A:$A,"RSSCO2")+SUMIFS('CO2'!H:H,'CO2'!$B:$B,$A12,'CO2'!$A:$A,"TRNCO2")</f>
        <v>3748.0000000000118</v>
      </c>
      <c r="H12" s="15">
        <f>SUMIFS('CO2'!I:I,'CO2'!$B:$B,$A12,'CO2'!$A:$A,"COMCO2")+SUMIFS('CO2'!I:I,'CO2'!$B:$B,$A12,'CO2'!$A:$A,"ELCCO2")+SUMIFS('CO2'!I:I,'CO2'!$B:$B,$A12,'CO2'!$A:$A,"ETHCO2")+SUMIFS('CO2'!I:I,'CO2'!$B:$B,$A12,'CO2'!$A:$A,"INDCO2")+SUMIFS('CO2'!I:I,'CO2'!$B:$B,$A12,'CO2'!$A:$A,"REFCO2")+SUMIFS('CO2'!I:I,'CO2'!$B:$B,$A12,'CO2'!$A:$A,"RESCO2")+SUMIFS('CO2'!I:I,'CO2'!$B:$B,$A12,'CO2'!$A:$A,"RSSCO2")+SUMIFS('CO2'!I:I,'CO2'!$B:$B,$A12,'CO2'!$A:$A,"TRNCO2")</f>
        <v>3240.000000000302</v>
      </c>
      <c r="I12" s="15">
        <f>SUMIFS('CO2'!J:J,'CO2'!$B:$B,$A12,'CO2'!$A:$A,"COMCO2")+SUMIFS('CO2'!J:J,'CO2'!$B:$B,$A12,'CO2'!$A:$A,"ELCCO2")+SUMIFS('CO2'!J:J,'CO2'!$B:$B,$A12,'CO2'!$A:$A,"ETHCO2")+SUMIFS('CO2'!J:J,'CO2'!$B:$B,$A12,'CO2'!$A:$A,"INDCO2")+SUMIFS('CO2'!J:J,'CO2'!$B:$B,$A12,'CO2'!$A:$A,"REFCO2")+SUMIFS('CO2'!J:J,'CO2'!$B:$B,$A12,'CO2'!$A:$A,"RESCO2")+SUMIFS('CO2'!J:J,'CO2'!$B:$B,$A12,'CO2'!$A:$A,"RSSCO2")+SUMIFS('CO2'!J:J,'CO2'!$B:$B,$A12,'CO2'!$A:$A,"TRNCO2")</f>
        <v>2731.9999999999991</v>
      </c>
      <c r="J12" s="15">
        <f>SUMIFS('CO2'!K:K,'CO2'!$B:$B,$A12,'CO2'!$A:$A,"COMCO2")+SUMIFS('CO2'!K:K,'CO2'!$B:$B,$A12,'CO2'!$A:$A,"ELCCO2")+SUMIFS('CO2'!K:K,'CO2'!$B:$B,$A12,'CO2'!$A:$A,"ETHCO2")+SUMIFS('CO2'!K:K,'CO2'!$B:$B,$A12,'CO2'!$A:$A,"INDCO2")+SUMIFS('CO2'!K:K,'CO2'!$B:$B,$A12,'CO2'!$A:$A,"REFCO2")+SUMIFS('CO2'!K:K,'CO2'!$B:$B,$A12,'CO2'!$A:$A,"RESCO2")+SUMIFS('CO2'!K:K,'CO2'!$B:$B,$A12,'CO2'!$A:$A,"RSSCO2")+SUMIFS('CO2'!K:K,'CO2'!$B:$B,$A12,'CO2'!$A:$A,"TRNCO2")</f>
        <v>2224.0000000014552</v>
      </c>
      <c r="K12" s="15">
        <f>SUMIFS('CO2'!L:L,'CO2'!$B:$B,$A12,'CO2'!$A:$A,"COMCO2")+SUMIFS('CO2'!L:L,'CO2'!$B:$B,$A12,'CO2'!$A:$A,"ELCCO2")+SUMIFS('CO2'!L:L,'CO2'!$B:$B,$A12,'CO2'!$A:$A,"ETHCO2")+SUMIFS('CO2'!L:L,'CO2'!$B:$B,$A12,'CO2'!$A:$A,"INDCO2")+SUMIFS('CO2'!L:L,'CO2'!$B:$B,$A12,'CO2'!$A:$A,"REFCO2")+SUMIFS('CO2'!L:L,'CO2'!$B:$B,$A12,'CO2'!$A:$A,"RESCO2")+SUMIFS('CO2'!L:L,'CO2'!$B:$B,$A12,'CO2'!$A:$A,"RSSCO2")+SUMIFS('CO2'!L:L,'CO2'!$B:$B,$A12,'CO2'!$A:$A,"TRNCO2")</f>
        <v>1715.9999999999998</v>
      </c>
    </row>
    <row r="13" spans="1:11" x14ac:dyDescent="0.25">
      <c r="A13" s="2" t="s">
        <v>168</v>
      </c>
      <c r="B13" s="15">
        <f>SUMIFS('CO2'!C:C,'CO2'!$B:$B,$A13,'CO2'!$A:$A,"COMCO2")+SUMIFS('CO2'!C:C,'CO2'!$B:$B,$A13,'CO2'!$A:$A,"ELCCO2")+SUMIFS('CO2'!C:C,'CO2'!$B:$B,$A13,'CO2'!$A:$A,"ETHCO2")+SUMIFS('CO2'!C:C,'CO2'!$B:$B,$A13,'CO2'!$A:$A,"INDCO2")+SUMIFS('CO2'!C:C,'CO2'!$B:$B,$A13,'CO2'!$A:$A,"REFCO2")+SUMIFS('CO2'!C:C,'CO2'!$B:$B,$A13,'CO2'!$A:$A,"RESCO2")+SUMIFS('CO2'!C:C,'CO2'!$B:$B,$A13,'CO2'!$A:$A,"RSSCO2")+SUMIFS('CO2'!C:C,'CO2'!$B:$B,$A13,'CO2'!$A:$A,"TRNCO2")</f>
        <v>5377.452149001233</v>
      </c>
      <c r="C13" s="15">
        <f>SUMIFS('CO2'!D:D,'CO2'!$B:$B,$A13,'CO2'!$A:$A,"COMCO2")+SUMIFS('CO2'!D:D,'CO2'!$B:$B,$A13,'CO2'!$A:$A,"ELCCO2")+SUMIFS('CO2'!D:D,'CO2'!$B:$B,$A13,'CO2'!$A:$A,"ETHCO2")+SUMIFS('CO2'!D:D,'CO2'!$B:$B,$A13,'CO2'!$A:$A,"INDCO2")+SUMIFS('CO2'!D:D,'CO2'!$B:$B,$A13,'CO2'!$A:$A,"REFCO2")+SUMIFS('CO2'!D:D,'CO2'!$B:$B,$A13,'CO2'!$A:$A,"RESCO2")+SUMIFS('CO2'!D:D,'CO2'!$B:$B,$A13,'CO2'!$A:$A,"RSSCO2")+SUMIFS('CO2'!D:D,'CO2'!$B:$B,$A13,'CO2'!$A:$A,"TRNCO2")</f>
        <v>5169.1024301282378</v>
      </c>
      <c r="D13" s="15">
        <f>SUMIFS('CO2'!E:E,'CO2'!$B:$B,$A13,'CO2'!$A:$A,"COMCO2")+SUMIFS('CO2'!E:E,'CO2'!$B:$B,$A13,'CO2'!$A:$A,"ELCCO2")+SUMIFS('CO2'!E:E,'CO2'!$B:$B,$A13,'CO2'!$A:$A,"ETHCO2")+SUMIFS('CO2'!E:E,'CO2'!$B:$B,$A13,'CO2'!$A:$A,"INDCO2")+SUMIFS('CO2'!E:E,'CO2'!$B:$B,$A13,'CO2'!$A:$A,"REFCO2")+SUMIFS('CO2'!E:E,'CO2'!$B:$B,$A13,'CO2'!$A:$A,"RESCO2")+SUMIFS('CO2'!E:E,'CO2'!$B:$B,$A13,'CO2'!$A:$A,"RSSCO2")+SUMIFS('CO2'!E:E,'CO2'!$B:$B,$A13,'CO2'!$A:$A,"TRNCO2")</f>
        <v>5089.5218571206278</v>
      </c>
      <c r="E13" s="15">
        <f>SUMIFS('CO2'!F:F,'CO2'!$B:$B,$A13,'CO2'!$A:$A,"COMCO2")+SUMIFS('CO2'!F:F,'CO2'!$B:$B,$A13,'CO2'!$A:$A,"ELCCO2")+SUMIFS('CO2'!F:F,'CO2'!$B:$B,$A13,'CO2'!$A:$A,"ETHCO2")+SUMIFS('CO2'!F:F,'CO2'!$B:$B,$A13,'CO2'!$A:$A,"INDCO2")+SUMIFS('CO2'!F:F,'CO2'!$B:$B,$A13,'CO2'!$A:$A,"REFCO2")+SUMIFS('CO2'!F:F,'CO2'!$B:$B,$A13,'CO2'!$A:$A,"RESCO2")+SUMIFS('CO2'!F:F,'CO2'!$B:$B,$A13,'CO2'!$A:$A,"RSSCO2")+SUMIFS('CO2'!F:F,'CO2'!$B:$B,$A13,'CO2'!$A:$A,"TRNCO2")</f>
        <v>4814.0233076607528</v>
      </c>
      <c r="F13" s="15">
        <f>SUMIFS('CO2'!G:G,'CO2'!$B:$B,$A13,'CO2'!$A:$A,"COMCO2")+SUMIFS('CO2'!G:G,'CO2'!$B:$B,$A13,'CO2'!$A:$A,"ELCCO2")+SUMIFS('CO2'!G:G,'CO2'!$B:$B,$A13,'CO2'!$A:$A,"ETHCO2")+SUMIFS('CO2'!G:G,'CO2'!$B:$B,$A13,'CO2'!$A:$A,"INDCO2")+SUMIFS('CO2'!G:G,'CO2'!$B:$B,$A13,'CO2'!$A:$A,"REFCO2")+SUMIFS('CO2'!G:G,'CO2'!$B:$B,$A13,'CO2'!$A:$A,"RESCO2")+SUMIFS('CO2'!G:G,'CO2'!$B:$B,$A13,'CO2'!$A:$A,"RSSCO2")+SUMIFS('CO2'!G:G,'CO2'!$B:$B,$A13,'CO2'!$A:$A,"TRNCO2")</f>
        <v>4256.0000000000073</v>
      </c>
      <c r="G13" s="15">
        <f>SUMIFS('CO2'!H:H,'CO2'!$B:$B,$A13,'CO2'!$A:$A,"COMCO2")+SUMIFS('CO2'!H:H,'CO2'!$B:$B,$A13,'CO2'!$A:$A,"ELCCO2")+SUMIFS('CO2'!H:H,'CO2'!$B:$B,$A13,'CO2'!$A:$A,"ETHCO2")+SUMIFS('CO2'!H:H,'CO2'!$B:$B,$A13,'CO2'!$A:$A,"INDCO2")+SUMIFS('CO2'!H:H,'CO2'!$B:$B,$A13,'CO2'!$A:$A,"REFCO2")+SUMIFS('CO2'!H:H,'CO2'!$B:$B,$A13,'CO2'!$A:$A,"RESCO2")+SUMIFS('CO2'!H:H,'CO2'!$B:$B,$A13,'CO2'!$A:$A,"RSSCO2")+SUMIFS('CO2'!H:H,'CO2'!$B:$B,$A13,'CO2'!$A:$A,"TRNCO2")</f>
        <v>3747.99999999999</v>
      </c>
      <c r="H13" s="15">
        <f>SUMIFS('CO2'!I:I,'CO2'!$B:$B,$A13,'CO2'!$A:$A,"COMCO2")+SUMIFS('CO2'!I:I,'CO2'!$B:$B,$A13,'CO2'!$A:$A,"ELCCO2")+SUMIFS('CO2'!I:I,'CO2'!$B:$B,$A13,'CO2'!$A:$A,"ETHCO2")+SUMIFS('CO2'!I:I,'CO2'!$B:$B,$A13,'CO2'!$A:$A,"INDCO2")+SUMIFS('CO2'!I:I,'CO2'!$B:$B,$A13,'CO2'!$A:$A,"REFCO2")+SUMIFS('CO2'!I:I,'CO2'!$B:$B,$A13,'CO2'!$A:$A,"RESCO2")+SUMIFS('CO2'!I:I,'CO2'!$B:$B,$A13,'CO2'!$A:$A,"RSSCO2")+SUMIFS('CO2'!I:I,'CO2'!$B:$B,$A13,'CO2'!$A:$A,"TRNCO2")</f>
        <v>3240.0000000000036</v>
      </c>
      <c r="I13" s="15">
        <f>SUMIFS('CO2'!J:J,'CO2'!$B:$B,$A13,'CO2'!$A:$A,"COMCO2")+SUMIFS('CO2'!J:J,'CO2'!$B:$B,$A13,'CO2'!$A:$A,"ELCCO2")+SUMIFS('CO2'!J:J,'CO2'!$B:$B,$A13,'CO2'!$A:$A,"ETHCO2")+SUMIFS('CO2'!J:J,'CO2'!$B:$B,$A13,'CO2'!$A:$A,"INDCO2")+SUMIFS('CO2'!J:J,'CO2'!$B:$B,$A13,'CO2'!$A:$A,"REFCO2")+SUMIFS('CO2'!J:J,'CO2'!$B:$B,$A13,'CO2'!$A:$A,"RESCO2")+SUMIFS('CO2'!J:J,'CO2'!$B:$B,$A13,'CO2'!$A:$A,"RSSCO2")+SUMIFS('CO2'!J:J,'CO2'!$B:$B,$A13,'CO2'!$A:$A,"TRNCO2")</f>
        <v>2731.9999999940519</v>
      </c>
      <c r="J13" s="15">
        <f>SUMIFS('CO2'!K:K,'CO2'!$B:$B,$A13,'CO2'!$A:$A,"COMCO2")+SUMIFS('CO2'!K:K,'CO2'!$B:$B,$A13,'CO2'!$A:$A,"ELCCO2")+SUMIFS('CO2'!K:K,'CO2'!$B:$B,$A13,'CO2'!$A:$A,"ETHCO2")+SUMIFS('CO2'!K:K,'CO2'!$B:$B,$A13,'CO2'!$A:$A,"INDCO2")+SUMIFS('CO2'!K:K,'CO2'!$B:$B,$A13,'CO2'!$A:$A,"REFCO2")+SUMIFS('CO2'!K:K,'CO2'!$B:$B,$A13,'CO2'!$A:$A,"RESCO2")+SUMIFS('CO2'!K:K,'CO2'!$B:$B,$A13,'CO2'!$A:$A,"RSSCO2")+SUMIFS('CO2'!K:K,'CO2'!$B:$B,$A13,'CO2'!$A:$A,"TRNCO2")</f>
        <v>2223.9999999990532</v>
      </c>
      <c r="K13" s="15">
        <f>SUMIFS('CO2'!L:L,'CO2'!$B:$B,$A13,'CO2'!$A:$A,"COMCO2")+SUMIFS('CO2'!L:L,'CO2'!$B:$B,$A13,'CO2'!$A:$A,"ELCCO2")+SUMIFS('CO2'!L:L,'CO2'!$B:$B,$A13,'CO2'!$A:$A,"ETHCO2")+SUMIFS('CO2'!L:L,'CO2'!$B:$B,$A13,'CO2'!$A:$A,"INDCO2")+SUMIFS('CO2'!L:L,'CO2'!$B:$B,$A13,'CO2'!$A:$A,"REFCO2")+SUMIFS('CO2'!L:L,'CO2'!$B:$B,$A13,'CO2'!$A:$A,"RESCO2")+SUMIFS('CO2'!L:L,'CO2'!$B:$B,$A13,'CO2'!$A:$A,"RSSCO2")+SUMIFS('CO2'!L:L,'CO2'!$B:$B,$A13,'CO2'!$A:$A,"TRNCO2")</f>
        <v>1715.9999999932743</v>
      </c>
    </row>
    <row r="14" spans="1:11" x14ac:dyDescent="0.25">
      <c r="A14" s="2" t="s">
        <v>169</v>
      </c>
      <c r="B14" s="15">
        <f>SUMIFS('CO2'!C:C,'CO2'!$B:$B,$A14,'CO2'!$A:$A,"COMCO2")+SUMIFS('CO2'!C:C,'CO2'!$B:$B,$A14,'CO2'!$A:$A,"ELCCO2")+SUMIFS('CO2'!C:C,'CO2'!$B:$B,$A14,'CO2'!$A:$A,"ETHCO2")+SUMIFS('CO2'!C:C,'CO2'!$B:$B,$A14,'CO2'!$A:$A,"INDCO2")+SUMIFS('CO2'!C:C,'CO2'!$B:$B,$A14,'CO2'!$A:$A,"REFCO2")+SUMIFS('CO2'!C:C,'CO2'!$B:$B,$A14,'CO2'!$A:$A,"RESCO2")+SUMIFS('CO2'!C:C,'CO2'!$B:$B,$A14,'CO2'!$A:$A,"RSSCO2")+SUMIFS('CO2'!C:C,'CO2'!$B:$B,$A14,'CO2'!$A:$A,"TRNCO2")</f>
        <v>5377.435871789</v>
      </c>
      <c r="C14" s="15">
        <f>SUMIFS('CO2'!D:D,'CO2'!$B:$B,$A14,'CO2'!$A:$A,"COMCO2")+SUMIFS('CO2'!D:D,'CO2'!$B:$B,$A14,'CO2'!$A:$A,"ELCCO2")+SUMIFS('CO2'!D:D,'CO2'!$B:$B,$A14,'CO2'!$A:$A,"ETHCO2")+SUMIFS('CO2'!D:D,'CO2'!$B:$B,$A14,'CO2'!$A:$A,"INDCO2")+SUMIFS('CO2'!D:D,'CO2'!$B:$B,$A14,'CO2'!$A:$A,"REFCO2")+SUMIFS('CO2'!D:D,'CO2'!$B:$B,$A14,'CO2'!$A:$A,"RESCO2")+SUMIFS('CO2'!D:D,'CO2'!$B:$B,$A14,'CO2'!$A:$A,"RSSCO2")+SUMIFS('CO2'!D:D,'CO2'!$B:$B,$A14,'CO2'!$A:$A,"TRNCO2")</f>
        <v>5169.096077363607</v>
      </c>
      <c r="D14" s="15">
        <f>SUMIFS('CO2'!E:E,'CO2'!$B:$B,$A14,'CO2'!$A:$A,"COMCO2")+SUMIFS('CO2'!E:E,'CO2'!$B:$B,$A14,'CO2'!$A:$A,"ELCCO2")+SUMIFS('CO2'!E:E,'CO2'!$B:$B,$A14,'CO2'!$A:$A,"ETHCO2")+SUMIFS('CO2'!E:E,'CO2'!$B:$B,$A14,'CO2'!$A:$A,"INDCO2")+SUMIFS('CO2'!E:E,'CO2'!$B:$B,$A14,'CO2'!$A:$A,"REFCO2")+SUMIFS('CO2'!E:E,'CO2'!$B:$B,$A14,'CO2'!$A:$A,"RESCO2")+SUMIFS('CO2'!E:E,'CO2'!$B:$B,$A14,'CO2'!$A:$A,"RSSCO2")+SUMIFS('CO2'!E:E,'CO2'!$B:$B,$A14,'CO2'!$A:$A,"TRNCO2")</f>
        <v>5089.7157995615544</v>
      </c>
      <c r="E14" s="15">
        <f>SUMIFS('CO2'!F:F,'CO2'!$B:$B,$A14,'CO2'!$A:$A,"COMCO2")+SUMIFS('CO2'!F:F,'CO2'!$B:$B,$A14,'CO2'!$A:$A,"ELCCO2")+SUMIFS('CO2'!F:F,'CO2'!$B:$B,$A14,'CO2'!$A:$A,"ETHCO2")+SUMIFS('CO2'!F:F,'CO2'!$B:$B,$A14,'CO2'!$A:$A,"INDCO2")+SUMIFS('CO2'!F:F,'CO2'!$B:$B,$A14,'CO2'!$A:$A,"REFCO2")+SUMIFS('CO2'!F:F,'CO2'!$B:$B,$A14,'CO2'!$A:$A,"RESCO2")+SUMIFS('CO2'!F:F,'CO2'!$B:$B,$A14,'CO2'!$A:$A,"RSSCO2")+SUMIFS('CO2'!F:F,'CO2'!$B:$B,$A14,'CO2'!$A:$A,"TRNCO2")</f>
        <v>4813.0870186302218</v>
      </c>
      <c r="F14" s="15">
        <f>SUMIFS('CO2'!G:G,'CO2'!$B:$B,$A14,'CO2'!$A:$A,"COMCO2")+SUMIFS('CO2'!G:G,'CO2'!$B:$B,$A14,'CO2'!$A:$A,"ELCCO2")+SUMIFS('CO2'!G:G,'CO2'!$B:$B,$A14,'CO2'!$A:$A,"ETHCO2")+SUMIFS('CO2'!G:G,'CO2'!$B:$B,$A14,'CO2'!$A:$A,"INDCO2")+SUMIFS('CO2'!G:G,'CO2'!$B:$B,$A14,'CO2'!$A:$A,"REFCO2")+SUMIFS('CO2'!G:G,'CO2'!$B:$B,$A14,'CO2'!$A:$A,"RESCO2")+SUMIFS('CO2'!G:G,'CO2'!$B:$B,$A14,'CO2'!$A:$A,"RSSCO2")+SUMIFS('CO2'!G:G,'CO2'!$B:$B,$A14,'CO2'!$A:$A,"TRNCO2")</f>
        <v>4256.0000000000009</v>
      </c>
      <c r="G14" s="15">
        <f>SUMIFS('CO2'!H:H,'CO2'!$B:$B,$A14,'CO2'!$A:$A,"COMCO2")+SUMIFS('CO2'!H:H,'CO2'!$B:$B,$A14,'CO2'!$A:$A,"ELCCO2")+SUMIFS('CO2'!H:H,'CO2'!$B:$B,$A14,'CO2'!$A:$A,"ETHCO2")+SUMIFS('CO2'!H:H,'CO2'!$B:$B,$A14,'CO2'!$A:$A,"INDCO2")+SUMIFS('CO2'!H:H,'CO2'!$B:$B,$A14,'CO2'!$A:$A,"REFCO2")+SUMIFS('CO2'!H:H,'CO2'!$B:$B,$A14,'CO2'!$A:$A,"RESCO2")+SUMIFS('CO2'!H:H,'CO2'!$B:$B,$A14,'CO2'!$A:$A,"RSSCO2")+SUMIFS('CO2'!H:H,'CO2'!$B:$B,$A14,'CO2'!$A:$A,"TRNCO2")</f>
        <v>3748.0000000000036</v>
      </c>
      <c r="H14" s="15">
        <f>SUMIFS('CO2'!I:I,'CO2'!$B:$B,$A14,'CO2'!$A:$A,"COMCO2")+SUMIFS('CO2'!I:I,'CO2'!$B:$B,$A14,'CO2'!$A:$A,"ELCCO2")+SUMIFS('CO2'!I:I,'CO2'!$B:$B,$A14,'CO2'!$A:$A,"ETHCO2")+SUMIFS('CO2'!I:I,'CO2'!$B:$B,$A14,'CO2'!$A:$A,"INDCO2")+SUMIFS('CO2'!I:I,'CO2'!$B:$B,$A14,'CO2'!$A:$A,"REFCO2")+SUMIFS('CO2'!I:I,'CO2'!$B:$B,$A14,'CO2'!$A:$A,"RESCO2")+SUMIFS('CO2'!I:I,'CO2'!$B:$B,$A14,'CO2'!$A:$A,"RSSCO2")+SUMIFS('CO2'!I:I,'CO2'!$B:$B,$A14,'CO2'!$A:$A,"TRNCO2")</f>
        <v>3240.0000000000059</v>
      </c>
      <c r="I14" s="15">
        <f>SUMIFS('CO2'!J:J,'CO2'!$B:$B,$A14,'CO2'!$A:$A,"COMCO2")+SUMIFS('CO2'!J:J,'CO2'!$B:$B,$A14,'CO2'!$A:$A,"ELCCO2")+SUMIFS('CO2'!J:J,'CO2'!$B:$B,$A14,'CO2'!$A:$A,"ETHCO2")+SUMIFS('CO2'!J:J,'CO2'!$B:$B,$A14,'CO2'!$A:$A,"INDCO2")+SUMIFS('CO2'!J:J,'CO2'!$B:$B,$A14,'CO2'!$A:$A,"REFCO2")+SUMIFS('CO2'!J:J,'CO2'!$B:$B,$A14,'CO2'!$A:$A,"RESCO2")+SUMIFS('CO2'!J:J,'CO2'!$B:$B,$A14,'CO2'!$A:$A,"RSSCO2")+SUMIFS('CO2'!J:J,'CO2'!$B:$B,$A14,'CO2'!$A:$A,"TRNCO2")</f>
        <v>2732.0000000000009</v>
      </c>
      <c r="J14" s="15">
        <f>SUMIFS('CO2'!K:K,'CO2'!$B:$B,$A14,'CO2'!$A:$A,"COMCO2")+SUMIFS('CO2'!K:K,'CO2'!$B:$B,$A14,'CO2'!$A:$A,"ELCCO2")+SUMIFS('CO2'!K:K,'CO2'!$B:$B,$A14,'CO2'!$A:$A,"ETHCO2")+SUMIFS('CO2'!K:K,'CO2'!$B:$B,$A14,'CO2'!$A:$A,"INDCO2")+SUMIFS('CO2'!K:K,'CO2'!$B:$B,$A14,'CO2'!$A:$A,"REFCO2")+SUMIFS('CO2'!K:K,'CO2'!$B:$B,$A14,'CO2'!$A:$A,"RESCO2")+SUMIFS('CO2'!K:K,'CO2'!$B:$B,$A14,'CO2'!$A:$A,"RSSCO2")+SUMIFS('CO2'!K:K,'CO2'!$B:$B,$A14,'CO2'!$A:$A,"TRNCO2")</f>
        <v>2224.0000000000073</v>
      </c>
      <c r="K14" s="15">
        <f>SUMIFS('CO2'!L:L,'CO2'!$B:$B,$A14,'CO2'!$A:$A,"COMCO2")+SUMIFS('CO2'!L:L,'CO2'!$B:$B,$A14,'CO2'!$A:$A,"ELCCO2")+SUMIFS('CO2'!L:L,'CO2'!$B:$B,$A14,'CO2'!$A:$A,"ETHCO2")+SUMIFS('CO2'!L:L,'CO2'!$B:$B,$A14,'CO2'!$A:$A,"INDCO2")+SUMIFS('CO2'!L:L,'CO2'!$B:$B,$A14,'CO2'!$A:$A,"REFCO2")+SUMIFS('CO2'!L:L,'CO2'!$B:$B,$A14,'CO2'!$A:$A,"RESCO2")+SUMIFS('CO2'!L:L,'CO2'!$B:$B,$A14,'CO2'!$A:$A,"RSSCO2")+SUMIFS('CO2'!L:L,'CO2'!$B:$B,$A14,'CO2'!$A:$A,"TRNCO2")</f>
        <v>1716.0000000001587</v>
      </c>
    </row>
    <row r="15" spans="1:11" x14ac:dyDescent="0.25">
      <c r="A15" s="2" t="s">
        <v>13</v>
      </c>
      <c r="B15" s="15">
        <f>SUMIFS('CO2'!C:C,'CO2'!$B:$B,$A15,'CO2'!$A:$A,"COMCO2")+SUMIFS('CO2'!C:C,'CO2'!$B:$B,$A15,'CO2'!$A:$A,"ELCCO2")+SUMIFS('CO2'!C:C,'CO2'!$B:$B,$A15,'CO2'!$A:$A,"ETHCO2")+SUMIFS('CO2'!C:C,'CO2'!$B:$B,$A15,'CO2'!$A:$A,"INDCO2")+SUMIFS('CO2'!C:C,'CO2'!$B:$B,$A15,'CO2'!$A:$A,"REFCO2")+SUMIFS('CO2'!C:C,'CO2'!$B:$B,$A15,'CO2'!$A:$A,"RESCO2")+SUMIFS('CO2'!C:C,'CO2'!$B:$B,$A15,'CO2'!$A:$A,"RSSCO2")+SUMIFS('CO2'!C:C,'CO2'!$B:$B,$A15,'CO2'!$A:$A,"TRNCO2")</f>
        <v>5377.4621981396549</v>
      </c>
      <c r="C15" s="15">
        <f>SUMIFS('CO2'!D:D,'CO2'!$B:$B,$A15,'CO2'!$A:$A,"COMCO2")+SUMIFS('CO2'!D:D,'CO2'!$B:$B,$A15,'CO2'!$A:$A,"ELCCO2")+SUMIFS('CO2'!D:D,'CO2'!$B:$B,$A15,'CO2'!$A:$A,"ETHCO2")+SUMIFS('CO2'!D:D,'CO2'!$B:$B,$A15,'CO2'!$A:$A,"INDCO2")+SUMIFS('CO2'!D:D,'CO2'!$B:$B,$A15,'CO2'!$A:$A,"REFCO2")+SUMIFS('CO2'!D:D,'CO2'!$B:$B,$A15,'CO2'!$A:$A,"RESCO2")+SUMIFS('CO2'!D:D,'CO2'!$B:$B,$A15,'CO2'!$A:$A,"RSSCO2")+SUMIFS('CO2'!D:D,'CO2'!$B:$B,$A15,'CO2'!$A:$A,"TRNCO2")</f>
        <v>5170.4917296210269</v>
      </c>
      <c r="D15" s="15">
        <f>SUMIFS('CO2'!E:E,'CO2'!$B:$B,$A15,'CO2'!$A:$A,"COMCO2")+SUMIFS('CO2'!E:E,'CO2'!$B:$B,$A15,'CO2'!$A:$A,"ELCCO2")+SUMIFS('CO2'!E:E,'CO2'!$B:$B,$A15,'CO2'!$A:$A,"ETHCO2")+SUMIFS('CO2'!E:E,'CO2'!$B:$B,$A15,'CO2'!$A:$A,"INDCO2")+SUMIFS('CO2'!E:E,'CO2'!$B:$B,$A15,'CO2'!$A:$A,"REFCO2")+SUMIFS('CO2'!E:E,'CO2'!$B:$B,$A15,'CO2'!$A:$A,"RESCO2")+SUMIFS('CO2'!E:E,'CO2'!$B:$B,$A15,'CO2'!$A:$A,"RSSCO2")+SUMIFS('CO2'!E:E,'CO2'!$B:$B,$A15,'CO2'!$A:$A,"TRNCO2")</f>
        <v>5090.5280738837673</v>
      </c>
      <c r="E15" s="15">
        <f>SUMIFS('CO2'!F:F,'CO2'!$B:$B,$A15,'CO2'!$A:$A,"COMCO2")+SUMIFS('CO2'!F:F,'CO2'!$B:$B,$A15,'CO2'!$A:$A,"ELCCO2")+SUMIFS('CO2'!F:F,'CO2'!$B:$B,$A15,'CO2'!$A:$A,"ETHCO2")+SUMIFS('CO2'!F:F,'CO2'!$B:$B,$A15,'CO2'!$A:$A,"INDCO2")+SUMIFS('CO2'!F:F,'CO2'!$B:$B,$A15,'CO2'!$A:$A,"REFCO2")+SUMIFS('CO2'!F:F,'CO2'!$B:$B,$A15,'CO2'!$A:$A,"RESCO2")+SUMIFS('CO2'!F:F,'CO2'!$B:$B,$A15,'CO2'!$A:$A,"RSSCO2")+SUMIFS('CO2'!F:F,'CO2'!$B:$B,$A15,'CO2'!$A:$A,"TRNCO2")</f>
        <v>4813.9634635731218</v>
      </c>
      <c r="F15" s="15">
        <f>SUMIFS('CO2'!G:G,'CO2'!$B:$B,$A15,'CO2'!$A:$A,"COMCO2")+SUMIFS('CO2'!G:G,'CO2'!$B:$B,$A15,'CO2'!$A:$A,"ELCCO2")+SUMIFS('CO2'!G:G,'CO2'!$B:$B,$A15,'CO2'!$A:$A,"ETHCO2")+SUMIFS('CO2'!G:G,'CO2'!$B:$B,$A15,'CO2'!$A:$A,"INDCO2")+SUMIFS('CO2'!G:G,'CO2'!$B:$B,$A15,'CO2'!$A:$A,"REFCO2")+SUMIFS('CO2'!G:G,'CO2'!$B:$B,$A15,'CO2'!$A:$A,"RESCO2")+SUMIFS('CO2'!G:G,'CO2'!$B:$B,$A15,'CO2'!$A:$A,"RSSCO2")+SUMIFS('CO2'!G:G,'CO2'!$B:$B,$A15,'CO2'!$A:$A,"TRNCO2")</f>
        <v>4255.9999999999955</v>
      </c>
      <c r="G15" s="15">
        <f>SUMIFS('CO2'!H:H,'CO2'!$B:$B,$A15,'CO2'!$A:$A,"COMCO2")+SUMIFS('CO2'!H:H,'CO2'!$B:$B,$A15,'CO2'!$A:$A,"ELCCO2")+SUMIFS('CO2'!H:H,'CO2'!$B:$B,$A15,'CO2'!$A:$A,"ETHCO2")+SUMIFS('CO2'!H:H,'CO2'!$B:$B,$A15,'CO2'!$A:$A,"INDCO2")+SUMIFS('CO2'!H:H,'CO2'!$B:$B,$A15,'CO2'!$A:$A,"REFCO2")+SUMIFS('CO2'!H:H,'CO2'!$B:$B,$A15,'CO2'!$A:$A,"RESCO2")+SUMIFS('CO2'!H:H,'CO2'!$B:$B,$A15,'CO2'!$A:$A,"RSSCO2")+SUMIFS('CO2'!H:H,'CO2'!$B:$B,$A15,'CO2'!$A:$A,"TRNCO2")</f>
        <v>3748.0000000000045</v>
      </c>
      <c r="H15" s="15">
        <f>SUMIFS('CO2'!I:I,'CO2'!$B:$B,$A15,'CO2'!$A:$A,"COMCO2")+SUMIFS('CO2'!I:I,'CO2'!$B:$B,$A15,'CO2'!$A:$A,"ELCCO2")+SUMIFS('CO2'!I:I,'CO2'!$B:$B,$A15,'CO2'!$A:$A,"ETHCO2")+SUMIFS('CO2'!I:I,'CO2'!$B:$B,$A15,'CO2'!$A:$A,"INDCO2")+SUMIFS('CO2'!I:I,'CO2'!$B:$B,$A15,'CO2'!$A:$A,"REFCO2")+SUMIFS('CO2'!I:I,'CO2'!$B:$B,$A15,'CO2'!$A:$A,"RESCO2")+SUMIFS('CO2'!I:I,'CO2'!$B:$B,$A15,'CO2'!$A:$A,"RSSCO2")+SUMIFS('CO2'!I:I,'CO2'!$B:$B,$A15,'CO2'!$A:$A,"TRNCO2")</f>
        <v>3239.999999998101</v>
      </c>
      <c r="I15" s="15">
        <f>SUMIFS('CO2'!J:J,'CO2'!$B:$B,$A15,'CO2'!$A:$A,"COMCO2")+SUMIFS('CO2'!J:J,'CO2'!$B:$B,$A15,'CO2'!$A:$A,"ELCCO2")+SUMIFS('CO2'!J:J,'CO2'!$B:$B,$A15,'CO2'!$A:$A,"ETHCO2")+SUMIFS('CO2'!J:J,'CO2'!$B:$B,$A15,'CO2'!$A:$A,"INDCO2")+SUMIFS('CO2'!J:J,'CO2'!$B:$B,$A15,'CO2'!$A:$A,"REFCO2")+SUMIFS('CO2'!J:J,'CO2'!$B:$B,$A15,'CO2'!$A:$A,"RESCO2")+SUMIFS('CO2'!J:J,'CO2'!$B:$B,$A15,'CO2'!$A:$A,"RSSCO2")+SUMIFS('CO2'!J:J,'CO2'!$B:$B,$A15,'CO2'!$A:$A,"TRNCO2")</f>
        <v>2731.9999999964602</v>
      </c>
      <c r="J15" s="15">
        <f>SUMIFS('CO2'!K:K,'CO2'!$B:$B,$A15,'CO2'!$A:$A,"COMCO2")+SUMIFS('CO2'!K:K,'CO2'!$B:$B,$A15,'CO2'!$A:$A,"ELCCO2")+SUMIFS('CO2'!K:K,'CO2'!$B:$B,$A15,'CO2'!$A:$A,"ETHCO2")+SUMIFS('CO2'!K:K,'CO2'!$B:$B,$A15,'CO2'!$A:$A,"INDCO2")+SUMIFS('CO2'!K:K,'CO2'!$B:$B,$A15,'CO2'!$A:$A,"REFCO2")+SUMIFS('CO2'!K:K,'CO2'!$B:$B,$A15,'CO2'!$A:$A,"RESCO2")+SUMIFS('CO2'!K:K,'CO2'!$B:$B,$A15,'CO2'!$A:$A,"RSSCO2")+SUMIFS('CO2'!K:K,'CO2'!$B:$B,$A15,'CO2'!$A:$A,"TRNCO2")</f>
        <v>2224.0000000048135</v>
      </c>
      <c r="K15" s="15">
        <f>SUMIFS('CO2'!L:L,'CO2'!$B:$B,$A15,'CO2'!$A:$A,"COMCO2")+SUMIFS('CO2'!L:L,'CO2'!$B:$B,$A15,'CO2'!$A:$A,"ELCCO2")+SUMIFS('CO2'!L:L,'CO2'!$B:$B,$A15,'CO2'!$A:$A,"ETHCO2")+SUMIFS('CO2'!L:L,'CO2'!$B:$B,$A15,'CO2'!$A:$A,"INDCO2")+SUMIFS('CO2'!L:L,'CO2'!$B:$B,$A15,'CO2'!$A:$A,"REFCO2")+SUMIFS('CO2'!L:L,'CO2'!$B:$B,$A15,'CO2'!$A:$A,"RESCO2")+SUMIFS('CO2'!L:L,'CO2'!$B:$B,$A15,'CO2'!$A:$A,"RSSCO2")+SUMIFS('CO2'!L:L,'CO2'!$B:$B,$A15,'CO2'!$A:$A,"TRNCO2")</f>
        <v>1716.0000000266932</v>
      </c>
    </row>
    <row r="16" spans="1:11" x14ac:dyDescent="0.25">
      <c r="A16" s="2" t="s">
        <v>14</v>
      </c>
      <c r="B16" s="15">
        <f>SUMIFS('CO2'!C:C,'CO2'!$B:$B,$A16,'CO2'!$A:$A,"COMCO2")+SUMIFS('CO2'!C:C,'CO2'!$B:$B,$A16,'CO2'!$A:$A,"ELCCO2")+SUMIFS('CO2'!C:C,'CO2'!$B:$B,$A16,'CO2'!$A:$A,"ETHCO2")+SUMIFS('CO2'!C:C,'CO2'!$B:$B,$A16,'CO2'!$A:$A,"INDCO2")+SUMIFS('CO2'!C:C,'CO2'!$B:$B,$A16,'CO2'!$A:$A,"REFCO2")+SUMIFS('CO2'!C:C,'CO2'!$B:$B,$A16,'CO2'!$A:$A,"RESCO2")+SUMIFS('CO2'!C:C,'CO2'!$B:$B,$A16,'CO2'!$A:$A,"RSSCO2")+SUMIFS('CO2'!C:C,'CO2'!$B:$B,$A16,'CO2'!$A:$A,"TRNCO2")</f>
        <v>5377.46222228435</v>
      </c>
      <c r="C16" s="15">
        <f>SUMIFS('CO2'!D:D,'CO2'!$B:$B,$A16,'CO2'!$A:$A,"COMCO2")+SUMIFS('CO2'!D:D,'CO2'!$B:$B,$A16,'CO2'!$A:$A,"ELCCO2")+SUMIFS('CO2'!D:D,'CO2'!$B:$B,$A16,'CO2'!$A:$A,"ETHCO2")+SUMIFS('CO2'!D:D,'CO2'!$B:$B,$A16,'CO2'!$A:$A,"INDCO2")+SUMIFS('CO2'!D:D,'CO2'!$B:$B,$A16,'CO2'!$A:$A,"REFCO2")+SUMIFS('CO2'!D:D,'CO2'!$B:$B,$A16,'CO2'!$A:$A,"RESCO2")+SUMIFS('CO2'!D:D,'CO2'!$B:$B,$A16,'CO2'!$A:$A,"RSSCO2")+SUMIFS('CO2'!D:D,'CO2'!$B:$B,$A16,'CO2'!$A:$A,"TRNCO2")</f>
        <v>5169.1020124946426</v>
      </c>
      <c r="D16" s="15">
        <f>SUMIFS('CO2'!E:E,'CO2'!$B:$B,$A16,'CO2'!$A:$A,"COMCO2")+SUMIFS('CO2'!E:E,'CO2'!$B:$B,$A16,'CO2'!$A:$A,"ELCCO2")+SUMIFS('CO2'!E:E,'CO2'!$B:$B,$A16,'CO2'!$A:$A,"ETHCO2")+SUMIFS('CO2'!E:E,'CO2'!$B:$B,$A16,'CO2'!$A:$A,"INDCO2")+SUMIFS('CO2'!E:E,'CO2'!$B:$B,$A16,'CO2'!$A:$A,"REFCO2")+SUMIFS('CO2'!E:E,'CO2'!$B:$B,$A16,'CO2'!$A:$A,"RESCO2")+SUMIFS('CO2'!E:E,'CO2'!$B:$B,$A16,'CO2'!$A:$A,"RSSCO2")+SUMIFS('CO2'!E:E,'CO2'!$B:$B,$A16,'CO2'!$A:$A,"TRNCO2")</f>
        <v>5089.3967983248604</v>
      </c>
      <c r="E16" s="15">
        <f>SUMIFS('CO2'!F:F,'CO2'!$B:$B,$A16,'CO2'!$A:$A,"COMCO2")+SUMIFS('CO2'!F:F,'CO2'!$B:$B,$A16,'CO2'!$A:$A,"ELCCO2")+SUMIFS('CO2'!F:F,'CO2'!$B:$B,$A16,'CO2'!$A:$A,"ETHCO2")+SUMIFS('CO2'!F:F,'CO2'!$B:$B,$A16,'CO2'!$A:$A,"INDCO2")+SUMIFS('CO2'!F:F,'CO2'!$B:$B,$A16,'CO2'!$A:$A,"REFCO2")+SUMIFS('CO2'!F:F,'CO2'!$B:$B,$A16,'CO2'!$A:$A,"RESCO2")+SUMIFS('CO2'!F:F,'CO2'!$B:$B,$A16,'CO2'!$A:$A,"RSSCO2")+SUMIFS('CO2'!F:F,'CO2'!$B:$B,$A16,'CO2'!$A:$A,"TRNCO2")</f>
        <v>4813.924613994961</v>
      </c>
      <c r="F16" s="15">
        <f>SUMIFS('CO2'!G:G,'CO2'!$B:$B,$A16,'CO2'!$A:$A,"COMCO2")+SUMIFS('CO2'!G:G,'CO2'!$B:$B,$A16,'CO2'!$A:$A,"ELCCO2")+SUMIFS('CO2'!G:G,'CO2'!$B:$B,$A16,'CO2'!$A:$A,"ETHCO2")+SUMIFS('CO2'!G:G,'CO2'!$B:$B,$A16,'CO2'!$A:$A,"INDCO2")+SUMIFS('CO2'!G:G,'CO2'!$B:$B,$A16,'CO2'!$A:$A,"REFCO2")+SUMIFS('CO2'!G:G,'CO2'!$B:$B,$A16,'CO2'!$A:$A,"RESCO2")+SUMIFS('CO2'!G:G,'CO2'!$B:$B,$A16,'CO2'!$A:$A,"RSSCO2")+SUMIFS('CO2'!G:G,'CO2'!$B:$B,$A16,'CO2'!$A:$A,"TRNCO2")</f>
        <v>4255.9999999999982</v>
      </c>
      <c r="G16" s="15">
        <f>SUMIFS('CO2'!H:H,'CO2'!$B:$B,$A16,'CO2'!$A:$A,"COMCO2")+SUMIFS('CO2'!H:H,'CO2'!$B:$B,$A16,'CO2'!$A:$A,"ELCCO2")+SUMIFS('CO2'!H:H,'CO2'!$B:$B,$A16,'CO2'!$A:$A,"ETHCO2")+SUMIFS('CO2'!H:H,'CO2'!$B:$B,$A16,'CO2'!$A:$A,"INDCO2")+SUMIFS('CO2'!H:H,'CO2'!$B:$B,$A16,'CO2'!$A:$A,"REFCO2")+SUMIFS('CO2'!H:H,'CO2'!$B:$B,$A16,'CO2'!$A:$A,"RESCO2")+SUMIFS('CO2'!H:H,'CO2'!$B:$B,$A16,'CO2'!$A:$A,"RSSCO2")+SUMIFS('CO2'!H:H,'CO2'!$B:$B,$A16,'CO2'!$A:$A,"TRNCO2")</f>
        <v>3748.0000000000191</v>
      </c>
      <c r="H16" s="15">
        <f>SUMIFS('CO2'!I:I,'CO2'!$B:$B,$A16,'CO2'!$A:$A,"COMCO2")+SUMIFS('CO2'!I:I,'CO2'!$B:$B,$A16,'CO2'!$A:$A,"ELCCO2")+SUMIFS('CO2'!I:I,'CO2'!$B:$B,$A16,'CO2'!$A:$A,"ETHCO2")+SUMIFS('CO2'!I:I,'CO2'!$B:$B,$A16,'CO2'!$A:$A,"INDCO2")+SUMIFS('CO2'!I:I,'CO2'!$B:$B,$A16,'CO2'!$A:$A,"REFCO2")+SUMIFS('CO2'!I:I,'CO2'!$B:$B,$A16,'CO2'!$A:$A,"RESCO2")+SUMIFS('CO2'!I:I,'CO2'!$B:$B,$A16,'CO2'!$A:$A,"RSSCO2")+SUMIFS('CO2'!I:I,'CO2'!$B:$B,$A16,'CO2'!$A:$A,"TRNCO2")</f>
        <v>3240.0000000000118</v>
      </c>
      <c r="I16" s="15">
        <f>SUMIFS('CO2'!J:J,'CO2'!$B:$B,$A16,'CO2'!$A:$A,"COMCO2")+SUMIFS('CO2'!J:J,'CO2'!$B:$B,$A16,'CO2'!$A:$A,"ELCCO2")+SUMIFS('CO2'!J:J,'CO2'!$B:$B,$A16,'CO2'!$A:$A,"ETHCO2")+SUMIFS('CO2'!J:J,'CO2'!$B:$B,$A16,'CO2'!$A:$A,"INDCO2")+SUMIFS('CO2'!J:J,'CO2'!$B:$B,$A16,'CO2'!$A:$A,"REFCO2")+SUMIFS('CO2'!J:J,'CO2'!$B:$B,$A16,'CO2'!$A:$A,"RESCO2")+SUMIFS('CO2'!J:J,'CO2'!$B:$B,$A16,'CO2'!$A:$A,"RSSCO2")+SUMIFS('CO2'!J:J,'CO2'!$B:$B,$A16,'CO2'!$A:$A,"TRNCO2")</f>
        <v>2731.9999999976335</v>
      </c>
      <c r="J16" s="15">
        <f>SUMIFS('CO2'!K:K,'CO2'!$B:$B,$A16,'CO2'!$A:$A,"COMCO2")+SUMIFS('CO2'!K:K,'CO2'!$B:$B,$A16,'CO2'!$A:$A,"ELCCO2")+SUMIFS('CO2'!K:K,'CO2'!$B:$B,$A16,'CO2'!$A:$A,"ETHCO2")+SUMIFS('CO2'!K:K,'CO2'!$B:$B,$A16,'CO2'!$A:$A,"INDCO2")+SUMIFS('CO2'!K:K,'CO2'!$B:$B,$A16,'CO2'!$A:$A,"REFCO2")+SUMIFS('CO2'!K:K,'CO2'!$B:$B,$A16,'CO2'!$A:$A,"RESCO2")+SUMIFS('CO2'!K:K,'CO2'!$B:$B,$A16,'CO2'!$A:$A,"RSSCO2")+SUMIFS('CO2'!K:K,'CO2'!$B:$B,$A16,'CO2'!$A:$A,"TRNCO2")</f>
        <v>2223.9999999999986</v>
      </c>
      <c r="K16" s="15">
        <f>SUMIFS('CO2'!L:L,'CO2'!$B:$B,$A16,'CO2'!$A:$A,"COMCO2")+SUMIFS('CO2'!L:L,'CO2'!$B:$B,$A16,'CO2'!$A:$A,"ELCCO2")+SUMIFS('CO2'!L:L,'CO2'!$B:$B,$A16,'CO2'!$A:$A,"ETHCO2")+SUMIFS('CO2'!L:L,'CO2'!$B:$B,$A16,'CO2'!$A:$A,"INDCO2")+SUMIFS('CO2'!L:L,'CO2'!$B:$B,$A16,'CO2'!$A:$A,"REFCO2")+SUMIFS('CO2'!L:L,'CO2'!$B:$B,$A16,'CO2'!$A:$A,"RESCO2")+SUMIFS('CO2'!L:L,'CO2'!$B:$B,$A16,'CO2'!$A:$A,"RSSCO2")+SUMIFS('CO2'!L:L,'CO2'!$B:$B,$A16,'CO2'!$A:$A,"TRNCO2")</f>
        <v>1716.0000000000002</v>
      </c>
    </row>
    <row r="17" spans="1:11" x14ac:dyDescent="0.25">
      <c r="A17" s="2" t="s">
        <v>15</v>
      </c>
      <c r="B17" s="15">
        <f>SUMIFS('CO2'!C:C,'CO2'!$B:$B,$A17,'CO2'!$A:$A,"COMCO2")+SUMIFS('CO2'!C:C,'CO2'!$B:$B,$A17,'CO2'!$A:$A,"ELCCO2")+SUMIFS('CO2'!C:C,'CO2'!$B:$B,$A17,'CO2'!$A:$A,"ETHCO2")+SUMIFS('CO2'!C:C,'CO2'!$B:$B,$A17,'CO2'!$A:$A,"INDCO2")+SUMIFS('CO2'!C:C,'CO2'!$B:$B,$A17,'CO2'!$A:$A,"REFCO2")+SUMIFS('CO2'!C:C,'CO2'!$B:$B,$A17,'CO2'!$A:$A,"RESCO2")+SUMIFS('CO2'!C:C,'CO2'!$B:$B,$A17,'CO2'!$A:$A,"RSSCO2")+SUMIFS('CO2'!C:C,'CO2'!$B:$B,$A17,'CO2'!$A:$A,"TRNCO2")</f>
        <v>5377.4621981378586</v>
      </c>
      <c r="C17" s="15">
        <f>SUMIFS('CO2'!D:D,'CO2'!$B:$B,$A17,'CO2'!$A:$A,"COMCO2")+SUMIFS('CO2'!D:D,'CO2'!$B:$B,$A17,'CO2'!$A:$A,"ELCCO2")+SUMIFS('CO2'!D:D,'CO2'!$B:$B,$A17,'CO2'!$A:$A,"ETHCO2")+SUMIFS('CO2'!D:D,'CO2'!$B:$B,$A17,'CO2'!$A:$A,"INDCO2")+SUMIFS('CO2'!D:D,'CO2'!$B:$B,$A17,'CO2'!$A:$A,"REFCO2")+SUMIFS('CO2'!D:D,'CO2'!$B:$B,$A17,'CO2'!$A:$A,"RESCO2")+SUMIFS('CO2'!D:D,'CO2'!$B:$B,$A17,'CO2'!$A:$A,"RSSCO2")+SUMIFS('CO2'!D:D,'CO2'!$B:$B,$A17,'CO2'!$A:$A,"TRNCO2")</f>
        <v>5170.491729620514</v>
      </c>
      <c r="D17" s="15">
        <f>SUMIFS('CO2'!E:E,'CO2'!$B:$B,$A17,'CO2'!$A:$A,"COMCO2")+SUMIFS('CO2'!E:E,'CO2'!$B:$B,$A17,'CO2'!$A:$A,"ELCCO2")+SUMIFS('CO2'!E:E,'CO2'!$B:$B,$A17,'CO2'!$A:$A,"ETHCO2")+SUMIFS('CO2'!E:E,'CO2'!$B:$B,$A17,'CO2'!$A:$A,"INDCO2")+SUMIFS('CO2'!E:E,'CO2'!$B:$B,$A17,'CO2'!$A:$A,"REFCO2")+SUMIFS('CO2'!E:E,'CO2'!$B:$B,$A17,'CO2'!$A:$A,"RESCO2")+SUMIFS('CO2'!E:E,'CO2'!$B:$B,$A17,'CO2'!$A:$A,"RSSCO2")+SUMIFS('CO2'!E:E,'CO2'!$B:$B,$A17,'CO2'!$A:$A,"TRNCO2")</f>
        <v>5090.5280738848951</v>
      </c>
      <c r="E17" s="15">
        <f>SUMIFS('CO2'!F:F,'CO2'!$B:$B,$A17,'CO2'!$A:$A,"COMCO2")+SUMIFS('CO2'!F:F,'CO2'!$B:$B,$A17,'CO2'!$A:$A,"ELCCO2")+SUMIFS('CO2'!F:F,'CO2'!$B:$B,$A17,'CO2'!$A:$A,"ETHCO2")+SUMIFS('CO2'!F:F,'CO2'!$B:$B,$A17,'CO2'!$A:$A,"INDCO2")+SUMIFS('CO2'!F:F,'CO2'!$B:$B,$A17,'CO2'!$A:$A,"REFCO2")+SUMIFS('CO2'!F:F,'CO2'!$B:$B,$A17,'CO2'!$A:$A,"RESCO2")+SUMIFS('CO2'!F:F,'CO2'!$B:$B,$A17,'CO2'!$A:$A,"RSSCO2")+SUMIFS('CO2'!F:F,'CO2'!$B:$B,$A17,'CO2'!$A:$A,"TRNCO2")</f>
        <v>4813.963463575702</v>
      </c>
      <c r="F17" s="15">
        <f>SUMIFS('CO2'!G:G,'CO2'!$B:$B,$A17,'CO2'!$A:$A,"COMCO2")+SUMIFS('CO2'!G:G,'CO2'!$B:$B,$A17,'CO2'!$A:$A,"ELCCO2")+SUMIFS('CO2'!G:G,'CO2'!$B:$B,$A17,'CO2'!$A:$A,"ETHCO2")+SUMIFS('CO2'!G:G,'CO2'!$B:$B,$A17,'CO2'!$A:$A,"INDCO2")+SUMIFS('CO2'!G:G,'CO2'!$B:$B,$A17,'CO2'!$A:$A,"REFCO2")+SUMIFS('CO2'!G:G,'CO2'!$B:$B,$A17,'CO2'!$A:$A,"RESCO2")+SUMIFS('CO2'!G:G,'CO2'!$B:$B,$A17,'CO2'!$A:$A,"RSSCO2")+SUMIFS('CO2'!G:G,'CO2'!$B:$B,$A17,'CO2'!$A:$A,"TRNCO2")</f>
        <v>4256.0000000000018</v>
      </c>
      <c r="G17" s="15">
        <f>SUMIFS('CO2'!H:H,'CO2'!$B:$B,$A17,'CO2'!$A:$A,"COMCO2")+SUMIFS('CO2'!H:H,'CO2'!$B:$B,$A17,'CO2'!$A:$A,"ELCCO2")+SUMIFS('CO2'!H:H,'CO2'!$B:$B,$A17,'CO2'!$A:$A,"ETHCO2")+SUMIFS('CO2'!H:H,'CO2'!$B:$B,$A17,'CO2'!$A:$A,"INDCO2")+SUMIFS('CO2'!H:H,'CO2'!$B:$B,$A17,'CO2'!$A:$A,"REFCO2")+SUMIFS('CO2'!H:H,'CO2'!$B:$B,$A17,'CO2'!$A:$A,"RESCO2")+SUMIFS('CO2'!H:H,'CO2'!$B:$B,$A17,'CO2'!$A:$A,"RSSCO2")+SUMIFS('CO2'!H:H,'CO2'!$B:$B,$A17,'CO2'!$A:$A,"TRNCO2")</f>
        <v>3747.9999999999927</v>
      </c>
      <c r="H17" s="15">
        <f>SUMIFS('CO2'!I:I,'CO2'!$B:$B,$A17,'CO2'!$A:$A,"COMCO2")+SUMIFS('CO2'!I:I,'CO2'!$B:$B,$A17,'CO2'!$A:$A,"ELCCO2")+SUMIFS('CO2'!I:I,'CO2'!$B:$B,$A17,'CO2'!$A:$A,"ETHCO2")+SUMIFS('CO2'!I:I,'CO2'!$B:$B,$A17,'CO2'!$A:$A,"INDCO2")+SUMIFS('CO2'!I:I,'CO2'!$B:$B,$A17,'CO2'!$A:$A,"REFCO2")+SUMIFS('CO2'!I:I,'CO2'!$B:$B,$A17,'CO2'!$A:$A,"RESCO2")+SUMIFS('CO2'!I:I,'CO2'!$B:$B,$A17,'CO2'!$A:$A,"RSSCO2")+SUMIFS('CO2'!I:I,'CO2'!$B:$B,$A17,'CO2'!$A:$A,"TRNCO2")</f>
        <v>3239.9999999999982</v>
      </c>
      <c r="I17" s="15">
        <f>SUMIFS('CO2'!J:J,'CO2'!$B:$B,$A17,'CO2'!$A:$A,"COMCO2")+SUMIFS('CO2'!J:J,'CO2'!$B:$B,$A17,'CO2'!$A:$A,"ELCCO2")+SUMIFS('CO2'!J:J,'CO2'!$B:$B,$A17,'CO2'!$A:$A,"ETHCO2")+SUMIFS('CO2'!J:J,'CO2'!$B:$B,$A17,'CO2'!$A:$A,"INDCO2")+SUMIFS('CO2'!J:J,'CO2'!$B:$B,$A17,'CO2'!$A:$A,"REFCO2")+SUMIFS('CO2'!J:J,'CO2'!$B:$B,$A17,'CO2'!$A:$A,"RESCO2")+SUMIFS('CO2'!J:J,'CO2'!$B:$B,$A17,'CO2'!$A:$A,"RSSCO2")+SUMIFS('CO2'!J:J,'CO2'!$B:$B,$A17,'CO2'!$A:$A,"TRNCO2")</f>
        <v>2732.0000000002565</v>
      </c>
      <c r="J17" s="15">
        <f>SUMIFS('CO2'!K:K,'CO2'!$B:$B,$A17,'CO2'!$A:$A,"COMCO2")+SUMIFS('CO2'!K:K,'CO2'!$B:$B,$A17,'CO2'!$A:$A,"ELCCO2")+SUMIFS('CO2'!K:K,'CO2'!$B:$B,$A17,'CO2'!$A:$A,"ETHCO2")+SUMIFS('CO2'!K:K,'CO2'!$B:$B,$A17,'CO2'!$A:$A,"INDCO2")+SUMIFS('CO2'!K:K,'CO2'!$B:$B,$A17,'CO2'!$A:$A,"REFCO2")+SUMIFS('CO2'!K:K,'CO2'!$B:$B,$A17,'CO2'!$A:$A,"RESCO2")+SUMIFS('CO2'!K:K,'CO2'!$B:$B,$A17,'CO2'!$A:$A,"RSSCO2")+SUMIFS('CO2'!K:K,'CO2'!$B:$B,$A17,'CO2'!$A:$A,"TRNCO2")</f>
        <v>2224.0000000003065</v>
      </c>
      <c r="K17" s="15">
        <f>SUMIFS('CO2'!L:L,'CO2'!$B:$B,$A17,'CO2'!$A:$A,"COMCO2")+SUMIFS('CO2'!L:L,'CO2'!$B:$B,$A17,'CO2'!$A:$A,"ELCCO2")+SUMIFS('CO2'!L:L,'CO2'!$B:$B,$A17,'CO2'!$A:$A,"ETHCO2")+SUMIFS('CO2'!L:L,'CO2'!$B:$B,$A17,'CO2'!$A:$A,"INDCO2")+SUMIFS('CO2'!L:L,'CO2'!$B:$B,$A17,'CO2'!$A:$A,"REFCO2")+SUMIFS('CO2'!L:L,'CO2'!$B:$B,$A17,'CO2'!$A:$A,"RESCO2")+SUMIFS('CO2'!L:L,'CO2'!$B:$B,$A17,'CO2'!$A:$A,"RSSCO2")+SUMIFS('CO2'!L:L,'CO2'!$B:$B,$A17,'CO2'!$A:$A,"TRNCO2")</f>
        <v>1715.9999999999834</v>
      </c>
    </row>
    <row r="18" spans="1:11" x14ac:dyDescent="0.25">
      <c r="A18" s="2" t="s">
        <v>16</v>
      </c>
      <c r="B18" s="15">
        <f>SUMIFS('CO2'!C:C,'CO2'!$B:$B,$A18,'CO2'!$A:$A,"COMCO2")+SUMIFS('CO2'!C:C,'CO2'!$B:$B,$A18,'CO2'!$A:$A,"ELCCO2")+SUMIFS('CO2'!C:C,'CO2'!$B:$B,$A18,'CO2'!$A:$A,"ETHCO2")+SUMIFS('CO2'!C:C,'CO2'!$B:$B,$A18,'CO2'!$A:$A,"INDCO2")+SUMIFS('CO2'!C:C,'CO2'!$B:$B,$A18,'CO2'!$A:$A,"REFCO2")+SUMIFS('CO2'!C:C,'CO2'!$B:$B,$A18,'CO2'!$A:$A,"RESCO2")+SUMIFS('CO2'!C:C,'CO2'!$B:$B,$A18,'CO2'!$A:$A,"RSSCO2")+SUMIFS('CO2'!C:C,'CO2'!$B:$B,$A18,'CO2'!$A:$A,"TRNCO2")</f>
        <v>5377.452145801135</v>
      </c>
      <c r="C18" s="15">
        <f>SUMIFS('CO2'!D:D,'CO2'!$B:$B,$A18,'CO2'!$A:$A,"COMCO2")+SUMIFS('CO2'!D:D,'CO2'!$B:$B,$A18,'CO2'!$A:$A,"ELCCO2")+SUMIFS('CO2'!D:D,'CO2'!$B:$B,$A18,'CO2'!$A:$A,"ETHCO2")+SUMIFS('CO2'!D:D,'CO2'!$B:$B,$A18,'CO2'!$A:$A,"INDCO2")+SUMIFS('CO2'!D:D,'CO2'!$B:$B,$A18,'CO2'!$A:$A,"REFCO2")+SUMIFS('CO2'!D:D,'CO2'!$B:$B,$A18,'CO2'!$A:$A,"RESCO2")+SUMIFS('CO2'!D:D,'CO2'!$B:$B,$A18,'CO2'!$A:$A,"RSSCO2")+SUMIFS('CO2'!D:D,'CO2'!$B:$B,$A18,'CO2'!$A:$A,"TRNCO2")</f>
        <v>5169.0651515464688</v>
      </c>
      <c r="D18" s="15">
        <f>SUMIFS('CO2'!E:E,'CO2'!$B:$B,$A18,'CO2'!$A:$A,"COMCO2")+SUMIFS('CO2'!E:E,'CO2'!$B:$B,$A18,'CO2'!$A:$A,"ELCCO2")+SUMIFS('CO2'!E:E,'CO2'!$B:$B,$A18,'CO2'!$A:$A,"ETHCO2")+SUMIFS('CO2'!E:E,'CO2'!$B:$B,$A18,'CO2'!$A:$A,"INDCO2")+SUMIFS('CO2'!E:E,'CO2'!$B:$B,$A18,'CO2'!$A:$A,"REFCO2")+SUMIFS('CO2'!E:E,'CO2'!$B:$B,$A18,'CO2'!$A:$A,"RESCO2")+SUMIFS('CO2'!E:E,'CO2'!$B:$B,$A18,'CO2'!$A:$A,"RSSCO2")+SUMIFS('CO2'!E:E,'CO2'!$B:$B,$A18,'CO2'!$A:$A,"TRNCO2")</f>
        <v>5089.4471520735424</v>
      </c>
      <c r="E18" s="15">
        <f>SUMIFS('CO2'!F:F,'CO2'!$B:$B,$A18,'CO2'!$A:$A,"COMCO2")+SUMIFS('CO2'!F:F,'CO2'!$B:$B,$A18,'CO2'!$A:$A,"ELCCO2")+SUMIFS('CO2'!F:F,'CO2'!$B:$B,$A18,'CO2'!$A:$A,"ETHCO2")+SUMIFS('CO2'!F:F,'CO2'!$B:$B,$A18,'CO2'!$A:$A,"INDCO2")+SUMIFS('CO2'!F:F,'CO2'!$B:$B,$A18,'CO2'!$A:$A,"REFCO2")+SUMIFS('CO2'!F:F,'CO2'!$B:$B,$A18,'CO2'!$A:$A,"RESCO2")+SUMIFS('CO2'!F:F,'CO2'!$B:$B,$A18,'CO2'!$A:$A,"RSSCO2")+SUMIFS('CO2'!F:F,'CO2'!$B:$B,$A18,'CO2'!$A:$A,"TRNCO2")</f>
        <v>4813.9238930033625</v>
      </c>
      <c r="F18" s="15">
        <f>SUMIFS('CO2'!G:G,'CO2'!$B:$B,$A18,'CO2'!$A:$A,"COMCO2")+SUMIFS('CO2'!G:G,'CO2'!$B:$B,$A18,'CO2'!$A:$A,"ELCCO2")+SUMIFS('CO2'!G:G,'CO2'!$B:$B,$A18,'CO2'!$A:$A,"ETHCO2")+SUMIFS('CO2'!G:G,'CO2'!$B:$B,$A18,'CO2'!$A:$A,"INDCO2")+SUMIFS('CO2'!G:G,'CO2'!$B:$B,$A18,'CO2'!$A:$A,"REFCO2")+SUMIFS('CO2'!G:G,'CO2'!$B:$B,$A18,'CO2'!$A:$A,"RESCO2")+SUMIFS('CO2'!G:G,'CO2'!$B:$B,$A18,'CO2'!$A:$A,"RSSCO2")+SUMIFS('CO2'!G:G,'CO2'!$B:$B,$A18,'CO2'!$A:$A,"TRNCO2")</f>
        <v>4255.9999999999973</v>
      </c>
      <c r="G18" s="15">
        <f>SUMIFS('CO2'!H:H,'CO2'!$B:$B,$A18,'CO2'!$A:$A,"COMCO2")+SUMIFS('CO2'!H:H,'CO2'!$B:$B,$A18,'CO2'!$A:$A,"ELCCO2")+SUMIFS('CO2'!H:H,'CO2'!$B:$B,$A18,'CO2'!$A:$A,"ETHCO2")+SUMIFS('CO2'!H:H,'CO2'!$B:$B,$A18,'CO2'!$A:$A,"INDCO2")+SUMIFS('CO2'!H:H,'CO2'!$B:$B,$A18,'CO2'!$A:$A,"REFCO2")+SUMIFS('CO2'!H:H,'CO2'!$B:$B,$A18,'CO2'!$A:$A,"RESCO2")+SUMIFS('CO2'!H:H,'CO2'!$B:$B,$A18,'CO2'!$A:$A,"RSSCO2")+SUMIFS('CO2'!H:H,'CO2'!$B:$B,$A18,'CO2'!$A:$A,"TRNCO2")</f>
        <v>3748.0000000000105</v>
      </c>
      <c r="H18" s="15">
        <f>SUMIFS('CO2'!I:I,'CO2'!$B:$B,$A18,'CO2'!$A:$A,"COMCO2")+SUMIFS('CO2'!I:I,'CO2'!$B:$B,$A18,'CO2'!$A:$A,"ELCCO2")+SUMIFS('CO2'!I:I,'CO2'!$B:$B,$A18,'CO2'!$A:$A,"ETHCO2")+SUMIFS('CO2'!I:I,'CO2'!$B:$B,$A18,'CO2'!$A:$A,"INDCO2")+SUMIFS('CO2'!I:I,'CO2'!$B:$B,$A18,'CO2'!$A:$A,"REFCO2")+SUMIFS('CO2'!I:I,'CO2'!$B:$B,$A18,'CO2'!$A:$A,"RESCO2")+SUMIFS('CO2'!I:I,'CO2'!$B:$B,$A18,'CO2'!$A:$A,"RSSCO2")+SUMIFS('CO2'!I:I,'CO2'!$B:$B,$A18,'CO2'!$A:$A,"TRNCO2")</f>
        <v>3239.9999999996944</v>
      </c>
      <c r="I18" s="15">
        <f>SUMIFS('CO2'!J:J,'CO2'!$B:$B,$A18,'CO2'!$A:$A,"COMCO2")+SUMIFS('CO2'!J:J,'CO2'!$B:$B,$A18,'CO2'!$A:$A,"ELCCO2")+SUMIFS('CO2'!J:J,'CO2'!$B:$B,$A18,'CO2'!$A:$A,"ETHCO2")+SUMIFS('CO2'!J:J,'CO2'!$B:$B,$A18,'CO2'!$A:$A,"INDCO2")+SUMIFS('CO2'!J:J,'CO2'!$B:$B,$A18,'CO2'!$A:$A,"REFCO2")+SUMIFS('CO2'!J:J,'CO2'!$B:$B,$A18,'CO2'!$A:$A,"RESCO2")+SUMIFS('CO2'!J:J,'CO2'!$B:$B,$A18,'CO2'!$A:$A,"RSSCO2")+SUMIFS('CO2'!J:J,'CO2'!$B:$B,$A18,'CO2'!$A:$A,"TRNCO2")</f>
        <v>2731.9999999998245</v>
      </c>
      <c r="J18" s="15">
        <f>SUMIFS('CO2'!K:K,'CO2'!$B:$B,$A18,'CO2'!$A:$A,"COMCO2")+SUMIFS('CO2'!K:K,'CO2'!$B:$B,$A18,'CO2'!$A:$A,"ELCCO2")+SUMIFS('CO2'!K:K,'CO2'!$B:$B,$A18,'CO2'!$A:$A,"ETHCO2")+SUMIFS('CO2'!K:K,'CO2'!$B:$B,$A18,'CO2'!$A:$A,"INDCO2")+SUMIFS('CO2'!K:K,'CO2'!$B:$B,$A18,'CO2'!$A:$A,"REFCO2")+SUMIFS('CO2'!K:K,'CO2'!$B:$B,$A18,'CO2'!$A:$A,"RESCO2")+SUMIFS('CO2'!K:K,'CO2'!$B:$B,$A18,'CO2'!$A:$A,"RSSCO2")+SUMIFS('CO2'!K:K,'CO2'!$B:$B,$A18,'CO2'!$A:$A,"TRNCO2")</f>
        <v>2224.0000000000009</v>
      </c>
      <c r="K18" s="15">
        <f>SUMIFS('CO2'!L:L,'CO2'!$B:$B,$A18,'CO2'!$A:$A,"COMCO2")+SUMIFS('CO2'!L:L,'CO2'!$B:$B,$A18,'CO2'!$A:$A,"ELCCO2")+SUMIFS('CO2'!L:L,'CO2'!$B:$B,$A18,'CO2'!$A:$A,"ETHCO2")+SUMIFS('CO2'!L:L,'CO2'!$B:$B,$A18,'CO2'!$A:$A,"INDCO2")+SUMIFS('CO2'!L:L,'CO2'!$B:$B,$A18,'CO2'!$A:$A,"REFCO2")+SUMIFS('CO2'!L:L,'CO2'!$B:$B,$A18,'CO2'!$A:$A,"RESCO2")+SUMIFS('CO2'!L:L,'CO2'!$B:$B,$A18,'CO2'!$A:$A,"RSSCO2")+SUMIFS('CO2'!L:L,'CO2'!$B:$B,$A18,'CO2'!$A:$A,"TRNCO2")</f>
        <v>1715.9999999999552</v>
      </c>
    </row>
    <row r="19" spans="1:11" x14ac:dyDescent="0.25">
      <c r="A19" s="2" t="s">
        <v>17</v>
      </c>
      <c r="B19" s="15">
        <f>SUMIFS('CO2'!C:C,'CO2'!$B:$B,$A19,'CO2'!$A:$A,"COMCO2")+SUMIFS('CO2'!C:C,'CO2'!$B:$B,$A19,'CO2'!$A:$A,"ELCCO2")+SUMIFS('CO2'!C:C,'CO2'!$B:$B,$A19,'CO2'!$A:$A,"ETHCO2")+SUMIFS('CO2'!C:C,'CO2'!$B:$B,$A19,'CO2'!$A:$A,"INDCO2")+SUMIFS('CO2'!C:C,'CO2'!$B:$B,$A19,'CO2'!$A:$A,"REFCO2")+SUMIFS('CO2'!C:C,'CO2'!$B:$B,$A19,'CO2'!$A:$A,"RESCO2")+SUMIFS('CO2'!C:C,'CO2'!$B:$B,$A19,'CO2'!$A:$A,"RSSCO2")+SUMIFS('CO2'!C:C,'CO2'!$B:$B,$A19,'CO2'!$A:$A,"TRNCO2")</f>
        <v>5377.452145801125</v>
      </c>
      <c r="C19" s="15">
        <f>SUMIFS('CO2'!D:D,'CO2'!$B:$B,$A19,'CO2'!$A:$A,"COMCO2")+SUMIFS('CO2'!D:D,'CO2'!$B:$B,$A19,'CO2'!$A:$A,"ELCCO2")+SUMIFS('CO2'!D:D,'CO2'!$B:$B,$A19,'CO2'!$A:$A,"ETHCO2")+SUMIFS('CO2'!D:D,'CO2'!$B:$B,$A19,'CO2'!$A:$A,"INDCO2")+SUMIFS('CO2'!D:D,'CO2'!$B:$B,$A19,'CO2'!$A:$A,"REFCO2")+SUMIFS('CO2'!D:D,'CO2'!$B:$B,$A19,'CO2'!$A:$A,"RESCO2")+SUMIFS('CO2'!D:D,'CO2'!$B:$B,$A19,'CO2'!$A:$A,"RSSCO2")+SUMIFS('CO2'!D:D,'CO2'!$B:$B,$A19,'CO2'!$A:$A,"TRNCO2")</f>
        <v>5169.1028527489925</v>
      </c>
      <c r="D19" s="15">
        <f>SUMIFS('CO2'!E:E,'CO2'!$B:$B,$A19,'CO2'!$A:$A,"COMCO2")+SUMIFS('CO2'!E:E,'CO2'!$B:$B,$A19,'CO2'!$A:$A,"ELCCO2")+SUMIFS('CO2'!E:E,'CO2'!$B:$B,$A19,'CO2'!$A:$A,"ETHCO2")+SUMIFS('CO2'!E:E,'CO2'!$B:$B,$A19,'CO2'!$A:$A,"INDCO2")+SUMIFS('CO2'!E:E,'CO2'!$B:$B,$A19,'CO2'!$A:$A,"REFCO2")+SUMIFS('CO2'!E:E,'CO2'!$B:$B,$A19,'CO2'!$A:$A,"RESCO2")+SUMIFS('CO2'!E:E,'CO2'!$B:$B,$A19,'CO2'!$A:$A,"RSSCO2")+SUMIFS('CO2'!E:E,'CO2'!$B:$B,$A19,'CO2'!$A:$A,"TRNCO2")</f>
        <v>5089.4471520733514</v>
      </c>
      <c r="E19" s="15">
        <f>SUMIFS('CO2'!F:F,'CO2'!$B:$B,$A19,'CO2'!$A:$A,"COMCO2")+SUMIFS('CO2'!F:F,'CO2'!$B:$B,$A19,'CO2'!$A:$A,"ELCCO2")+SUMIFS('CO2'!F:F,'CO2'!$B:$B,$A19,'CO2'!$A:$A,"ETHCO2")+SUMIFS('CO2'!F:F,'CO2'!$B:$B,$A19,'CO2'!$A:$A,"INDCO2")+SUMIFS('CO2'!F:F,'CO2'!$B:$B,$A19,'CO2'!$A:$A,"REFCO2")+SUMIFS('CO2'!F:F,'CO2'!$B:$B,$A19,'CO2'!$A:$A,"RESCO2")+SUMIFS('CO2'!F:F,'CO2'!$B:$B,$A19,'CO2'!$A:$A,"RSSCO2")+SUMIFS('CO2'!F:F,'CO2'!$B:$B,$A19,'CO2'!$A:$A,"TRNCO2")</f>
        <v>4813.923659051723</v>
      </c>
      <c r="F19" s="15">
        <f>SUMIFS('CO2'!G:G,'CO2'!$B:$B,$A19,'CO2'!$A:$A,"COMCO2")+SUMIFS('CO2'!G:G,'CO2'!$B:$B,$A19,'CO2'!$A:$A,"ELCCO2")+SUMIFS('CO2'!G:G,'CO2'!$B:$B,$A19,'CO2'!$A:$A,"ETHCO2")+SUMIFS('CO2'!G:G,'CO2'!$B:$B,$A19,'CO2'!$A:$A,"INDCO2")+SUMIFS('CO2'!G:G,'CO2'!$B:$B,$A19,'CO2'!$A:$A,"REFCO2")+SUMIFS('CO2'!G:G,'CO2'!$B:$B,$A19,'CO2'!$A:$A,"RESCO2")+SUMIFS('CO2'!G:G,'CO2'!$B:$B,$A19,'CO2'!$A:$A,"RSSCO2")+SUMIFS('CO2'!G:G,'CO2'!$B:$B,$A19,'CO2'!$A:$A,"TRNCO2")</f>
        <v>4255.9999999999918</v>
      </c>
      <c r="G19" s="15">
        <f>SUMIFS('CO2'!H:H,'CO2'!$B:$B,$A19,'CO2'!$A:$A,"COMCO2")+SUMIFS('CO2'!H:H,'CO2'!$B:$B,$A19,'CO2'!$A:$A,"ELCCO2")+SUMIFS('CO2'!H:H,'CO2'!$B:$B,$A19,'CO2'!$A:$A,"ETHCO2")+SUMIFS('CO2'!H:H,'CO2'!$B:$B,$A19,'CO2'!$A:$A,"INDCO2")+SUMIFS('CO2'!H:H,'CO2'!$B:$B,$A19,'CO2'!$A:$A,"REFCO2")+SUMIFS('CO2'!H:H,'CO2'!$B:$B,$A19,'CO2'!$A:$A,"RESCO2")+SUMIFS('CO2'!H:H,'CO2'!$B:$B,$A19,'CO2'!$A:$A,"RSSCO2")+SUMIFS('CO2'!H:H,'CO2'!$B:$B,$A19,'CO2'!$A:$A,"TRNCO2")</f>
        <v>3748.0000000000064</v>
      </c>
      <c r="H19" s="15">
        <f>SUMIFS('CO2'!I:I,'CO2'!$B:$B,$A19,'CO2'!$A:$A,"COMCO2")+SUMIFS('CO2'!I:I,'CO2'!$B:$B,$A19,'CO2'!$A:$A,"ELCCO2")+SUMIFS('CO2'!I:I,'CO2'!$B:$B,$A19,'CO2'!$A:$A,"ETHCO2")+SUMIFS('CO2'!I:I,'CO2'!$B:$B,$A19,'CO2'!$A:$A,"INDCO2")+SUMIFS('CO2'!I:I,'CO2'!$B:$B,$A19,'CO2'!$A:$A,"REFCO2")+SUMIFS('CO2'!I:I,'CO2'!$B:$B,$A19,'CO2'!$A:$A,"RESCO2")+SUMIFS('CO2'!I:I,'CO2'!$B:$B,$A19,'CO2'!$A:$A,"RSSCO2")+SUMIFS('CO2'!I:I,'CO2'!$B:$B,$A19,'CO2'!$A:$A,"TRNCO2")</f>
        <v>3240.0000000000045</v>
      </c>
      <c r="I19" s="15">
        <f>SUMIFS('CO2'!J:J,'CO2'!$B:$B,$A19,'CO2'!$A:$A,"COMCO2")+SUMIFS('CO2'!J:J,'CO2'!$B:$B,$A19,'CO2'!$A:$A,"ELCCO2")+SUMIFS('CO2'!J:J,'CO2'!$B:$B,$A19,'CO2'!$A:$A,"ETHCO2")+SUMIFS('CO2'!J:J,'CO2'!$B:$B,$A19,'CO2'!$A:$A,"INDCO2")+SUMIFS('CO2'!J:J,'CO2'!$B:$B,$A19,'CO2'!$A:$A,"REFCO2")+SUMIFS('CO2'!J:J,'CO2'!$B:$B,$A19,'CO2'!$A:$A,"RESCO2")+SUMIFS('CO2'!J:J,'CO2'!$B:$B,$A19,'CO2'!$A:$A,"RSSCO2")+SUMIFS('CO2'!J:J,'CO2'!$B:$B,$A19,'CO2'!$A:$A,"TRNCO2")</f>
        <v>2732.0000000000009</v>
      </c>
      <c r="J19" s="15">
        <f>SUMIFS('CO2'!K:K,'CO2'!$B:$B,$A19,'CO2'!$A:$A,"COMCO2")+SUMIFS('CO2'!K:K,'CO2'!$B:$B,$A19,'CO2'!$A:$A,"ELCCO2")+SUMIFS('CO2'!K:K,'CO2'!$B:$B,$A19,'CO2'!$A:$A,"ETHCO2")+SUMIFS('CO2'!K:K,'CO2'!$B:$B,$A19,'CO2'!$A:$A,"INDCO2")+SUMIFS('CO2'!K:K,'CO2'!$B:$B,$A19,'CO2'!$A:$A,"REFCO2")+SUMIFS('CO2'!K:K,'CO2'!$B:$B,$A19,'CO2'!$A:$A,"RESCO2")+SUMIFS('CO2'!K:K,'CO2'!$B:$B,$A19,'CO2'!$A:$A,"RSSCO2")+SUMIFS('CO2'!K:K,'CO2'!$B:$B,$A19,'CO2'!$A:$A,"TRNCO2")</f>
        <v>2224.0000000000032</v>
      </c>
      <c r="K19" s="15">
        <f>SUMIFS('CO2'!L:L,'CO2'!$B:$B,$A19,'CO2'!$A:$A,"COMCO2")+SUMIFS('CO2'!L:L,'CO2'!$B:$B,$A19,'CO2'!$A:$A,"ELCCO2")+SUMIFS('CO2'!L:L,'CO2'!$B:$B,$A19,'CO2'!$A:$A,"ETHCO2")+SUMIFS('CO2'!L:L,'CO2'!$B:$B,$A19,'CO2'!$A:$A,"INDCO2")+SUMIFS('CO2'!L:L,'CO2'!$B:$B,$A19,'CO2'!$A:$A,"REFCO2")+SUMIFS('CO2'!L:L,'CO2'!$B:$B,$A19,'CO2'!$A:$A,"RESCO2")+SUMIFS('CO2'!L:L,'CO2'!$B:$B,$A19,'CO2'!$A:$A,"RSSCO2")+SUMIFS('CO2'!L:L,'CO2'!$B:$B,$A19,'CO2'!$A:$A,"TRNCO2")</f>
        <v>1716.0000000000018</v>
      </c>
    </row>
    <row r="20" spans="1:11" x14ac:dyDescent="0.25">
      <c r="A20" s="2" t="s">
        <v>18</v>
      </c>
      <c r="B20" s="15">
        <f>SUMIFS('CO2'!C:C,'CO2'!$B:$B,$A20,'CO2'!$A:$A,"COMCO2")+SUMIFS('CO2'!C:C,'CO2'!$B:$B,$A20,'CO2'!$A:$A,"ELCCO2")+SUMIFS('CO2'!C:C,'CO2'!$B:$B,$A20,'CO2'!$A:$A,"ETHCO2")+SUMIFS('CO2'!C:C,'CO2'!$B:$B,$A20,'CO2'!$A:$A,"INDCO2")+SUMIFS('CO2'!C:C,'CO2'!$B:$B,$A20,'CO2'!$A:$A,"REFCO2")+SUMIFS('CO2'!C:C,'CO2'!$B:$B,$A20,'CO2'!$A:$A,"RESCO2")+SUMIFS('CO2'!C:C,'CO2'!$B:$B,$A20,'CO2'!$A:$A,"RSSCO2")+SUMIFS('CO2'!C:C,'CO2'!$B:$B,$A20,'CO2'!$A:$A,"TRNCO2")</f>
        <v>5377.4521458011341</v>
      </c>
      <c r="C20" s="15">
        <f>SUMIFS('CO2'!D:D,'CO2'!$B:$B,$A20,'CO2'!$A:$A,"COMCO2")+SUMIFS('CO2'!D:D,'CO2'!$B:$B,$A20,'CO2'!$A:$A,"ELCCO2")+SUMIFS('CO2'!D:D,'CO2'!$B:$B,$A20,'CO2'!$A:$A,"ETHCO2")+SUMIFS('CO2'!D:D,'CO2'!$B:$B,$A20,'CO2'!$A:$A,"INDCO2")+SUMIFS('CO2'!D:D,'CO2'!$B:$B,$A20,'CO2'!$A:$A,"REFCO2")+SUMIFS('CO2'!D:D,'CO2'!$B:$B,$A20,'CO2'!$A:$A,"RESCO2")+SUMIFS('CO2'!D:D,'CO2'!$B:$B,$A20,'CO2'!$A:$A,"RSSCO2")+SUMIFS('CO2'!D:D,'CO2'!$B:$B,$A20,'CO2'!$A:$A,"TRNCO2")</f>
        <v>5169.1028527489889</v>
      </c>
      <c r="D20" s="15">
        <f>SUMIFS('CO2'!E:E,'CO2'!$B:$B,$A20,'CO2'!$A:$A,"COMCO2")+SUMIFS('CO2'!E:E,'CO2'!$B:$B,$A20,'CO2'!$A:$A,"ELCCO2")+SUMIFS('CO2'!E:E,'CO2'!$B:$B,$A20,'CO2'!$A:$A,"ETHCO2")+SUMIFS('CO2'!E:E,'CO2'!$B:$B,$A20,'CO2'!$A:$A,"INDCO2")+SUMIFS('CO2'!E:E,'CO2'!$B:$B,$A20,'CO2'!$A:$A,"REFCO2")+SUMIFS('CO2'!E:E,'CO2'!$B:$B,$A20,'CO2'!$A:$A,"RESCO2")+SUMIFS('CO2'!E:E,'CO2'!$B:$B,$A20,'CO2'!$A:$A,"RSSCO2")+SUMIFS('CO2'!E:E,'CO2'!$B:$B,$A20,'CO2'!$A:$A,"TRNCO2")</f>
        <v>5089.447152073828</v>
      </c>
      <c r="E20" s="15">
        <f>SUMIFS('CO2'!F:F,'CO2'!$B:$B,$A20,'CO2'!$A:$A,"COMCO2")+SUMIFS('CO2'!F:F,'CO2'!$B:$B,$A20,'CO2'!$A:$A,"ELCCO2")+SUMIFS('CO2'!F:F,'CO2'!$B:$B,$A20,'CO2'!$A:$A,"ETHCO2")+SUMIFS('CO2'!F:F,'CO2'!$B:$B,$A20,'CO2'!$A:$A,"INDCO2")+SUMIFS('CO2'!F:F,'CO2'!$B:$B,$A20,'CO2'!$A:$A,"REFCO2")+SUMIFS('CO2'!F:F,'CO2'!$B:$B,$A20,'CO2'!$A:$A,"RESCO2")+SUMIFS('CO2'!F:F,'CO2'!$B:$B,$A20,'CO2'!$A:$A,"RSSCO2")+SUMIFS('CO2'!F:F,'CO2'!$B:$B,$A20,'CO2'!$A:$A,"TRNCO2")</f>
        <v>4813.9493777529897</v>
      </c>
      <c r="F20" s="15">
        <f>SUMIFS('CO2'!G:G,'CO2'!$B:$B,$A20,'CO2'!$A:$A,"COMCO2")+SUMIFS('CO2'!G:G,'CO2'!$B:$B,$A20,'CO2'!$A:$A,"ELCCO2")+SUMIFS('CO2'!G:G,'CO2'!$B:$B,$A20,'CO2'!$A:$A,"ETHCO2")+SUMIFS('CO2'!G:G,'CO2'!$B:$B,$A20,'CO2'!$A:$A,"INDCO2")+SUMIFS('CO2'!G:G,'CO2'!$B:$B,$A20,'CO2'!$A:$A,"REFCO2")+SUMIFS('CO2'!G:G,'CO2'!$B:$B,$A20,'CO2'!$A:$A,"RESCO2")+SUMIFS('CO2'!G:G,'CO2'!$B:$B,$A20,'CO2'!$A:$A,"RSSCO2")+SUMIFS('CO2'!G:G,'CO2'!$B:$B,$A20,'CO2'!$A:$A,"TRNCO2")</f>
        <v>4256.0000000000027</v>
      </c>
      <c r="G20" s="15">
        <f>SUMIFS('CO2'!H:H,'CO2'!$B:$B,$A20,'CO2'!$A:$A,"COMCO2")+SUMIFS('CO2'!H:H,'CO2'!$B:$B,$A20,'CO2'!$A:$A,"ELCCO2")+SUMIFS('CO2'!H:H,'CO2'!$B:$B,$A20,'CO2'!$A:$A,"ETHCO2")+SUMIFS('CO2'!H:H,'CO2'!$B:$B,$A20,'CO2'!$A:$A,"INDCO2")+SUMIFS('CO2'!H:H,'CO2'!$B:$B,$A20,'CO2'!$A:$A,"REFCO2")+SUMIFS('CO2'!H:H,'CO2'!$B:$B,$A20,'CO2'!$A:$A,"RESCO2")+SUMIFS('CO2'!H:H,'CO2'!$B:$B,$A20,'CO2'!$A:$A,"RSSCO2")+SUMIFS('CO2'!H:H,'CO2'!$B:$B,$A20,'CO2'!$A:$A,"TRNCO2")</f>
        <v>3748.0000000000082</v>
      </c>
      <c r="H20" s="15">
        <f>SUMIFS('CO2'!I:I,'CO2'!$B:$B,$A20,'CO2'!$A:$A,"COMCO2")+SUMIFS('CO2'!I:I,'CO2'!$B:$B,$A20,'CO2'!$A:$A,"ELCCO2")+SUMIFS('CO2'!I:I,'CO2'!$B:$B,$A20,'CO2'!$A:$A,"ETHCO2")+SUMIFS('CO2'!I:I,'CO2'!$B:$B,$A20,'CO2'!$A:$A,"INDCO2")+SUMIFS('CO2'!I:I,'CO2'!$B:$B,$A20,'CO2'!$A:$A,"REFCO2")+SUMIFS('CO2'!I:I,'CO2'!$B:$B,$A20,'CO2'!$A:$A,"RESCO2")+SUMIFS('CO2'!I:I,'CO2'!$B:$B,$A20,'CO2'!$A:$A,"RSSCO2")+SUMIFS('CO2'!I:I,'CO2'!$B:$B,$A20,'CO2'!$A:$A,"TRNCO2")</f>
        <v>3239.9999999960405</v>
      </c>
      <c r="I20" s="15">
        <f>SUMIFS('CO2'!J:J,'CO2'!$B:$B,$A20,'CO2'!$A:$A,"COMCO2")+SUMIFS('CO2'!J:J,'CO2'!$B:$B,$A20,'CO2'!$A:$A,"ELCCO2")+SUMIFS('CO2'!J:J,'CO2'!$B:$B,$A20,'CO2'!$A:$A,"ETHCO2")+SUMIFS('CO2'!J:J,'CO2'!$B:$B,$A20,'CO2'!$A:$A,"INDCO2")+SUMIFS('CO2'!J:J,'CO2'!$B:$B,$A20,'CO2'!$A:$A,"REFCO2")+SUMIFS('CO2'!J:J,'CO2'!$B:$B,$A20,'CO2'!$A:$A,"RESCO2")+SUMIFS('CO2'!J:J,'CO2'!$B:$B,$A20,'CO2'!$A:$A,"RSSCO2")+SUMIFS('CO2'!J:J,'CO2'!$B:$B,$A20,'CO2'!$A:$A,"TRNCO2")</f>
        <v>2731.9999999918068</v>
      </c>
      <c r="J20" s="15">
        <f>SUMIFS('CO2'!K:K,'CO2'!$B:$B,$A20,'CO2'!$A:$A,"COMCO2")+SUMIFS('CO2'!K:K,'CO2'!$B:$B,$A20,'CO2'!$A:$A,"ELCCO2")+SUMIFS('CO2'!K:K,'CO2'!$B:$B,$A20,'CO2'!$A:$A,"ETHCO2")+SUMIFS('CO2'!K:K,'CO2'!$B:$B,$A20,'CO2'!$A:$A,"INDCO2")+SUMIFS('CO2'!K:K,'CO2'!$B:$B,$A20,'CO2'!$A:$A,"REFCO2")+SUMIFS('CO2'!K:K,'CO2'!$B:$B,$A20,'CO2'!$A:$A,"RESCO2")+SUMIFS('CO2'!K:K,'CO2'!$B:$B,$A20,'CO2'!$A:$A,"RSSCO2")+SUMIFS('CO2'!K:K,'CO2'!$B:$B,$A20,'CO2'!$A:$A,"TRNCO2")</f>
        <v>2223.999999991609</v>
      </c>
      <c r="K20" s="15">
        <f>SUMIFS('CO2'!L:L,'CO2'!$B:$B,$A20,'CO2'!$A:$A,"COMCO2")+SUMIFS('CO2'!L:L,'CO2'!$B:$B,$A20,'CO2'!$A:$A,"ELCCO2")+SUMIFS('CO2'!L:L,'CO2'!$B:$B,$A20,'CO2'!$A:$A,"ETHCO2")+SUMIFS('CO2'!L:L,'CO2'!$B:$B,$A20,'CO2'!$A:$A,"INDCO2")+SUMIFS('CO2'!L:L,'CO2'!$B:$B,$A20,'CO2'!$A:$A,"REFCO2")+SUMIFS('CO2'!L:L,'CO2'!$B:$B,$A20,'CO2'!$A:$A,"RESCO2")+SUMIFS('CO2'!L:L,'CO2'!$B:$B,$A20,'CO2'!$A:$A,"RSSCO2")+SUMIFS('CO2'!L:L,'CO2'!$B:$B,$A20,'CO2'!$A:$A,"TRNCO2")</f>
        <v>1716.0000000000018</v>
      </c>
    </row>
    <row r="21" spans="1:11" x14ac:dyDescent="0.25">
      <c r="A21" s="2" t="s">
        <v>170</v>
      </c>
      <c r="B21" s="15">
        <f>SUMIFS('CO2'!C:C,'CO2'!$B:$B,$A21,'CO2'!$A:$A,"COMCO2")+SUMIFS('CO2'!C:C,'CO2'!$B:$B,$A21,'CO2'!$A:$A,"ELCCO2")+SUMIFS('CO2'!C:C,'CO2'!$B:$B,$A21,'CO2'!$A:$A,"ETHCO2")+SUMIFS('CO2'!C:C,'CO2'!$B:$B,$A21,'CO2'!$A:$A,"INDCO2")+SUMIFS('CO2'!C:C,'CO2'!$B:$B,$A21,'CO2'!$A:$A,"REFCO2")+SUMIFS('CO2'!C:C,'CO2'!$B:$B,$A21,'CO2'!$A:$A,"RESCO2")+SUMIFS('CO2'!C:C,'CO2'!$B:$B,$A21,'CO2'!$A:$A,"RSSCO2")+SUMIFS('CO2'!C:C,'CO2'!$B:$B,$A21,'CO2'!$A:$A,"TRNCO2")</f>
        <v>5377.452149001223</v>
      </c>
      <c r="C21" s="15">
        <f>SUMIFS('CO2'!D:D,'CO2'!$B:$B,$A21,'CO2'!$A:$A,"COMCO2")+SUMIFS('CO2'!D:D,'CO2'!$B:$B,$A21,'CO2'!$A:$A,"ELCCO2")+SUMIFS('CO2'!D:D,'CO2'!$B:$B,$A21,'CO2'!$A:$A,"ETHCO2")+SUMIFS('CO2'!D:D,'CO2'!$B:$B,$A21,'CO2'!$A:$A,"INDCO2")+SUMIFS('CO2'!D:D,'CO2'!$B:$B,$A21,'CO2'!$A:$A,"REFCO2")+SUMIFS('CO2'!D:D,'CO2'!$B:$B,$A21,'CO2'!$A:$A,"RESCO2")+SUMIFS('CO2'!D:D,'CO2'!$B:$B,$A21,'CO2'!$A:$A,"RSSCO2")+SUMIFS('CO2'!D:D,'CO2'!$B:$B,$A21,'CO2'!$A:$A,"TRNCO2")</f>
        <v>5169.1024301282378</v>
      </c>
      <c r="D21" s="15">
        <f>SUMIFS('CO2'!E:E,'CO2'!$B:$B,$A21,'CO2'!$A:$A,"COMCO2")+SUMIFS('CO2'!E:E,'CO2'!$B:$B,$A21,'CO2'!$A:$A,"ELCCO2")+SUMIFS('CO2'!E:E,'CO2'!$B:$B,$A21,'CO2'!$A:$A,"ETHCO2")+SUMIFS('CO2'!E:E,'CO2'!$B:$B,$A21,'CO2'!$A:$A,"INDCO2")+SUMIFS('CO2'!E:E,'CO2'!$B:$B,$A21,'CO2'!$A:$A,"REFCO2")+SUMIFS('CO2'!E:E,'CO2'!$B:$B,$A21,'CO2'!$A:$A,"RESCO2")+SUMIFS('CO2'!E:E,'CO2'!$B:$B,$A21,'CO2'!$A:$A,"RSSCO2")+SUMIFS('CO2'!E:E,'CO2'!$B:$B,$A21,'CO2'!$A:$A,"TRNCO2")</f>
        <v>5089.5280248414938</v>
      </c>
      <c r="E21" s="15">
        <f>SUMIFS('CO2'!F:F,'CO2'!$B:$B,$A21,'CO2'!$A:$A,"COMCO2")+SUMIFS('CO2'!F:F,'CO2'!$B:$B,$A21,'CO2'!$A:$A,"ELCCO2")+SUMIFS('CO2'!F:F,'CO2'!$B:$B,$A21,'CO2'!$A:$A,"ETHCO2")+SUMIFS('CO2'!F:F,'CO2'!$B:$B,$A21,'CO2'!$A:$A,"INDCO2")+SUMIFS('CO2'!F:F,'CO2'!$B:$B,$A21,'CO2'!$A:$A,"REFCO2")+SUMIFS('CO2'!F:F,'CO2'!$B:$B,$A21,'CO2'!$A:$A,"RESCO2")+SUMIFS('CO2'!F:F,'CO2'!$B:$B,$A21,'CO2'!$A:$A,"RSSCO2")+SUMIFS('CO2'!F:F,'CO2'!$B:$B,$A21,'CO2'!$A:$A,"TRNCO2")</f>
        <v>4814.0292972586103</v>
      </c>
      <c r="F21" s="15">
        <f>SUMIFS('CO2'!G:G,'CO2'!$B:$B,$A21,'CO2'!$A:$A,"COMCO2")+SUMIFS('CO2'!G:G,'CO2'!$B:$B,$A21,'CO2'!$A:$A,"ELCCO2")+SUMIFS('CO2'!G:G,'CO2'!$B:$B,$A21,'CO2'!$A:$A,"ETHCO2")+SUMIFS('CO2'!G:G,'CO2'!$B:$B,$A21,'CO2'!$A:$A,"INDCO2")+SUMIFS('CO2'!G:G,'CO2'!$B:$B,$A21,'CO2'!$A:$A,"REFCO2")+SUMIFS('CO2'!G:G,'CO2'!$B:$B,$A21,'CO2'!$A:$A,"RESCO2")+SUMIFS('CO2'!G:G,'CO2'!$B:$B,$A21,'CO2'!$A:$A,"RSSCO2")+SUMIFS('CO2'!G:G,'CO2'!$B:$B,$A21,'CO2'!$A:$A,"TRNCO2")</f>
        <v>4255.9999999999973</v>
      </c>
      <c r="G21" s="15">
        <f>SUMIFS('CO2'!H:H,'CO2'!$B:$B,$A21,'CO2'!$A:$A,"COMCO2")+SUMIFS('CO2'!H:H,'CO2'!$B:$B,$A21,'CO2'!$A:$A,"ELCCO2")+SUMIFS('CO2'!H:H,'CO2'!$B:$B,$A21,'CO2'!$A:$A,"ETHCO2")+SUMIFS('CO2'!H:H,'CO2'!$B:$B,$A21,'CO2'!$A:$A,"INDCO2")+SUMIFS('CO2'!H:H,'CO2'!$B:$B,$A21,'CO2'!$A:$A,"REFCO2")+SUMIFS('CO2'!H:H,'CO2'!$B:$B,$A21,'CO2'!$A:$A,"RESCO2")+SUMIFS('CO2'!H:H,'CO2'!$B:$B,$A21,'CO2'!$A:$A,"RSSCO2")+SUMIFS('CO2'!H:H,'CO2'!$B:$B,$A21,'CO2'!$A:$A,"TRNCO2")</f>
        <v>3748.0000000000018</v>
      </c>
      <c r="H21" s="15">
        <f>SUMIFS('CO2'!I:I,'CO2'!$B:$B,$A21,'CO2'!$A:$A,"COMCO2")+SUMIFS('CO2'!I:I,'CO2'!$B:$B,$A21,'CO2'!$A:$A,"ELCCO2")+SUMIFS('CO2'!I:I,'CO2'!$B:$B,$A21,'CO2'!$A:$A,"ETHCO2")+SUMIFS('CO2'!I:I,'CO2'!$B:$B,$A21,'CO2'!$A:$A,"INDCO2")+SUMIFS('CO2'!I:I,'CO2'!$B:$B,$A21,'CO2'!$A:$A,"REFCO2")+SUMIFS('CO2'!I:I,'CO2'!$B:$B,$A21,'CO2'!$A:$A,"RESCO2")+SUMIFS('CO2'!I:I,'CO2'!$B:$B,$A21,'CO2'!$A:$A,"RSSCO2")+SUMIFS('CO2'!I:I,'CO2'!$B:$B,$A21,'CO2'!$A:$A,"TRNCO2")</f>
        <v>3239.9999999996908</v>
      </c>
      <c r="I21" s="15">
        <f>SUMIFS('CO2'!J:J,'CO2'!$B:$B,$A21,'CO2'!$A:$A,"COMCO2")+SUMIFS('CO2'!J:J,'CO2'!$B:$B,$A21,'CO2'!$A:$A,"ELCCO2")+SUMIFS('CO2'!J:J,'CO2'!$B:$B,$A21,'CO2'!$A:$A,"ETHCO2")+SUMIFS('CO2'!J:J,'CO2'!$B:$B,$A21,'CO2'!$A:$A,"INDCO2")+SUMIFS('CO2'!J:J,'CO2'!$B:$B,$A21,'CO2'!$A:$A,"REFCO2")+SUMIFS('CO2'!J:J,'CO2'!$B:$B,$A21,'CO2'!$A:$A,"RESCO2")+SUMIFS('CO2'!J:J,'CO2'!$B:$B,$A21,'CO2'!$A:$A,"RSSCO2")+SUMIFS('CO2'!J:J,'CO2'!$B:$B,$A21,'CO2'!$A:$A,"TRNCO2")</f>
        <v>2731.9999999997881</v>
      </c>
      <c r="J21" s="15">
        <f>SUMIFS('CO2'!K:K,'CO2'!$B:$B,$A21,'CO2'!$A:$A,"COMCO2")+SUMIFS('CO2'!K:K,'CO2'!$B:$B,$A21,'CO2'!$A:$A,"ELCCO2")+SUMIFS('CO2'!K:K,'CO2'!$B:$B,$A21,'CO2'!$A:$A,"ETHCO2")+SUMIFS('CO2'!K:K,'CO2'!$B:$B,$A21,'CO2'!$A:$A,"INDCO2")+SUMIFS('CO2'!K:K,'CO2'!$B:$B,$A21,'CO2'!$A:$A,"REFCO2")+SUMIFS('CO2'!K:K,'CO2'!$B:$B,$A21,'CO2'!$A:$A,"RESCO2")+SUMIFS('CO2'!K:K,'CO2'!$B:$B,$A21,'CO2'!$A:$A,"RSSCO2")+SUMIFS('CO2'!K:K,'CO2'!$B:$B,$A21,'CO2'!$A:$A,"TRNCO2")</f>
        <v>2223.9999999963611</v>
      </c>
      <c r="K21" s="15">
        <f>SUMIFS('CO2'!L:L,'CO2'!$B:$B,$A21,'CO2'!$A:$A,"COMCO2")+SUMIFS('CO2'!L:L,'CO2'!$B:$B,$A21,'CO2'!$A:$A,"ELCCO2")+SUMIFS('CO2'!L:L,'CO2'!$B:$B,$A21,'CO2'!$A:$A,"ETHCO2")+SUMIFS('CO2'!L:L,'CO2'!$B:$B,$A21,'CO2'!$A:$A,"INDCO2")+SUMIFS('CO2'!L:L,'CO2'!$B:$B,$A21,'CO2'!$A:$A,"REFCO2")+SUMIFS('CO2'!L:L,'CO2'!$B:$B,$A21,'CO2'!$A:$A,"RESCO2")+SUMIFS('CO2'!L:L,'CO2'!$B:$B,$A21,'CO2'!$A:$A,"RSSCO2")+SUMIFS('CO2'!L:L,'CO2'!$B:$B,$A21,'CO2'!$A:$A,"TRNCO2")</f>
        <v>1716.0000000003001</v>
      </c>
    </row>
    <row r="22" spans="1:11" x14ac:dyDescent="0.25">
      <c r="A22" s="2" t="s">
        <v>171</v>
      </c>
      <c r="B22" s="15">
        <f>SUMIFS('CO2'!C:C,'CO2'!$B:$B,$A22,'CO2'!$A:$A,"COMCO2")+SUMIFS('CO2'!C:C,'CO2'!$B:$B,$A22,'CO2'!$A:$A,"ELCCO2")+SUMIFS('CO2'!C:C,'CO2'!$B:$B,$A22,'CO2'!$A:$A,"ETHCO2")+SUMIFS('CO2'!C:C,'CO2'!$B:$B,$A22,'CO2'!$A:$A,"INDCO2")+SUMIFS('CO2'!C:C,'CO2'!$B:$B,$A22,'CO2'!$A:$A,"REFCO2")+SUMIFS('CO2'!C:C,'CO2'!$B:$B,$A22,'CO2'!$A:$A,"RESCO2")+SUMIFS('CO2'!C:C,'CO2'!$B:$B,$A22,'CO2'!$A:$A,"RSSCO2")+SUMIFS('CO2'!C:C,'CO2'!$B:$B,$A22,'CO2'!$A:$A,"TRNCO2")</f>
        <v>5377.452149001223</v>
      </c>
      <c r="C22" s="15">
        <f>SUMIFS('CO2'!D:D,'CO2'!$B:$B,$A22,'CO2'!$A:$A,"COMCO2")+SUMIFS('CO2'!D:D,'CO2'!$B:$B,$A22,'CO2'!$A:$A,"ELCCO2")+SUMIFS('CO2'!D:D,'CO2'!$B:$B,$A22,'CO2'!$A:$A,"ETHCO2")+SUMIFS('CO2'!D:D,'CO2'!$B:$B,$A22,'CO2'!$A:$A,"INDCO2")+SUMIFS('CO2'!D:D,'CO2'!$B:$B,$A22,'CO2'!$A:$A,"REFCO2")+SUMIFS('CO2'!D:D,'CO2'!$B:$B,$A22,'CO2'!$A:$A,"RESCO2")+SUMIFS('CO2'!D:D,'CO2'!$B:$B,$A22,'CO2'!$A:$A,"RSSCO2")+SUMIFS('CO2'!D:D,'CO2'!$B:$B,$A22,'CO2'!$A:$A,"TRNCO2")</f>
        <v>5169.1024301282368</v>
      </c>
      <c r="D22" s="15">
        <f>SUMIFS('CO2'!E:E,'CO2'!$B:$B,$A22,'CO2'!$A:$A,"COMCO2")+SUMIFS('CO2'!E:E,'CO2'!$B:$B,$A22,'CO2'!$A:$A,"ELCCO2")+SUMIFS('CO2'!E:E,'CO2'!$B:$B,$A22,'CO2'!$A:$A,"ETHCO2")+SUMIFS('CO2'!E:E,'CO2'!$B:$B,$A22,'CO2'!$A:$A,"INDCO2")+SUMIFS('CO2'!E:E,'CO2'!$B:$B,$A22,'CO2'!$A:$A,"REFCO2")+SUMIFS('CO2'!E:E,'CO2'!$B:$B,$A22,'CO2'!$A:$A,"RESCO2")+SUMIFS('CO2'!E:E,'CO2'!$B:$B,$A22,'CO2'!$A:$A,"RSSCO2")+SUMIFS('CO2'!E:E,'CO2'!$B:$B,$A22,'CO2'!$A:$A,"TRNCO2")</f>
        <v>5089.5295272320072</v>
      </c>
      <c r="E22" s="15">
        <f>SUMIFS('CO2'!F:F,'CO2'!$B:$B,$A22,'CO2'!$A:$A,"COMCO2")+SUMIFS('CO2'!F:F,'CO2'!$B:$B,$A22,'CO2'!$A:$A,"ELCCO2")+SUMIFS('CO2'!F:F,'CO2'!$B:$B,$A22,'CO2'!$A:$A,"ETHCO2")+SUMIFS('CO2'!F:F,'CO2'!$B:$B,$A22,'CO2'!$A:$A,"INDCO2")+SUMIFS('CO2'!F:F,'CO2'!$B:$B,$A22,'CO2'!$A:$A,"REFCO2")+SUMIFS('CO2'!F:F,'CO2'!$B:$B,$A22,'CO2'!$A:$A,"RESCO2")+SUMIFS('CO2'!F:F,'CO2'!$B:$B,$A22,'CO2'!$A:$A,"RSSCO2")+SUMIFS('CO2'!F:F,'CO2'!$B:$B,$A22,'CO2'!$A:$A,"TRNCO2")</f>
        <v>4814.029699661457</v>
      </c>
      <c r="F22" s="15">
        <f>SUMIFS('CO2'!G:G,'CO2'!$B:$B,$A22,'CO2'!$A:$A,"COMCO2")+SUMIFS('CO2'!G:G,'CO2'!$B:$B,$A22,'CO2'!$A:$A,"ELCCO2")+SUMIFS('CO2'!G:G,'CO2'!$B:$B,$A22,'CO2'!$A:$A,"ETHCO2")+SUMIFS('CO2'!G:G,'CO2'!$B:$B,$A22,'CO2'!$A:$A,"INDCO2")+SUMIFS('CO2'!G:G,'CO2'!$B:$B,$A22,'CO2'!$A:$A,"REFCO2")+SUMIFS('CO2'!G:G,'CO2'!$B:$B,$A22,'CO2'!$A:$A,"RESCO2")+SUMIFS('CO2'!G:G,'CO2'!$B:$B,$A22,'CO2'!$A:$A,"RSSCO2")+SUMIFS('CO2'!G:G,'CO2'!$B:$B,$A22,'CO2'!$A:$A,"TRNCO2")</f>
        <v>4255.9999999999991</v>
      </c>
      <c r="G22" s="15">
        <f>SUMIFS('CO2'!H:H,'CO2'!$B:$B,$A22,'CO2'!$A:$A,"COMCO2")+SUMIFS('CO2'!H:H,'CO2'!$B:$B,$A22,'CO2'!$A:$A,"ELCCO2")+SUMIFS('CO2'!H:H,'CO2'!$B:$B,$A22,'CO2'!$A:$A,"ETHCO2")+SUMIFS('CO2'!H:H,'CO2'!$B:$B,$A22,'CO2'!$A:$A,"INDCO2")+SUMIFS('CO2'!H:H,'CO2'!$B:$B,$A22,'CO2'!$A:$A,"REFCO2")+SUMIFS('CO2'!H:H,'CO2'!$B:$B,$A22,'CO2'!$A:$A,"RESCO2")+SUMIFS('CO2'!H:H,'CO2'!$B:$B,$A22,'CO2'!$A:$A,"RSSCO2")+SUMIFS('CO2'!H:H,'CO2'!$B:$B,$A22,'CO2'!$A:$A,"TRNCO2")</f>
        <v>3748.0000000000168</v>
      </c>
      <c r="H22" s="15">
        <f>SUMIFS('CO2'!I:I,'CO2'!$B:$B,$A22,'CO2'!$A:$A,"COMCO2")+SUMIFS('CO2'!I:I,'CO2'!$B:$B,$A22,'CO2'!$A:$A,"ELCCO2")+SUMIFS('CO2'!I:I,'CO2'!$B:$B,$A22,'CO2'!$A:$A,"ETHCO2")+SUMIFS('CO2'!I:I,'CO2'!$B:$B,$A22,'CO2'!$A:$A,"INDCO2")+SUMIFS('CO2'!I:I,'CO2'!$B:$B,$A22,'CO2'!$A:$A,"REFCO2")+SUMIFS('CO2'!I:I,'CO2'!$B:$B,$A22,'CO2'!$A:$A,"RESCO2")+SUMIFS('CO2'!I:I,'CO2'!$B:$B,$A22,'CO2'!$A:$A,"RSSCO2")+SUMIFS('CO2'!I:I,'CO2'!$B:$B,$A22,'CO2'!$A:$A,"TRNCO2")</f>
        <v>3239.9999999983288</v>
      </c>
      <c r="I22" s="15">
        <f>SUMIFS('CO2'!J:J,'CO2'!$B:$B,$A22,'CO2'!$A:$A,"COMCO2")+SUMIFS('CO2'!J:J,'CO2'!$B:$B,$A22,'CO2'!$A:$A,"ELCCO2")+SUMIFS('CO2'!J:J,'CO2'!$B:$B,$A22,'CO2'!$A:$A,"ETHCO2")+SUMIFS('CO2'!J:J,'CO2'!$B:$B,$A22,'CO2'!$A:$A,"INDCO2")+SUMIFS('CO2'!J:J,'CO2'!$B:$B,$A22,'CO2'!$A:$A,"REFCO2")+SUMIFS('CO2'!J:J,'CO2'!$B:$B,$A22,'CO2'!$A:$A,"RESCO2")+SUMIFS('CO2'!J:J,'CO2'!$B:$B,$A22,'CO2'!$A:$A,"RSSCO2")+SUMIFS('CO2'!J:J,'CO2'!$B:$B,$A22,'CO2'!$A:$A,"TRNCO2")</f>
        <v>2731.9999999983138</v>
      </c>
      <c r="J22" s="15">
        <f>SUMIFS('CO2'!K:K,'CO2'!$B:$B,$A22,'CO2'!$A:$A,"COMCO2")+SUMIFS('CO2'!K:K,'CO2'!$B:$B,$A22,'CO2'!$A:$A,"ELCCO2")+SUMIFS('CO2'!K:K,'CO2'!$B:$B,$A22,'CO2'!$A:$A,"ETHCO2")+SUMIFS('CO2'!K:K,'CO2'!$B:$B,$A22,'CO2'!$A:$A,"INDCO2")+SUMIFS('CO2'!K:K,'CO2'!$B:$B,$A22,'CO2'!$A:$A,"REFCO2")+SUMIFS('CO2'!K:K,'CO2'!$B:$B,$A22,'CO2'!$A:$A,"RESCO2")+SUMIFS('CO2'!K:K,'CO2'!$B:$B,$A22,'CO2'!$A:$A,"RSSCO2")+SUMIFS('CO2'!K:K,'CO2'!$B:$B,$A22,'CO2'!$A:$A,"TRNCO2")</f>
        <v>2223.9999999982751</v>
      </c>
      <c r="K22" s="15">
        <f>SUMIFS('CO2'!L:L,'CO2'!$B:$B,$A22,'CO2'!$A:$A,"COMCO2")+SUMIFS('CO2'!L:L,'CO2'!$B:$B,$A22,'CO2'!$A:$A,"ELCCO2")+SUMIFS('CO2'!L:L,'CO2'!$B:$B,$A22,'CO2'!$A:$A,"ETHCO2")+SUMIFS('CO2'!L:L,'CO2'!$B:$B,$A22,'CO2'!$A:$A,"INDCO2")+SUMIFS('CO2'!L:L,'CO2'!$B:$B,$A22,'CO2'!$A:$A,"REFCO2")+SUMIFS('CO2'!L:L,'CO2'!$B:$B,$A22,'CO2'!$A:$A,"RESCO2")+SUMIFS('CO2'!L:L,'CO2'!$B:$B,$A22,'CO2'!$A:$A,"RSSCO2")+SUMIFS('CO2'!L:L,'CO2'!$B:$B,$A22,'CO2'!$A:$A,"TRNCO2")</f>
        <v>1715.9999999982342</v>
      </c>
    </row>
    <row r="23" spans="1:11" x14ac:dyDescent="0.25">
      <c r="A23" s="2" t="s">
        <v>172</v>
      </c>
      <c r="B23" s="15">
        <f>SUMIFS('CO2'!C:C,'CO2'!$B:$B,$A23,'CO2'!$A:$A,"COMCO2")+SUMIFS('CO2'!C:C,'CO2'!$B:$B,$A23,'CO2'!$A:$A,"ELCCO2")+SUMIFS('CO2'!C:C,'CO2'!$B:$B,$A23,'CO2'!$A:$A,"ETHCO2")+SUMIFS('CO2'!C:C,'CO2'!$B:$B,$A23,'CO2'!$A:$A,"INDCO2")+SUMIFS('CO2'!C:C,'CO2'!$B:$B,$A23,'CO2'!$A:$A,"REFCO2")+SUMIFS('CO2'!C:C,'CO2'!$B:$B,$A23,'CO2'!$A:$A,"RESCO2")+SUMIFS('CO2'!C:C,'CO2'!$B:$B,$A23,'CO2'!$A:$A,"RSSCO2")+SUMIFS('CO2'!C:C,'CO2'!$B:$B,$A23,'CO2'!$A:$A,"TRNCO2")</f>
        <v>5377.4521490012239</v>
      </c>
      <c r="C23" s="15">
        <f>SUMIFS('CO2'!D:D,'CO2'!$B:$B,$A23,'CO2'!$A:$A,"COMCO2")+SUMIFS('CO2'!D:D,'CO2'!$B:$B,$A23,'CO2'!$A:$A,"ELCCO2")+SUMIFS('CO2'!D:D,'CO2'!$B:$B,$A23,'CO2'!$A:$A,"ETHCO2")+SUMIFS('CO2'!D:D,'CO2'!$B:$B,$A23,'CO2'!$A:$A,"INDCO2")+SUMIFS('CO2'!D:D,'CO2'!$B:$B,$A23,'CO2'!$A:$A,"REFCO2")+SUMIFS('CO2'!D:D,'CO2'!$B:$B,$A23,'CO2'!$A:$A,"RESCO2")+SUMIFS('CO2'!D:D,'CO2'!$B:$B,$A23,'CO2'!$A:$A,"RSSCO2")+SUMIFS('CO2'!D:D,'CO2'!$B:$B,$A23,'CO2'!$A:$A,"TRNCO2")</f>
        <v>5169.0959361080395</v>
      </c>
      <c r="D23" s="15">
        <f>SUMIFS('CO2'!E:E,'CO2'!$B:$B,$A23,'CO2'!$A:$A,"COMCO2")+SUMIFS('CO2'!E:E,'CO2'!$B:$B,$A23,'CO2'!$A:$A,"ELCCO2")+SUMIFS('CO2'!E:E,'CO2'!$B:$B,$A23,'CO2'!$A:$A,"ETHCO2")+SUMIFS('CO2'!E:E,'CO2'!$B:$B,$A23,'CO2'!$A:$A,"INDCO2")+SUMIFS('CO2'!E:E,'CO2'!$B:$B,$A23,'CO2'!$A:$A,"REFCO2")+SUMIFS('CO2'!E:E,'CO2'!$B:$B,$A23,'CO2'!$A:$A,"RESCO2")+SUMIFS('CO2'!E:E,'CO2'!$B:$B,$A23,'CO2'!$A:$A,"RSSCO2")+SUMIFS('CO2'!E:E,'CO2'!$B:$B,$A23,'CO2'!$A:$A,"TRNCO2")</f>
        <v>5089.5287342772899</v>
      </c>
      <c r="E23" s="15">
        <f>SUMIFS('CO2'!F:F,'CO2'!$B:$B,$A23,'CO2'!$A:$A,"COMCO2")+SUMIFS('CO2'!F:F,'CO2'!$B:$B,$A23,'CO2'!$A:$A,"ELCCO2")+SUMIFS('CO2'!F:F,'CO2'!$B:$B,$A23,'CO2'!$A:$A,"ETHCO2")+SUMIFS('CO2'!F:F,'CO2'!$B:$B,$A23,'CO2'!$A:$A,"INDCO2")+SUMIFS('CO2'!F:F,'CO2'!$B:$B,$A23,'CO2'!$A:$A,"REFCO2")+SUMIFS('CO2'!F:F,'CO2'!$B:$B,$A23,'CO2'!$A:$A,"RESCO2")+SUMIFS('CO2'!F:F,'CO2'!$B:$B,$A23,'CO2'!$A:$A,"RSSCO2")+SUMIFS('CO2'!F:F,'CO2'!$B:$B,$A23,'CO2'!$A:$A,"TRNCO2")</f>
        <v>4814.0035785574291</v>
      </c>
      <c r="F23" s="15">
        <f>SUMIFS('CO2'!G:G,'CO2'!$B:$B,$A23,'CO2'!$A:$A,"COMCO2")+SUMIFS('CO2'!G:G,'CO2'!$B:$B,$A23,'CO2'!$A:$A,"ELCCO2")+SUMIFS('CO2'!G:G,'CO2'!$B:$B,$A23,'CO2'!$A:$A,"ETHCO2")+SUMIFS('CO2'!G:G,'CO2'!$B:$B,$A23,'CO2'!$A:$A,"INDCO2")+SUMIFS('CO2'!G:G,'CO2'!$B:$B,$A23,'CO2'!$A:$A,"REFCO2")+SUMIFS('CO2'!G:G,'CO2'!$B:$B,$A23,'CO2'!$A:$A,"RESCO2")+SUMIFS('CO2'!G:G,'CO2'!$B:$B,$A23,'CO2'!$A:$A,"RSSCO2")+SUMIFS('CO2'!G:G,'CO2'!$B:$B,$A23,'CO2'!$A:$A,"TRNCO2")</f>
        <v>4255.9999999999982</v>
      </c>
      <c r="G23" s="15">
        <f>SUMIFS('CO2'!H:H,'CO2'!$B:$B,$A23,'CO2'!$A:$A,"COMCO2")+SUMIFS('CO2'!H:H,'CO2'!$B:$B,$A23,'CO2'!$A:$A,"ELCCO2")+SUMIFS('CO2'!H:H,'CO2'!$B:$B,$A23,'CO2'!$A:$A,"ETHCO2")+SUMIFS('CO2'!H:H,'CO2'!$B:$B,$A23,'CO2'!$A:$A,"INDCO2")+SUMIFS('CO2'!H:H,'CO2'!$B:$B,$A23,'CO2'!$A:$A,"REFCO2")+SUMIFS('CO2'!H:H,'CO2'!$B:$B,$A23,'CO2'!$A:$A,"RESCO2")+SUMIFS('CO2'!H:H,'CO2'!$B:$B,$A23,'CO2'!$A:$A,"RSSCO2")+SUMIFS('CO2'!H:H,'CO2'!$B:$B,$A23,'CO2'!$A:$A,"TRNCO2")</f>
        <v>3748.0000000000073</v>
      </c>
      <c r="H23" s="15">
        <f>SUMIFS('CO2'!I:I,'CO2'!$B:$B,$A23,'CO2'!$A:$A,"COMCO2")+SUMIFS('CO2'!I:I,'CO2'!$B:$B,$A23,'CO2'!$A:$A,"ELCCO2")+SUMIFS('CO2'!I:I,'CO2'!$B:$B,$A23,'CO2'!$A:$A,"ETHCO2")+SUMIFS('CO2'!I:I,'CO2'!$B:$B,$A23,'CO2'!$A:$A,"INDCO2")+SUMIFS('CO2'!I:I,'CO2'!$B:$B,$A23,'CO2'!$A:$A,"REFCO2")+SUMIFS('CO2'!I:I,'CO2'!$B:$B,$A23,'CO2'!$A:$A,"RESCO2")+SUMIFS('CO2'!I:I,'CO2'!$B:$B,$A23,'CO2'!$A:$A,"RSSCO2")+SUMIFS('CO2'!I:I,'CO2'!$B:$B,$A23,'CO2'!$A:$A,"TRNCO2")</f>
        <v>3240.0000000000036</v>
      </c>
      <c r="I23" s="15">
        <f>SUMIFS('CO2'!J:J,'CO2'!$B:$B,$A23,'CO2'!$A:$A,"COMCO2")+SUMIFS('CO2'!J:J,'CO2'!$B:$B,$A23,'CO2'!$A:$A,"ELCCO2")+SUMIFS('CO2'!J:J,'CO2'!$B:$B,$A23,'CO2'!$A:$A,"ETHCO2")+SUMIFS('CO2'!J:J,'CO2'!$B:$B,$A23,'CO2'!$A:$A,"INDCO2")+SUMIFS('CO2'!J:J,'CO2'!$B:$B,$A23,'CO2'!$A:$A,"REFCO2")+SUMIFS('CO2'!J:J,'CO2'!$B:$B,$A23,'CO2'!$A:$A,"RESCO2")+SUMIFS('CO2'!J:J,'CO2'!$B:$B,$A23,'CO2'!$A:$A,"RSSCO2")+SUMIFS('CO2'!J:J,'CO2'!$B:$B,$A23,'CO2'!$A:$A,"TRNCO2")</f>
        <v>2731.9999999999936</v>
      </c>
      <c r="J23" s="15">
        <f>SUMIFS('CO2'!K:K,'CO2'!$B:$B,$A23,'CO2'!$A:$A,"COMCO2")+SUMIFS('CO2'!K:K,'CO2'!$B:$B,$A23,'CO2'!$A:$A,"ELCCO2")+SUMIFS('CO2'!K:K,'CO2'!$B:$B,$A23,'CO2'!$A:$A,"ETHCO2")+SUMIFS('CO2'!K:K,'CO2'!$B:$B,$A23,'CO2'!$A:$A,"INDCO2")+SUMIFS('CO2'!K:K,'CO2'!$B:$B,$A23,'CO2'!$A:$A,"REFCO2")+SUMIFS('CO2'!K:K,'CO2'!$B:$B,$A23,'CO2'!$A:$A,"RESCO2")+SUMIFS('CO2'!K:K,'CO2'!$B:$B,$A23,'CO2'!$A:$A,"RSSCO2")+SUMIFS('CO2'!K:K,'CO2'!$B:$B,$A23,'CO2'!$A:$A,"TRNCO2")</f>
        <v>2224.0000000000018</v>
      </c>
      <c r="K23" s="15">
        <f>SUMIFS('CO2'!L:L,'CO2'!$B:$B,$A23,'CO2'!$A:$A,"COMCO2")+SUMIFS('CO2'!L:L,'CO2'!$B:$B,$A23,'CO2'!$A:$A,"ELCCO2")+SUMIFS('CO2'!L:L,'CO2'!$B:$B,$A23,'CO2'!$A:$A,"ETHCO2")+SUMIFS('CO2'!L:L,'CO2'!$B:$B,$A23,'CO2'!$A:$A,"INDCO2")+SUMIFS('CO2'!L:L,'CO2'!$B:$B,$A23,'CO2'!$A:$A,"REFCO2")+SUMIFS('CO2'!L:L,'CO2'!$B:$B,$A23,'CO2'!$A:$A,"RESCO2")+SUMIFS('CO2'!L:L,'CO2'!$B:$B,$A23,'CO2'!$A:$A,"RSSCO2")+SUMIFS('CO2'!L:L,'CO2'!$B:$B,$A23,'CO2'!$A:$A,"TRNCO2")</f>
        <v>1716.0000000000011</v>
      </c>
    </row>
    <row r="24" spans="1:11" x14ac:dyDescent="0.25">
      <c r="A24" s="2" t="s">
        <v>173</v>
      </c>
      <c r="B24" s="15">
        <f>SUMIFS('CO2'!C:C,'CO2'!$B:$B,$A24,'CO2'!$A:$A,"COMCO2")+SUMIFS('CO2'!C:C,'CO2'!$B:$B,$A24,'CO2'!$A:$A,"ELCCO2")+SUMIFS('CO2'!C:C,'CO2'!$B:$B,$A24,'CO2'!$A:$A,"ETHCO2")+SUMIFS('CO2'!C:C,'CO2'!$B:$B,$A24,'CO2'!$A:$A,"INDCO2")+SUMIFS('CO2'!C:C,'CO2'!$B:$B,$A24,'CO2'!$A:$A,"REFCO2")+SUMIFS('CO2'!C:C,'CO2'!$B:$B,$A24,'CO2'!$A:$A,"RESCO2")+SUMIFS('CO2'!C:C,'CO2'!$B:$B,$A24,'CO2'!$A:$A,"RSSCO2")+SUMIFS('CO2'!C:C,'CO2'!$B:$B,$A24,'CO2'!$A:$A,"TRNCO2")</f>
        <v>5377.435871789</v>
      </c>
      <c r="C24" s="15">
        <f>SUMIFS('CO2'!D:D,'CO2'!$B:$B,$A24,'CO2'!$A:$A,"COMCO2")+SUMIFS('CO2'!D:D,'CO2'!$B:$B,$A24,'CO2'!$A:$A,"ELCCO2")+SUMIFS('CO2'!D:D,'CO2'!$B:$B,$A24,'CO2'!$A:$A,"ETHCO2")+SUMIFS('CO2'!D:D,'CO2'!$B:$B,$A24,'CO2'!$A:$A,"INDCO2")+SUMIFS('CO2'!D:D,'CO2'!$B:$B,$A24,'CO2'!$A:$A,"REFCO2")+SUMIFS('CO2'!D:D,'CO2'!$B:$B,$A24,'CO2'!$A:$A,"RESCO2")+SUMIFS('CO2'!D:D,'CO2'!$B:$B,$A24,'CO2'!$A:$A,"RSSCO2")+SUMIFS('CO2'!D:D,'CO2'!$B:$B,$A24,'CO2'!$A:$A,"TRNCO2")</f>
        <v>5169.0960773636107</v>
      </c>
      <c r="D24" s="15">
        <f>SUMIFS('CO2'!E:E,'CO2'!$B:$B,$A24,'CO2'!$A:$A,"COMCO2")+SUMIFS('CO2'!E:E,'CO2'!$B:$B,$A24,'CO2'!$A:$A,"ELCCO2")+SUMIFS('CO2'!E:E,'CO2'!$B:$B,$A24,'CO2'!$A:$A,"ETHCO2")+SUMIFS('CO2'!E:E,'CO2'!$B:$B,$A24,'CO2'!$A:$A,"INDCO2")+SUMIFS('CO2'!E:E,'CO2'!$B:$B,$A24,'CO2'!$A:$A,"REFCO2")+SUMIFS('CO2'!E:E,'CO2'!$B:$B,$A24,'CO2'!$A:$A,"RESCO2")+SUMIFS('CO2'!E:E,'CO2'!$B:$B,$A24,'CO2'!$A:$A,"RSSCO2")+SUMIFS('CO2'!E:E,'CO2'!$B:$B,$A24,'CO2'!$A:$A,"TRNCO2")</f>
        <v>5089.7157995615744</v>
      </c>
      <c r="E24" s="15">
        <f>SUMIFS('CO2'!F:F,'CO2'!$B:$B,$A24,'CO2'!$A:$A,"COMCO2")+SUMIFS('CO2'!F:F,'CO2'!$B:$B,$A24,'CO2'!$A:$A,"ELCCO2")+SUMIFS('CO2'!F:F,'CO2'!$B:$B,$A24,'CO2'!$A:$A,"ETHCO2")+SUMIFS('CO2'!F:F,'CO2'!$B:$B,$A24,'CO2'!$A:$A,"INDCO2")+SUMIFS('CO2'!F:F,'CO2'!$B:$B,$A24,'CO2'!$A:$A,"REFCO2")+SUMIFS('CO2'!F:F,'CO2'!$B:$B,$A24,'CO2'!$A:$A,"RESCO2")+SUMIFS('CO2'!F:F,'CO2'!$B:$B,$A24,'CO2'!$A:$A,"RSSCO2")+SUMIFS('CO2'!F:F,'CO2'!$B:$B,$A24,'CO2'!$A:$A,"TRNCO2")</f>
        <v>4813.0867846786487</v>
      </c>
      <c r="F24" s="15">
        <f>SUMIFS('CO2'!G:G,'CO2'!$B:$B,$A24,'CO2'!$A:$A,"COMCO2")+SUMIFS('CO2'!G:G,'CO2'!$B:$B,$A24,'CO2'!$A:$A,"ELCCO2")+SUMIFS('CO2'!G:G,'CO2'!$B:$B,$A24,'CO2'!$A:$A,"ETHCO2")+SUMIFS('CO2'!G:G,'CO2'!$B:$B,$A24,'CO2'!$A:$A,"INDCO2")+SUMIFS('CO2'!G:G,'CO2'!$B:$B,$A24,'CO2'!$A:$A,"REFCO2")+SUMIFS('CO2'!G:G,'CO2'!$B:$B,$A24,'CO2'!$A:$A,"RESCO2")+SUMIFS('CO2'!G:G,'CO2'!$B:$B,$A24,'CO2'!$A:$A,"RSSCO2")+SUMIFS('CO2'!G:G,'CO2'!$B:$B,$A24,'CO2'!$A:$A,"TRNCO2")</f>
        <v>4256.0000000000045</v>
      </c>
      <c r="G24" s="15">
        <f>SUMIFS('CO2'!H:H,'CO2'!$B:$B,$A24,'CO2'!$A:$A,"COMCO2")+SUMIFS('CO2'!H:H,'CO2'!$B:$B,$A24,'CO2'!$A:$A,"ELCCO2")+SUMIFS('CO2'!H:H,'CO2'!$B:$B,$A24,'CO2'!$A:$A,"ETHCO2")+SUMIFS('CO2'!H:H,'CO2'!$B:$B,$A24,'CO2'!$A:$A,"INDCO2")+SUMIFS('CO2'!H:H,'CO2'!$B:$B,$A24,'CO2'!$A:$A,"REFCO2")+SUMIFS('CO2'!H:H,'CO2'!$B:$B,$A24,'CO2'!$A:$A,"RESCO2")+SUMIFS('CO2'!H:H,'CO2'!$B:$B,$A24,'CO2'!$A:$A,"RSSCO2")+SUMIFS('CO2'!H:H,'CO2'!$B:$B,$A24,'CO2'!$A:$A,"TRNCO2")</f>
        <v>3748.0000000000123</v>
      </c>
      <c r="H24" s="15">
        <f>SUMIFS('CO2'!I:I,'CO2'!$B:$B,$A24,'CO2'!$A:$A,"COMCO2")+SUMIFS('CO2'!I:I,'CO2'!$B:$B,$A24,'CO2'!$A:$A,"ELCCO2")+SUMIFS('CO2'!I:I,'CO2'!$B:$B,$A24,'CO2'!$A:$A,"ETHCO2")+SUMIFS('CO2'!I:I,'CO2'!$B:$B,$A24,'CO2'!$A:$A,"INDCO2")+SUMIFS('CO2'!I:I,'CO2'!$B:$B,$A24,'CO2'!$A:$A,"REFCO2")+SUMIFS('CO2'!I:I,'CO2'!$B:$B,$A24,'CO2'!$A:$A,"RESCO2")+SUMIFS('CO2'!I:I,'CO2'!$B:$B,$A24,'CO2'!$A:$A,"RSSCO2")+SUMIFS('CO2'!I:I,'CO2'!$B:$B,$A24,'CO2'!$A:$A,"TRNCO2")</f>
        <v>3240.0000000000082</v>
      </c>
      <c r="I24" s="15">
        <f>SUMIFS('CO2'!J:J,'CO2'!$B:$B,$A24,'CO2'!$A:$A,"COMCO2")+SUMIFS('CO2'!J:J,'CO2'!$B:$B,$A24,'CO2'!$A:$A,"ELCCO2")+SUMIFS('CO2'!J:J,'CO2'!$B:$B,$A24,'CO2'!$A:$A,"ETHCO2")+SUMIFS('CO2'!J:J,'CO2'!$B:$B,$A24,'CO2'!$A:$A,"INDCO2")+SUMIFS('CO2'!J:J,'CO2'!$B:$B,$A24,'CO2'!$A:$A,"REFCO2")+SUMIFS('CO2'!J:J,'CO2'!$B:$B,$A24,'CO2'!$A:$A,"RESCO2")+SUMIFS('CO2'!J:J,'CO2'!$B:$B,$A24,'CO2'!$A:$A,"RSSCO2")+SUMIFS('CO2'!J:J,'CO2'!$B:$B,$A24,'CO2'!$A:$A,"TRNCO2")</f>
        <v>2732.0000000000273</v>
      </c>
      <c r="J24" s="15">
        <f>SUMIFS('CO2'!K:K,'CO2'!$B:$B,$A24,'CO2'!$A:$A,"COMCO2")+SUMIFS('CO2'!K:K,'CO2'!$B:$B,$A24,'CO2'!$A:$A,"ELCCO2")+SUMIFS('CO2'!K:K,'CO2'!$B:$B,$A24,'CO2'!$A:$A,"ETHCO2")+SUMIFS('CO2'!K:K,'CO2'!$B:$B,$A24,'CO2'!$A:$A,"INDCO2")+SUMIFS('CO2'!K:K,'CO2'!$B:$B,$A24,'CO2'!$A:$A,"REFCO2")+SUMIFS('CO2'!K:K,'CO2'!$B:$B,$A24,'CO2'!$A:$A,"RESCO2")+SUMIFS('CO2'!K:K,'CO2'!$B:$B,$A24,'CO2'!$A:$A,"RSSCO2")+SUMIFS('CO2'!K:K,'CO2'!$B:$B,$A24,'CO2'!$A:$A,"TRNCO2")</f>
        <v>2223.9999999999418</v>
      </c>
      <c r="K24" s="15">
        <f>SUMIFS('CO2'!L:L,'CO2'!$B:$B,$A24,'CO2'!$A:$A,"COMCO2")+SUMIFS('CO2'!L:L,'CO2'!$B:$B,$A24,'CO2'!$A:$A,"ELCCO2")+SUMIFS('CO2'!L:L,'CO2'!$B:$B,$A24,'CO2'!$A:$A,"ETHCO2")+SUMIFS('CO2'!L:L,'CO2'!$B:$B,$A24,'CO2'!$A:$A,"INDCO2")+SUMIFS('CO2'!L:L,'CO2'!$B:$B,$A24,'CO2'!$A:$A,"REFCO2")+SUMIFS('CO2'!L:L,'CO2'!$B:$B,$A24,'CO2'!$A:$A,"RESCO2")+SUMIFS('CO2'!L:L,'CO2'!$B:$B,$A24,'CO2'!$A:$A,"RSSCO2")+SUMIFS('CO2'!L:L,'CO2'!$B:$B,$A24,'CO2'!$A:$A,"TRNCO2")</f>
        <v>1715.9999999999989</v>
      </c>
    </row>
    <row r="25" spans="1:11" x14ac:dyDescent="0.25">
      <c r="A25" s="2" t="s">
        <v>174</v>
      </c>
      <c r="B25" s="15">
        <f>SUMIFS('CO2'!C:C,'CO2'!$B:$B,$A25,'CO2'!$A:$A,"COMCO2")+SUMIFS('CO2'!C:C,'CO2'!$B:$B,$A25,'CO2'!$A:$A,"ELCCO2")+SUMIFS('CO2'!C:C,'CO2'!$B:$B,$A25,'CO2'!$A:$A,"ETHCO2")+SUMIFS('CO2'!C:C,'CO2'!$B:$B,$A25,'CO2'!$A:$A,"INDCO2")+SUMIFS('CO2'!C:C,'CO2'!$B:$B,$A25,'CO2'!$A:$A,"REFCO2")+SUMIFS('CO2'!C:C,'CO2'!$B:$B,$A25,'CO2'!$A:$A,"RESCO2")+SUMIFS('CO2'!C:C,'CO2'!$B:$B,$A25,'CO2'!$A:$A,"RSSCO2")+SUMIFS('CO2'!C:C,'CO2'!$B:$B,$A25,'CO2'!$A:$A,"TRNCO2")</f>
        <v>5377.4358717889891</v>
      </c>
      <c r="C25" s="15">
        <f>SUMIFS('CO2'!D:D,'CO2'!$B:$B,$A25,'CO2'!$A:$A,"COMCO2")+SUMIFS('CO2'!D:D,'CO2'!$B:$B,$A25,'CO2'!$A:$A,"ELCCO2")+SUMIFS('CO2'!D:D,'CO2'!$B:$B,$A25,'CO2'!$A:$A,"ETHCO2")+SUMIFS('CO2'!D:D,'CO2'!$B:$B,$A25,'CO2'!$A:$A,"INDCO2")+SUMIFS('CO2'!D:D,'CO2'!$B:$B,$A25,'CO2'!$A:$A,"REFCO2")+SUMIFS('CO2'!D:D,'CO2'!$B:$B,$A25,'CO2'!$A:$A,"RESCO2")+SUMIFS('CO2'!D:D,'CO2'!$B:$B,$A25,'CO2'!$A:$A,"RSSCO2")+SUMIFS('CO2'!D:D,'CO2'!$B:$B,$A25,'CO2'!$A:$A,"TRNCO2")</f>
        <v>5169.0960773636125</v>
      </c>
      <c r="D25" s="15">
        <f>SUMIFS('CO2'!E:E,'CO2'!$B:$B,$A25,'CO2'!$A:$A,"COMCO2")+SUMIFS('CO2'!E:E,'CO2'!$B:$B,$A25,'CO2'!$A:$A,"ELCCO2")+SUMIFS('CO2'!E:E,'CO2'!$B:$B,$A25,'CO2'!$A:$A,"ETHCO2")+SUMIFS('CO2'!E:E,'CO2'!$B:$B,$A25,'CO2'!$A:$A,"INDCO2")+SUMIFS('CO2'!E:E,'CO2'!$B:$B,$A25,'CO2'!$A:$A,"REFCO2")+SUMIFS('CO2'!E:E,'CO2'!$B:$B,$A25,'CO2'!$A:$A,"RESCO2")+SUMIFS('CO2'!E:E,'CO2'!$B:$B,$A25,'CO2'!$A:$A,"RSSCO2")+SUMIFS('CO2'!E:E,'CO2'!$B:$B,$A25,'CO2'!$A:$A,"TRNCO2")</f>
        <v>5089.7157995620137</v>
      </c>
      <c r="E25" s="15">
        <f>SUMIFS('CO2'!F:F,'CO2'!$B:$B,$A25,'CO2'!$A:$A,"COMCO2")+SUMIFS('CO2'!F:F,'CO2'!$B:$B,$A25,'CO2'!$A:$A,"ELCCO2")+SUMIFS('CO2'!F:F,'CO2'!$B:$B,$A25,'CO2'!$A:$A,"ETHCO2")+SUMIFS('CO2'!F:F,'CO2'!$B:$B,$A25,'CO2'!$A:$A,"INDCO2")+SUMIFS('CO2'!F:F,'CO2'!$B:$B,$A25,'CO2'!$A:$A,"REFCO2")+SUMIFS('CO2'!F:F,'CO2'!$B:$B,$A25,'CO2'!$A:$A,"RESCO2")+SUMIFS('CO2'!F:F,'CO2'!$B:$B,$A25,'CO2'!$A:$A,"RSSCO2")+SUMIFS('CO2'!F:F,'CO2'!$B:$B,$A25,'CO2'!$A:$A,"TRNCO2")</f>
        <v>4813.0617968965698</v>
      </c>
      <c r="F25" s="15">
        <f>SUMIFS('CO2'!G:G,'CO2'!$B:$B,$A25,'CO2'!$A:$A,"COMCO2")+SUMIFS('CO2'!G:G,'CO2'!$B:$B,$A25,'CO2'!$A:$A,"ELCCO2")+SUMIFS('CO2'!G:G,'CO2'!$B:$B,$A25,'CO2'!$A:$A,"ETHCO2")+SUMIFS('CO2'!G:G,'CO2'!$B:$B,$A25,'CO2'!$A:$A,"INDCO2")+SUMIFS('CO2'!G:G,'CO2'!$B:$B,$A25,'CO2'!$A:$A,"REFCO2")+SUMIFS('CO2'!G:G,'CO2'!$B:$B,$A25,'CO2'!$A:$A,"RESCO2")+SUMIFS('CO2'!G:G,'CO2'!$B:$B,$A25,'CO2'!$A:$A,"RSSCO2")+SUMIFS('CO2'!G:G,'CO2'!$B:$B,$A25,'CO2'!$A:$A,"TRNCO2")</f>
        <v>4256.0000000000073</v>
      </c>
      <c r="G25" s="15">
        <f>SUMIFS('CO2'!H:H,'CO2'!$B:$B,$A25,'CO2'!$A:$A,"COMCO2")+SUMIFS('CO2'!H:H,'CO2'!$B:$B,$A25,'CO2'!$A:$A,"ELCCO2")+SUMIFS('CO2'!H:H,'CO2'!$B:$B,$A25,'CO2'!$A:$A,"ETHCO2")+SUMIFS('CO2'!H:H,'CO2'!$B:$B,$A25,'CO2'!$A:$A,"INDCO2")+SUMIFS('CO2'!H:H,'CO2'!$B:$B,$A25,'CO2'!$A:$A,"REFCO2")+SUMIFS('CO2'!H:H,'CO2'!$B:$B,$A25,'CO2'!$A:$A,"RESCO2")+SUMIFS('CO2'!H:H,'CO2'!$B:$B,$A25,'CO2'!$A:$A,"RSSCO2")+SUMIFS('CO2'!H:H,'CO2'!$B:$B,$A25,'CO2'!$A:$A,"TRNCO2")</f>
        <v>3748.0000000000077</v>
      </c>
      <c r="H25" s="15">
        <f>SUMIFS('CO2'!I:I,'CO2'!$B:$B,$A25,'CO2'!$A:$A,"COMCO2")+SUMIFS('CO2'!I:I,'CO2'!$B:$B,$A25,'CO2'!$A:$A,"ELCCO2")+SUMIFS('CO2'!I:I,'CO2'!$B:$B,$A25,'CO2'!$A:$A,"ETHCO2")+SUMIFS('CO2'!I:I,'CO2'!$B:$B,$A25,'CO2'!$A:$A,"INDCO2")+SUMIFS('CO2'!I:I,'CO2'!$B:$B,$A25,'CO2'!$A:$A,"REFCO2")+SUMIFS('CO2'!I:I,'CO2'!$B:$B,$A25,'CO2'!$A:$A,"RESCO2")+SUMIFS('CO2'!I:I,'CO2'!$B:$B,$A25,'CO2'!$A:$A,"RSSCO2")+SUMIFS('CO2'!I:I,'CO2'!$B:$B,$A25,'CO2'!$A:$A,"TRNCO2")</f>
        <v>3239.9999999999955</v>
      </c>
      <c r="I25" s="15">
        <f>SUMIFS('CO2'!J:J,'CO2'!$B:$B,$A25,'CO2'!$A:$A,"COMCO2")+SUMIFS('CO2'!J:J,'CO2'!$B:$B,$A25,'CO2'!$A:$A,"ELCCO2")+SUMIFS('CO2'!J:J,'CO2'!$B:$B,$A25,'CO2'!$A:$A,"ETHCO2")+SUMIFS('CO2'!J:J,'CO2'!$B:$B,$A25,'CO2'!$A:$A,"INDCO2")+SUMIFS('CO2'!J:J,'CO2'!$B:$B,$A25,'CO2'!$A:$A,"REFCO2")+SUMIFS('CO2'!J:J,'CO2'!$B:$B,$A25,'CO2'!$A:$A,"RESCO2")+SUMIFS('CO2'!J:J,'CO2'!$B:$B,$A25,'CO2'!$A:$A,"RSSCO2")+SUMIFS('CO2'!J:J,'CO2'!$B:$B,$A25,'CO2'!$A:$A,"TRNCO2")</f>
        <v>2731.9999999999991</v>
      </c>
      <c r="J25" s="15">
        <f>SUMIFS('CO2'!K:K,'CO2'!$B:$B,$A25,'CO2'!$A:$A,"COMCO2")+SUMIFS('CO2'!K:K,'CO2'!$B:$B,$A25,'CO2'!$A:$A,"ELCCO2")+SUMIFS('CO2'!K:K,'CO2'!$B:$B,$A25,'CO2'!$A:$A,"ETHCO2")+SUMIFS('CO2'!K:K,'CO2'!$B:$B,$A25,'CO2'!$A:$A,"INDCO2")+SUMIFS('CO2'!K:K,'CO2'!$B:$B,$A25,'CO2'!$A:$A,"REFCO2")+SUMIFS('CO2'!K:K,'CO2'!$B:$B,$A25,'CO2'!$A:$A,"RESCO2")+SUMIFS('CO2'!K:K,'CO2'!$B:$B,$A25,'CO2'!$A:$A,"RSSCO2")+SUMIFS('CO2'!K:K,'CO2'!$B:$B,$A25,'CO2'!$A:$A,"TRNCO2")</f>
        <v>2223.9999999999982</v>
      </c>
      <c r="K25" s="15">
        <f>SUMIFS('CO2'!L:L,'CO2'!$B:$B,$A25,'CO2'!$A:$A,"COMCO2")+SUMIFS('CO2'!L:L,'CO2'!$B:$B,$A25,'CO2'!$A:$A,"ELCCO2")+SUMIFS('CO2'!L:L,'CO2'!$B:$B,$A25,'CO2'!$A:$A,"ETHCO2")+SUMIFS('CO2'!L:L,'CO2'!$B:$B,$A25,'CO2'!$A:$A,"INDCO2")+SUMIFS('CO2'!L:L,'CO2'!$B:$B,$A25,'CO2'!$A:$A,"REFCO2")+SUMIFS('CO2'!L:L,'CO2'!$B:$B,$A25,'CO2'!$A:$A,"RESCO2")+SUMIFS('CO2'!L:L,'CO2'!$B:$B,$A25,'CO2'!$A:$A,"RSSCO2")+SUMIFS('CO2'!L:L,'CO2'!$B:$B,$A25,'CO2'!$A:$A,"TRNCO2")</f>
        <v>1716.000000000126</v>
      </c>
    </row>
    <row r="26" spans="1:11" x14ac:dyDescent="0.25">
      <c r="A26" s="2" t="s">
        <v>175</v>
      </c>
      <c r="B26" s="15">
        <f>SUMIFS('CO2'!C:C,'CO2'!$B:$B,$A26,'CO2'!$A:$A,"COMCO2")+SUMIFS('CO2'!C:C,'CO2'!$B:$B,$A26,'CO2'!$A:$A,"ELCCO2")+SUMIFS('CO2'!C:C,'CO2'!$B:$B,$A26,'CO2'!$A:$A,"ETHCO2")+SUMIFS('CO2'!C:C,'CO2'!$B:$B,$A26,'CO2'!$A:$A,"INDCO2")+SUMIFS('CO2'!C:C,'CO2'!$B:$B,$A26,'CO2'!$A:$A,"REFCO2")+SUMIFS('CO2'!C:C,'CO2'!$B:$B,$A26,'CO2'!$A:$A,"RESCO2")+SUMIFS('CO2'!C:C,'CO2'!$B:$B,$A26,'CO2'!$A:$A,"RSSCO2")+SUMIFS('CO2'!C:C,'CO2'!$B:$B,$A26,'CO2'!$A:$A,"TRNCO2")</f>
        <v>5377.4358717889991</v>
      </c>
      <c r="C26" s="15">
        <f>SUMIFS('CO2'!D:D,'CO2'!$B:$B,$A26,'CO2'!$A:$A,"COMCO2")+SUMIFS('CO2'!D:D,'CO2'!$B:$B,$A26,'CO2'!$A:$A,"ELCCO2")+SUMIFS('CO2'!D:D,'CO2'!$B:$B,$A26,'CO2'!$A:$A,"ETHCO2")+SUMIFS('CO2'!D:D,'CO2'!$B:$B,$A26,'CO2'!$A:$A,"INDCO2")+SUMIFS('CO2'!D:D,'CO2'!$B:$B,$A26,'CO2'!$A:$A,"REFCO2")+SUMIFS('CO2'!D:D,'CO2'!$B:$B,$A26,'CO2'!$A:$A,"RESCO2")+SUMIFS('CO2'!D:D,'CO2'!$B:$B,$A26,'CO2'!$A:$A,"RSSCO2")+SUMIFS('CO2'!D:D,'CO2'!$B:$B,$A26,'CO2'!$A:$A,"TRNCO2")</f>
        <v>5169.0960773636134</v>
      </c>
      <c r="D26" s="15">
        <f>SUMIFS('CO2'!E:E,'CO2'!$B:$B,$A26,'CO2'!$A:$A,"COMCO2")+SUMIFS('CO2'!E:E,'CO2'!$B:$B,$A26,'CO2'!$A:$A,"ELCCO2")+SUMIFS('CO2'!E:E,'CO2'!$B:$B,$A26,'CO2'!$A:$A,"ETHCO2")+SUMIFS('CO2'!E:E,'CO2'!$B:$B,$A26,'CO2'!$A:$A,"INDCO2")+SUMIFS('CO2'!E:E,'CO2'!$B:$B,$A26,'CO2'!$A:$A,"REFCO2")+SUMIFS('CO2'!E:E,'CO2'!$B:$B,$A26,'CO2'!$A:$A,"RESCO2")+SUMIFS('CO2'!E:E,'CO2'!$B:$B,$A26,'CO2'!$A:$A,"RSSCO2")+SUMIFS('CO2'!E:E,'CO2'!$B:$B,$A26,'CO2'!$A:$A,"TRNCO2")</f>
        <v>5089.7157995616872</v>
      </c>
      <c r="E26" s="15">
        <f>SUMIFS('CO2'!F:F,'CO2'!$B:$B,$A26,'CO2'!$A:$A,"COMCO2")+SUMIFS('CO2'!F:F,'CO2'!$B:$B,$A26,'CO2'!$A:$A,"ELCCO2")+SUMIFS('CO2'!F:F,'CO2'!$B:$B,$A26,'CO2'!$A:$A,"ETHCO2")+SUMIFS('CO2'!F:F,'CO2'!$B:$B,$A26,'CO2'!$A:$A,"INDCO2")+SUMIFS('CO2'!F:F,'CO2'!$B:$B,$A26,'CO2'!$A:$A,"REFCO2")+SUMIFS('CO2'!F:F,'CO2'!$B:$B,$A26,'CO2'!$A:$A,"RESCO2")+SUMIFS('CO2'!F:F,'CO2'!$B:$B,$A26,'CO2'!$A:$A,"RSSCO2")+SUMIFS('CO2'!F:F,'CO2'!$B:$B,$A26,'CO2'!$A:$A,"TRNCO2")</f>
        <v>4813.0614878011629</v>
      </c>
      <c r="F26" s="15">
        <f>SUMIFS('CO2'!G:G,'CO2'!$B:$B,$A26,'CO2'!$A:$A,"COMCO2")+SUMIFS('CO2'!G:G,'CO2'!$B:$B,$A26,'CO2'!$A:$A,"ELCCO2")+SUMIFS('CO2'!G:G,'CO2'!$B:$B,$A26,'CO2'!$A:$A,"ETHCO2")+SUMIFS('CO2'!G:G,'CO2'!$B:$B,$A26,'CO2'!$A:$A,"INDCO2")+SUMIFS('CO2'!G:G,'CO2'!$B:$B,$A26,'CO2'!$A:$A,"REFCO2")+SUMIFS('CO2'!G:G,'CO2'!$B:$B,$A26,'CO2'!$A:$A,"RESCO2")+SUMIFS('CO2'!G:G,'CO2'!$B:$B,$A26,'CO2'!$A:$A,"RSSCO2")+SUMIFS('CO2'!G:G,'CO2'!$B:$B,$A26,'CO2'!$A:$A,"TRNCO2")</f>
        <v>4256.0000000000082</v>
      </c>
      <c r="G26" s="15">
        <f>SUMIFS('CO2'!H:H,'CO2'!$B:$B,$A26,'CO2'!$A:$A,"COMCO2")+SUMIFS('CO2'!H:H,'CO2'!$B:$B,$A26,'CO2'!$A:$A,"ELCCO2")+SUMIFS('CO2'!H:H,'CO2'!$B:$B,$A26,'CO2'!$A:$A,"ETHCO2")+SUMIFS('CO2'!H:H,'CO2'!$B:$B,$A26,'CO2'!$A:$A,"INDCO2")+SUMIFS('CO2'!H:H,'CO2'!$B:$B,$A26,'CO2'!$A:$A,"REFCO2")+SUMIFS('CO2'!H:H,'CO2'!$B:$B,$A26,'CO2'!$A:$A,"RESCO2")+SUMIFS('CO2'!H:H,'CO2'!$B:$B,$A26,'CO2'!$A:$A,"RSSCO2")+SUMIFS('CO2'!H:H,'CO2'!$B:$B,$A26,'CO2'!$A:$A,"TRNCO2")</f>
        <v>3748.0000000000045</v>
      </c>
      <c r="H26" s="15">
        <f>SUMIFS('CO2'!I:I,'CO2'!$B:$B,$A26,'CO2'!$A:$A,"COMCO2")+SUMIFS('CO2'!I:I,'CO2'!$B:$B,$A26,'CO2'!$A:$A,"ELCCO2")+SUMIFS('CO2'!I:I,'CO2'!$B:$B,$A26,'CO2'!$A:$A,"ETHCO2")+SUMIFS('CO2'!I:I,'CO2'!$B:$B,$A26,'CO2'!$A:$A,"INDCO2")+SUMIFS('CO2'!I:I,'CO2'!$B:$B,$A26,'CO2'!$A:$A,"REFCO2")+SUMIFS('CO2'!I:I,'CO2'!$B:$B,$A26,'CO2'!$A:$A,"RESCO2")+SUMIFS('CO2'!I:I,'CO2'!$B:$B,$A26,'CO2'!$A:$A,"RSSCO2")+SUMIFS('CO2'!I:I,'CO2'!$B:$B,$A26,'CO2'!$A:$A,"TRNCO2")</f>
        <v>3240.0000000000005</v>
      </c>
      <c r="I26" s="15">
        <f>SUMIFS('CO2'!J:J,'CO2'!$B:$B,$A26,'CO2'!$A:$A,"COMCO2")+SUMIFS('CO2'!J:J,'CO2'!$B:$B,$A26,'CO2'!$A:$A,"ELCCO2")+SUMIFS('CO2'!J:J,'CO2'!$B:$B,$A26,'CO2'!$A:$A,"ETHCO2")+SUMIFS('CO2'!J:J,'CO2'!$B:$B,$A26,'CO2'!$A:$A,"INDCO2")+SUMIFS('CO2'!J:J,'CO2'!$B:$B,$A26,'CO2'!$A:$A,"REFCO2")+SUMIFS('CO2'!J:J,'CO2'!$B:$B,$A26,'CO2'!$A:$A,"RESCO2")+SUMIFS('CO2'!J:J,'CO2'!$B:$B,$A26,'CO2'!$A:$A,"RSSCO2")+SUMIFS('CO2'!J:J,'CO2'!$B:$B,$A26,'CO2'!$A:$A,"TRNCO2")</f>
        <v>2732.0000000000018</v>
      </c>
      <c r="J26" s="15">
        <f>SUMIFS('CO2'!K:K,'CO2'!$B:$B,$A26,'CO2'!$A:$A,"COMCO2")+SUMIFS('CO2'!K:K,'CO2'!$B:$B,$A26,'CO2'!$A:$A,"ELCCO2")+SUMIFS('CO2'!K:K,'CO2'!$B:$B,$A26,'CO2'!$A:$A,"ETHCO2")+SUMIFS('CO2'!K:K,'CO2'!$B:$B,$A26,'CO2'!$A:$A,"INDCO2")+SUMIFS('CO2'!K:K,'CO2'!$B:$B,$A26,'CO2'!$A:$A,"REFCO2")+SUMIFS('CO2'!K:K,'CO2'!$B:$B,$A26,'CO2'!$A:$A,"RESCO2")+SUMIFS('CO2'!K:K,'CO2'!$B:$B,$A26,'CO2'!$A:$A,"RSSCO2")+SUMIFS('CO2'!K:K,'CO2'!$B:$B,$A26,'CO2'!$A:$A,"TRNCO2")</f>
        <v>2224.0000000000059</v>
      </c>
      <c r="K26" s="15">
        <f>SUMIFS('CO2'!L:L,'CO2'!$B:$B,$A26,'CO2'!$A:$A,"COMCO2")+SUMIFS('CO2'!L:L,'CO2'!$B:$B,$A26,'CO2'!$A:$A,"ELCCO2")+SUMIFS('CO2'!L:L,'CO2'!$B:$B,$A26,'CO2'!$A:$A,"ETHCO2")+SUMIFS('CO2'!L:L,'CO2'!$B:$B,$A26,'CO2'!$A:$A,"INDCO2")+SUMIFS('CO2'!L:L,'CO2'!$B:$B,$A26,'CO2'!$A:$A,"REFCO2")+SUMIFS('CO2'!L:L,'CO2'!$B:$B,$A26,'CO2'!$A:$A,"RESCO2")+SUMIFS('CO2'!L:L,'CO2'!$B:$B,$A26,'CO2'!$A:$A,"RSSCO2")+SUMIFS('CO2'!L:L,'CO2'!$B:$B,$A26,'CO2'!$A:$A,"TRNCO2")</f>
        <v>1715.9999999999986</v>
      </c>
    </row>
    <row r="27" spans="1:11" x14ac:dyDescent="0.25">
      <c r="A27" s="2" t="s">
        <v>25</v>
      </c>
      <c r="B27" s="15">
        <f>SUMIFS('CO2'!C:C,'CO2'!$B:$B,$A27,'CO2'!$A:$A,"COMCO2")+SUMIFS('CO2'!C:C,'CO2'!$B:$B,$A27,'CO2'!$A:$A,"ELCCO2")+SUMIFS('CO2'!C:C,'CO2'!$B:$B,$A27,'CO2'!$A:$A,"ETHCO2")+SUMIFS('CO2'!C:C,'CO2'!$B:$B,$A27,'CO2'!$A:$A,"INDCO2")+SUMIFS('CO2'!C:C,'CO2'!$B:$B,$A27,'CO2'!$A:$A,"REFCO2")+SUMIFS('CO2'!C:C,'CO2'!$B:$B,$A27,'CO2'!$A:$A,"RESCO2")+SUMIFS('CO2'!C:C,'CO2'!$B:$B,$A27,'CO2'!$A:$A,"RSSCO2")+SUMIFS('CO2'!C:C,'CO2'!$B:$B,$A27,'CO2'!$A:$A,"TRNCO2")</f>
        <v>5377.4622222846174</v>
      </c>
      <c r="C27" s="15">
        <f>SUMIFS('CO2'!D:D,'CO2'!$B:$B,$A27,'CO2'!$A:$A,"COMCO2")+SUMIFS('CO2'!D:D,'CO2'!$B:$B,$A27,'CO2'!$A:$A,"ELCCO2")+SUMIFS('CO2'!D:D,'CO2'!$B:$B,$A27,'CO2'!$A:$A,"ETHCO2")+SUMIFS('CO2'!D:D,'CO2'!$B:$B,$A27,'CO2'!$A:$A,"INDCO2")+SUMIFS('CO2'!D:D,'CO2'!$B:$B,$A27,'CO2'!$A:$A,"REFCO2")+SUMIFS('CO2'!D:D,'CO2'!$B:$B,$A27,'CO2'!$A:$A,"RESCO2")+SUMIFS('CO2'!D:D,'CO2'!$B:$B,$A27,'CO2'!$A:$A,"RSSCO2")+SUMIFS('CO2'!D:D,'CO2'!$B:$B,$A27,'CO2'!$A:$A,"TRNCO2")</f>
        <v>5169.1020124947217</v>
      </c>
      <c r="D27" s="15">
        <f>SUMIFS('CO2'!E:E,'CO2'!$B:$B,$A27,'CO2'!$A:$A,"COMCO2")+SUMIFS('CO2'!E:E,'CO2'!$B:$B,$A27,'CO2'!$A:$A,"ELCCO2")+SUMIFS('CO2'!E:E,'CO2'!$B:$B,$A27,'CO2'!$A:$A,"ETHCO2")+SUMIFS('CO2'!E:E,'CO2'!$B:$B,$A27,'CO2'!$A:$A,"INDCO2")+SUMIFS('CO2'!E:E,'CO2'!$B:$B,$A27,'CO2'!$A:$A,"REFCO2")+SUMIFS('CO2'!E:E,'CO2'!$B:$B,$A27,'CO2'!$A:$A,"RESCO2")+SUMIFS('CO2'!E:E,'CO2'!$B:$B,$A27,'CO2'!$A:$A,"RSSCO2")+SUMIFS('CO2'!E:E,'CO2'!$B:$B,$A27,'CO2'!$A:$A,"TRNCO2")</f>
        <v>5089.3951703355524</v>
      </c>
      <c r="E27" s="15">
        <f>SUMIFS('CO2'!F:F,'CO2'!$B:$B,$A27,'CO2'!$A:$A,"COMCO2")+SUMIFS('CO2'!F:F,'CO2'!$B:$B,$A27,'CO2'!$A:$A,"ELCCO2")+SUMIFS('CO2'!F:F,'CO2'!$B:$B,$A27,'CO2'!$A:$A,"ETHCO2")+SUMIFS('CO2'!F:F,'CO2'!$B:$B,$A27,'CO2'!$A:$A,"INDCO2")+SUMIFS('CO2'!F:F,'CO2'!$B:$B,$A27,'CO2'!$A:$A,"REFCO2")+SUMIFS('CO2'!F:F,'CO2'!$B:$B,$A27,'CO2'!$A:$A,"RESCO2")+SUMIFS('CO2'!F:F,'CO2'!$B:$B,$A27,'CO2'!$A:$A,"RSSCO2")+SUMIFS('CO2'!F:F,'CO2'!$B:$B,$A27,'CO2'!$A:$A,"TRNCO2")</f>
        <v>4813.9248891642492</v>
      </c>
      <c r="F27" s="15">
        <f>SUMIFS('CO2'!G:G,'CO2'!$B:$B,$A27,'CO2'!$A:$A,"COMCO2")+SUMIFS('CO2'!G:G,'CO2'!$B:$B,$A27,'CO2'!$A:$A,"ELCCO2")+SUMIFS('CO2'!G:G,'CO2'!$B:$B,$A27,'CO2'!$A:$A,"ETHCO2")+SUMIFS('CO2'!G:G,'CO2'!$B:$B,$A27,'CO2'!$A:$A,"INDCO2")+SUMIFS('CO2'!G:G,'CO2'!$B:$B,$A27,'CO2'!$A:$A,"REFCO2")+SUMIFS('CO2'!G:G,'CO2'!$B:$B,$A27,'CO2'!$A:$A,"RESCO2")+SUMIFS('CO2'!G:G,'CO2'!$B:$B,$A27,'CO2'!$A:$A,"RSSCO2")+SUMIFS('CO2'!G:G,'CO2'!$B:$B,$A27,'CO2'!$A:$A,"TRNCO2")</f>
        <v>4256.0000000000036</v>
      </c>
      <c r="G27" s="15">
        <f>SUMIFS('CO2'!H:H,'CO2'!$B:$B,$A27,'CO2'!$A:$A,"COMCO2")+SUMIFS('CO2'!H:H,'CO2'!$B:$B,$A27,'CO2'!$A:$A,"ELCCO2")+SUMIFS('CO2'!H:H,'CO2'!$B:$B,$A27,'CO2'!$A:$A,"ETHCO2")+SUMIFS('CO2'!H:H,'CO2'!$B:$B,$A27,'CO2'!$A:$A,"INDCO2")+SUMIFS('CO2'!H:H,'CO2'!$B:$B,$A27,'CO2'!$A:$A,"REFCO2")+SUMIFS('CO2'!H:H,'CO2'!$B:$B,$A27,'CO2'!$A:$A,"RESCO2")+SUMIFS('CO2'!H:H,'CO2'!$B:$B,$A27,'CO2'!$A:$A,"RSSCO2")+SUMIFS('CO2'!H:H,'CO2'!$B:$B,$A27,'CO2'!$A:$A,"TRNCO2")</f>
        <v>3748.0000000000064</v>
      </c>
      <c r="H27" s="15">
        <f>SUMIFS('CO2'!I:I,'CO2'!$B:$B,$A27,'CO2'!$A:$A,"COMCO2")+SUMIFS('CO2'!I:I,'CO2'!$B:$B,$A27,'CO2'!$A:$A,"ELCCO2")+SUMIFS('CO2'!I:I,'CO2'!$B:$B,$A27,'CO2'!$A:$A,"ETHCO2")+SUMIFS('CO2'!I:I,'CO2'!$B:$B,$A27,'CO2'!$A:$A,"INDCO2")+SUMIFS('CO2'!I:I,'CO2'!$B:$B,$A27,'CO2'!$A:$A,"REFCO2")+SUMIFS('CO2'!I:I,'CO2'!$B:$B,$A27,'CO2'!$A:$A,"RESCO2")+SUMIFS('CO2'!I:I,'CO2'!$B:$B,$A27,'CO2'!$A:$A,"RSSCO2")+SUMIFS('CO2'!I:I,'CO2'!$B:$B,$A27,'CO2'!$A:$A,"TRNCO2")</f>
        <v>3240</v>
      </c>
      <c r="I27" s="15">
        <f>SUMIFS('CO2'!J:J,'CO2'!$B:$B,$A27,'CO2'!$A:$A,"COMCO2")+SUMIFS('CO2'!J:J,'CO2'!$B:$B,$A27,'CO2'!$A:$A,"ELCCO2")+SUMIFS('CO2'!J:J,'CO2'!$B:$B,$A27,'CO2'!$A:$A,"ETHCO2")+SUMIFS('CO2'!J:J,'CO2'!$B:$B,$A27,'CO2'!$A:$A,"INDCO2")+SUMIFS('CO2'!J:J,'CO2'!$B:$B,$A27,'CO2'!$A:$A,"REFCO2")+SUMIFS('CO2'!J:J,'CO2'!$B:$B,$A27,'CO2'!$A:$A,"RESCO2")+SUMIFS('CO2'!J:J,'CO2'!$B:$B,$A27,'CO2'!$A:$A,"RSSCO2")+SUMIFS('CO2'!J:J,'CO2'!$B:$B,$A27,'CO2'!$A:$A,"TRNCO2")</f>
        <v>2732.0000000000045</v>
      </c>
      <c r="J27" s="15">
        <f>SUMIFS('CO2'!K:K,'CO2'!$B:$B,$A27,'CO2'!$A:$A,"COMCO2")+SUMIFS('CO2'!K:K,'CO2'!$B:$B,$A27,'CO2'!$A:$A,"ELCCO2")+SUMIFS('CO2'!K:K,'CO2'!$B:$B,$A27,'CO2'!$A:$A,"ETHCO2")+SUMIFS('CO2'!K:K,'CO2'!$B:$B,$A27,'CO2'!$A:$A,"INDCO2")+SUMIFS('CO2'!K:K,'CO2'!$B:$B,$A27,'CO2'!$A:$A,"REFCO2")+SUMIFS('CO2'!K:K,'CO2'!$B:$B,$A27,'CO2'!$A:$A,"RESCO2")+SUMIFS('CO2'!K:K,'CO2'!$B:$B,$A27,'CO2'!$A:$A,"RSSCO2")+SUMIFS('CO2'!K:K,'CO2'!$B:$B,$A27,'CO2'!$A:$A,"TRNCO2")</f>
        <v>2224.0000000000018</v>
      </c>
      <c r="K27" s="15">
        <f>SUMIFS('CO2'!L:L,'CO2'!$B:$B,$A27,'CO2'!$A:$A,"COMCO2")+SUMIFS('CO2'!L:L,'CO2'!$B:$B,$A27,'CO2'!$A:$A,"ELCCO2")+SUMIFS('CO2'!L:L,'CO2'!$B:$B,$A27,'CO2'!$A:$A,"ETHCO2")+SUMIFS('CO2'!L:L,'CO2'!$B:$B,$A27,'CO2'!$A:$A,"INDCO2")+SUMIFS('CO2'!L:L,'CO2'!$B:$B,$A27,'CO2'!$A:$A,"REFCO2")+SUMIFS('CO2'!L:L,'CO2'!$B:$B,$A27,'CO2'!$A:$A,"RESCO2")+SUMIFS('CO2'!L:L,'CO2'!$B:$B,$A27,'CO2'!$A:$A,"RSSCO2")+SUMIFS('CO2'!L:L,'CO2'!$B:$B,$A27,'CO2'!$A:$A,"TRNCO2")</f>
        <v>1716.0000000042546</v>
      </c>
    </row>
    <row r="28" spans="1:11" x14ac:dyDescent="0.25">
      <c r="A28" s="2" t="s">
        <v>164</v>
      </c>
      <c r="B28" s="15">
        <f>SUMIFS('CO2'!C:C,'CO2'!$B:$B,$A28,'CO2'!$A:$A,"COMCO2")+SUMIFS('CO2'!C:C,'CO2'!$B:$B,$A28,'CO2'!$A:$A,"ELCCO2")+SUMIFS('CO2'!C:C,'CO2'!$B:$B,$A28,'CO2'!$A:$A,"ETHCO2")+SUMIFS('CO2'!C:C,'CO2'!$B:$B,$A28,'CO2'!$A:$A,"INDCO2")+SUMIFS('CO2'!C:C,'CO2'!$B:$B,$A28,'CO2'!$A:$A,"REFCO2")+SUMIFS('CO2'!C:C,'CO2'!$B:$B,$A28,'CO2'!$A:$A,"RESCO2")+SUMIFS('CO2'!C:C,'CO2'!$B:$B,$A28,'CO2'!$A:$A,"RSSCO2")+SUMIFS('CO2'!C:C,'CO2'!$B:$B,$A28,'CO2'!$A:$A,"TRNCO2")</f>
        <v>5377.4521493289212</v>
      </c>
      <c r="C28" s="15">
        <f>SUMIFS('CO2'!D:D,'CO2'!$B:$B,$A28,'CO2'!$A:$A,"COMCO2")+SUMIFS('CO2'!D:D,'CO2'!$B:$B,$A28,'CO2'!$A:$A,"ELCCO2")+SUMIFS('CO2'!D:D,'CO2'!$B:$B,$A28,'CO2'!$A:$A,"ETHCO2")+SUMIFS('CO2'!D:D,'CO2'!$B:$B,$A28,'CO2'!$A:$A,"INDCO2")+SUMIFS('CO2'!D:D,'CO2'!$B:$B,$A28,'CO2'!$A:$A,"REFCO2")+SUMIFS('CO2'!D:D,'CO2'!$B:$B,$A28,'CO2'!$A:$A,"RESCO2")+SUMIFS('CO2'!D:D,'CO2'!$B:$B,$A28,'CO2'!$A:$A,"RSSCO2")+SUMIFS('CO2'!D:D,'CO2'!$B:$B,$A28,'CO2'!$A:$A,"TRNCO2")</f>
        <v>5169.0991905419687</v>
      </c>
      <c r="D28" s="15">
        <f>SUMIFS('CO2'!E:E,'CO2'!$B:$B,$A28,'CO2'!$A:$A,"COMCO2")+SUMIFS('CO2'!E:E,'CO2'!$B:$B,$A28,'CO2'!$A:$A,"ELCCO2")+SUMIFS('CO2'!E:E,'CO2'!$B:$B,$A28,'CO2'!$A:$A,"ETHCO2")+SUMIFS('CO2'!E:E,'CO2'!$B:$B,$A28,'CO2'!$A:$A,"INDCO2")+SUMIFS('CO2'!E:E,'CO2'!$B:$B,$A28,'CO2'!$A:$A,"REFCO2")+SUMIFS('CO2'!E:E,'CO2'!$B:$B,$A28,'CO2'!$A:$A,"RESCO2")+SUMIFS('CO2'!E:E,'CO2'!$B:$B,$A28,'CO2'!$A:$A,"RSSCO2")+SUMIFS('CO2'!E:E,'CO2'!$B:$B,$A28,'CO2'!$A:$A,"TRNCO2")</f>
        <v>5089.5569419394251</v>
      </c>
      <c r="E28" s="15">
        <f>SUMIFS('CO2'!F:F,'CO2'!$B:$B,$A28,'CO2'!$A:$A,"COMCO2")+SUMIFS('CO2'!F:F,'CO2'!$B:$B,$A28,'CO2'!$A:$A,"ELCCO2")+SUMIFS('CO2'!F:F,'CO2'!$B:$B,$A28,'CO2'!$A:$A,"ETHCO2")+SUMIFS('CO2'!F:F,'CO2'!$B:$B,$A28,'CO2'!$A:$A,"INDCO2")+SUMIFS('CO2'!F:F,'CO2'!$B:$B,$A28,'CO2'!$A:$A,"REFCO2")+SUMIFS('CO2'!F:F,'CO2'!$B:$B,$A28,'CO2'!$A:$A,"RESCO2")+SUMIFS('CO2'!F:F,'CO2'!$B:$B,$A28,'CO2'!$A:$A,"RSSCO2")+SUMIFS('CO2'!F:F,'CO2'!$B:$B,$A28,'CO2'!$A:$A,"TRNCO2")</f>
        <v>4814.0769961377337</v>
      </c>
      <c r="F28" s="15">
        <f>SUMIFS('CO2'!G:G,'CO2'!$B:$B,$A28,'CO2'!$A:$A,"COMCO2")+SUMIFS('CO2'!G:G,'CO2'!$B:$B,$A28,'CO2'!$A:$A,"ELCCO2")+SUMIFS('CO2'!G:G,'CO2'!$B:$B,$A28,'CO2'!$A:$A,"ETHCO2")+SUMIFS('CO2'!G:G,'CO2'!$B:$B,$A28,'CO2'!$A:$A,"INDCO2")+SUMIFS('CO2'!G:G,'CO2'!$B:$B,$A28,'CO2'!$A:$A,"REFCO2")+SUMIFS('CO2'!G:G,'CO2'!$B:$B,$A28,'CO2'!$A:$A,"RESCO2")+SUMIFS('CO2'!G:G,'CO2'!$B:$B,$A28,'CO2'!$A:$A,"RSSCO2")+SUMIFS('CO2'!G:G,'CO2'!$B:$B,$A28,'CO2'!$A:$A,"TRNCO2")</f>
        <v>4255.9999999999945</v>
      </c>
      <c r="G28" s="15">
        <f>SUMIFS('CO2'!H:H,'CO2'!$B:$B,$A28,'CO2'!$A:$A,"COMCO2")+SUMIFS('CO2'!H:H,'CO2'!$B:$B,$A28,'CO2'!$A:$A,"ELCCO2")+SUMIFS('CO2'!H:H,'CO2'!$B:$B,$A28,'CO2'!$A:$A,"ETHCO2")+SUMIFS('CO2'!H:H,'CO2'!$B:$B,$A28,'CO2'!$A:$A,"INDCO2")+SUMIFS('CO2'!H:H,'CO2'!$B:$B,$A28,'CO2'!$A:$A,"REFCO2")+SUMIFS('CO2'!H:H,'CO2'!$B:$B,$A28,'CO2'!$A:$A,"RESCO2")+SUMIFS('CO2'!H:H,'CO2'!$B:$B,$A28,'CO2'!$A:$A,"RSSCO2")+SUMIFS('CO2'!H:H,'CO2'!$B:$B,$A28,'CO2'!$A:$A,"TRNCO2")</f>
        <v>3748.0000000000136</v>
      </c>
      <c r="H28" s="15">
        <f>SUMIFS('CO2'!I:I,'CO2'!$B:$B,$A28,'CO2'!$A:$A,"COMCO2")+SUMIFS('CO2'!I:I,'CO2'!$B:$B,$A28,'CO2'!$A:$A,"ELCCO2")+SUMIFS('CO2'!I:I,'CO2'!$B:$B,$A28,'CO2'!$A:$A,"ETHCO2")+SUMIFS('CO2'!I:I,'CO2'!$B:$B,$A28,'CO2'!$A:$A,"INDCO2")+SUMIFS('CO2'!I:I,'CO2'!$B:$B,$A28,'CO2'!$A:$A,"REFCO2")+SUMIFS('CO2'!I:I,'CO2'!$B:$B,$A28,'CO2'!$A:$A,"RESCO2")+SUMIFS('CO2'!I:I,'CO2'!$B:$B,$A28,'CO2'!$A:$A,"RSSCO2")+SUMIFS('CO2'!I:I,'CO2'!$B:$B,$A28,'CO2'!$A:$A,"TRNCO2")</f>
        <v>3240.0000000000036</v>
      </c>
      <c r="I28" s="15">
        <f>SUMIFS('CO2'!J:J,'CO2'!$B:$B,$A28,'CO2'!$A:$A,"COMCO2")+SUMIFS('CO2'!J:J,'CO2'!$B:$B,$A28,'CO2'!$A:$A,"ELCCO2")+SUMIFS('CO2'!J:J,'CO2'!$B:$B,$A28,'CO2'!$A:$A,"ETHCO2")+SUMIFS('CO2'!J:J,'CO2'!$B:$B,$A28,'CO2'!$A:$A,"INDCO2")+SUMIFS('CO2'!J:J,'CO2'!$B:$B,$A28,'CO2'!$A:$A,"REFCO2")+SUMIFS('CO2'!J:J,'CO2'!$B:$B,$A28,'CO2'!$A:$A,"RESCO2")+SUMIFS('CO2'!J:J,'CO2'!$B:$B,$A28,'CO2'!$A:$A,"RSSCO2")+SUMIFS('CO2'!J:J,'CO2'!$B:$B,$A28,'CO2'!$A:$A,"TRNCO2")</f>
        <v>2732</v>
      </c>
      <c r="J28" s="15">
        <f>SUMIFS('CO2'!K:K,'CO2'!$B:$B,$A28,'CO2'!$A:$A,"COMCO2")+SUMIFS('CO2'!K:K,'CO2'!$B:$B,$A28,'CO2'!$A:$A,"ELCCO2")+SUMIFS('CO2'!K:K,'CO2'!$B:$B,$A28,'CO2'!$A:$A,"ETHCO2")+SUMIFS('CO2'!K:K,'CO2'!$B:$B,$A28,'CO2'!$A:$A,"INDCO2")+SUMIFS('CO2'!K:K,'CO2'!$B:$B,$A28,'CO2'!$A:$A,"REFCO2")+SUMIFS('CO2'!K:K,'CO2'!$B:$B,$A28,'CO2'!$A:$A,"RESCO2")+SUMIFS('CO2'!K:K,'CO2'!$B:$B,$A28,'CO2'!$A:$A,"RSSCO2")+SUMIFS('CO2'!K:K,'CO2'!$B:$B,$A28,'CO2'!$A:$A,"TRNCO2")</f>
        <v>2224.0000000000018</v>
      </c>
      <c r="K28" s="15">
        <f>SUMIFS('CO2'!L:L,'CO2'!$B:$B,$A28,'CO2'!$A:$A,"COMCO2")+SUMIFS('CO2'!L:L,'CO2'!$B:$B,$A28,'CO2'!$A:$A,"ELCCO2")+SUMIFS('CO2'!L:L,'CO2'!$B:$B,$A28,'CO2'!$A:$A,"ETHCO2")+SUMIFS('CO2'!L:L,'CO2'!$B:$B,$A28,'CO2'!$A:$A,"INDCO2")+SUMIFS('CO2'!L:L,'CO2'!$B:$B,$A28,'CO2'!$A:$A,"REFCO2")+SUMIFS('CO2'!L:L,'CO2'!$B:$B,$A28,'CO2'!$A:$A,"RESCO2")+SUMIFS('CO2'!L:L,'CO2'!$B:$B,$A28,'CO2'!$A:$A,"RSSCO2")+SUMIFS('CO2'!L:L,'CO2'!$B:$B,$A28,'CO2'!$A:$A,"TRNCO2")</f>
        <v>1716.0000000000011</v>
      </c>
    </row>
    <row r="29" spans="1:11" x14ac:dyDescent="0.25">
      <c r="A29" s="2" t="s">
        <v>176</v>
      </c>
      <c r="B29" s="15">
        <f>SUMIFS('CO2'!C:C,'CO2'!$B:$B,$A29,'CO2'!$A:$A,"COMCO2")+SUMIFS('CO2'!C:C,'CO2'!$B:$B,$A29,'CO2'!$A:$A,"ELCCO2")+SUMIFS('CO2'!C:C,'CO2'!$B:$B,$A29,'CO2'!$A:$A,"ETHCO2")+SUMIFS('CO2'!C:C,'CO2'!$B:$B,$A29,'CO2'!$A:$A,"INDCO2")+SUMIFS('CO2'!C:C,'CO2'!$B:$B,$A29,'CO2'!$A:$A,"REFCO2")+SUMIFS('CO2'!C:C,'CO2'!$B:$B,$A29,'CO2'!$A:$A,"RESCO2")+SUMIFS('CO2'!C:C,'CO2'!$B:$B,$A29,'CO2'!$A:$A,"RSSCO2")+SUMIFS('CO2'!C:C,'CO2'!$B:$B,$A29,'CO2'!$A:$A,"TRNCO2")</f>
        <v>5377.4358717889991</v>
      </c>
      <c r="C29" s="15">
        <f>SUMIFS('CO2'!D:D,'CO2'!$B:$B,$A29,'CO2'!$A:$A,"COMCO2")+SUMIFS('CO2'!D:D,'CO2'!$B:$B,$A29,'CO2'!$A:$A,"ELCCO2")+SUMIFS('CO2'!D:D,'CO2'!$B:$B,$A29,'CO2'!$A:$A,"ETHCO2")+SUMIFS('CO2'!D:D,'CO2'!$B:$B,$A29,'CO2'!$A:$A,"INDCO2")+SUMIFS('CO2'!D:D,'CO2'!$B:$B,$A29,'CO2'!$A:$A,"REFCO2")+SUMIFS('CO2'!D:D,'CO2'!$B:$B,$A29,'CO2'!$A:$A,"RESCO2")+SUMIFS('CO2'!D:D,'CO2'!$B:$B,$A29,'CO2'!$A:$A,"RSSCO2")+SUMIFS('CO2'!D:D,'CO2'!$B:$B,$A29,'CO2'!$A:$A,"TRNCO2")</f>
        <v>5169.0597142786519</v>
      </c>
      <c r="D29" s="15">
        <f>SUMIFS('CO2'!E:E,'CO2'!$B:$B,$A29,'CO2'!$A:$A,"COMCO2")+SUMIFS('CO2'!E:E,'CO2'!$B:$B,$A29,'CO2'!$A:$A,"ELCCO2")+SUMIFS('CO2'!E:E,'CO2'!$B:$B,$A29,'CO2'!$A:$A,"ETHCO2")+SUMIFS('CO2'!E:E,'CO2'!$B:$B,$A29,'CO2'!$A:$A,"INDCO2")+SUMIFS('CO2'!E:E,'CO2'!$B:$B,$A29,'CO2'!$A:$A,"REFCO2")+SUMIFS('CO2'!E:E,'CO2'!$B:$B,$A29,'CO2'!$A:$A,"RESCO2")+SUMIFS('CO2'!E:E,'CO2'!$B:$B,$A29,'CO2'!$A:$A,"RSSCO2")+SUMIFS('CO2'!E:E,'CO2'!$B:$B,$A29,'CO2'!$A:$A,"TRNCO2")</f>
        <v>5089.5230830615428</v>
      </c>
      <c r="E29" s="15">
        <f>SUMIFS('CO2'!F:F,'CO2'!$B:$B,$A29,'CO2'!$A:$A,"COMCO2")+SUMIFS('CO2'!F:F,'CO2'!$B:$B,$A29,'CO2'!$A:$A,"ELCCO2")+SUMIFS('CO2'!F:F,'CO2'!$B:$B,$A29,'CO2'!$A:$A,"ETHCO2")+SUMIFS('CO2'!F:F,'CO2'!$B:$B,$A29,'CO2'!$A:$A,"INDCO2")+SUMIFS('CO2'!F:F,'CO2'!$B:$B,$A29,'CO2'!$A:$A,"REFCO2")+SUMIFS('CO2'!F:F,'CO2'!$B:$B,$A29,'CO2'!$A:$A,"RESCO2")+SUMIFS('CO2'!F:F,'CO2'!$B:$B,$A29,'CO2'!$A:$A,"RSSCO2")+SUMIFS('CO2'!F:F,'CO2'!$B:$B,$A29,'CO2'!$A:$A,"TRNCO2")</f>
        <v>4813.0355629188243</v>
      </c>
      <c r="F29" s="15">
        <f>SUMIFS('CO2'!G:G,'CO2'!$B:$B,$A29,'CO2'!$A:$A,"COMCO2")+SUMIFS('CO2'!G:G,'CO2'!$B:$B,$A29,'CO2'!$A:$A,"ELCCO2")+SUMIFS('CO2'!G:G,'CO2'!$B:$B,$A29,'CO2'!$A:$A,"ETHCO2")+SUMIFS('CO2'!G:G,'CO2'!$B:$B,$A29,'CO2'!$A:$A,"INDCO2")+SUMIFS('CO2'!G:G,'CO2'!$B:$B,$A29,'CO2'!$A:$A,"REFCO2")+SUMIFS('CO2'!G:G,'CO2'!$B:$B,$A29,'CO2'!$A:$A,"RESCO2")+SUMIFS('CO2'!G:G,'CO2'!$B:$B,$A29,'CO2'!$A:$A,"RSSCO2")+SUMIFS('CO2'!G:G,'CO2'!$B:$B,$A29,'CO2'!$A:$A,"TRNCO2")</f>
        <v>4255.9999999999936</v>
      </c>
      <c r="G29" s="15">
        <f>SUMIFS('CO2'!H:H,'CO2'!$B:$B,$A29,'CO2'!$A:$A,"COMCO2")+SUMIFS('CO2'!H:H,'CO2'!$B:$B,$A29,'CO2'!$A:$A,"ELCCO2")+SUMIFS('CO2'!H:H,'CO2'!$B:$B,$A29,'CO2'!$A:$A,"ETHCO2")+SUMIFS('CO2'!H:H,'CO2'!$B:$B,$A29,'CO2'!$A:$A,"INDCO2")+SUMIFS('CO2'!H:H,'CO2'!$B:$B,$A29,'CO2'!$A:$A,"REFCO2")+SUMIFS('CO2'!H:H,'CO2'!$B:$B,$A29,'CO2'!$A:$A,"RESCO2")+SUMIFS('CO2'!H:H,'CO2'!$B:$B,$A29,'CO2'!$A:$A,"RSSCO2")+SUMIFS('CO2'!H:H,'CO2'!$B:$B,$A29,'CO2'!$A:$A,"TRNCO2")</f>
        <v>3747.9999999999964</v>
      </c>
      <c r="H29" s="15">
        <f>SUMIFS('CO2'!I:I,'CO2'!$B:$B,$A29,'CO2'!$A:$A,"COMCO2")+SUMIFS('CO2'!I:I,'CO2'!$B:$B,$A29,'CO2'!$A:$A,"ELCCO2")+SUMIFS('CO2'!I:I,'CO2'!$B:$B,$A29,'CO2'!$A:$A,"ETHCO2")+SUMIFS('CO2'!I:I,'CO2'!$B:$B,$A29,'CO2'!$A:$A,"INDCO2")+SUMIFS('CO2'!I:I,'CO2'!$B:$B,$A29,'CO2'!$A:$A,"REFCO2")+SUMIFS('CO2'!I:I,'CO2'!$B:$B,$A29,'CO2'!$A:$A,"RESCO2")+SUMIFS('CO2'!I:I,'CO2'!$B:$B,$A29,'CO2'!$A:$A,"RSSCO2")+SUMIFS('CO2'!I:I,'CO2'!$B:$B,$A29,'CO2'!$A:$A,"TRNCO2")</f>
        <v>3240.0000000000055</v>
      </c>
      <c r="I29" s="15">
        <f>SUMIFS('CO2'!J:J,'CO2'!$B:$B,$A29,'CO2'!$A:$A,"COMCO2")+SUMIFS('CO2'!J:J,'CO2'!$B:$B,$A29,'CO2'!$A:$A,"ELCCO2")+SUMIFS('CO2'!J:J,'CO2'!$B:$B,$A29,'CO2'!$A:$A,"ETHCO2")+SUMIFS('CO2'!J:J,'CO2'!$B:$B,$A29,'CO2'!$A:$A,"INDCO2")+SUMIFS('CO2'!J:J,'CO2'!$B:$B,$A29,'CO2'!$A:$A,"REFCO2")+SUMIFS('CO2'!J:J,'CO2'!$B:$B,$A29,'CO2'!$A:$A,"RESCO2")+SUMIFS('CO2'!J:J,'CO2'!$B:$B,$A29,'CO2'!$A:$A,"RSSCO2")+SUMIFS('CO2'!J:J,'CO2'!$B:$B,$A29,'CO2'!$A:$A,"TRNCO2")</f>
        <v>2732.0000000000109</v>
      </c>
      <c r="J29" s="15">
        <f>SUMIFS('CO2'!K:K,'CO2'!$B:$B,$A29,'CO2'!$A:$A,"COMCO2")+SUMIFS('CO2'!K:K,'CO2'!$B:$B,$A29,'CO2'!$A:$A,"ELCCO2")+SUMIFS('CO2'!K:K,'CO2'!$B:$B,$A29,'CO2'!$A:$A,"ETHCO2")+SUMIFS('CO2'!K:K,'CO2'!$B:$B,$A29,'CO2'!$A:$A,"INDCO2")+SUMIFS('CO2'!K:K,'CO2'!$B:$B,$A29,'CO2'!$A:$A,"REFCO2")+SUMIFS('CO2'!K:K,'CO2'!$B:$B,$A29,'CO2'!$A:$A,"RESCO2")+SUMIFS('CO2'!K:K,'CO2'!$B:$B,$A29,'CO2'!$A:$A,"RSSCO2")+SUMIFS('CO2'!K:K,'CO2'!$B:$B,$A29,'CO2'!$A:$A,"TRNCO2")</f>
        <v>2224.0000000000018</v>
      </c>
      <c r="K29" s="15">
        <f>SUMIFS('CO2'!L:L,'CO2'!$B:$B,$A29,'CO2'!$A:$A,"COMCO2")+SUMIFS('CO2'!L:L,'CO2'!$B:$B,$A29,'CO2'!$A:$A,"ELCCO2")+SUMIFS('CO2'!L:L,'CO2'!$B:$B,$A29,'CO2'!$A:$A,"ETHCO2")+SUMIFS('CO2'!L:L,'CO2'!$B:$B,$A29,'CO2'!$A:$A,"INDCO2")+SUMIFS('CO2'!L:L,'CO2'!$B:$B,$A29,'CO2'!$A:$A,"REFCO2")+SUMIFS('CO2'!L:L,'CO2'!$B:$B,$A29,'CO2'!$A:$A,"RESCO2")+SUMIFS('CO2'!L:L,'CO2'!$B:$B,$A29,'CO2'!$A:$A,"RSSCO2")+SUMIFS('CO2'!L:L,'CO2'!$B:$B,$A29,'CO2'!$A:$A,"TRNCO2")</f>
        <v>1716.0000000009159</v>
      </c>
    </row>
    <row r="30" spans="1:11" x14ac:dyDescent="0.25">
      <c r="A30" s="2" t="s">
        <v>28</v>
      </c>
      <c r="B30" s="15">
        <f>SUMIFS('CO2'!C:C,'CO2'!$B:$B,$A30,'CO2'!$A:$A,"COMCO2")+SUMIFS('CO2'!C:C,'CO2'!$B:$B,$A30,'CO2'!$A:$A,"ELCCO2")+SUMIFS('CO2'!C:C,'CO2'!$B:$B,$A30,'CO2'!$A:$A,"ETHCO2")+SUMIFS('CO2'!C:C,'CO2'!$B:$B,$A30,'CO2'!$A:$A,"INDCO2")+SUMIFS('CO2'!C:C,'CO2'!$B:$B,$A30,'CO2'!$A:$A,"REFCO2")+SUMIFS('CO2'!C:C,'CO2'!$B:$B,$A30,'CO2'!$A:$A,"RESCO2")+SUMIFS('CO2'!C:C,'CO2'!$B:$B,$A30,'CO2'!$A:$A,"RSSCO2")+SUMIFS('CO2'!C:C,'CO2'!$B:$B,$A30,'CO2'!$A:$A,"TRNCO2")</f>
        <v>5377.4521458011241</v>
      </c>
      <c r="C30" s="15">
        <f>SUMIFS('CO2'!D:D,'CO2'!$B:$B,$A30,'CO2'!$A:$A,"COMCO2")+SUMIFS('CO2'!D:D,'CO2'!$B:$B,$A30,'CO2'!$A:$A,"ELCCO2")+SUMIFS('CO2'!D:D,'CO2'!$B:$B,$A30,'CO2'!$A:$A,"ETHCO2")+SUMIFS('CO2'!D:D,'CO2'!$B:$B,$A30,'CO2'!$A:$A,"INDCO2")+SUMIFS('CO2'!D:D,'CO2'!$B:$B,$A30,'CO2'!$A:$A,"REFCO2")+SUMIFS('CO2'!D:D,'CO2'!$B:$B,$A30,'CO2'!$A:$A,"RESCO2")+SUMIFS('CO2'!D:D,'CO2'!$B:$B,$A30,'CO2'!$A:$A,"RSSCO2")+SUMIFS('CO2'!D:D,'CO2'!$B:$B,$A30,'CO2'!$A:$A,"TRNCO2")</f>
        <v>5169.1029483031853</v>
      </c>
      <c r="D30" s="15">
        <f>SUMIFS('CO2'!E:E,'CO2'!$B:$B,$A30,'CO2'!$A:$A,"COMCO2")+SUMIFS('CO2'!E:E,'CO2'!$B:$B,$A30,'CO2'!$A:$A,"ELCCO2")+SUMIFS('CO2'!E:E,'CO2'!$B:$B,$A30,'CO2'!$A:$A,"ETHCO2")+SUMIFS('CO2'!E:E,'CO2'!$B:$B,$A30,'CO2'!$A:$A,"INDCO2")+SUMIFS('CO2'!E:E,'CO2'!$B:$B,$A30,'CO2'!$A:$A,"REFCO2")+SUMIFS('CO2'!E:E,'CO2'!$B:$B,$A30,'CO2'!$A:$A,"RESCO2")+SUMIFS('CO2'!E:E,'CO2'!$B:$B,$A30,'CO2'!$A:$A,"RSSCO2")+SUMIFS('CO2'!E:E,'CO2'!$B:$B,$A30,'CO2'!$A:$A,"TRNCO2")</f>
        <v>5089.4645749939627</v>
      </c>
      <c r="E30" s="15">
        <f>SUMIFS('CO2'!F:F,'CO2'!$B:$B,$A30,'CO2'!$A:$A,"COMCO2")+SUMIFS('CO2'!F:F,'CO2'!$B:$B,$A30,'CO2'!$A:$A,"ELCCO2")+SUMIFS('CO2'!F:F,'CO2'!$B:$B,$A30,'CO2'!$A:$A,"ETHCO2")+SUMIFS('CO2'!F:F,'CO2'!$B:$B,$A30,'CO2'!$A:$A,"INDCO2")+SUMIFS('CO2'!F:F,'CO2'!$B:$B,$A30,'CO2'!$A:$A,"REFCO2")+SUMIFS('CO2'!F:F,'CO2'!$B:$B,$A30,'CO2'!$A:$A,"RESCO2")+SUMIFS('CO2'!F:F,'CO2'!$B:$B,$A30,'CO2'!$A:$A,"RSSCO2")+SUMIFS('CO2'!F:F,'CO2'!$B:$B,$A30,'CO2'!$A:$A,"TRNCO2")</f>
        <v>4813.7944659755767</v>
      </c>
      <c r="F30" s="15">
        <f>SUMIFS('CO2'!G:G,'CO2'!$B:$B,$A30,'CO2'!$A:$A,"COMCO2")+SUMIFS('CO2'!G:G,'CO2'!$B:$B,$A30,'CO2'!$A:$A,"ELCCO2")+SUMIFS('CO2'!G:G,'CO2'!$B:$B,$A30,'CO2'!$A:$A,"ETHCO2")+SUMIFS('CO2'!G:G,'CO2'!$B:$B,$A30,'CO2'!$A:$A,"INDCO2")+SUMIFS('CO2'!G:G,'CO2'!$B:$B,$A30,'CO2'!$A:$A,"REFCO2")+SUMIFS('CO2'!G:G,'CO2'!$B:$B,$A30,'CO2'!$A:$A,"RESCO2")+SUMIFS('CO2'!G:G,'CO2'!$B:$B,$A30,'CO2'!$A:$A,"RSSCO2")+SUMIFS('CO2'!G:G,'CO2'!$B:$B,$A30,'CO2'!$A:$A,"TRNCO2")</f>
        <v>4256</v>
      </c>
      <c r="G30" s="15">
        <f>SUMIFS('CO2'!H:H,'CO2'!$B:$B,$A30,'CO2'!$A:$A,"COMCO2")+SUMIFS('CO2'!H:H,'CO2'!$B:$B,$A30,'CO2'!$A:$A,"ELCCO2")+SUMIFS('CO2'!H:H,'CO2'!$B:$B,$A30,'CO2'!$A:$A,"ETHCO2")+SUMIFS('CO2'!H:H,'CO2'!$B:$B,$A30,'CO2'!$A:$A,"INDCO2")+SUMIFS('CO2'!H:H,'CO2'!$B:$B,$A30,'CO2'!$A:$A,"REFCO2")+SUMIFS('CO2'!H:H,'CO2'!$B:$B,$A30,'CO2'!$A:$A,"RESCO2")+SUMIFS('CO2'!H:H,'CO2'!$B:$B,$A30,'CO2'!$A:$A,"RSSCO2")+SUMIFS('CO2'!H:H,'CO2'!$B:$B,$A30,'CO2'!$A:$A,"TRNCO2")</f>
        <v>3748.0000000000045</v>
      </c>
      <c r="H30" s="15">
        <f>SUMIFS('CO2'!I:I,'CO2'!$B:$B,$A30,'CO2'!$A:$A,"COMCO2")+SUMIFS('CO2'!I:I,'CO2'!$B:$B,$A30,'CO2'!$A:$A,"ELCCO2")+SUMIFS('CO2'!I:I,'CO2'!$B:$B,$A30,'CO2'!$A:$A,"ETHCO2")+SUMIFS('CO2'!I:I,'CO2'!$B:$B,$A30,'CO2'!$A:$A,"INDCO2")+SUMIFS('CO2'!I:I,'CO2'!$B:$B,$A30,'CO2'!$A:$A,"REFCO2")+SUMIFS('CO2'!I:I,'CO2'!$B:$B,$A30,'CO2'!$A:$A,"RESCO2")+SUMIFS('CO2'!I:I,'CO2'!$B:$B,$A30,'CO2'!$A:$A,"RSSCO2")+SUMIFS('CO2'!I:I,'CO2'!$B:$B,$A30,'CO2'!$A:$A,"TRNCO2")</f>
        <v>3239.9999999999955</v>
      </c>
      <c r="I30" s="15">
        <f>SUMIFS('CO2'!J:J,'CO2'!$B:$B,$A30,'CO2'!$A:$A,"COMCO2")+SUMIFS('CO2'!J:J,'CO2'!$B:$B,$A30,'CO2'!$A:$A,"ELCCO2")+SUMIFS('CO2'!J:J,'CO2'!$B:$B,$A30,'CO2'!$A:$A,"ETHCO2")+SUMIFS('CO2'!J:J,'CO2'!$B:$B,$A30,'CO2'!$A:$A,"INDCO2")+SUMIFS('CO2'!J:J,'CO2'!$B:$B,$A30,'CO2'!$A:$A,"REFCO2")+SUMIFS('CO2'!J:J,'CO2'!$B:$B,$A30,'CO2'!$A:$A,"RESCO2")+SUMIFS('CO2'!J:J,'CO2'!$B:$B,$A30,'CO2'!$A:$A,"RSSCO2")+SUMIFS('CO2'!J:J,'CO2'!$B:$B,$A30,'CO2'!$A:$A,"TRNCO2")</f>
        <v>2732.00000000002</v>
      </c>
      <c r="J30" s="15">
        <f>SUMIFS('CO2'!K:K,'CO2'!$B:$B,$A30,'CO2'!$A:$A,"COMCO2")+SUMIFS('CO2'!K:K,'CO2'!$B:$B,$A30,'CO2'!$A:$A,"ELCCO2")+SUMIFS('CO2'!K:K,'CO2'!$B:$B,$A30,'CO2'!$A:$A,"ETHCO2")+SUMIFS('CO2'!K:K,'CO2'!$B:$B,$A30,'CO2'!$A:$A,"INDCO2")+SUMIFS('CO2'!K:K,'CO2'!$B:$B,$A30,'CO2'!$A:$A,"REFCO2")+SUMIFS('CO2'!K:K,'CO2'!$B:$B,$A30,'CO2'!$A:$A,"RESCO2")+SUMIFS('CO2'!K:K,'CO2'!$B:$B,$A30,'CO2'!$A:$A,"RSSCO2")+SUMIFS('CO2'!K:K,'CO2'!$B:$B,$A30,'CO2'!$A:$A,"TRNCO2")</f>
        <v>2223.9999999999714</v>
      </c>
      <c r="K30" s="15">
        <f>SUMIFS('CO2'!L:L,'CO2'!$B:$B,$A30,'CO2'!$A:$A,"COMCO2")+SUMIFS('CO2'!L:L,'CO2'!$B:$B,$A30,'CO2'!$A:$A,"ELCCO2")+SUMIFS('CO2'!L:L,'CO2'!$B:$B,$A30,'CO2'!$A:$A,"ETHCO2")+SUMIFS('CO2'!L:L,'CO2'!$B:$B,$A30,'CO2'!$A:$A,"INDCO2")+SUMIFS('CO2'!L:L,'CO2'!$B:$B,$A30,'CO2'!$A:$A,"REFCO2")+SUMIFS('CO2'!L:L,'CO2'!$B:$B,$A30,'CO2'!$A:$A,"RESCO2")+SUMIFS('CO2'!L:L,'CO2'!$B:$B,$A30,'CO2'!$A:$A,"RSSCO2")+SUMIFS('CO2'!L:L,'CO2'!$B:$B,$A30,'CO2'!$A:$A,"TRNCO2")</f>
        <v>1716.0000000017581</v>
      </c>
    </row>
    <row r="31" spans="1:11" x14ac:dyDescent="0.25">
      <c r="A31" s="2" t="s">
        <v>177</v>
      </c>
      <c r="B31" s="15">
        <f>SUMIFS('CO2'!C:C,'CO2'!$B:$B,$A31,'CO2'!$A:$A,"COMCO2")+SUMIFS('CO2'!C:C,'CO2'!$B:$B,$A31,'CO2'!$A:$A,"ELCCO2")+SUMIFS('CO2'!C:C,'CO2'!$B:$B,$A31,'CO2'!$A:$A,"ETHCO2")+SUMIFS('CO2'!C:C,'CO2'!$B:$B,$A31,'CO2'!$A:$A,"INDCO2")+SUMIFS('CO2'!C:C,'CO2'!$B:$B,$A31,'CO2'!$A:$A,"REFCO2")+SUMIFS('CO2'!C:C,'CO2'!$B:$B,$A31,'CO2'!$A:$A,"RESCO2")+SUMIFS('CO2'!C:C,'CO2'!$B:$B,$A31,'CO2'!$A:$A,"RSSCO2")+SUMIFS('CO2'!C:C,'CO2'!$B:$B,$A31,'CO2'!$A:$A,"TRNCO2")</f>
        <v>5377.452149001233</v>
      </c>
      <c r="C31" s="15">
        <f>SUMIFS('CO2'!D:D,'CO2'!$B:$B,$A31,'CO2'!$A:$A,"COMCO2")+SUMIFS('CO2'!D:D,'CO2'!$B:$B,$A31,'CO2'!$A:$A,"ELCCO2")+SUMIFS('CO2'!D:D,'CO2'!$B:$B,$A31,'CO2'!$A:$A,"ETHCO2")+SUMIFS('CO2'!D:D,'CO2'!$B:$B,$A31,'CO2'!$A:$A,"INDCO2")+SUMIFS('CO2'!D:D,'CO2'!$B:$B,$A31,'CO2'!$A:$A,"REFCO2")+SUMIFS('CO2'!D:D,'CO2'!$B:$B,$A31,'CO2'!$A:$A,"RESCO2")+SUMIFS('CO2'!D:D,'CO2'!$B:$B,$A31,'CO2'!$A:$A,"RSSCO2")+SUMIFS('CO2'!D:D,'CO2'!$B:$B,$A31,'CO2'!$A:$A,"TRNCO2")</f>
        <v>5169.1024301282378</v>
      </c>
      <c r="D31" s="15">
        <f>SUMIFS('CO2'!E:E,'CO2'!$B:$B,$A31,'CO2'!$A:$A,"COMCO2")+SUMIFS('CO2'!E:E,'CO2'!$B:$B,$A31,'CO2'!$A:$A,"ELCCO2")+SUMIFS('CO2'!E:E,'CO2'!$B:$B,$A31,'CO2'!$A:$A,"ETHCO2")+SUMIFS('CO2'!E:E,'CO2'!$B:$B,$A31,'CO2'!$A:$A,"INDCO2")+SUMIFS('CO2'!E:E,'CO2'!$B:$B,$A31,'CO2'!$A:$A,"REFCO2")+SUMIFS('CO2'!E:E,'CO2'!$B:$B,$A31,'CO2'!$A:$A,"RESCO2")+SUMIFS('CO2'!E:E,'CO2'!$B:$B,$A31,'CO2'!$A:$A,"RSSCO2")+SUMIFS('CO2'!E:E,'CO2'!$B:$B,$A31,'CO2'!$A:$A,"TRNCO2")</f>
        <v>5089.5210733811773</v>
      </c>
      <c r="E31" s="15">
        <f>SUMIFS('CO2'!F:F,'CO2'!$B:$B,$A31,'CO2'!$A:$A,"COMCO2")+SUMIFS('CO2'!F:F,'CO2'!$B:$B,$A31,'CO2'!$A:$A,"ELCCO2")+SUMIFS('CO2'!F:F,'CO2'!$B:$B,$A31,'CO2'!$A:$A,"ETHCO2")+SUMIFS('CO2'!F:F,'CO2'!$B:$B,$A31,'CO2'!$A:$A,"INDCO2")+SUMIFS('CO2'!F:F,'CO2'!$B:$B,$A31,'CO2'!$A:$A,"REFCO2")+SUMIFS('CO2'!F:F,'CO2'!$B:$B,$A31,'CO2'!$A:$A,"RESCO2")+SUMIFS('CO2'!F:F,'CO2'!$B:$B,$A31,'CO2'!$A:$A,"RSSCO2")+SUMIFS('CO2'!F:F,'CO2'!$B:$B,$A31,'CO2'!$A:$A,"TRNCO2")</f>
        <v>4814.0229774685586</v>
      </c>
      <c r="F31" s="15">
        <f>SUMIFS('CO2'!G:G,'CO2'!$B:$B,$A31,'CO2'!$A:$A,"COMCO2")+SUMIFS('CO2'!G:G,'CO2'!$B:$B,$A31,'CO2'!$A:$A,"ELCCO2")+SUMIFS('CO2'!G:G,'CO2'!$B:$B,$A31,'CO2'!$A:$A,"ETHCO2")+SUMIFS('CO2'!G:G,'CO2'!$B:$B,$A31,'CO2'!$A:$A,"INDCO2")+SUMIFS('CO2'!G:G,'CO2'!$B:$B,$A31,'CO2'!$A:$A,"REFCO2")+SUMIFS('CO2'!G:G,'CO2'!$B:$B,$A31,'CO2'!$A:$A,"RESCO2")+SUMIFS('CO2'!G:G,'CO2'!$B:$B,$A31,'CO2'!$A:$A,"RSSCO2")+SUMIFS('CO2'!G:G,'CO2'!$B:$B,$A31,'CO2'!$A:$A,"TRNCO2")</f>
        <v>4255.9999999999991</v>
      </c>
      <c r="G31" s="15">
        <f>SUMIFS('CO2'!H:H,'CO2'!$B:$B,$A31,'CO2'!$A:$A,"COMCO2")+SUMIFS('CO2'!H:H,'CO2'!$B:$B,$A31,'CO2'!$A:$A,"ELCCO2")+SUMIFS('CO2'!H:H,'CO2'!$B:$B,$A31,'CO2'!$A:$A,"ETHCO2")+SUMIFS('CO2'!H:H,'CO2'!$B:$B,$A31,'CO2'!$A:$A,"INDCO2")+SUMIFS('CO2'!H:H,'CO2'!$B:$B,$A31,'CO2'!$A:$A,"REFCO2")+SUMIFS('CO2'!H:H,'CO2'!$B:$B,$A31,'CO2'!$A:$A,"RESCO2")+SUMIFS('CO2'!H:H,'CO2'!$B:$B,$A31,'CO2'!$A:$A,"RSSCO2")+SUMIFS('CO2'!H:H,'CO2'!$B:$B,$A31,'CO2'!$A:$A,"TRNCO2")</f>
        <v>3748.0000000000082</v>
      </c>
      <c r="H31" s="15">
        <f>SUMIFS('CO2'!I:I,'CO2'!$B:$B,$A31,'CO2'!$A:$A,"COMCO2")+SUMIFS('CO2'!I:I,'CO2'!$B:$B,$A31,'CO2'!$A:$A,"ELCCO2")+SUMIFS('CO2'!I:I,'CO2'!$B:$B,$A31,'CO2'!$A:$A,"ETHCO2")+SUMIFS('CO2'!I:I,'CO2'!$B:$B,$A31,'CO2'!$A:$A,"INDCO2")+SUMIFS('CO2'!I:I,'CO2'!$B:$B,$A31,'CO2'!$A:$A,"REFCO2")+SUMIFS('CO2'!I:I,'CO2'!$B:$B,$A31,'CO2'!$A:$A,"RESCO2")+SUMIFS('CO2'!I:I,'CO2'!$B:$B,$A31,'CO2'!$A:$A,"RSSCO2")+SUMIFS('CO2'!I:I,'CO2'!$B:$B,$A31,'CO2'!$A:$A,"TRNCO2")</f>
        <v>3239.9999999999986</v>
      </c>
      <c r="I31" s="15">
        <f>SUMIFS('CO2'!J:J,'CO2'!$B:$B,$A31,'CO2'!$A:$A,"COMCO2")+SUMIFS('CO2'!J:J,'CO2'!$B:$B,$A31,'CO2'!$A:$A,"ELCCO2")+SUMIFS('CO2'!J:J,'CO2'!$B:$B,$A31,'CO2'!$A:$A,"ETHCO2")+SUMIFS('CO2'!J:J,'CO2'!$B:$B,$A31,'CO2'!$A:$A,"INDCO2")+SUMIFS('CO2'!J:J,'CO2'!$B:$B,$A31,'CO2'!$A:$A,"REFCO2")+SUMIFS('CO2'!J:J,'CO2'!$B:$B,$A31,'CO2'!$A:$A,"RESCO2")+SUMIFS('CO2'!J:J,'CO2'!$B:$B,$A31,'CO2'!$A:$A,"RSSCO2")+SUMIFS('CO2'!J:J,'CO2'!$B:$B,$A31,'CO2'!$A:$A,"TRNCO2")</f>
        <v>2732.0000000000009</v>
      </c>
      <c r="J31" s="15">
        <f>SUMIFS('CO2'!K:K,'CO2'!$B:$B,$A31,'CO2'!$A:$A,"COMCO2")+SUMIFS('CO2'!K:K,'CO2'!$B:$B,$A31,'CO2'!$A:$A,"ELCCO2")+SUMIFS('CO2'!K:K,'CO2'!$B:$B,$A31,'CO2'!$A:$A,"ETHCO2")+SUMIFS('CO2'!K:K,'CO2'!$B:$B,$A31,'CO2'!$A:$A,"INDCO2")+SUMIFS('CO2'!K:K,'CO2'!$B:$B,$A31,'CO2'!$A:$A,"REFCO2")+SUMIFS('CO2'!K:K,'CO2'!$B:$B,$A31,'CO2'!$A:$A,"RESCO2")+SUMIFS('CO2'!K:K,'CO2'!$B:$B,$A31,'CO2'!$A:$A,"RSSCO2")+SUMIFS('CO2'!K:K,'CO2'!$B:$B,$A31,'CO2'!$A:$A,"TRNCO2")</f>
        <v>2224.000000009763</v>
      </c>
      <c r="K31" s="15">
        <f>SUMIFS('CO2'!L:L,'CO2'!$B:$B,$A31,'CO2'!$A:$A,"COMCO2")+SUMIFS('CO2'!L:L,'CO2'!$B:$B,$A31,'CO2'!$A:$A,"ELCCO2")+SUMIFS('CO2'!L:L,'CO2'!$B:$B,$A31,'CO2'!$A:$A,"ETHCO2")+SUMIFS('CO2'!L:L,'CO2'!$B:$B,$A31,'CO2'!$A:$A,"INDCO2")+SUMIFS('CO2'!L:L,'CO2'!$B:$B,$A31,'CO2'!$A:$A,"REFCO2")+SUMIFS('CO2'!L:L,'CO2'!$B:$B,$A31,'CO2'!$A:$A,"RESCO2")+SUMIFS('CO2'!L:L,'CO2'!$B:$B,$A31,'CO2'!$A:$A,"RSSCO2")+SUMIFS('CO2'!L:L,'CO2'!$B:$B,$A31,'CO2'!$A:$A,"TRNCO2")</f>
        <v>1715.9999999999841</v>
      </c>
    </row>
    <row r="32" spans="1:11" x14ac:dyDescent="0.25">
      <c r="A32" s="2" t="s">
        <v>178</v>
      </c>
      <c r="B32" s="15">
        <f>SUMIFS('CO2'!C:C,'CO2'!$B:$B,$A32,'CO2'!$A:$A,"COMCO2")+SUMIFS('CO2'!C:C,'CO2'!$B:$B,$A32,'CO2'!$A:$A,"ELCCO2")+SUMIFS('CO2'!C:C,'CO2'!$B:$B,$A32,'CO2'!$A:$A,"ETHCO2")+SUMIFS('CO2'!C:C,'CO2'!$B:$B,$A32,'CO2'!$A:$A,"INDCO2")+SUMIFS('CO2'!C:C,'CO2'!$B:$B,$A32,'CO2'!$A:$A,"REFCO2")+SUMIFS('CO2'!C:C,'CO2'!$B:$B,$A32,'CO2'!$A:$A,"RESCO2")+SUMIFS('CO2'!C:C,'CO2'!$B:$B,$A32,'CO2'!$A:$A,"RSSCO2")+SUMIFS('CO2'!C:C,'CO2'!$B:$B,$A32,'CO2'!$A:$A,"TRNCO2")</f>
        <v>5377.4358717889991</v>
      </c>
      <c r="C32" s="15">
        <f>SUMIFS('CO2'!D:D,'CO2'!$B:$B,$A32,'CO2'!$A:$A,"COMCO2")+SUMIFS('CO2'!D:D,'CO2'!$B:$B,$A32,'CO2'!$A:$A,"ELCCO2")+SUMIFS('CO2'!D:D,'CO2'!$B:$B,$A32,'CO2'!$A:$A,"ETHCO2")+SUMIFS('CO2'!D:D,'CO2'!$B:$B,$A32,'CO2'!$A:$A,"INDCO2")+SUMIFS('CO2'!D:D,'CO2'!$B:$B,$A32,'CO2'!$A:$A,"REFCO2")+SUMIFS('CO2'!D:D,'CO2'!$B:$B,$A32,'CO2'!$A:$A,"RESCO2")+SUMIFS('CO2'!D:D,'CO2'!$B:$B,$A32,'CO2'!$A:$A,"RSSCO2")+SUMIFS('CO2'!D:D,'CO2'!$B:$B,$A32,'CO2'!$A:$A,"TRNCO2")</f>
        <v>5169.0960773636134</v>
      </c>
      <c r="D32" s="15">
        <f>SUMIFS('CO2'!E:E,'CO2'!$B:$B,$A32,'CO2'!$A:$A,"COMCO2")+SUMIFS('CO2'!E:E,'CO2'!$B:$B,$A32,'CO2'!$A:$A,"ELCCO2")+SUMIFS('CO2'!E:E,'CO2'!$B:$B,$A32,'CO2'!$A:$A,"ETHCO2")+SUMIFS('CO2'!E:E,'CO2'!$B:$B,$A32,'CO2'!$A:$A,"INDCO2")+SUMIFS('CO2'!E:E,'CO2'!$B:$B,$A32,'CO2'!$A:$A,"REFCO2")+SUMIFS('CO2'!E:E,'CO2'!$B:$B,$A32,'CO2'!$A:$A,"RESCO2")+SUMIFS('CO2'!E:E,'CO2'!$B:$B,$A32,'CO2'!$A:$A,"RSSCO2")+SUMIFS('CO2'!E:E,'CO2'!$B:$B,$A32,'CO2'!$A:$A,"TRNCO2")</f>
        <v>5089.7157995615853</v>
      </c>
      <c r="E32" s="15">
        <f>SUMIFS('CO2'!F:F,'CO2'!$B:$B,$A32,'CO2'!$A:$A,"COMCO2")+SUMIFS('CO2'!F:F,'CO2'!$B:$B,$A32,'CO2'!$A:$A,"ELCCO2")+SUMIFS('CO2'!F:F,'CO2'!$B:$B,$A32,'CO2'!$A:$A,"ETHCO2")+SUMIFS('CO2'!F:F,'CO2'!$B:$B,$A32,'CO2'!$A:$A,"INDCO2")+SUMIFS('CO2'!F:F,'CO2'!$B:$B,$A32,'CO2'!$A:$A,"REFCO2")+SUMIFS('CO2'!F:F,'CO2'!$B:$B,$A32,'CO2'!$A:$A,"RESCO2")+SUMIFS('CO2'!F:F,'CO2'!$B:$B,$A32,'CO2'!$A:$A,"RSSCO2")+SUMIFS('CO2'!F:F,'CO2'!$B:$B,$A32,'CO2'!$A:$A,"TRNCO2")</f>
        <v>4813.061555678797</v>
      </c>
      <c r="F32" s="15">
        <f>SUMIFS('CO2'!G:G,'CO2'!$B:$B,$A32,'CO2'!$A:$A,"COMCO2")+SUMIFS('CO2'!G:G,'CO2'!$B:$B,$A32,'CO2'!$A:$A,"ELCCO2")+SUMIFS('CO2'!G:G,'CO2'!$B:$B,$A32,'CO2'!$A:$A,"ETHCO2")+SUMIFS('CO2'!G:G,'CO2'!$B:$B,$A32,'CO2'!$A:$A,"INDCO2")+SUMIFS('CO2'!G:G,'CO2'!$B:$B,$A32,'CO2'!$A:$A,"REFCO2")+SUMIFS('CO2'!G:G,'CO2'!$B:$B,$A32,'CO2'!$A:$A,"RESCO2")+SUMIFS('CO2'!G:G,'CO2'!$B:$B,$A32,'CO2'!$A:$A,"RSSCO2")+SUMIFS('CO2'!G:G,'CO2'!$B:$B,$A32,'CO2'!$A:$A,"TRNCO2")</f>
        <v>4256.0000000000045</v>
      </c>
      <c r="G32" s="15">
        <f>SUMIFS('CO2'!H:H,'CO2'!$B:$B,$A32,'CO2'!$A:$A,"COMCO2")+SUMIFS('CO2'!H:H,'CO2'!$B:$B,$A32,'CO2'!$A:$A,"ELCCO2")+SUMIFS('CO2'!H:H,'CO2'!$B:$B,$A32,'CO2'!$A:$A,"ETHCO2")+SUMIFS('CO2'!H:H,'CO2'!$B:$B,$A32,'CO2'!$A:$A,"INDCO2")+SUMIFS('CO2'!H:H,'CO2'!$B:$B,$A32,'CO2'!$A:$A,"REFCO2")+SUMIFS('CO2'!H:H,'CO2'!$B:$B,$A32,'CO2'!$A:$A,"RESCO2")+SUMIFS('CO2'!H:H,'CO2'!$B:$B,$A32,'CO2'!$A:$A,"RSSCO2")+SUMIFS('CO2'!H:H,'CO2'!$B:$B,$A32,'CO2'!$A:$A,"TRNCO2")</f>
        <v>3747.9999999999977</v>
      </c>
      <c r="H32" s="15">
        <f>SUMIFS('CO2'!I:I,'CO2'!$B:$B,$A32,'CO2'!$A:$A,"COMCO2")+SUMIFS('CO2'!I:I,'CO2'!$B:$B,$A32,'CO2'!$A:$A,"ELCCO2")+SUMIFS('CO2'!I:I,'CO2'!$B:$B,$A32,'CO2'!$A:$A,"ETHCO2")+SUMIFS('CO2'!I:I,'CO2'!$B:$B,$A32,'CO2'!$A:$A,"INDCO2")+SUMIFS('CO2'!I:I,'CO2'!$B:$B,$A32,'CO2'!$A:$A,"REFCO2")+SUMIFS('CO2'!I:I,'CO2'!$B:$B,$A32,'CO2'!$A:$A,"RESCO2")+SUMIFS('CO2'!I:I,'CO2'!$B:$B,$A32,'CO2'!$A:$A,"RSSCO2")+SUMIFS('CO2'!I:I,'CO2'!$B:$B,$A32,'CO2'!$A:$A,"TRNCO2")</f>
        <v>3240.0000000000155</v>
      </c>
      <c r="I32" s="15">
        <f>SUMIFS('CO2'!J:J,'CO2'!$B:$B,$A32,'CO2'!$A:$A,"COMCO2")+SUMIFS('CO2'!J:J,'CO2'!$B:$B,$A32,'CO2'!$A:$A,"ELCCO2")+SUMIFS('CO2'!J:J,'CO2'!$B:$B,$A32,'CO2'!$A:$A,"ETHCO2")+SUMIFS('CO2'!J:J,'CO2'!$B:$B,$A32,'CO2'!$A:$A,"INDCO2")+SUMIFS('CO2'!J:J,'CO2'!$B:$B,$A32,'CO2'!$A:$A,"REFCO2")+SUMIFS('CO2'!J:J,'CO2'!$B:$B,$A32,'CO2'!$A:$A,"RESCO2")+SUMIFS('CO2'!J:J,'CO2'!$B:$B,$A32,'CO2'!$A:$A,"RSSCO2")+SUMIFS('CO2'!J:J,'CO2'!$B:$B,$A32,'CO2'!$A:$A,"TRNCO2")</f>
        <v>2731.9999999999991</v>
      </c>
      <c r="J32" s="15">
        <f>SUMIFS('CO2'!K:K,'CO2'!$B:$B,$A32,'CO2'!$A:$A,"COMCO2")+SUMIFS('CO2'!K:K,'CO2'!$B:$B,$A32,'CO2'!$A:$A,"ELCCO2")+SUMIFS('CO2'!K:K,'CO2'!$B:$B,$A32,'CO2'!$A:$A,"ETHCO2")+SUMIFS('CO2'!K:K,'CO2'!$B:$B,$A32,'CO2'!$A:$A,"INDCO2")+SUMIFS('CO2'!K:K,'CO2'!$B:$B,$A32,'CO2'!$A:$A,"REFCO2")+SUMIFS('CO2'!K:K,'CO2'!$B:$B,$A32,'CO2'!$A:$A,"RESCO2")+SUMIFS('CO2'!K:K,'CO2'!$B:$B,$A32,'CO2'!$A:$A,"RSSCO2")+SUMIFS('CO2'!K:K,'CO2'!$B:$B,$A32,'CO2'!$A:$A,"TRNCO2")</f>
        <v>2224.0000000000118</v>
      </c>
      <c r="K32" s="15">
        <f>SUMIFS('CO2'!L:L,'CO2'!$B:$B,$A32,'CO2'!$A:$A,"COMCO2")+SUMIFS('CO2'!L:L,'CO2'!$B:$B,$A32,'CO2'!$A:$A,"ELCCO2")+SUMIFS('CO2'!L:L,'CO2'!$B:$B,$A32,'CO2'!$A:$A,"ETHCO2")+SUMIFS('CO2'!L:L,'CO2'!$B:$B,$A32,'CO2'!$A:$A,"INDCO2")+SUMIFS('CO2'!L:L,'CO2'!$B:$B,$A32,'CO2'!$A:$A,"REFCO2")+SUMIFS('CO2'!L:L,'CO2'!$B:$B,$A32,'CO2'!$A:$A,"RESCO2")+SUMIFS('CO2'!L:L,'CO2'!$B:$B,$A32,'CO2'!$A:$A,"RSSCO2")+SUMIFS('CO2'!L:L,'CO2'!$B:$B,$A32,'CO2'!$A:$A,"TRNCO2")</f>
        <v>1716.0000000000014</v>
      </c>
    </row>
    <row r="33" spans="1:11" x14ac:dyDescent="0.25">
      <c r="A33" s="2" t="s">
        <v>31</v>
      </c>
      <c r="B33" s="15">
        <f>SUMIFS('CO2'!C:C,'CO2'!$B:$B,$A33,'CO2'!$A:$A,"COMCO2")+SUMIFS('CO2'!C:C,'CO2'!$B:$B,$A33,'CO2'!$A:$A,"ELCCO2")+SUMIFS('CO2'!C:C,'CO2'!$B:$B,$A33,'CO2'!$A:$A,"ETHCO2")+SUMIFS('CO2'!C:C,'CO2'!$B:$B,$A33,'CO2'!$A:$A,"INDCO2")+SUMIFS('CO2'!C:C,'CO2'!$B:$B,$A33,'CO2'!$A:$A,"REFCO2")+SUMIFS('CO2'!C:C,'CO2'!$B:$B,$A33,'CO2'!$A:$A,"RESCO2")+SUMIFS('CO2'!C:C,'CO2'!$B:$B,$A33,'CO2'!$A:$A,"RSSCO2")+SUMIFS('CO2'!C:C,'CO2'!$B:$B,$A33,'CO2'!$A:$A,"TRNCO2")</f>
        <v>5377.4621923020986</v>
      </c>
      <c r="C33" s="15">
        <f>SUMIFS('CO2'!D:D,'CO2'!$B:$B,$A33,'CO2'!$A:$A,"COMCO2")+SUMIFS('CO2'!D:D,'CO2'!$B:$B,$A33,'CO2'!$A:$A,"ELCCO2")+SUMIFS('CO2'!D:D,'CO2'!$B:$B,$A33,'CO2'!$A:$A,"ETHCO2")+SUMIFS('CO2'!D:D,'CO2'!$B:$B,$A33,'CO2'!$A:$A,"INDCO2")+SUMIFS('CO2'!D:D,'CO2'!$B:$B,$A33,'CO2'!$A:$A,"REFCO2")+SUMIFS('CO2'!D:D,'CO2'!$B:$B,$A33,'CO2'!$A:$A,"RESCO2")+SUMIFS('CO2'!D:D,'CO2'!$B:$B,$A33,'CO2'!$A:$A,"RSSCO2")+SUMIFS('CO2'!D:D,'CO2'!$B:$B,$A33,'CO2'!$A:$A,"TRNCO2")</f>
        <v>5170.4917279874153</v>
      </c>
      <c r="D33" s="15">
        <f>SUMIFS('CO2'!E:E,'CO2'!$B:$B,$A33,'CO2'!$A:$A,"COMCO2")+SUMIFS('CO2'!E:E,'CO2'!$B:$B,$A33,'CO2'!$A:$A,"ELCCO2")+SUMIFS('CO2'!E:E,'CO2'!$B:$B,$A33,'CO2'!$A:$A,"ETHCO2")+SUMIFS('CO2'!E:E,'CO2'!$B:$B,$A33,'CO2'!$A:$A,"INDCO2")+SUMIFS('CO2'!E:E,'CO2'!$B:$B,$A33,'CO2'!$A:$A,"REFCO2")+SUMIFS('CO2'!E:E,'CO2'!$B:$B,$A33,'CO2'!$A:$A,"RESCO2")+SUMIFS('CO2'!E:E,'CO2'!$B:$B,$A33,'CO2'!$A:$A,"RSSCO2")+SUMIFS('CO2'!E:E,'CO2'!$B:$B,$A33,'CO2'!$A:$A,"TRNCO2")</f>
        <v>5090.528077994627</v>
      </c>
      <c r="E33" s="15">
        <f>SUMIFS('CO2'!F:F,'CO2'!$B:$B,$A33,'CO2'!$A:$A,"COMCO2")+SUMIFS('CO2'!F:F,'CO2'!$B:$B,$A33,'CO2'!$A:$A,"ELCCO2")+SUMIFS('CO2'!F:F,'CO2'!$B:$B,$A33,'CO2'!$A:$A,"ETHCO2")+SUMIFS('CO2'!F:F,'CO2'!$B:$B,$A33,'CO2'!$A:$A,"INDCO2")+SUMIFS('CO2'!F:F,'CO2'!$B:$B,$A33,'CO2'!$A:$A,"REFCO2")+SUMIFS('CO2'!F:F,'CO2'!$B:$B,$A33,'CO2'!$A:$A,"RESCO2")+SUMIFS('CO2'!F:F,'CO2'!$B:$B,$A33,'CO2'!$A:$A,"RSSCO2")+SUMIFS('CO2'!F:F,'CO2'!$B:$B,$A33,'CO2'!$A:$A,"TRNCO2")</f>
        <v>4813.9631793021017</v>
      </c>
      <c r="F33" s="15">
        <f>SUMIFS('CO2'!G:G,'CO2'!$B:$B,$A33,'CO2'!$A:$A,"COMCO2")+SUMIFS('CO2'!G:G,'CO2'!$B:$B,$A33,'CO2'!$A:$A,"ELCCO2")+SUMIFS('CO2'!G:G,'CO2'!$B:$B,$A33,'CO2'!$A:$A,"ETHCO2")+SUMIFS('CO2'!G:G,'CO2'!$B:$B,$A33,'CO2'!$A:$A,"INDCO2")+SUMIFS('CO2'!G:G,'CO2'!$B:$B,$A33,'CO2'!$A:$A,"REFCO2")+SUMIFS('CO2'!G:G,'CO2'!$B:$B,$A33,'CO2'!$A:$A,"RESCO2")+SUMIFS('CO2'!G:G,'CO2'!$B:$B,$A33,'CO2'!$A:$A,"RSSCO2")+SUMIFS('CO2'!G:G,'CO2'!$B:$B,$A33,'CO2'!$A:$A,"TRNCO2")</f>
        <v>4256</v>
      </c>
      <c r="G33" s="15">
        <f>SUMIFS('CO2'!H:H,'CO2'!$B:$B,$A33,'CO2'!$A:$A,"COMCO2")+SUMIFS('CO2'!H:H,'CO2'!$B:$B,$A33,'CO2'!$A:$A,"ELCCO2")+SUMIFS('CO2'!H:H,'CO2'!$B:$B,$A33,'CO2'!$A:$A,"ETHCO2")+SUMIFS('CO2'!H:H,'CO2'!$B:$B,$A33,'CO2'!$A:$A,"INDCO2")+SUMIFS('CO2'!H:H,'CO2'!$B:$B,$A33,'CO2'!$A:$A,"REFCO2")+SUMIFS('CO2'!H:H,'CO2'!$B:$B,$A33,'CO2'!$A:$A,"RESCO2")+SUMIFS('CO2'!H:H,'CO2'!$B:$B,$A33,'CO2'!$A:$A,"RSSCO2")+SUMIFS('CO2'!H:H,'CO2'!$B:$B,$A33,'CO2'!$A:$A,"TRNCO2")</f>
        <v>3748.0000000000023</v>
      </c>
      <c r="H33" s="15">
        <f>SUMIFS('CO2'!I:I,'CO2'!$B:$B,$A33,'CO2'!$A:$A,"COMCO2")+SUMIFS('CO2'!I:I,'CO2'!$B:$B,$A33,'CO2'!$A:$A,"ELCCO2")+SUMIFS('CO2'!I:I,'CO2'!$B:$B,$A33,'CO2'!$A:$A,"ETHCO2")+SUMIFS('CO2'!I:I,'CO2'!$B:$B,$A33,'CO2'!$A:$A,"INDCO2")+SUMIFS('CO2'!I:I,'CO2'!$B:$B,$A33,'CO2'!$A:$A,"REFCO2")+SUMIFS('CO2'!I:I,'CO2'!$B:$B,$A33,'CO2'!$A:$A,"RESCO2")+SUMIFS('CO2'!I:I,'CO2'!$B:$B,$A33,'CO2'!$A:$A,"RSSCO2")+SUMIFS('CO2'!I:I,'CO2'!$B:$B,$A33,'CO2'!$A:$A,"TRNCO2")</f>
        <v>3239.9999999991478</v>
      </c>
      <c r="I33" s="15">
        <f>SUMIFS('CO2'!J:J,'CO2'!$B:$B,$A33,'CO2'!$A:$A,"COMCO2")+SUMIFS('CO2'!J:J,'CO2'!$B:$B,$A33,'CO2'!$A:$A,"ELCCO2")+SUMIFS('CO2'!J:J,'CO2'!$B:$B,$A33,'CO2'!$A:$A,"ETHCO2")+SUMIFS('CO2'!J:J,'CO2'!$B:$B,$A33,'CO2'!$A:$A,"INDCO2")+SUMIFS('CO2'!J:J,'CO2'!$B:$B,$A33,'CO2'!$A:$A,"REFCO2")+SUMIFS('CO2'!J:J,'CO2'!$B:$B,$A33,'CO2'!$A:$A,"RESCO2")+SUMIFS('CO2'!J:J,'CO2'!$B:$B,$A33,'CO2'!$A:$A,"RSSCO2")+SUMIFS('CO2'!J:J,'CO2'!$B:$B,$A33,'CO2'!$A:$A,"TRNCO2")</f>
        <v>2731.9999999991128</v>
      </c>
      <c r="J33" s="15">
        <f>SUMIFS('CO2'!K:K,'CO2'!$B:$B,$A33,'CO2'!$A:$A,"COMCO2")+SUMIFS('CO2'!K:K,'CO2'!$B:$B,$A33,'CO2'!$A:$A,"ELCCO2")+SUMIFS('CO2'!K:K,'CO2'!$B:$B,$A33,'CO2'!$A:$A,"ETHCO2")+SUMIFS('CO2'!K:K,'CO2'!$B:$B,$A33,'CO2'!$A:$A,"INDCO2")+SUMIFS('CO2'!K:K,'CO2'!$B:$B,$A33,'CO2'!$A:$A,"REFCO2")+SUMIFS('CO2'!K:K,'CO2'!$B:$B,$A33,'CO2'!$A:$A,"RESCO2")+SUMIFS('CO2'!K:K,'CO2'!$B:$B,$A33,'CO2'!$A:$A,"RSSCO2")+SUMIFS('CO2'!K:K,'CO2'!$B:$B,$A33,'CO2'!$A:$A,"TRNCO2")</f>
        <v>2223.999999986092</v>
      </c>
      <c r="K33" s="15">
        <f>SUMIFS('CO2'!L:L,'CO2'!$B:$B,$A33,'CO2'!$A:$A,"COMCO2")+SUMIFS('CO2'!L:L,'CO2'!$B:$B,$A33,'CO2'!$A:$A,"ELCCO2")+SUMIFS('CO2'!L:L,'CO2'!$B:$B,$A33,'CO2'!$A:$A,"ETHCO2")+SUMIFS('CO2'!L:L,'CO2'!$B:$B,$A33,'CO2'!$A:$A,"INDCO2")+SUMIFS('CO2'!L:L,'CO2'!$B:$B,$A33,'CO2'!$A:$A,"REFCO2")+SUMIFS('CO2'!L:L,'CO2'!$B:$B,$A33,'CO2'!$A:$A,"RESCO2")+SUMIFS('CO2'!L:L,'CO2'!$B:$B,$A33,'CO2'!$A:$A,"RSSCO2")+SUMIFS('CO2'!L:L,'CO2'!$B:$B,$A33,'CO2'!$A:$A,"TRNCO2")</f>
        <v>1716.0000000000014</v>
      </c>
    </row>
    <row r="34" spans="1:11" x14ac:dyDescent="0.25">
      <c r="A34" s="2" t="s">
        <v>32</v>
      </c>
      <c r="B34" s="15">
        <f>SUMIFS('CO2'!C:C,'CO2'!$B:$B,$A34,'CO2'!$A:$A,"COMCO2")+SUMIFS('CO2'!C:C,'CO2'!$B:$B,$A34,'CO2'!$A:$A,"ELCCO2")+SUMIFS('CO2'!C:C,'CO2'!$B:$B,$A34,'CO2'!$A:$A,"ETHCO2")+SUMIFS('CO2'!C:C,'CO2'!$B:$B,$A34,'CO2'!$A:$A,"INDCO2")+SUMIFS('CO2'!C:C,'CO2'!$B:$B,$A34,'CO2'!$A:$A,"REFCO2")+SUMIFS('CO2'!C:C,'CO2'!$B:$B,$A34,'CO2'!$A:$A,"RESCO2")+SUMIFS('CO2'!C:C,'CO2'!$B:$B,$A34,'CO2'!$A:$A,"RSSCO2")+SUMIFS('CO2'!C:C,'CO2'!$B:$B,$A34,'CO2'!$A:$A,"TRNCO2")</f>
        <v>5377.4621923020977</v>
      </c>
      <c r="C34" s="15">
        <f>SUMIFS('CO2'!D:D,'CO2'!$B:$B,$A34,'CO2'!$A:$A,"COMCO2")+SUMIFS('CO2'!D:D,'CO2'!$B:$B,$A34,'CO2'!$A:$A,"ELCCO2")+SUMIFS('CO2'!D:D,'CO2'!$B:$B,$A34,'CO2'!$A:$A,"ETHCO2")+SUMIFS('CO2'!D:D,'CO2'!$B:$B,$A34,'CO2'!$A:$A,"INDCO2")+SUMIFS('CO2'!D:D,'CO2'!$B:$B,$A34,'CO2'!$A:$A,"REFCO2")+SUMIFS('CO2'!D:D,'CO2'!$B:$B,$A34,'CO2'!$A:$A,"RESCO2")+SUMIFS('CO2'!D:D,'CO2'!$B:$B,$A34,'CO2'!$A:$A,"RSSCO2")+SUMIFS('CO2'!D:D,'CO2'!$B:$B,$A34,'CO2'!$A:$A,"TRNCO2")</f>
        <v>5170.4917279874144</v>
      </c>
      <c r="D34" s="15">
        <f>SUMIFS('CO2'!E:E,'CO2'!$B:$B,$A34,'CO2'!$A:$A,"COMCO2")+SUMIFS('CO2'!E:E,'CO2'!$B:$B,$A34,'CO2'!$A:$A,"ELCCO2")+SUMIFS('CO2'!E:E,'CO2'!$B:$B,$A34,'CO2'!$A:$A,"ETHCO2")+SUMIFS('CO2'!E:E,'CO2'!$B:$B,$A34,'CO2'!$A:$A,"INDCO2")+SUMIFS('CO2'!E:E,'CO2'!$B:$B,$A34,'CO2'!$A:$A,"REFCO2")+SUMIFS('CO2'!E:E,'CO2'!$B:$B,$A34,'CO2'!$A:$A,"RESCO2")+SUMIFS('CO2'!E:E,'CO2'!$B:$B,$A34,'CO2'!$A:$A,"RSSCO2")+SUMIFS('CO2'!E:E,'CO2'!$B:$B,$A34,'CO2'!$A:$A,"TRNCO2")</f>
        <v>5090.5280779950999</v>
      </c>
      <c r="E34" s="15">
        <f>SUMIFS('CO2'!F:F,'CO2'!$B:$B,$A34,'CO2'!$A:$A,"COMCO2")+SUMIFS('CO2'!F:F,'CO2'!$B:$B,$A34,'CO2'!$A:$A,"ELCCO2")+SUMIFS('CO2'!F:F,'CO2'!$B:$B,$A34,'CO2'!$A:$A,"ETHCO2")+SUMIFS('CO2'!F:F,'CO2'!$B:$B,$A34,'CO2'!$A:$A,"INDCO2")+SUMIFS('CO2'!F:F,'CO2'!$B:$B,$A34,'CO2'!$A:$A,"REFCO2")+SUMIFS('CO2'!F:F,'CO2'!$B:$B,$A34,'CO2'!$A:$A,"RESCO2")+SUMIFS('CO2'!F:F,'CO2'!$B:$B,$A34,'CO2'!$A:$A,"RSSCO2")+SUMIFS('CO2'!F:F,'CO2'!$B:$B,$A34,'CO2'!$A:$A,"TRNCO2")</f>
        <v>4813.9631793029421</v>
      </c>
      <c r="F34" s="15">
        <f>SUMIFS('CO2'!G:G,'CO2'!$B:$B,$A34,'CO2'!$A:$A,"COMCO2")+SUMIFS('CO2'!G:G,'CO2'!$B:$B,$A34,'CO2'!$A:$A,"ELCCO2")+SUMIFS('CO2'!G:G,'CO2'!$B:$B,$A34,'CO2'!$A:$A,"ETHCO2")+SUMIFS('CO2'!G:G,'CO2'!$B:$B,$A34,'CO2'!$A:$A,"INDCO2")+SUMIFS('CO2'!G:G,'CO2'!$B:$B,$A34,'CO2'!$A:$A,"REFCO2")+SUMIFS('CO2'!G:G,'CO2'!$B:$B,$A34,'CO2'!$A:$A,"RESCO2")+SUMIFS('CO2'!G:G,'CO2'!$B:$B,$A34,'CO2'!$A:$A,"RSSCO2")+SUMIFS('CO2'!G:G,'CO2'!$B:$B,$A34,'CO2'!$A:$A,"TRNCO2")</f>
        <v>4256.0000000000055</v>
      </c>
      <c r="G34" s="15">
        <f>SUMIFS('CO2'!H:H,'CO2'!$B:$B,$A34,'CO2'!$A:$A,"COMCO2")+SUMIFS('CO2'!H:H,'CO2'!$B:$B,$A34,'CO2'!$A:$A,"ELCCO2")+SUMIFS('CO2'!H:H,'CO2'!$B:$B,$A34,'CO2'!$A:$A,"ETHCO2")+SUMIFS('CO2'!H:H,'CO2'!$B:$B,$A34,'CO2'!$A:$A,"INDCO2")+SUMIFS('CO2'!H:H,'CO2'!$B:$B,$A34,'CO2'!$A:$A,"REFCO2")+SUMIFS('CO2'!H:H,'CO2'!$B:$B,$A34,'CO2'!$A:$A,"RESCO2")+SUMIFS('CO2'!H:H,'CO2'!$B:$B,$A34,'CO2'!$A:$A,"RSSCO2")+SUMIFS('CO2'!H:H,'CO2'!$B:$B,$A34,'CO2'!$A:$A,"TRNCO2")</f>
        <v>3748.0000000000009</v>
      </c>
      <c r="H34" s="15">
        <f>SUMIFS('CO2'!I:I,'CO2'!$B:$B,$A34,'CO2'!$A:$A,"COMCO2")+SUMIFS('CO2'!I:I,'CO2'!$B:$B,$A34,'CO2'!$A:$A,"ELCCO2")+SUMIFS('CO2'!I:I,'CO2'!$B:$B,$A34,'CO2'!$A:$A,"ETHCO2")+SUMIFS('CO2'!I:I,'CO2'!$B:$B,$A34,'CO2'!$A:$A,"INDCO2")+SUMIFS('CO2'!I:I,'CO2'!$B:$B,$A34,'CO2'!$A:$A,"REFCO2")+SUMIFS('CO2'!I:I,'CO2'!$B:$B,$A34,'CO2'!$A:$A,"RESCO2")+SUMIFS('CO2'!I:I,'CO2'!$B:$B,$A34,'CO2'!$A:$A,"RSSCO2")+SUMIFS('CO2'!I:I,'CO2'!$B:$B,$A34,'CO2'!$A:$A,"TRNCO2")</f>
        <v>3240.0000000000018</v>
      </c>
      <c r="I34" s="15">
        <f>SUMIFS('CO2'!J:J,'CO2'!$B:$B,$A34,'CO2'!$A:$A,"COMCO2")+SUMIFS('CO2'!J:J,'CO2'!$B:$B,$A34,'CO2'!$A:$A,"ELCCO2")+SUMIFS('CO2'!J:J,'CO2'!$B:$B,$A34,'CO2'!$A:$A,"ETHCO2")+SUMIFS('CO2'!J:J,'CO2'!$B:$B,$A34,'CO2'!$A:$A,"INDCO2")+SUMIFS('CO2'!J:J,'CO2'!$B:$B,$A34,'CO2'!$A:$A,"REFCO2")+SUMIFS('CO2'!J:J,'CO2'!$B:$B,$A34,'CO2'!$A:$A,"RESCO2")+SUMIFS('CO2'!J:J,'CO2'!$B:$B,$A34,'CO2'!$A:$A,"RSSCO2")+SUMIFS('CO2'!J:J,'CO2'!$B:$B,$A34,'CO2'!$A:$A,"TRNCO2")</f>
        <v>2732.0000000000036</v>
      </c>
      <c r="J34" s="15">
        <f>SUMIFS('CO2'!K:K,'CO2'!$B:$B,$A34,'CO2'!$A:$A,"COMCO2")+SUMIFS('CO2'!K:K,'CO2'!$B:$B,$A34,'CO2'!$A:$A,"ELCCO2")+SUMIFS('CO2'!K:K,'CO2'!$B:$B,$A34,'CO2'!$A:$A,"ETHCO2")+SUMIFS('CO2'!K:K,'CO2'!$B:$B,$A34,'CO2'!$A:$A,"INDCO2")+SUMIFS('CO2'!K:K,'CO2'!$B:$B,$A34,'CO2'!$A:$A,"REFCO2")+SUMIFS('CO2'!K:K,'CO2'!$B:$B,$A34,'CO2'!$A:$A,"RESCO2")+SUMIFS('CO2'!K:K,'CO2'!$B:$B,$A34,'CO2'!$A:$A,"RSSCO2")+SUMIFS('CO2'!K:K,'CO2'!$B:$B,$A34,'CO2'!$A:$A,"TRNCO2")</f>
        <v>2223.9999999999991</v>
      </c>
      <c r="K34" s="15">
        <f>SUMIFS('CO2'!L:L,'CO2'!$B:$B,$A34,'CO2'!$A:$A,"COMCO2")+SUMIFS('CO2'!L:L,'CO2'!$B:$B,$A34,'CO2'!$A:$A,"ELCCO2")+SUMIFS('CO2'!L:L,'CO2'!$B:$B,$A34,'CO2'!$A:$A,"ETHCO2")+SUMIFS('CO2'!L:L,'CO2'!$B:$B,$A34,'CO2'!$A:$A,"INDCO2")+SUMIFS('CO2'!L:L,'CO2'!$B:$B,$A34,'CO2'!$A:$A,"REFCO2")+SUMIFS('CO2'!L:L,'CO2'!$B:$B,$A34,'CO2'!$A:$A,"RESCO2")+SUMIFS('CO2'!L:L,'CO2'!$B:$B,$A34,'CO2'!$A:$A,"RSSCO2")+SUMIFS('CO2'!L:L,'CO2'!$B:$B,$A34,'CO2'!$A:$A,"TRNCO2")</f>
        <v>1716.0000000000007</v>
      </c>
    </row>
    <row r="35" spans="1:11" x14ac:dyDescent="0.25">
      <c r="A35" s="2" t="s">
        <v>33</v>
      </c>
      <c r="B35" s="15">
        <f>SUMIFS('CO2'!C:C,'CO2'!$B:$B,$A35,'CO2'!$A:$A,"COMCO2")+SUMIFS('CO2'!C:C,'CO2'!$B:$B,$A35,'CO2'!$A:$A,"ELCCO2")+SUMIFS('CO2'!C:C,'CO2'!$B:$B,$A35,'CO2'!$A:$A,"ETHCO2")+SUMIFS('CO2'!C:C,'CO2'!$B:$B,$A35,'CO2'!$A:$A,"INDCO2")+SUMIFS('CO2'!C:C,'CO2'!$B:$B,$A35,'CO2'!$A:$A,"REFCO2")+SUMIFS('CO2'!C:C,'CO2'!$B:$B,$A35,'CO2'!$A:$A,"RESCO2")+SUMIFS('CO2'!C:C,'CO2'!$B:$B,$A35,'CO2'!$A:$A,"RSSCO2")+SUMIFS('CO2'!C:C,'CO2'!$B:$B,$A35,'CO2'!$A:$A,"TRNCO2")</f>
        <v>5377.4621923020977</v>
      </c>
      <c r="C35" s="15">
        <f>SUMIFS('CO2'!D:D,'CO2'!$B:$B,$A35,'CO2'!$A:$A,"COMCO2")+SUMIFS('CO2'!D:D,'CO2'!$B:$B,$A35,'CO2'!$A:$A,"ELCCO2")+SUMIFS('CO2'!D:D,'CO2'!$B:$B,$A35,'CO2'!$A:$A,"ETHCO2")+SUMIFS('CO2'!D:D,'CO2'!$B:$B,$A35,'CO2'!$A:$A,"INDCO2")+SUMIFS('CO2'!D:D,'CO2'!$B:$B,$A35,'CO2'!$A:$A,"REFCO2")+SUMIFS('CO2'!D:D,'CO2'!$B:$B,$A35,'CO2'!$A:$A,"RESCO2")+SUMIFS('CO2'!D:D,'CO2'!$B:$B,$A35,'CO2'!$A:$A,"RSSCO2")+SUMIFS('CO2'!D:D,'CO2'!$B:$B,$A35,'CO2'!$A:$A,"TRNCO2")</f>
        <v>5170.4917279874171</v>
      </c>
      <c r="D35" s="15">
        <f>SUMIFS('CO2'!E:E,'CO2'!$B:$B,$A35,'CO2'!$A:$A,"COMCO2")+SUMIFS('CO2'!E:E,'CO2'!$B:$B,$A35,'CO2'!$A:$A,"ELCCO2")+SUMIFS('CO2'!E:E,'CO2'!$B:$B,$A35,'CO2'!$A:$A,"ETHCO2")+SUMIFS('CO2'!E:E,'CO2'!$B:$B,$A35,'CO2'!$A:$A,"INDCO2")+SUMIFS('CO2'!E:E,'CO2'!$B:$B,$A35,'CO2'!$A:$A,"REFCO2")+SUMIFS('CO2'!E:E,'CO2'!$B:$B,$A35,'CO2'!$A:$A,"RESCO2")+SUMIFS('CO2'!E:E,'CO2'!$B:$B,$A35,'CO2'!$A:$A,"RSSCO2")+SUMIFS('CO2'!E:E,'CO2'!$B:$B,$A35,'CO2'!$A:$A,"TRNCO2")</f>
        <v>5090.5280779945142</v>
      </c>
      <c r="E35" s="15">
        <f>SUMIFS('CO2'!F:F,'CO2'!$B:$B,$A35,'CO2'!$A:$A,"COMCO2")+SUMIFS('CO2'!F:F,'CO2'!$B:$B,$A35,'CO2'!$A:$A,"ELCCO2")+SUMIFS('CO2'!F:F,'CO2'!$B:$B,$A35,'CO2'!$A:$A,"ETHCO2")+SUMIFS('CO2'!F:F,'CO2'!$B:$B,$A35,'CO2'!$A:$A,"INDCO2")+SUMIFS('CO2'!F:F,'CO2'!$B:$B,$A35,'CO2'!$A:$A,"REFCO2")+SUMIFS('CO2'!F:F,'CO2'!$B:$B,$A35,'CO2'!$A:$A,"RESCO2")+SUMIFS('CO2'!F:F,'CO2'!$B:$B,$A35,'CO2'!$A:$A,"RSSCO2")+SUMIFS('CO2'!F:F,'CO2'!$B:$B,$A35,'CO2'!$A:$A,"TRNCO2")</f>
        <v>4813.9631793025674</v>
      </c>
      <c r="F35" s="15">
        <f>SUMIFS('CO2'!G:G,'CO2'!$B:$B,$A35,'CO2'!$A:$A,"COMCO2")+SUMIFS('CO2'!G:G,'CO2'!$B:$B,$A35,'CO2'!$A:$A,"ELCCO2")+SUMIFS('CO2'!G:G,'CO2'!$B:$B,$A35,'CO2'!$A:$A,"ETHCO2")+SUMIFS('CO2'!G:G,'CO2'!$B:$B,$A35,'CO2'!$A:$A,"INDCO2")+SUMIFS('CO2'!G:G,'CO2'!$B:$B,$A35,'CO2'!$A:$A,"REFCO2")+SUMIFS('CO2'!G:G,'CO2'!$B:$B,$A35,'CO2'!$A:$A,"RESCO2")+SUMIFS('CO2'!G:G,'CO2'!$B:$B,$A35,'CO2'!$A:$A,"RSSCO2")+SUMIFS('CO2'!G:G,'CO2'!$B:$B,$A35,'CO2'!$A:$A,"TRNCO2")</f>
        <v>4256.0000000000082</v>
      </c>
      <c r="G35" s="15">
        <f>SUMIFS('CO2'!H:H,'CO2'!$B:$B,$A35,'CO2'!$A:$A,"COMCO2")+SUMIFS('CO2'!H:H,'CO2'!$B:$B,$A35,'CO2'!$A:$A,"ELCCO2")+SUMIFS('CO2'!H:H,'CO2'!$B:$B,$A35,'CO2'!$A:$A,"ETHCO2")+SUMIFS('CO2'!H:H,'CO2'!$B:$B,$A35,'CO2'!$A:$A,"INDCO2")+SUMIFS('CO2'!H:H,'CO2'!$B:$B,$A35,'CO2'!$A:$A,"REFCO2")+SUMIFS('CO2'!H:H,'CO2'!$B:$B,$A35,'CO2'!$A:$A,"RESCO2")+SUMIFS('CO2'!H:H,'CO2'!$B:$B,$A35,'CO2'!$A:$A,"RSSCO2")+SUMIFS('CO2'!H:H,'CO2'!$B:$B,$A35,'CO2'!$A:$A,"TRNCO2")</f>
        <v>3748.0000000000023</v>
      </c>
      <c r="H35" s="15">
        <f>SUMIFS('CO2'!I:I,'CO2'!$B:$B,$A35,'CO2'!$A:$A,"COMCO2")+SUMIFS('CO2'!I:I,'CO2'!$B:$B,$A35,'CO2'!$A:$A,"ELCCO2")+SUMIFS('CO2'!I:I,'CO2'!$B:$B,$A35,'CO2'!$A:$A,"ETHCO2")+SUMIFS('CO2'!I:I,'CO2'!$B:$B,$A35,'CO2'!$A:$A,"INDCO2")+SUMIFS('CO2'!I:I,'CO2'!$B:$B,$A35,'CO2'!$A:$A,"REFCO2")+SUMIFS('CO2'!I:I,'CO2'!$B:$B,$A35,'CO2'!$A:$A,"RESCO2")+SUMIFS('CO2'!I:I,'CO2'!$B:$B,$A35,'CO2'!$A:$A,"RSSCO2")+SUMIFS('CO2'!I:I,'CO2'!$B:$B,$A35,'CO2'!$A:$A,"TRNCO2")</f>
        <v>3240.0000000000045</v>
      </c>
      <c r="I35" s="15">
        <f>SUMIFS('CO2'!J:J,'CO2'!$B:$B,$A35,'CO2'!$A:$A,"COMCO2")+SUMIFS('CO2'!J:J,'CO2'!$B:$B,$A35,'CO2'!$A:$A,"ELCCO2")+SUMIFS('CO2'!J:J,'CO2'!$B:$B,$A35,'CO2'!$A:$A,"ETHCO2")+SUMIFS('CO2'!J:J,'CO2'!$B:$B,$A35,'CO2'!$A:$A,"INDCO2")+SUMIFS('CO2'!J:J,'CO2'!$B:$B,$A35,'CO2'!$A:$A,"REFCO2")+SUMIFS('CO2'!J:J,'CO2'!$B:$B,$A35,'CO2'!$A:$A,"RESCO2")+SUMIFS('CO2'!J:J,'CO2'!$B:$B,$A35,'CO2'!$A:$A,"RSSCO2")+SUMIFS('CO2'!J:J,'CO2'!$B:$B,$A35,'CO2'!$A:$A,"TRNCO2")</f>
        <v>2732.0000000000018</v>
      </c>
      <c r="J35" s="15">
        <f>SUMIFS('CO2'!K:K,'CO2'!$B:$B,$A35,'CO2'!$A:$A,"COMCO2")+SUMIFS('CO2'!K:K,'CO2'!$B:$B,$A35,'CO2'!$A:$A,"ELCCO2")+SUMIFS('CO2'!K:K,'CO2'!$B:$B,$A35,'CO2'!$A:$A,"ETHCO2")+SUMIFS('CO2'!K:K,'CO2'!$B:$B,$A35,'CO2'!$A:$A,"INDCO2")+SUMIFS('CO2'!K:K,'CO2'!$B:$B,$A35,'CO2'!$A:$A,"REFCO2")+SUMIFS('CO2'!K:K,'CO2'!$B:$B,$A35,'CO2'!$A:$A,"RESCO2")+SUMIFS('CO2'!K:K,'CO2'!$B:$B,$A35,'CO2'!$A:$A,"RSSCO2")+SUMIFS('CO2'!K:K,'CO2'!$B:$B,$A35,'CO2'!$A:$A,"TRNCO2")</f>
        <v>2223.9999999999991</v>
      </c>
      <c r="K35" s="15">
        <f>SUMIFS('CO2'!L:L,'CO2'!$B:$B,$A35,'CO2'!$A:$A,"COMCO2")+SUMIFS('CO2'!L:L,'CO2'!$B:$B,$A35,'CO2'!$A:$A,"ELCCO2")+SUMIFS('CO2'!L:L,'CO2'!$B:$B,$A35,'CO2'!$A:$A,"ETHCO2")+SUMIFS('CO2'!L:L,'CO2'!$B:$B,$A35,'CO2'!$A:$A,"INDCO2")+SUMIFS('CO2'!L:L,'CO2'!$B:$B,$A35,'CO2'!$A:$A,"REFCO2")+SUMIFS('CO2'!L:L,'CO2'!$B:$B,$A35,'CO2'!$A:$A,"RESCO2")+SUMIFS('CO2'!L:L,'CO2'!$B:$B,$A35,'CO2'!$A:$A,"RSSCO2")+SUMIFS('CO2'!L:L,'CO2'!$B:$B,$A35,'CO2'!$A:$A,"TRNCO2")</f>
        <v>1716.0000000000034</v>
      </c>
    </row>
    <row r="36" spans="1:11" x14ac:dyDescent="0.25">
      <c r="A36" s="2" t="s">
        <v>34</v>
      </c>
      <c r="B36" s="15">
        <f>SUMIFS('CO2'!C:C,'CO2'!$B:$B,$A36,'CO2'!$A:$A,"COMCO2")+SUMIFS('CO2'!C:C,'CO2'!$B:$B,$A36,'CO2'!$A:$A,"ELCCO2")+SUMIFS('CO2'!C:C,'CO2'!$B:$B,$A36,'CO2'!$A:$A,"ETHCO2")+SUMIFS('CO2'!C:C,'CO2'!$B:$B,$A36,'CO2'!$A:$A,"INDCO2")+SUMIFS('CO2'!C:C,'CO2'!$B:$B,$A36,'CO2'!$A:$A,"REFCO2")+SUMIFS('CO2'!C:C,'CO2'!$B:$B,$A36,'CO2'!$A:$A,"RESCO2")+SUMIFS('CO2'!C:C,'CO2'!$B:$B,$A36,'CO2'!$A:$A,"RSSCO2")+SUMIFS('CO2'!C:C,'CO2'!$B:$B,$A36,'CO2'!$A:$A,"TRNCO2")</f>
        <v>5377.4521458011377</v>
      </c>
      <c r="C36" s="15">
        <f>SUMIFS('CO2'!D:D,'CO2'!$B:$B,$A36,'CO2'!$A:$A,"COMCO2")+SUMIFS('CO2'!D:D,'CO2'!$B:$B,$A36,'CO2'!$A:$A,"ELCCO2")+SUMIFS('CO2'!D:D,'CO2'!$B:$B,$A36,'CO2'!$A:$A,"ETHCO2")+SUMIFS('CO2'!D:D,'CO2'!$B:$B,$A36,'CO2'!$A:$A,"INDCO2")+SUMIFS('CO2'!D:D,'CO2'!$B:$B,$A36,'CO2'!$A:$A,"REFCO2")+SUMIFS('CO2'!D:D,'CO2'!$B:$B,$A36,'CO2'!$A:$A,"RESCO2")+SUMIFS('CO2'!D:D,'CO2'!$B:$B,$A36,'CO2'!$A:$A,"RSSCO2")+SUMIFS('CO2'!D:D,'CO2'!$B:$B,$A36,'CO2'!$A:$A,"TRNCO2")</f>
        <v>5169.103015091021</v>
      </c>
      <c r="D36" s="15">
        <f>SUMIFS('CO2'!E:E,'CO2'!$B:$B,$A36,'CO2'!$A:$A,"COMCO2")+SUMIFS('CO2'!E:E,'CO2'!$B:$B,$A36,'CO2'!$A:$A,"ELCCO2")+SUMIFS('CO2'!E:E,'CO2'!$B:$B,$A36,'CO2'!$A:$A,"ETHCO2")+SUMIFS('CO2'!E:E,'CO2'!$B:$B,$A36,'CO2'!$A:$A,"INDCO2")+SUMIFS('CO2'!E:E,'CO2'!$B:$B,$A36,'CO2'!$A:$A,"REFCO2")+SUMIFS('CO2'!E:E,'CO2'!$B:$B,$A36,'CO2'!$A:$A,"RESCO2")+SUMIFS('CO2'!E:E,'CO2'!$B:$B,$A36,'CO2'!$A:$A,"RSSCO2")+SUMIFS('CO2'!E:E,'CO2'!$B:$B,$A36,'CO2'!$A:$A,"TRNCO2")</f>
        <v>5089.5112478256378</v>
      </c>
      <c r="E36" s="15">
        <f>SUMIFS('CO2'!F:F,'CO2'!$B:$B,$A36,'CO2'!$A:$A,"COMCO2")+SUMIFS('CO2'!F:F,'CO2'!$B:$B,$A36,'CO2'!$A:$A,"ELCCO2")+SUMIFS('CO2'!F:F,'CO2'!$B:$B,$A36,'CO2'!$A:$A,"ETHCO2")+SUMIFS('CO2'!F:F,'CO2'!$B:$B,$A36,'CO2'!$A:$A,"INDCO2")+SUMIFS('CO2'!F:F,'CO2'!$B:$B,$A36,'CO2'!$A:$A,"REFCO2")+SUMIFS('CO2'!F:F,'CO2'!$B:$B,$A36,'CO2'!$A:$A,"RESCO2")+SUMIFS('CO2'!F:F,'CO2'!$B:$B,$A36,'CO2'!$A:$A,"RSSCO2")+SUMIFS('CO2'!F:F,'CO2'!$B:$B,$A36,'CO2'!$A:$A,"TRNCO2")</f>
        <v>4813.0015101146773</v>
      </c>
      <c r="F36" s="15">
        <f>SUMIFS('CO2'!G:G,'CO2'!$B:$B,$A36,'CO2'!$A:$A,"COMCO2")+SUMIFS('CO2'!G:G,'CO2'!$B:$B,$A36,'CO2'!$A:$A,"ELCCO2")+SUMIFS('CO2'!G:G,'CO2'!$B:$B,$A36,'CO2'!$A:$A,"ETHCO2")+SUMIFS('CO2'!G:G,'CO2'!$B:$B,$A36,'CO2'!$A:$A,"INDCO2")+SUMIFS('CO2'!G:G,'CO2'!$B:$B,$A36,'CO2'!$A:$A,"REFCO2")+SUMIFS('CO2'!G:G,'CO2'!$B:$B,$A36,'CO2'!$A:$A,"RESCO2")+SUMIFS('CO2'!G:G,'CO2'!$B:$B,$A36,'CO2'!$A:$A,"RSSCO2")+SUMIFS('CO2'!G:G,'CO2'!$B:$B,$A36,'CO2'!$A:$A,"TRNCO2")</f>
        <v>4256.0000000000045</v>
      </c>
      <c r="G36" s="15">
        <f>SUMIFS('CO2'!H:H,'CO2'!$B:$B,$A36,'CO2'!$A:$A,"COMCO2")+SUMIFS('CO2'!H:H,'CO2'!$B:$B,$A36,'CO2'!$A:$A,"ELCCO2")+SUMIFS('CO2'!H:H,'CO2'!$B:$B,$A36,'CO2'!$A:$A,"ETHCO2")+SUMIFS('CO2'!H:H,'CO2'!$B:$B,$A36,'CO2'!$A:$A,"INDCO2")+SUMIFS('CO2'!H:H,'CO2'!$B:$B,$A36,'CO2'!$A:$A,"REFCO2")+SUMIFS('CO2'!H:H,'CO2'!$B:$B,$A36,'CO2'!$A:$A,"RESCO2")+SUMIFS('CO2'!H:H,'CO2'!$B:$B,$A36,'CO2'!$A:$A,"RSSCO2")+SUMIFS('CO2'!H:H,'CO2'!$B:$B,$A36,'CO2'!$A:$A,"TRNCO2")</f>
        <v>3748.0000000000036</v>
      </c>
      <c r="H36" s="15">
        <f>SUMIFS('CO2'!I:I,'CO2'!$B:$B,$A36,'CO2'!$A:$A,"COMCO2")+SUMIFS('CO2'!I:I,'CO2'!$B:$B,$A36,'CO2'!$A:$A,"ELCCO2")+SUMIFS('CO2'!I:I,'CO2'!$B:$B,$A36,'CO2'!$A:$A,"ETHCO2")+SUMIFS('CO2'!I:I,'CO2'!$B:$B,$A36,'CO2'!$A:$A,"INDCO2")+SUMIFS('CO2'!I:I,'CO2'!$B:$B,$A36,'CO2'!$A:$A,"REFCO2")+SUMIFS('CO2'!I:I,'CO2'!$B:$B,$A36,'CO2'!$A:$A,"RESCO2")+SUMIFS('CO2'!I:I,'CO2'!$B:$B,$A36,'CO2'!$A:$A,"RSSCO2")+SUMIFS('CO2'!I:I,'CO2'!$B:$B,$A36,'CO2'!$A:$A,"TRNCO2")</f>
        <v>3239.9999999993806</v>
      </c>
      <c r="I36" s="15">
        <f>SUMIFS('CO2'!J:J,'CO2'!$B:$B,$A36,'CO2'!$A:$A,"COMCO2")+SUMIFS('CO2'!J:J,'CO2'!$B:$B,$A36,'CO2'!$A:$A,"ELCCO2")+SUMIFS('CO2'!J:J,'CO2'!$B:$B,$A36,'CO2'!$A:$A,"ETHCO2")+SUMIFS('CO2'!J:J,'CO2'!$B:$B,$A36,'CO2'!$A:$A,"INDCO2")+SUMIFS('CO2'!J:J,'CO2'!$B:$B,$A36,'CO2'!$A:$A,"REFCO2")+SUMIFS('CO2'!J:J,'CO2'!$B:$B,$A36,'CO2'!$A:$A,"RESCO2")+SUMIFS('CO2'!J:J,'CO2'!$B:$B,$A36,'CO2'!$A:$A,"RSSCO2")+SUMIFS('CO2'!J:J,'CO2'!$B:$B,$A36,'CO2'!$A:$A,"TRNCO2")</f>
        <v>2731.999999999</v>
      </c>
      <c r="J36" s="15">
        <f>SUMIFS('CO2'!K:K,'CO2'!$B:$B,$A36,'CO2'!$A:$A,"COMCO2")+SUMIFS('CO2'!K:K,'CO2'!$B:$B,$A36,'CO2'!$A:$A,"ELCCO2")+SUMIFS('CO2'!K:K,'CO2'!$B:$B,$A36,'CO2'!$A:$A,"ETHCO2")+SUMIFS('CO2'!K:K,'CO2'!$B:$B,$A36,'CO2'!$A:$A,"INDCO2")+SUMIFS('CO2'!K:K,'CO2'!$B:$B,$A36,'CO2'!$A:$A,"REFCO2")+SUMIFS('CO2'!K:K,'CO2'!$B:$B,$A36,'CO2'!$A:$A,"RESCO2")+SUMIFS('CO2'!K:K,'CO2'!$B:$B,$A36,'CO2'!$A:$A,"RSSCO2")+SUMIFS('CO2'!K:K,'CO2'!$B:$B,$A36,'CO2'!$A:$A,"TRNCO2")</f>
        <v>2224.0000000002301</v>
      </c>
      <c r="K36" s="15">
        <f>SUMIFS('CO2'!L:L,'CO2'!$B:$B,$A36,'CO2'!$A:$A,"COMCO2")+SUMIFS('CO2'!L:L,'CO2'!$B:$B,$A36,'CO2'!$A:$A,"ELCCO2")+SUMIFS('CO2'!L:L,'CO2'!$B:$B,$A36,'CO2'!$A:$A,"ETHCO2")+SUMIFS('CO2'!L:L,'CO2'!$B:$B,$A36,'CO2'!$A:$A,"INDCO2")+SUMIFS('CO2'!L:L,'CO2'!$B:$B,$A36,'CO2'!$A:$A,"REFCO2")+SUMIFS('CO2'!L:L,'CO2'!$B:$B,$A36,'CO2'!$A:$A,"RESCO2")+SUMIFS('CO2'!L:L,'CO2'!$B:$B,$A36,'CO2'!$A:$A,"RSSCO2")+SUMIFS('CO2'!L:L,'CO2'!$B:$B,$A36,'CO2'!$A:$A,"TRNCO2")</f>
        <v>1715.999999986389</v>
      </c>
    </row>
    <row r="37" spans="1:11" x14ac:dyDescent="0.25">
      <c r="A37" s="2" t="s">
        <v>35</v>
      </c>
      <c r="B37" s="15">
        <f>SUMIFS('CO2'!C:C,'CO2'!$B:$B,$A37,'CO2'!$A:$A,"COMCO2")+SUMIFS('CO2'!C:C,'CO2'!$B:$B,$A37,'CO2'!$A:$A,"ELCCO2")+SUMIFS('CO2'!C:C,'CO2'!$B:$B,$A37,'CO2'!$A:$A,"ETHCO2")+SUMIFS('CO2'!C:C,'CO2'!$B:$B,$A37,'CO2'!$A:$A,"INDCO2")+SUMIFS('CO2'!C:C,'CO2'!$B:$B,$A37,'CO2'!$A:$A,"REFCO2")+SUMIFS('CO2'!C:C,'CO2'!$B:$B,$A37,'CO2'!$A:$A,"RESCO2")+SUMIFS('CO2'!C:C,'CO2'!$B:$B,$A37,'CO2'!$A:$A,"RSSCO2")+SUMIFS('CO2'!C:C,'CO2'!$B:$B,$A37,'CO2'!$A:$A,"TRNCO2")</f>
        <v>5377.4521458011241</v>
      </c>
      <c r="C37" s="15">
        <f>SUMIFS('CO2'!D:D,'CO2'!$B:$B,$A37,'CO2'!$A:$A,"COMCO2")+SUMIFS('CO2'!D:D,'CO2'!$B:$B,$A37,'CO2'!$A:$A,"ELCCO2")+SUMIFS('CO2'!D:D,'CO2'!$B:$B,$A37,'CO2'!$A:$A,"ETHCO2")+SUMIFS('CO2'!D:D,'CO2'!$B:$B,$A37,'CO2'!$A:$A,"INDCO2")+SUMIFS('CO2'!D:D,'CO2'!$B:$B,$A37,'CO2'!$A:$A,"REFCO2")+SUMIFS('CO2'!D:D,'CO2'!$B:$B,$A37,'CO2'!$A:$A,"RESCO2")+SUMIFS('CO2'!D:D,'CO2'!$B:$B,$A37,'CO2'!$A:$A,"RSSCO2")+SUMIFS('CO2'!D:D,'CO2'!$B:$B,$A37,'CO2'!$A:$A,"TRNCO2")</f>
        <v>5169.1030150910192</v>
      </c>
      <c r="D37" s="15">
        <f>SUMIFS('CO2'!E:E,'CO2'!$B:$B,$A37,'CO2'!$A:$A,"COMCO2")+SUMIFS('CO2'!E:E,'CO2'!$B:$B,$A37,'CO2'!$A:$A,"ELCCO2")+SUMIFS('CO2'!E:E,'CO2'!$B:$B,$A37,'CO2'!$A:$A,"ETHCO2")+SUMIFS('CO2'!E:E,'CO2'!$B:$B,$A37,'CO2'!$A:$A,"INDCO2")+SUMIFS('CO2'!E:E,'CO2'!$B:$B,$A37,'CO2'!$A:$A,"REFCO2")+SUMIFS('CO2'!E:E,'CO2'!$B:$B,$A37,'CO2'!$A:$A,"RESCO2")+SUMIFS('CO2'!E:E,'CO2'!$B:$B,$A37,'CO2'!$A:$A,"RSSCO2")+SUMIFS('CO2'!E:E,'CO2'!$B:$B,$A37,'CO2'!$A:$A,"TRNCO2")</f>
        <v>5089.5102581707688</v>
      </c>
      <c r="E37" s="15">
        <f>SUMIFS('CO2'!F:F,'CO2'!$B:$B,$A37,'CO2'!$A:$A,"COMCO2")+SUMIFS('CO2'!F:F,'CO2'!$B:$B,$A37,'CO2'!$A:$A,"ELCCO2")+SUMIFS('CO2'!F:F,'CO2'!$B:$B,$A37,'CO2'!$A:$A,"ETHCO2")+SUMIFS('CO2'!F:F,'CO2'!$B:$B,$A37,'CO2'!$A:$A,"INDCO2")+SUMIFS('CO2'!F:F,'CO2'!$B:$B,$A37,'CO2'!$A:$A,"REFCO2")+SUMIFS('CO2'!F:F,'CO2'!$B:$B,$A37,'CO2'!$A:$A,"RESCO2")+SUMIFS('CO2'!F:F,'CO2'!$B:$B,$A37,'CO2'!$A:$A,"RSSCO2")+SUMIFS('CO2'!F:F,'CO2'!$B:$B,$A37,'CO2'!$A:$A,"TRNCO2")</f>
        <v>4813.0014211396428</v>
      </c>
      <c r="F37" s="15">
        <f>SUMIFS('CO2'!G:G,'CO2'!$B:$B,$A37,'CO2'!$A:$A,"COMCO2")+SUMIFS('CO2'!G:G,'CO2'!$B:$B,$A37,'CO2'!$A:$A,"ELCCO2")+SUMIFS('CO2'!G:G,'CO2'!$B:$B,$A37,'CO2'!$A:$A,"ETHCO2")+SUMIFS('CO2'!G:G,'CO2'!$B:$B,$A37,'CO2'!$A:$A,"INDCO2")+SUMIFS('CO2'!G:G,'CO2'!$B:$B,$A37,'CO2'!$A:$A,"REFCO2")+SUMIFS('CO2'!G:G,'CO2'!$B:$B,$A37,'CO2'!$A:$A,"RESCO2")+SUMIFS('CO2'!G:G,'CO2'!$B:$B,$A37,'CO2'!$A:$A,"RSSCO2")+SUMIFS('CO2'!G:G,'CO2'!$B:$B,$A37,'CO2'!$A:$A,"TRNCO2")</f>
        <v>4255.9999999999964</v>
      </c>
      <c r="G37" s="15">
        <f>SUMIFS('CO2'!H:H,'CO2'!$B:$B,$A37,'CO2'!$A:$A,"COMCO2")+SUMIFS('CO2'!H:H,'CO2'!$B:$B,$A37,'CO2'!$A:$A,"ELCCO2")+SUMIFS('CO2'!H:H,'CO2'!$B:$B,$A37,'CO2'!$A:$A,"ETHCO2")+SUMIFS('CO2'!H:H,'CO2'!$B:$B,$A37,'CO2'!$A:$A,"INDCO2")+SUMIFS('CO2'!H:H,'CO2'!$B:$B,$A37,'CO2'!$A:$A,"REFCO2")+SUMIFS('CO2'!H:H,'CO2'!$B:$B,$A37,'CO2'!$A:$A,"RESCO2")+SUMIFS('CO2'!H:H,'CO2'!$B:$B,$A37,'CO2'!$A:$A,"RSSCO2")+SUMIFS('CO2'!H:H,'CO2'!$B:$B,$A37,'CO2'!$A:$A,"TRNCO2")</f>
        <v>3748.0000000000027</v>
      </c>
      <c r="H37" s="15">
        <f>SUMIFS('CO2'!I:I,'CO2'!$B:$B,$A37,'CO2'!$A:$A,"COMCO2")+SUMIFS('CO2'!I:I,'CO2'!$B:$B,$A37,'CO2'!$A:$A,"ELCCO2")+SUMIFS('CO2'!I:I,'CO2'!$B:$B,$A37,'CO2'!$A:$A,"ETHCO2")+SUMIFS('CO2'!I:I,'CO2'!$B:$B,$A37,'CO2'!$A:$A,"INDCO2")+SUMIFS('CO2'!I:I,'CO2'!$B:$B,$A37,'CO2'!$A:$A,"REFCO2")+SUMIFS('CO2'!I:I,'CO2'!$B:$B,$A37,'CO2'!$A:$A,"RESCO2")+SUMIFS('CO2'!I:I,'CO2'!$B:$B,$A37,'CO2'!$A:$A,"RSSCO2")+SUMIFS('CO2'!I:I,'CO2'!$B:$B,$A37,'CO2'!$A:$A,"TRNCO2")</f>
        <v>3239.9999999979382</v>
      </c>
      <c r="I37" s="15">
        <f>SUMIFS('CO2'!J:J,'CO2'!$B:$B,$A37,'CO2'!$A:$A,"COMCO2")+SUMIFS('CO2'!J:J,'CO2'!$B:$B,$A37,'CO2'!$A:$A,"ELCCO2")+SUMIFS('CO2'!J:J,'CO2'!$B:$B,$A37,'CO2'!$A:$A,"ETHCO2")+SUMIFS('CO2'!J:J,'CO2'!$B:$B,$A37,'CO2'!$A:$A,"INDCO2")+SUMIFS('CO2'!J:J,'CO2'!$B:$B,$A37,'CO2'!$A:$A,"REFCO2")+SUMIFS('CO2'!J:J,'CO2'!$B:$B,$A37,'CO2'!$A:$A,"RESCO2")+SUMIFS('CO2'!J:J,'CO2'!$B:$B,$A37,'CO2'!$A:$A,"RSSCO2")+SUMIFS('CO2'!J:J,'CO2'!$B:$B,$A37,'CO2'!$A:$A,"TRNCO2")</f>
        <v>2731.9999999980173</v>
      </c>
      <c r="J37" s="15">
        <f>SUMIFS('CO2'!K:K,'CO2'!$B:$B,$A37,'CO2'!$A:$A,"COMCO2")+SUMIFS('CO2'!K:K,'CO2'!$B:$B,$A37,'CO2'!$A:$A,"ELCCO2")+SUMIFS('CO2'!K:K,'CO2'!$B:$B,$A37,'CO2'!$A:$A,"ETHCO2")+SUMIFS('CO2'!K:K,'CO2'!$B:$B,$A37,'CO2'!$A:$A,"INDCO2")+SUMIFS('CO2'!K:K,'CO2'!$B:$B,$A37,'CO2'!$A:$A,"REFCO2")+SUMIFS('CO2'!K:K,'CO2'!$B:$B,$A37,'CO2'!$A:$A,"RESCO2")+SUMIFS('CO2'!K:K,'CO2'!$B:$B,$A37,'CO2'!$A:$A,"RSSCO2")+SUMIFS('CO2'!K:K,'CO2'!$B:$B,$A37,'CO2'!$A:$A,"TRNCO2")</f>
        <v>2223.9999999788952</v>
      </c>
      <c r="K37" s="15">
        <f>SUMIFS('CO2'!L:L,'CO2'!$B:$B,$A37,'CO2'!$A:$A,"COMCO2")+SUMIFS('CO2'!L:L,'CO2'!$B:$B,$A37,'CO2'!$A:$A,"ELCCO2")+SUMIFS('CO2'!L:L,'CO2'!$B:$B,$A37,'CO2'!$A:$A,"ETHCO2")+SUMIFS('CO2'!L:L,'CO2'!$B:$B,$A37,'CO2'!$A:$A,"INDCO2")+SUMIFS('CO2'!L:L,'CO2'!$B:$B,$A37,'CO2'!$A:$A,"REFCO2")+SUMIFS('CO2'!L:L,'CO2'!$B:$B,$A37,'CO2'!$A:$A,"RESCO2")+SUMIFS('CO2'!L:L,'CO2'!$B:$B,$A37,'CO2'!$A:$A,"RSSCO2")+SUMIFS('CO2'!L:L,'CO2'!$B:$B,$A37,'CO2'!$A:$A,"TRNCO2")</f>
        <v>1716.0000000000014</v>
      </c>
    </row>
    <row r="38" spans="1:11" x14ac:dyDescent="0.25">
      <c r="A38" s="2" t="s">
        <v>36</v>
      </c>
      <c r="B38" s="15">
        <f>SUMIFS('CO2'!C:C,'CO2'!$B:$B,$A38,'CO2'!$A:$A,"COMCO2")+SUMIFS('CO2'!C:C,'CO2'!$B:$B,$A38,'CO2'!$A:$A,"ELCCO2")+SUMIFS('CO2'!C:C,'CO2'!$B:$B,$A38,'CO2'!$A:$A,"ETHCO2")+SUMIFS('CO2'!C:C,'CO2'!$B:$B,$A38,'CO2'!$A:$A,"INDCO2")+SUMIFS('CO2'!C:C,'CO2'!$B:$B,$A38,'CO2'!$A:$A,"REFCO2")+SUMIFS('CO2'!C:C,'CO2'!$B:$B,$A38,'CO2'!$A:$A,"RESCO2")+SUMIFS('CO2'!C:C,'CO2'!$B:$B,$A38,'CO2'!$A:$A,"RSSCO2")+SUMIFS('CO2'!C:C,'CO2'!$B:$B,$A38,'CO2'!$A:$A,"TRNCO2")</f>
        <v>5377.4521458011241</v>
      </c>
      <c r="C38" s="15">
        <f>SUMIFS('CO2'!D:D,'CO2'!$B:$B,$A38,'CO2'!$A:$A,"COMCO2")+SUMIFS('CO2'!D:D,'CO2'!$B:$B,$A38,'CO2'!$A:$A,"ELCCO2")+SUMIFS('CO2'!D:D,'CO2'!$B:$B,$A38,'CO2'!$A:$A,"ETHCO2")+SUMIFS('CO2'!D:D,'CO2'!$B:$B,$A38,'CO2'!$A:$A,"INDCO2")+SUMIFS('CO2'!D:D,'CO2'!$B:$B,$A38,'CO2'!$A:$A,"REFCO2")+SUMIFS('CO2'!D:D,'CO2'!$B:$B,$A38,'CO2'!$A:$A,"RESCO2")+SUMIFS('CO2'!D:D,'CO2'!$B:$B,$A38,'CO2'!$A:$A,"RSSCO2")+SUMIFS('CO2'!D:D,'CO2'!$B:$B,$A38,'CO2'!$A:$A,"TRNCO2")</f>
        <v>5169.1030150910192</v>
      </c>
      <c r="D38" s="15">
        <f>SUMIFS('CO2'!E:E,'CO2'!$B:$B,$A38,'CO2'!$A:$A,"COMCO2")+SUMIFS('CO2'!E:E,'CO2'!$B:$B,$A38,'CO2'!$A:$A,"ELCCO2")+SUMIFS('CO2'!E:E,'CO2'!$B:$B,$A38,'CO2'!$A:$A,"ETHCO2")+SUMIFS('CO2'!E:E,'CO2'!$B:$B,$A38,'CO2'!$A:$A,"INDCO2")+SUMIFS('CO2'!E:E,'CO2'!$B:$B,$A38,'CO2'!$A:$A,"REFCO2")+SUMIFS('CO2'!E:E,'CO2'!$B:$B,$A38,'CO2'!$A:$A,"RESCO2")+SUMIFS('CO2'!E:E,'CO2'!$B:$B,$A38,'CO2'!$A:$A,"RSSCO2")+SUMIFS('CO2'!E:E,'CO2'!$B:$B,$A38,'CO2'!$A:$A,"TRNCO2")</f>
        <v>5089.5112478256269</v>
      </c>
      <c r="E38" s="15">
        <f>SUMIFS('CO2'!F:F,'CO2'!$B:$B,$A38,'CO2'!$A:$A,"COMCO2")+SUMIFS('CO2'!F:F,'CO2'!$B:$B,$A38,'CO2'!$A:$A,"ELCCO2")+SUMIFS('CO2'!F:F,'CO2'!$B:$B,$A38,'CO2'!$A:$A,"ETHCO2")+SUMIFS('CO2'!F:F,'CO2'!$B:$B,$A38,'CO2'!$A:$A,"INDCO2")+SUMIFS('CO2'!F:F,'CO2'!$B:$B,$A38,'CO2'!$A:$A,"REFCO2")+SUMIFS('CO2'!F:F,'CO2'!$B:$B,$A38,'CO2'!$A:$A,"RESCO2")+SUMIFS('CO2'!F:F,'CO2'!$B:$B,$A38,'CO2'!$A:$A,"RSSCO2")+SUMIFS('CO2'!F:F,'CO2'!$B:$B,$A38,'CO2'!$A:$A,"TRNCO2")</f>
        <v>4813.0015101153758</v>
      </c>
      <c r="F38" s="15">
        <f>SUMIFS('CO2'!G:G,'CO2'!$B:$B,$A38,'CO2'!$A:$A,"COMCO2")+SUMIFS('CO2'!G:G,'CO2'!$B:$B,$A38,'CO2'!$A:$A,"ELCCO2")+SUMIFS('CO2'!G:G,'CO2'!$B:$B,$A38,'CO2'!$A:$A,"ETHCO2")+SUMIFS('CO2'!G:G,'CO2'!$B:$B,$A38,'CO2'!$A:$A,"INDCO2")+SUMIFS('CO2'!G:G,'CO2'!$B:$B,$A38,'CO2'!$A:$A,"REFCO2")+SUMIFS('CO2'!G:G,'CO2'!$B:$B,$A38,'CO2'!$A:$A,"RESCO2")+SUMIFS('CO2'!G:G,'CO2'!$B:$B,$A38,'CO2'!$A:$A,"RSSCO2")+SUMIFS('CO2'!G:G,'CO2'!$B:$B,$A38,'CO2'!$A:$A,"TRNCO2")</f>
        <v>4256</v>
      </c>
      <c r="G38" s="15">
        <f>SUMIFS('CO2'!H:H,'CO2'!$B:$B,$A38,'CO2'!$A:$A,"COMCO2")+SUMIFS('CO2'!H:H,'CO2'!$B:$B,$A38,'CO2'!$A:$A,"ELCCO2")+SUMIFS('CO2'!H:H,'CO2'!$B:$B,$A38,'CO2'!$A:$A,"ETHCO2")+SUMIFS('CO2'!H:H,'CO2'!$B:$B,$A38,'CO2'!$A:$A,"INDCO2")+SUMIFS('CO2'!H:H,'CO2'!$B:$B,$A38,'CO2'!$A:$A,"REFCO2")+SUMIFS('CO2'!H:H,'CO2'!$B:$B,$A38,'CO2'!$A:$A,"RESCO2")+SUMIFS('CO2'!H:H,'CO2'!$B:$B,$A38,'CO2'!$A:$A,"RSSCO2")+SUMIFS('CO2'!H:H,'CO2'!$B:$B,$A38,'CO2'!$A:$A,"TRNCO2")</f>
        <v>3748.0000000000036</v>
      </c>
      <c r="H38" s="15">
        <f>SUMIFS('CO2'!I:I,'CO2'!$B:$B,$A38,'CO2'!$A:$A,"COMCO2")+SUMIFS('CO2'!I:I,'CO2'!$B:$B,$A38,'CO2'!$A:$A,"ELCCO2")+SUMIFS('CO2'!I:I,'CO2'!$B:$B,$A38,'CO2'!$A:$A,"ETHCO2")+SUMIFS('CO2'!I:I,'CO2'!$B:$B,$A38,'CO2'!$A:$A,"INDCO2")+SUMIFS('CO2'!I:I,'CO2'!$B:$B,$A38,'CO2'!$A:$A,"REFCO2")+SUMIFS('CO2'!I:I,'CO2'!$B:$B,$A38,'CO2'!$A:$A,"RESCO2")+SUMIFS('CO2'!I:I,'CO2'!$B:$B,$A38,'CO2'!$A:$A,"RSSCO2")+SUMIFS('CO2'!I:I,'CO2'!$B:$B,$A38,'CO2'!$A:$A,"TRNCO2")</f>
        <v>3239.9999999999955</v>
      </c>
      <c r="I38" s="15">
        <f>SUMIFS('CO2'!J:J,'CO2'!$B:$B,$A38,'CO2'!$A:$A,"COMCO2")+SUMIFS('CO2'!J:J,'CO2'!$B:$B,$A38,'CO2'!$A:$A,"ELCCO2")+SUMIFS('CO2'!J:J,'CO2'!$B:$B,$A38,'CO2'!$A:$A,"ETHCO2")+SUMIFS('CO2'!J:J,'CO2'!$B:$B,$A38,'CO2'!$A:$A,"INDCO2")+SUMIFS('CO2'!J:J,'CO2'!$B:$B,$A38,'CO2'!$A:$A,"REFCO2")+SUMIFS('CO2'!J:J,'CO2'!$B:$B,$A38,'CO2'!$A:$A,"RESCO2")+SUMIFS('CO2'!J:J,'CO2'!$B:$B,$A38,'CO2'!$A:$A,"RSSCO2")+SUMIFS('CO2'!J:J,'CO2'!$B:$B,$A38,'CO2'!$A:$A,"TRNCO2")</f>
        <v>2732.0000000000082</v>
      </c>
      <c r="J38" s="15">
        <f>SUMIFS('CO2'!K:K,'CO2'!$B:$B,$A38,'CO2'!$A:$A,"COMCO2")+SUMIFS('CO2'!K:K,'CO2'!$B:$B,$A38,'CO2'!$A:$A,"ELCCO2")+SUMIFS('CO2'!K:K,'CO2'!$B:$B,$A38,'CO2'!$A:$A,"ETHCO2")+SUMIFS('CO2'!K:K,'CO2'!$B:$B,$A38,'CO2'!$A:$A,"INDCO2")+SUMIFS('CO2'!K:K,'CO2'!$B:$B,$A38,'CO2'!$A:$A,"REFCO2")+SUMIFS('CO2'!K:K,'CO2'!$B:$B,$A38,'CO2'!$A:$A,"RESCO2")+SUMIFS('CO2'!K:K,'CO2'!$B:$B,$A38,'CO2'!$A:$A,"RSSCO2")+SUMIFS('CO2'!K:K,'CO2'!$B:$B,$A38,'CO2'!$A:$A,"TRNCO2")</f>
        <v>2224.0000000000073</v>
      </c>
      <c r="K38" s="15">
        <f>SUMIFS('CO2'!L:L,'CO2'!$B:$B,$A38,'CO2'!$A:$A,"COMCO2")+SUMIFS('CO2'!L:L,'CO2'!$B:$B,$A38,'CO2'!$A:$A,"ELCCO2")+SUMIFS('CO2'!L:L,'CO2'!$B:$B,$A38,'CO2'!$A:$A,"ETHCO2")+SUMIFS('CO2'!L:L,'CO2'!$B:$B,$A38,'CO2'!$A:$A,"INDCO2")+SUMIFS('CO2'!L:L,'CO2'!$B:$B,$A38,'CO2'!$A:$A,"REFCO2")+SUMIFS('CO2'!L:L,'CO2'!$B:$B,$A38,'CO2'!$A:$A,"RESCO2")+SUMIFS('CO2'!L:L,'CO2'!$B:$B,$A38,'CO2'!$A:$A,"RSSCO2")+SUMIFS('CO2'!L:L,'CO2'!$B:$B,$A38,'CO2'!$A:$A,"TRNCO2")</f>
        <v>1715.9999999982429</v>
      </c>
    </row>
    <row r="39" spans="1:11" x14ac:dyDescent="0.25">
      <c r="A39" s="2" t="s">
        <v>179</v>
      </c>
      <c r="B39" s="15">
        <f>SUMIFS('CO2'!C:C,'CO2'!$B:$B,$A39,'CO2'!$A:$A,"COMCO2")+SUMIFS('CO2'!C:C,'CO2'!$B:$B,$A39,'CO2'!$A:$A,"ELCCO2")+SUMIFS('CO2'!C:C,'CO2'!$B:$B,$A39,'CO2'!$A:$A,"ETHCO2")+SUMIFS('CO2'!C:C,'CO2'!$B:$B,$A39,'CO2'!$A:$A,"INDCO2")+SUMIFS('CO2'!C:C,'CO2'!$B:$B,$A39,'CO2'!$A:$A,"REFCO2")+SUMIFS('CO2'!C:C,'CO2'!$B:$B,$A39,'CO2'!$A:$A,"RESCO2")+SUMIFS('CO2'!C:C,'CO2'!$B:$B,$A39,'CO2'!$A:$A,"RSSCO2")+SUMIFS('CO2'!C:C,'CO2'!$B:$B,$A39,'CO2'!$A:$A,"TRNCO2")</f>
        <v>5377.4521490012239</v>
      </c>
      <c r="C39" s="15">
        <f>SUMIFS('CO2'!D:D,'CO2'!$B:$B,$A39,'CO2'!$A:$A,"COMCO2")+SUMIFS('CO2'!D:D,'CO2'!$B:$B,$A39,'CO2'!$A:$A,"ELCCO2")+SUMIFS('CO2'!D:D,'CO2'!$B:$B,$A39,'CO2'!$A:$A,"ETHCO2")+SUMIFS('CO2'!D:D,'CO2'!$B:$B,$A39,'CO2'!$A:$A,"INDCO2")+SUMIFS('CO2'!D:D,'CO2'!$B:$B,$A39,'CO2'!$A:$A,"REFCO2")+SUMIFS('CO2'!D:D,'CO2'!$B:$B,$A39,'CO2'!$A:$A,"RESCO2")+SUMIFS('CO2'!D:D,'CO2'!$B:$B,$A39,'CO2'!$A:$A,"RSSCO2")+SUMIFS('CO2'!D:D,'CO2'!$B:$B,$A39,'CO2'!$A:$A,"TRNCO2")</f>
        <v>5169.1764226357191</v>
      </c>
      <c r="D39" s="15">
        <f>SUMIFS('CO2'!E:E,'CO2'!$B:$B,$A39,'CO2'!$A:$A,"COMCO2")+SUMIFS('CO2'!E:E,'CO2'!$B:$B,$A39,'CO2'!$A:$A,"ELCCO2")+SUMIFS('CO2'!E:E,'CO2'!$B:$B,$A39,'CO2'!$A:$A,"ETHCO2")+SUMIFS('CO2'!E:E,'CO2'!$B:$B,$A39,'CO2'!$A:$A,"INDCO2")+SUMIFS('CO2'!E:E,'CO2'!$B:$B,$A39,'CO2'!$A:$A,"REFCO2")+SUMIFS('CO2'!E:E,'CO2'!$B:$B,$A39,'CO2'!$A:$A,"RESCO2")+SUMIFS('CO2'!E:E,'CO2'!$B:$B,$A39,'CO2'!$A:$A,"RSSCO2")+SUMIFS('CO2'!E:E,'CO2'!$B:$B,$A39,'CO2'!$A:$A,"TRNCO2")</f>
        <v>5089.6850693569786</v>
      </c>
      <c r="E39" s="15">
        <f>SUMIFS('CO2'!F:F,'CO2'!$B:$B,$A39,'CO2'!$A:$A,"COMCO2")+SUMIFS('CO2'!F:F,'CO2'!$B:$B,$A39,'CO2'!$A:$A,"ELCCO2")+SUMIFS('CO2'!F:F,'CO2'!$B:$B,$A39,'CO2'!$A:$A,"ETHCO2")+SUMIFS('CO2'!F:F,'CO2'!$B:$B,$A39,'CO2'!$A:$A,"INDCO2")+SUMIFS('CO2'!F:F,'CO2'!$B:$B,$A39,'CO2'!$A:$A,"REFCO2")+SUMIFS('CO2'!F:F,'CO2'!$B:$B,$A39,'CO2'!$A:$A,"RESCO2")+SUMIFS('CO2'!F:F,'CO2'!$B:$B,$A39,'CO2'!$A:$A,"RSSCO2")+SUMIFS('CO2'!F:F,'CO2'!$B:$B,$A39,'CO2'!$A:$A,"TRNCO2")</f>
        <v>4813.5156640202094</v>
      </c>
      <c r="F39" s="15">
        <f>SUMIFS('CO2'!G:G,'CO2'!$B:$B,$A39,'CO2'!$A:$A,"COMCO2")+SUMIFS('CO2'!G:G,'CO2'!$B:$B,$A39,'CO2'!$A:$A,"ELCCO2")+SUMIFS('CO2'!G:G,'CO2'!$B:$B,$A39,'CO2'!$A:$A,"ETHCO2")+SUMIFS('CO2'!G:G,'CO2'!$B:$B,$A39,'CO2'!$A:$A,"INDCO2")+SUMIFS('CO2'!G:G,'CO2'!$B:$B,$A39,'CO2'!$A:$A,"REFCO2")+SUMIFS('CO2'!G:G,'CO2'!$B:$B,$A39,'CO2'!$A:$A,"RESCO2")+SUMIFS('CO2'!G:G,'CO2'!$B:$B,$A39,'CO2'!$A:$A,"RSSCO2")+SUMIFS('CO2'!G:G,'CO2'!$B:$B,$A39,'CO2'!$A:$A,"TRNCO2")</f>
        <v>4255.9999999999891</v>
      </c>
      <c r="G39" s="15">
        <f>SUMIFS('CO2'!H:H,'CO2'!$B:$B,$A39,'CO2'!$A:$A,"COMCO2")+SUMIFS('CO2'!H:H,'CO2'!$B:$B,$A39,'CO2'!$A:$A,"ELCCO2")+SUMIFS('CO2'!H:H,'CO2'!$B:$B,$A39,'CO2'!$A:$A,"ETHCO2")+SUMIFS('CO2'!H:H,'CO2'!$B:$B,$A39,'CO2'!$A:$A,"INDCO2")+SUMIFS('CO2'!H:H,'CO2'!$B:$B,$A39,'CO2'!$A:$A,"REFCO2")+SUMIFS('CO2'!H:H,'CO2'!$B:$B,$A39,'CO2'!$A:$A,"RESCO2")+SUMIFS('CO2'!H:H,'CO2'!$B:$B,$A39,'CO2'!$A:$A,"RSSCO2")+SUMIFS('CO2'!H:H,'CO2'!$B:$B,$A39,'CO2'!$A:$A,"TRNCO2")</f>
        <v>3748.0000000000109</v>
      </c>
      <c r="H39" s="15">
        <f>SUMIFS('CO2'!I:I,'CO2'!$B:$B,$A39,'CO2'!$A:$A,"COMCO2")+SUMIFS('CO2'!I:I,'CO2'!$B:$B,$A39,'CO2'!$A:$A,"ELCCO2")+SUMIFS('CO2'!I:I,'CO2'!$B:$B,$A39,'CO2'!$A:$A,"ETHCO2")+SUMIFS('CO2'!I:I,'CO2'!$B:$B,$A39,'CO2'!$A:$A,"INDCO2")+SUMIFS('CO2'!I:I,'CO2'!$B:$B,$A39,'CO2'!$A:$A,"REFCO2")+SUMIFS('CO2'!I:I,'CO2'!$B:$B,$A39,'CO2'!$A:$A,"RESCO2")+SUMIFS('CO2'!I:I,'CO2'!$B:$B,$A39,'CO2'!$A:$A,"RSSCO2")+SUMIFS('CO2'!I:I,'CO2'!$B:$B,$A39,'CO2'!$A:$A,"TRNCO2")</f>
        <v>3240.0000000000132</v>
      </c>
      <c r="I39" s="15">
        <f>SUMIFS('CO2'!J:J,'CO2'!$B:$B,$A39,'CO2'!$A:$A,"COMCO2")+SUMIFS('CO2'!J:J,'CO2'!$B:$B,$A39,'CO2'!$A:$A,"ELCCO2")+SUMIFS('CO2'!J:J,'CO2'!$B:$B,$A39,'CO2'!$A:$A,"ETHCO2")+SUMIFS('CO2'!J:J,'CO2'!$B:$B,$A39,'CO2'!$A:$A,"INDCO2")+SUMIFS('CO2'!J:J,'CO2'!$B:$B,$A39,'CO2'!$A:$A,"REFCO2")+SUMIFS('CO2'!J:J,'CO2'!$B:$B,$A39,'CO2'!$A:$A,"RESCO2")+SUMIFS('CO2'!J:J,'CO2'!$B:$B,$A39,'CO2'!$A:$A,"RSSCO2")+SUMIFS('CO2'!J:J,'CO2'!$B:$B,$A39,'CO2'!$A:$A,"TRNCO2")</f>
        <v>2732.00000000006</v>
      </c>
      <c r="J39" s="15">
        <f>SUMIFS('CO2'!K:K,'CO2'!$B:$B,$A39,'CO2'!$A:$A,"COMCO2")+SUMIFS('CO2'!K:K,'CO2'!$B:$B,$A39,'CO2'!$A:$A,"ELCCO2")+SUMIFS('CO2'!K:K,'CO2'!$B:$B,$A39,'CO2'!$A:$A,"ETHCO2")+SUMIFS('CO2'!K:K,'CO2'!$B:$B,$A39,'CO2'!$A:$A,"INDCO2")+SUMIFS('CO2'!K:K,'CO2'!$B:$B,$A39,'CO2'!$A:$A,"REFCO2")+SUMIFS('CO2'!K:K,'CO2'!$B:$B,$A39,'CO2'!$A:$A,"RESCO2")+SUMIFS('CO2'!K:K,'CO2'!$B:$B,$A39,'CO2'!$A:$A,"RSSCO2")+SUMIFS('CO2'!K:K,'CO2'!$B:$B,$A39,'CO2'!$A:$A,"TRNCO2")</f>
        <v>2224.0000000001232</v>
      </c>
      <c r="K39" s="15">
        <f>SUMIFS('CO2'!L:L,'CO2'!$B:$B,$A39,'CO2'!$A:$A,"COMCO2")+SUMIFS('CO2'!L:L,'CO2'!$B:$B,$A39,'CO2'!$A:$A,"ELCCO2")+SUMIFS('CO2'!L:L,'CO2'!$B:$B,$A39,'CO2'!$A:$A,"ETHCO2")+SUMIFS('CO2'!L:L,'CO2'!$B:$B,$A39,'CO2'!$A:$A,"INDCO2")+SUMIFS('CO2'!L:L,'CO2'!$B:$B,$A39,'CO2'!$A:$A,"REFCO2")+SUMIFS('CO2'!L:L,'CO2'!$B:$B,$A39,'CO2'!$A:$A,"RESCO2")+SUMIFS('CO2'!L:L,'CO2'!$B:$B,$A39,'CO2'!$A:$A,"RSSCO2")+SUMIFS('CO2'!L:L,'CO2'!$B:$B,$A39,'CO2'!$A:$A,"TRNCO2")</f>
        <v>1716.0000000000018</v>
      </c>
    </row>
    <row r="40" spans="1:11" x14ac:dyDescent="0.25">
      <c r="A40" s="2" t="s">
        <v>180</v>
      </c>
      <c r="B40" s="15">
        <f>SUMIFS('CO2'!C:C,'CO2'!$B:$B,$A40,'CO2'!$A:$A,"COMCO2")+SUMIFS('CO2'!C:C,'CO2'!$B:$B,$A40,'CO2'!$A:$A,"ELCCO2")+SUMIFS('CO2'!C:C,'CO2'!$B:$B,$A40,'CO2'!$A:$A,"ETHCO2")+SUMIFS('CO2'!C:C,'CO2'!$B:$B,$A40,'CO2'!$A:$A,"INDCO2")+SUMIFS('CO2'!C:C,'CO2'!$B:$B,$A40,'CO2'!$A:$A,"REFCO2")+SUMIFS('CO2'!C:C,'CO2'!$B:$B,$A40,'CO2'!$A:$A,"RESCO2")+SUMIFS('CO2'!C:C,'CO2'!$B:$B,$A40,'CO2'!$A:$A,"RSSCO2")+SUMIFS('CO2'!C:C,'CO2'!$B:$B,$A40,'CO2'!$A:$A,"TRNCO2")</f>
        <v>5377.452149001233</v>
      </c>
      <c r="C40" s="15">
        <f>SUMIFS('CO2'!D:D,'CO2'!$B:$B,$A40,'CO2'!$A:$A,"COMCO2")+SUMIFS('CO2'!D:D,'CO2'!$B:$B,$A40,'CO2'!$A:$A,"ELCCO2")+SUMIFS('CO2'!D:D,'CO2'!$B:$B,$A40,'CO2'!$A:$A,"ETHCO2")+SUMIFS('CO2'!D:D,'CO2'!$B:$B,$A40,'CO2'!$A:$A,"INDCO2")+SUMIFS('CO2'!D:D,'CO2'!$B:$B,$A40,'CO2'!$A:$A,"REFCO2")+SUMIFS('CO2'!D:D,'CO2'!$B:$B,$A40,'CO2'!$A:$A,"RESCO2")+SUMIFS('CO2'!D:D,'CO2'!$B:$B,$A40,'CO2'!$A:$A,"RSSCO2")+SUMIFS('CO2'!D:D,'CO2'!$B:$B,$A40,'CO2'!$A:$A,"TRNCO2")</f>
        <v>5169.1764226357191</v>
      </c>
      <c r="D40" s="15">
        <f>SUMIFS('CO2'!E:E,'CO2'!$B:$B,$A40,'CO2'!$A:$A,"COMCO2")+SUMIFS('CO2'!E:E,'CO2'!$B:$B,$A40,'CO2'!$A:$A,"ELCCO2")+SUMIFS('CO2'!E:E,'CO2'!$B:$B,$A40,'CO2'!$A:$A,"ETHCO2")+SUMIFS('CO2'!E:E,'CO2'!$B:$B,$A40,'CO2'!$A:$A,"INDCO2")+SUMIFS('CO2'!E:E,'CO2'!$B:$B,$A40,'CO2'!$A:$A,"REFCO2")+SUMIFS('CO2'!E:E,'CO2'!$B:$B,$A40,'CO2'!$A:$A,"RESCO2")+SUMIFS('CO2'!E:E,'CO2'!$B:$B,$A40,'CO2'!$A:$A,"RSSCO2")+SUMIFS('CO2'!E:E,'CO2'!$B:$B,$A40,'CO2'!$A:$A,"TRNCO2")</f>
        <v>5089.685069356985</v>
      </c>
      <c r="E40" s="15">
        <f>SUMIFS('CO2'!F:F,'CO2'!$B:$B,$A40,'CO2'!$A:$A,"COMCO2")+SUMIFS('CO2'!F:F,'CO2'!$B:$B,$A40,'CO2'!$A:$A,"ELCCO2")+SUMIFS('CO2'!F:F,'CO2'!$B:$B,$A40,'CO2'!$A:$A,"ETHCO2")+SUMIFS('CO2'!F:F,'CO2'!$B:$B,$A40,'CO2'!$A:$A,"INDCO2")+SUMIFS('CO2'!F:F,'CO2'!$B:$B,$A40,'CO2'!$A:$A,"REFCO2")+SUMIFS('CO2'!F:F,'CO2'!$B:$B,$A40,'CO2'!$A:$A,"RESCO2")+SUMIFS('CO2'!F:F,'CO2'!$B:$B,$A40,'CO2'!$A:$A,"RSSCO2")+SUMIFS('CO2'!F:F,'CO2'!$B:$B,$A40,'CO2'!$A:$A,"TRNCO2")</f>
        <v>4813.5157529940807</v>
      </c>
      <c r="F40" s="15">
        <f>SUMIFS('CO2'!G:G,'CO2'!$B:$B,$A40,'CO2'!$A:$A,"COMCO2")+SUMIFS('CO2'!G:G,'CO2'!$B:$B,$A40,'CO2'!$A:$A,"ELCCO2")+SUMIFS('CO2'!G:G,'CO2'!$B:$B,$A40,'CO2'!$A:$A,"ETHCO2")+SUMIFS('CO2'!G:G,'CO2'!$B:$B,$A40,'CO2'!$A:$A,"INDCO2")+SUMIFS('CO2'!G:G,'CO2'!$B:$B,$A40,'CO2'!$A:$A,"REFCO2")+SUMIFS('CO2'!G:G,'CO2'!$B:$B,$A40,'CO2'!$A:$A,"RESCO2")+SUMIFS('CO2'!G:G,'CO2'!$B:$B,$A40,'CO2'!$A:$A,"RSSCO2")+SUMIFS('CO2'!G:G,'CO2'!$B:$B,$A40,'CO2'!$A:$A,"TRNCO2")</f>
        <v>4256</v>
      </c>
      <c r="G40" s="15">
        <f>SUMIFS('CO2'!H:H,'CO2'!$B:$B,$A40,'CO2'!$A:$A,"COMCO2")+SUMIFS('CO2'!H:H,'CO2'!$B:$B,$A40,'CO2'!$A:$A,"ELCCO2")+SUMIFS('CO2'!H:H,'CO2'!$B:$B,$A40,'CO2'!$A:$A,"ETHCO2")+SUMIFS('CO2'!H:H,'CO2'!$B:$B,$A40,'CO2'!$A:$A,"INDCO2")+SUMIFS('CO2'!H:H,'CO2'!$B:$B,$A40,'CO2'!$A:$A,"REFCO2")+SUMIFS('CO2'!H:H,'CO2'!$B:$B,$A40,'CO2'!$A:$A,"RESCO2")+SUMIFS('CO2'!H:H,'CO2'!$B:$B,$A40,'CO2'!$A:$A,"RSSCO2")+SUMIFS('CO2'!H:H,'CO2'!$B:$B,$A40,'CO2'!$A:$A,"TRNCO2")</f>
        <v>3748.0000000000064</v>
      </c>
      <c r="H40" s="15">
        <f>SUMIFS('CO2'!I:I,'CO2'!$B:$B,$A40,'CO2'!$A:$A,"COMCO2")+SUMIFS('CO2'!I:I,'CO2'!$B:$B,$A40,'CO2'!$A:$A,"ELCCO2")+SUMIFS('CO2'!I:I,'CO2'!$B:$B,$A40,'CO2'!$A:$A,"ETHCO2")+SUMIFS('CO2'!I:I,'CO2'!$B:$B,$A40,'CO2'!$A:$A,"INDCO2")+SUMIFS('CO2'!I:I,'CO2'!$B:$B,$A40,'CO2'!$A:$A,"REFCO2")+SUMIFS('CO2'!I:I,'CO2'!$B:$B,$A40,'CO2'!$A:$A,"RESCO2")+SUMIFS('CO2'!I:I,'CO2'!$B:$B,$A40,'CO2'!$A:$A,"RSSCO2")+SUMIFS('CO2'!I:I,'CO2'!$B:$B,$A40,'CO2'!$A:$A,"TRNCO2")</f>
        <v>3240.0000000000132</v>
      </c>
      <c r="I40" s="15">
        <f>SUMIFS('CO2'!J:J,'CO2'!$B:$B,$A40,'CO2'!$A:$A,"COMCO2")+SUMIFS('CO2'!J:J,'CO2'!$B:$B,$A40,'CO2'!$A:$A,"ELCCO2")+SUMIFS('CO2'!J:J,'CO2'!$B:$B,$A40,'CO2'!$A:$A,"ETHCO2")+SUMIFS('CO2'!J:J,'CO2'!$B:$B,$A40,'CO2'!$A:$A,"INDCO2")+SUMIFS('CO2'!J:J,'CO2'!$B:$B,$A40,'CO2'!$A:$A,"REFCO2")+SUMIFS('CO2'!J:J,'CO2'!$B:$B,$A40,'CO2'!$A:$A,"RESCO2")+SUMIFS('CO2'!J:J,'CO2'!$B:$B,$A40,'CO2'!$A:$A,"RSSCO2")+SUMIFS('CO2'!J:J,'CO2'!$B:$B,$A40,'CO2'!$A:$A,"TRNCO2")</f>
        <v>2732</v>
      </c>
      <c r="J40" s="15">
        <f>SUMIFS('CO2'!K:K,'CO2'!$B:$B,$A40,'CO2'!$A:$A,"COMCO2")+SUMIFS('CO2'!K:K,'CO2'!$B:$B,$A40,'CO2'!$A:$A,"ELCCO2")+SUMIFS('CO2'!K:K,'CO2'!$B:$B,$A40,'CO2'!$A:$A,"ETHCO2")+SUMIFS('CO2'!K:K,'CO2'!$B:$B,$A40,'CO2'!$A:$A,"INDCO2")+SUMIFS('CO2'!K:K,'CO2'!$B:$B,$A40,'CO2'!$A:$A,"REFCO2")+SUMIFS('CO2'!K:K,'CO2'!$B:$B,$A40,'CO2'!$A:$A,"RESCO2")+SUMIFS('CO2'!K:K,'CO2'!$B:$B,$A40,'CO2'!$A:$A,"RSSCO2")+SUMIFS('CO2'!K:K,'CO2'!$B:$B,$A40,'CO2'!$A:$A,"TRNCO2")</f>
        <v>2223.9999999999695</v>
      </c>
      <c r="K40" s="15">
        <f>SUMIFS('CO2'!L:L,'CO2'!$B:$B,$A40,'CO2'!$A:$A,"COMCO2")+SUMIFS('CO2'!L:L,'CO2'!$B:$B,$A40,'CO2'!$A:$A,"ELCCO2")+SUMIFS('CO2'!L:L,'CO2'!$B:$B,$A40,'CO2'!$A:$A,"ETHCO2")+SUMIFS('CO2'!L:L,'CO2'!$B:$B,$A40,'CO2'!$A:$A,"INDCO2")+SUMIFS('CO2'!L:L,'CO2'!$B:$B,$A40,'CO2'!$A:$A,"REFCO2")+SUMIFS('CO2'!L:L,'CO2'!$B:$B,$A40,'CO2'!$A:$A,"RESCO2")+SUMIFS('CO2'!L:L,'CO2'!$B:$B,$A40,'CO2'!$A:$A,"RSSCO2")+SUMIFS('CO2'!L:L,'CO2'!$B:$B,$A40,'CO2'!$A:$A,"TRNCO2")</f>
        <v>1716.0000000000016</v>
      </c>
    </row>
    <row r="41" spans="1:11" x14ac:dyDescent="0.25">
      <c r="A41" s="2" t="s">
        <v>181</v>
      </c>
      <c r="B41" s="15">
        <f>SUMIFS('CO2'!C:C,'CO2'!$B:$B,$A41,'CO2'!$A:$A,"COMCO2")+SUMIFS('CO2'!C:C,'CO2'!$B:$B,$A41,'CO2'!$A:$A,"ELCCO2")+SUMIFS('CO2'!C:C,'CO2'!$B:$B,$A41,'CO2'!$A:$A,"ETHCO2")+SUMIFS('CO2'!C:C,'CO2'!$B:$B,$A41,'CO2'!$A:$A,"INDCO2")+SUMIFS('CO2'!C:C,'CO2'!$B:$B,$A41,'CO2'!$A:$A,"REFCO2")+SUMIFS('CO2'!C:C,'CO2'!$B:$B,$A41,'CO2'!$A:$A,"RESCO2")+SUMIFS('CO2'!C:C,'CO2'!$B:$B,$A41,'CO2'!$A:$A,"RSSCO2")+SUMIFS('CO2'!C:C,'CO2'!$B:$B,$A41,'CO2'!$A:$A,"TRNCO2")</f>
        <v>5377.4521490012339</v>
      </c>
      <c r="C41" s="15">
        <f>SUMIFS('CO2'!D:D,'CO2'!$B:$B,$A41,'CO2'!$A:$A,"COMCO2")+SUMIFS('CO2'!D:D,'CO2'!$B:$B,$A41,'CO2'!$A:$A,"ELCCO2")+SUMIFS('CO2'!D:D,'CO2'!$B:$B,$A41,'CO2'!$A:$A,"ETHCO2")+SUMIFS('CO2'!D:D,'CO2'!$B:$B,$A41,'CO2'!$A:$A,"INDCO2")+SUMIFS('CO2'!D:D,'CO2'!$B:$B,$A41,'CO2'!$A:$A,"REFCO2")+SUMIFS('CO2'!D:D,'CO2'!$B:$B,$A41,'CO2'!$A:$A,"RESCO2")+SUMIFS('CO2'!D:D,'CO2'!$B:$B,$A41,'CO2'!$A:$A,"RSSCO2")+SUMIFS('CO2'!D:D,'CO2'!$B:$B,$A41,'CO2'!$A:$A,"TRNCO2")</f>
        <v>5169.1764226357191</v>
      </c>
      <c r="D41" s="15">
        <f>SUMIFS('CO2'!E:E,'CO2'!$B:$B,$A41,'CO2'!$A:$A,"COMCO2")+SUMIFS('CO2'!E:E,'CO2'!$B:$B,$A41,'CO2'!$A:$A,"ELCCO2")+SUMIFS('CO2'!E:E,'CO2'!$B:$B,$A41,'CO2'!$A:$A,"ETHCO2")+SUMIFS('CO2'!E:E,'CO2'!$B:$B,$A41,'CO2'!$A:$A,"INDCO2")+SUMIFS('CO2'!E:E,'CO2'!$B:$B,$A41,'CO2'!$A:$A,"REFCO2")+SUMIFS('CO2'!E:E,'CO2'!$B:$B,$A41,'CO2'!$A:$A,"RESCO2")+SUMIFS('CO2'!E:E,'CO2'!$B:$B,$A41,'CO2'!$A:$A,"RSSCO2")+SUMIFS('CO2'!E:E,'CO2'!$B:$B,$A41,'CO2'!$A:$A,"TRNCO2")</f>
        <v>5089.6850693570041</v>
      </c>
      <c r="E41" s="15">
        <f>SUMIFS('CO2'!F:F,'CO2'!$B:$B,$A41,'CO2'!$A:$A,"COMCO2")+SUMIFS('CO2'!F:F,'CO2'!$B:$B,$A41,'CO2'!$A:$A,"ELCCO2")+SUMIFS('CO2'!F:F,'CO2'!$B:$B,$A41,'CO2'!$A:$A,"ETHCO2")+SUMIFS('CO2'!F:F,'CO2'!$B:$B,$A41,'CO2'!$A:$A,"INDCO2")+SUMIFS('CO2'!F:F,'CO2'!$B:$B,$A41,'CO2'!$A:$A,"REFCO2")+SUMIFS('CO2'!F:F,'CO2'!$B:$B,$A41,'CO2'!$A:$A,"RESCO2")+SUMIFS('CO2'!F:F,'CO2'!$B:$B,$A41,'CO2'!$A:$A,"RSSCO2")+SUMIFS('CO2'!F:F,'CO2'!$B:$B,$A41,'CO2'!$A:$A,"TRNCO2")</f>
        <v>4813.4899397291156</v>
      </c>
      <c r="F41" s="15">
        <f>SUMIFS('CO2'!G:G,'CO2'!$B:$B,$A41,'CO2'!$A:$A,"COMCO2")+SUMIFS('CO2'!G:G,'CO2'!$B:$B,$A41,'CO2'!$A:$A,"ELCCO2")+SUMIFS('CO2'!G:G,'CO2'!$B:$B,$A41,'CO2'!$A:$A,"ETHCO2")+SUMIFS('CO2'!G:G,'CO2'!$B:$B,$A41,'CO2'!$A:$A,"INDCO2")+SUMIFS('CO2'!G:G,'CO2'!$B:$B,$A41,'CO2'!$A:$A,"REFCO2")+SUMIFS('CO2'!G:G,'CO2'!$B:$B,$A41,'CO2'!$A:$A,"RESCO2")+SUMIFS('CO2'!G:G,'CO2'!$B:$B,$A41,'CO2'!$A:$A,"RSSCO2")+SUMIFS('CO2'!G:G,'CO2'!$B:$B,$A41,'CO2'!$A:$A,"TRNCO2")</f>
        <v>4255.9999999976935</v>
      </c>
      <c r="G41" s="15">
        <f>SUMIFS('CO2'!H:H,'CO2'!$B:$B,$A41,'CO2'!$A:$A,"COMCO2")+SUMIFS('CO2'!H:H,'CO2'!$B:$B,$A41,'CO2'!$A:$A,"ELCCO2")+SUMIFS('CO2'!H:H,'CO2'!$B:$B,$A41,'CO2'!$A:$A,"ETHCO2")+SUMIFS('CO2'!H:H,'CO2'!$B:$B,$A41,'CO2'!$A:$A,"INDCO2")+SUMIFS('CO2'!H:H,'CO2'!$B:$B,$A41,'CO2'!$A:$A,"REFCO2")+SUMIFS('CO2'!H:H,'CO2'!$B:$B,$A41,'CO2'!$A:$A,"RESCO2")+SUMIFS('CO2'!H:H,'CO2'!$B:$B,$A41,'CO2'!$A:$A,"RSSCO2")+SUMIFS('CO2'!H:H,'CO2'!$B:$B,$A41,'CO2'!$A:$A,"TRNCO2")</f>
        <v>3748.0000000000064</v>
      </c>
      <c r="H41" s="15">
        <f>SUMIFS('CO2'!I:I,'CO2'!$B:$B,$A41,'CO2'!$A:$A,"COMCO2")+SUMIFS('CO2'!I:I,'CO2'!$B:$B,$A41,'CO2'!$A:$A,"ELCCO2")+SUMIFS('CO2'!I:I,'CO2'!$B:$B,$A41,'CO2'!$A:$A,"ETHCO2")+SUMIFS('CO2'!I:I,'CO2'!$B:$B,$A41,'CO2'!$A:$A,"INDCO2")+SUMIFS('CO2'!I:I,'CO2'!$B:$B,$A41,'CO2'!$A:$A,"REFCO2")+SUMIFS('CO2'!I:I,'CO2'!$B:$B,$A41,'CO2'!$A:$A,"RESCO2")+SUMIFS('CO2'!I:I,'CO2'!$B:$B,$A41,'CO2'!$A:$A,"RSSCO2")+SUMIFS('CO2'!I:I,'CO2'!$B:$B,$A41,'CO2'!$A:$A,"TRNCO2")</f>
        <v>3240.00000000001</v>
      </c>
      <c r="I41" s="15">
        <f>SUMIFS('CO2'!J:J,'CO2'!$B:$B,$A41,'CO2'!$A:$A,"COMCO2")+SUMIFS('CO2'!J:J,'CO2'!$B:$B,$A41,'CO2'!$A:$A,"ELCCO2")+SUMIFS('CO2'!J:J,'CO2'!$B:$B,$A41,'CO2'!$A:$A,"ETHCO2")+SUMIFS('CO2'!J:J,'CO2'!$B:$B,$A41,'CO2'!$A:$A,"INDCO2")+SUMIFS('CO2'!J:J,'CO2'!$B:$B,$A41,'CO2'!$A:$A,"REFCO2")+SUMIFS('CO2'!J:J,'CO2'!$B:$B,$A41,'CO2'!$A:$A,"RESCO2")+SUMIFS('CO2'!J:J,'CO2'!$B:$B,$A41,'CO2'!$A:$A,"RSSCO2")+SUMIFS('CO2'!J:J,'CO2'!$B:$B,$A41,'CO2'!$A:$A,"TRNCO2")</f>
        <v>2732.0000000000068</v>
      </c>
      <c r="J41" s="15">
        <f>SUMIFS('CO2'!K:K,'CO2'!$B:$B,$A41,'CO2'!$A:$A,"COMCO2")+SUMIFS('CO2'!K:K,'CO2'!$B:$B,$A41,'CO2'!$A:$A,"ELCCO2")+SUMIFS('CO2'!K:K,'CO2'!$B:$B,$A41,'CO2'!$A:$A,"ETHCO2")+SUMIFS('CO2'!K:K,'CO2'!$B:$B,$A41,'CO2'!$A:$A,"INDCO2")+SUMIFS('CO2'!K:K,'CO2'!$B:$B,$A41,'CO2'!$A:$A,"REFCO2")+SUMIFS('CO2'!K:K,'CO2'!$B:$B,$A41,'CO2'!$A:$A,"RESCO2")+SUMIFS('CO2'!K:K,'CO2'!$B:$B,$A41,'CO2'!$A:$A,"RSSCO2")+SUMIFS('CO2'!K:K,'CO2'!$B:$B,$A41,'CO2'!$A:$A,"TRNCO2")</f>
        <v>2224.0000000000018</v>
      </c>
      <c r="K41" s="15">
        <f>SUMIFS('CO2'!L:L,'CO2'!$B:$B,$A41,'CO2'!$A:$A,"COMCO2")+SUMIFS('CO2'!L:L,'CO2'!$B:$B,$A41,'CO2'!$A:$A,"ELCCO2")+SUMIFS('CO2'!L:L,'CO2'!$B:$B,$A41,'CO2'!$A:$A,"ETHCO2")+SUMIFS('CO2'!L:L,'CO2'!$B:$B,$A41,'CO2'!$A:$A,"INDCO2")+SUMIFS('CO2'!L:L,'CO2'!$B:$B,$A41,'CO2'!$A:$A,"REFCO2")+SUMIFS('CO2'!L:L,'CO2'!$B:$B,$A41,'CO2'!$A:$A,"RESCO2")+SUMIFS('CO2'!L:L,'CO2'!$B:$B,$A41,'CO2'!$A:$A,"RSSCO2")+SUMIFS('CO2'!L:L,'CO2'!$B:$B,$A41,'CO2'!$A:$A,"TRNCO2")</f>
        <v>1716.0000000000678</v>
      </c>
    </row>
    <row r="42" spans="1:11" x14ac:dyDescent="0.25">
      <c r="A42" s="2" t="s">
        <v>182</v>
      </c>
      <c r="B42" s="15">
        <f>SUMIFS('CO2'!C:C,'CO2'!$B:$B,$A42,'CO2'!$A:$A,"COMCO2")+SUMIFS('CO2'!C:C,'CO2'!$B:$B,$A42,'CO2'!$A:$A,"ELCCO2")+SUMIFS('CO2'!C:C,'CO2'!$B:$B,$A42,'CO2'!$A:$A,"ETHCO2")+SUMIFS('CO2'!C:C,'CO2'!$B:$B,$A42,'CO2'!$A:$A,"INDCO2")+SUMIFS('CO2'!C:C,'CO2'!$B:$B,$A42,'CO2'!$A:$A,"REFCO2")+SUMIFS('CO2'!C:C,'CO2'!$B:$B,$A42,'CO2'!$A:$A,"RESCO2")+SUMIFS('CO2'!C:C,'CO2'!$B:$B,$A42,'CO2'!$A:$A,"RSSCO2")+SUMIFS('CO2'!C:C,'CO2'!$B:$B,$A42,'CO2'!$A:$A,"TRNCO2")</f>
        <v>5377.4358719876845</v>
      </c>
      <c r="C42" s="15">
        <f>SUMIFS('CO2'!D:D,'CO2'!$B:$B,$A42,'CO2'!$A:$A,"COMCO2")+SUMIFS('CO2'!D:D,'CO2'!$B:$B,$A42,'CO2'!$A:$A,"ELCCO2")+SUMIFS('CO2'!D:D,'CO2'!$B:$B,$A42,'CO2'!$A:$A,"ETHCO2")+SUMIFS('CO2'!D:D,'CO2'!$B:$B,$A42,'CO2'!$A:$A,"INDCO2")+SUMIFS('CO2'!D:D,'CO2'!$B:$B,$A42,'CO2'!$A:$A,"REFCO2")+SUMIFS('CO2'!D:D,'CO2'!$B:$B,$A42,'CO2'!$A:$A,"RESCO2")+SUMIFS('CO2'!D:D,'CO2'!$B:$B,$A42,'CO2'!$A:$A,"RSSCO2")+SUMIFS('CO2'!D:D,'CO2'!$B:$B,$A42,'CO2'!$A:$A,"TRNCO2")</f>
        <v>5169.2042812838881</v>
      </c>
      <c r="D42" s="15">
        <f>SUMIFS('CO2'!E:E,'CO2'!$B:$B,$A42,'CO2'!$A:$A,"COMCO2")+SUMIFS('CO2'!E:E,'CO2'!$B:$B,$A42,'CO2'!$A:$A,"ELCCO2")+SUMIFS('CO2'!E:E,'CO2'!$B:$B,$A42,'CO2'!$A:$A,"ETHCO2")+SUMIFS('CO2'!E:E,'CO2'!$B:$B,$A42,'CO2'!$A:$A,"INDCO2")+SUMIFS('CO2'!E:E,'CO2'!$B:$B,$A42,'CO2'!$A:$A,"REFCO2")+SUMIFS('CO2'!E:E,'CO2'!$B:$B,$A42,'CO2'!$A:$A,"RESCO2")+SUMIFS('CO2'!E:E,'CO2'!$B:$B,$A42,'CO2'!$A:$A,"RSSCO2")+SUMIFS('CO2'!E:E,'CO2'!$B:$B,$A42,'CO2'!$A:$A,"TRNCO2")</f>
        <v>5089.7886181182985</v>
      </c>
      <c r="E42" s="15">
        <f>SUMIFS('CO2'!F:F,'CO2'!$B:$B,$A42,'CO2'!$A:$A,"COMCO2")+SUMIFS('CO2'!F:F,'CO2'!$B:$B,$A42,'CO2'!$A:$A,"ELCCO2")+SUMIFS('CO2'!F:F,'CO2'!$B:$B,$A42,'CO2'!$A:$A,"ETHCO2")+SUMIFS('CO2'!F:F,'CO2'!$B:$B,$A42,'CO2'!$A:$A,"INDCO2")+SUMIFS('CO2'!F:F,'CO2'!$B:$B,$A42,'CO2'!$A:$A,"REFCO2")+SUMIFS('CO2'!F:F,'CO2'!$B:$B,$A42,'CO2'!$A:$A,"RESCO2")+SUMIFS('CO2'!F:F,'CO2'!$B:$B,$A42,'CO2'!$A:$A,"RSSCO2")+SUMIFS('CO2'!F:F,'CO2'!$B:$B,$A42,'CO2'!$A:$A,"TRNCO2")</f>
        <v>4813.5621904363325</v>
      </c>
      <c r="F42" s="15">
        <f>SUMIFS('CO2'!G:G,'CO2'!$B:$B,$A42,'CO2'!$A:$A,"COMCO2")+SUMIFS('CO2'!G:G,'CO2'!$B:$B,$A42,'CO2'!$A:$A,"ELCCO2")+SUMIFS('CO2'!G:G,'CO2'!$B:$B,$A42,'CO2'!$A:$A,"ETHCO2")+SUMIFS('CO2'!G:G,'CO2'!$B:$B,$A42,'CO2'!$A:$A,"INDCO2")+SUMIFS('CO2'!G:G,'CO2'!$B:$B,$A42,'CO2'!$A:$A,"REFCO2")+SUMIFS('CO2'!G:G,'CO2'!$B:$B,$A42,'CO2'!$A:$A,"RESCO2")+SUMIFS('CO2'!G:G,'CO2'!$B:$B,$A42,'CO2'!$A:$A,"RSSCO2")+SUMIFS('CO2'!G:G,'CO2'!$B:$B,$A42,'CO2'!$A:$A,"TRNCO2")</f>
        <v>4256.0000000000018</v>
      </c>
      <c r="G42" s="15">
        <f>SUMIFS('CO2'!H:H,'CO2'!$B:$B,$A42,'CO2'!$A:$A,"COMCO2")+SUMIFS('CO2'!H:H,'CO2'!$B:$B,$A42,'CO2'!$A:$A,"ELCCO2")+SUMIFS('CO2'!H:H,'CO2'!$B:$B,$A42,'CO2'!$A:$A,"ETHCO2")+SUMIFS('CO2'!H:H,'CO2'!$B:$B,$A42,'CO2'!$A:$A,"INDCO2")+SUMIFS('CO2'!H:H,'CO2'!$B:$B,$A42,'CO2'!$A:$A,"REFCO2")+SUMIFS('CO2'!H:H,'CO2'!$B:$B,$A42,'CO2'!$A:$A,"RESCO2")+SUMIFS('CO2'!H:H,'CO2'!$B:$B,$A42,'CO2'!$A:$A,"RSSCO2")+SUMIFS('CO2'!H:H,'CO2'!$B:$B,$A42,'CO2'!$A:$A,"TRNCO2")</f>
        <v>3748.0000000000091</v>
      </c>
      <c r="H42" s="15">
        <f>SUMIFS('CO2'!I:I,'CO2'!$B:$B,$A42,'CO2'!$A:$A,"COMCO2")+SUMIFS('CO2'!I:I,'CO2'!$B:$B,$A42,'CO2'!$A:$A,"ELCCO2")+SUMIFS('CO2'!I:I,'CO2'!$B:$B,$A42,'CO2'!$A:$A,"ETHCO2")+SUMIFS('CO2'!I:I,'CO2'!$B:$B,$A42,'CO2'!$A:$A,"INDCO2")+SUMIFS('CO2'!I:I,'CO2'!$B:$B,$A42,'CO2'!$A:$A,"REFCO2")+SUMIFS('CO2'!I:I,'CO2'!$B:$B,$A42,'CO2'!$A:$A,"RESCO2")+SUMIFS('CO2'!I:I,'CO2'!$B:$B,$A42,'CO2'!$A:$A,"RSSCO2")+SUMIFS('CO2'!I:I,'CO2'!$B:$B,$A42,'CO2'!$A:$A,"TRNCO2")</f>
        <v>3240.0000000000027</v>
      </c>
      <c r="I42" s="15">
        <f>SUMIFS('CO2'!J:J,'CO2'!$B:$B,$A42,'CO2'!$A:$A,"COMCO2")+SUMIFS('CO2'!J:J,'CO2'!$B:$B,$A42,'CO2'!$A:$A,"ELCCO2")+SUMIFS('CO2'!J:J,'CO2'!$B:$B,$A42,'CO2'!$A:$A,"ETHCO2")+SUMIFS('CO2'!J:J,'CO2'!$B:$B,$A42,'CO2'!$A:$A,"INDCO2")+SUMIFS('CO2'!J:J,'CO2'!$B:$B,$A42,'CO2'!$A:$A,"REFCO2")+SUMIFS('CO2'!J:J,'CO2'!$B:$B,$A42,'CO2'!$A:$A,"RESCO2")+SUMIFS('CO2'!J:J,'CO2'!$B:$B,$A42,'CO2'!$A:$A,"RSSCO2")+SUMIFS('CO2'!J:J,'CO2'!$B:$B,$A42,'CO2'!$A:$A,"TRNCO2")</f>
        <v>2732.0000000000041</v>
      </c>
      <c r="J42" s="15">
        <f>SUMIFS('CO2'!K:K,'CO2'!$B:$B,$A42,'CO2'!$A:$A,"COMCO2")+SUMIFS('CO2'!K:K,'CO2'!$B:$B,$A42,'CO2'!$A:$A,"ELCCO2")+SUMIFS('CO2'!K:K,'CO2'!$B:$B,$A42,'CO2'!$A:$A,"ETHCO2")+SUMIFS('CO2'!K:K,'CO2'!$B:$B,$A42,'CO2'!$A:$A,"INDCO2")+SUMIFS('CO2'!K:K,'CO2'!$B:$B,$A42,'CO2'!$A:$A,"REFCO2")+SUMIFS('CO2'!K:K,'CO2'!$B:$B,$A42,'CO2'!$A:$A,"RESCO2")+SUMIFS('CO2'!K:K,'CO2'!$B:$B,$A42,'CO2'!$A:$A,"RSSCO2")+SUMIFS('CO2'!K:K,'CO2'!$B:$B,$A42,'CO2'!$A:$A,"TRNCO2")</f>
        <v>2224.0000000000032</v>
      </c>
      <c r="K42" s="15">
        <f>SUMIFS('CO2'!L:L,'CO2'!$B:$B,$A42,'CO2'!$A:$A,"COMCO2")+SUMIFS('CO2'!L:L,'CO2'!$B:$B,$A42,'CO2'!$A:$A,"ELCCO2")+SUMIFS('CO2'!L:L,'CO2'!$B:$B,$A42,'CO2'!$A:$A,"ETHCO2")+SUMIFS('CO2'!L:L,'CO2'!$B:$B,$A42,'CO2'!$A:$A,"INDCO2")+SUMIFS('CO2'!L:L,'CO2'!$B:$B,$A42,'CO2'!$A:$A,"REFCO2")+SUMIFS('CO2'!L:L,'CO2'!$B:$B,$A42,'CO2'!$A:$A,"RESCO2")+SUMIFS('CO2'!L:L,'CO2'!$B:$B,$A42,'CO2'!$A:$A,"RSSCO2")+SUMIFS('CO2'!L:L,'CO2'!$B:$B,$A42,'CO2'!$A:$A,"TRNCO2")</f>
        <v>1716.0000000000016</v>
      </c>
    </row>
    <row r="43" spans="1:11" x14ac:dyDescent="0.25">
      <c r="A43" s="2" t="s">
        <v>183</v>
      </c>
      <c r="B43" s="15">
        <f>SUMIFS('CO2'!C:C,'CO2'!$B:$B,$A43,'CO2'!$A:$A,"COMCO2")+SUMIFS('CO2'!C:C,'CO2'!$B:$B,$A43,'CO2'!$A:$A,"ELCCO2")+SUMIFS('CO2'!C:C,'CO2'!$B:$B,$A43,'CO2'!$A:$A,"ETHCO2")+SUMIFS('CO2'!C:C,'CO2'!$B:$B,$A43,'CO2'!$A:$A,"INDCO2")+SUMIFS('CO2'!C:C,'CO2'!$B:$B,$A43,'CO2'!$A:$A,"REFCO2")+SUMIFS('CO2'!C:C,'CO2'!$B:$B,$A43,'CO2'!$A:$A,"RESCO2")+SUMIFS('CO2'!C:C,'CO2'!$B:$B,$A43,'CO2'!$A:$A,"RSSCO2")+SUMIFS('CO2'!C:C,'CO2'!$B:$B,$A43,'CO2'!$A:$A,"TRNCO2")</f>
        <v>5377.4358719876946</v>
      </c>
      <c r="C43" s="15">
        <f>SUMIFS('CO2'!D:D,'CO2'!$B:$B,$A43,'CO2'!$A:$A,"COMCO2")+SUMIFS('CO2'!D:D,'CO2'!$B:$B,$A43,'CO2'!$A:$A,"ELCCO2")+SUMIFS('CO2'!D:D,'CO2'!$B:$B,$A43,'CO2'!$A:$A,"ETHCO2")+SUMIFS('CO2'!D:D,'CO2'!$B:$B,$A43,'CO2'!$A:$A,"INDCO2")+SUMIFS('CO2'!D:D,'CO2'!$B:$B,$A43,'CO2'!$A:$A,"REFCO2")+SUMIFS('CO2'!D:D,'CO2'!$B:$B,$A43,'CO2'!$A:$A,"RESCO2")+SUMIFS('CO2'!D:D,'CO2'!$B:$B,$A43,'CO2'!$A:$A,"RSSCO2")+SUMIFS('CO2'!D:D,'CO2'!$B:$B,$A43,'CO2'!$A:$A,"TRNCO2")</f>
        <v>5169.2042812838663</v>
      </c>
      <c r="D43" s="15">
        <f>SUMIFS('CO2'!E:E,'CO2'!$B:$B,$A43,'CO2'!$A:$A,"COMCO2")+SUMIFS('CO2'!E:E,'CO2'!$B:$B,$A43,'CO2'!$A:$A,"ELCCO2")+SUMIFS('CO2'!E:E,'CO2'!$B:$B,$A43,'CO2'!$A:$A,"ETHCO2")+SUMIFS('CO2'!E:E,'CO2'!$B:$B,$A43,'CO2'!$A:$A,"INDCO2")+SUMIFS('CO2'!E:E,'CO2'!$B:$B,$A43,'CO2'!$A:$A,"REFCO2")+SUMIFS('CO2'!E:E,'CO2'!$B:$B,$A43,'CO2'!$A:$A,"RESCO2")+SUMIFS('CO2'!E:E,'CO2'!$B:$B,$A43,'CO2'!$A:$A,"RSSCO2")+SUMIFS('CO2'!E:E,'CO2'!$B:$B,$A43,'CO2'!$A:$A,"TRNCO2")</f>
        <v>5089.7886181183858</v>
      </c>
      <c r="E43" s="15">
        <f>SUMIFS('CO2'!F:F,'CO2'!$B:$B,$A43,'CO2'!$A:$A,"COMCO2")+SUMIFS('CO2'!F:F,'CO2'!$B:$B,$A43,'CO2'!$A:$A,"ELCCO2")+SUMIFS('CO2'!F:F,'CO2'!$B:$B,$A43,'CO2'!$A:$A,"ETHCO2")+SUMIFS('CO2'!F:F,'CO2'!$B:$B,$A43,'CO2'!$A:$A,"INDCO2")+SUMIFS('CO2'!F:F,'CO2'!$B:$B,$A43,'CO2'!$A:$A,"REFCO2")+SUMIFS('CO2'!F:F,'CO2'!$B:$B,$A43,'CO2'!$A:$A,"RESCO2")+SUMIFS('CO2'!F:F,'CO2'!$B:$B,$A43,'CO2'!$A:$A,"RSSCO2")+SUMIFS('CO2'!F:F,'CO2'!$B:$B,$A43,'CO2'!$A:$A,"TRNCO2")</f>
        <v>4813.5874177596233</v>
      </c>
      <c r="F43" s="15">
        <f>SUMIFS('CO2'!G:G,'CO2'!$B:$B,$A43,'CO2'!$A:$A,"COMCO2")+SUMIFS('CO2'!G:G,'CO2'!$B:$B,$A43,'CO2'!$A:$A,"ELCCO2")+SUMIFS('CO2'!G:G,'CO2'!$B:$B,$A43,'CO2'!$A:$A,"ETHCO2")+SUMIFS('CO2'!G:G,'CO2'!$B:$B,$A43,'CO2'!$A:$A,"INDCO2")+SUMIFS('CO2'!G:G,'CO2'!$B:$B,$A43,'CO2'!$A:$A,"REFCO2")+SUMIFS('CO2'!G:G,'CO2'!$B:$B,$A43,'CO2'!$A:$A,"RESCO2")+SUMIFS('CO2'!G:G,'CO2'!$B:$B,$A43,'CO2'!$A:$A,"RSSCO2")+SUMIFS('CO2'!G:G,'CO2'!$B:$B,$A43,'CO2'!$A:$A,"TRNCO2")</f>
        <v>4256.0000000000018</v>
      </c>
      <c r="G43" s="15">
        <f>SUMIFS('CO2'!H:H,'CO2'!$B:$B,$A43,'CO2'!$A:$A,"COMCO2")+SUMIFS('CO2'!H:H,'CO2'!$B:$B,$A43,'CO2'!$A:$A,"ELCCO2")+SUMIFS('CO2'!H:H,'CO2'!$B:$B,$A43,'CO2'!$A:$A,"ETHCO2")+SUMIFS('CO2'!H:H,'CO2'!$B:$B,$A43,'CO2'!$A:$A,"INDCO2")+SUMIFS('CO2'!H:H,'CO2'!$B:$B,$A43,'CO2'!$A:$A,"REFCO2")+SUMIFS('CO2'!H:H,'CO2'!$B:$B,$A43,'CO2'!$A:$A,"RESCO2")+SUMIFS('CO2'!H:H,'CO2'!$B:$B,$A43,'CO2'!$A:$A,"RSSCO2")+SUMIFS('CO2'!H:H,'CO2'!$B:$B,$A43,'CO2'!$A:$A,"TRNCO2")</f>
        <v>3748.0000000000045</v>
      </c>
      <c r="H43" s="15">
        <f>SUMIFS('CO2'!I:I,'CO2'!$B:$B,$A43,'CO2'!$A:$A,"COMCO2")+SUMIFS('CO2'!I:I,'CO2'!$B:$B,$A43,'CO2'!$A:$A,"ELCCO2")+SUMIFS('CO2'!I:I,'CO2'!$B:$B,$A43,'CO2'!$A:$A,"ETHCO2")+SUMIFS('CO2'!I:I,'CO2'!$B:$B,$A43,'CO2'!$A:$A,"INDCO2")+SUMIFS('CO2'!I:I,'CO2'!$B:$B,$A43,'CO2'!$A:$A,"REFCO2")+SUMIFS('CO2'!I:I,'CO2'!$B:$B,$A43,'CO2'!$A:$A,"RESCO2")+SUMIFS('CO2'!I:I,'CO2'!$B:$B,$A43,'CO2'!$A:$A,"RSSCO2")+SUMIFS('CO2'!I:I,'CO2'!$B:$B,$A43,'CO2'!$A:$A,"TRNCO2")</f>
        <v>3240.0000000000032</v>
      </c>
      <c r="I43" s="15">
        <f>SUMIFS('CO2'!J:J,'CO2'!$B:$B,$A43,'CO2'!$A:$A,"COMCO2")+SUMIFS('CO2'!J:J,'CO2'!$B:$B,$A43,'CO2'!$A:$A,"ELCCO2")+SUMIFS('CO2'!J:J,'CO2'!$B:$B,$A43,'CO2'!$A:$A,"ETHCO2")+SUMIFS('CO2'!J:J,'CO2'!$B:$B,$A43,'CO2'!$A:$A,"INDCO2")+SUMIFS('CO2'!J:J,'CO2'!$B:$B,$A43,'CO2'!$A:$A,"REFCO2")+SUMIFS('CO2'!J:J,'CO2'!$B:$B,$A43,'CO2'!$A:$A,"RESCO2")+SUMIFS('CO2'!J:J,'CO2'!$B:$B,$A43,'CO2'!$A:$A,"RSSCO2")+SUMIFS('CO2'!J:J,'CO2'!$B:$B,$A43,'CO2'!$A:$A,"TRNCO2")</f>
        <v>2732.0000000000023</v>
      </c>
      <c r="J43" s="15">
        <f>SUMIFS('CO2'!K:K,'CO2'!$B:$B,$A43,'CO2'!$A:$A,"COMCO2")+SUMIFS('CO2'!K:K,'CO2'!$B:$B,$A43,'CO2'!$A:$A,"ELCCO2")+SUMIFS('CO2'!K:K,'CO2'!$B:$B,$A43,'CO2'!$A:$A,"ETHCO2")+SUMIFS('CO2'!K:K,'CO2'!$B:$B,$A43,'CO2'!$A:$A,"INDCO2")+SUMIFS('CO2'!K:K,'CO2'!$B:$B,$A43,'CO2'!$A:$A,"REFCO2")+SUMIFS('CO2'!K:K,'CO2'!$B:$B,$A43,'CO2'!$A:$A,"RESCO2")+SUMIFS('CO2'!K:K,'CO2'!$B:$B,$A43,'CO2'!$A:$A,"RSSCO2")+SUMIFS('CO2'!K:K,'CO2'!$B:$B,$A43,'CO2'!$A:$A,"TRNCO2")</f>
        <v>2224.0000000000027</v>
      </c>
      <c r="K43" s="15">
        <f>SUMIFS('CO2'!L:L,'CO2'!$B:$B,$A43,'CO2'!$A:$A,"COMCO2")+SUMIFS('CO2'!L:L,'CO2'!$B:$B,$A43,'CO2'!$A:$A,"ELCCO2")+SUMIFS('CO2'!L:L,'CO2'!$B:$B,$A43,'CO2'!$A:$A,"ETHCO2")+SUMIFS('CO2'!L:L,'CO2'!$B:$B,$A43,'CO2'!$A:$A,"INDCO2")+SUMIFS('CO2'!L:L,'CO2'!$B:$B,$A43,'CO2'!$A:$A,"REFCO2")+SUMIFS('CO2'!L:L,'CO2'!$B:$B,$A43,'CO2'!$A:$A,"RESCO2")+SUMIFS('CO2'!L:L,'CO2'!$B:$B,$A43,'CO2'!$A:$A,"RSSCO2")+SUMIFS('CO2'!L:L,'CO2'!$B:$B,$A43,'CO2'!$A:$A,"TRNCO2")</f>
        <v>1716.000000003171</v>
      </c>
    </row>
    <row r="44" spans="1:11" x14ac:dyDescent="0.25">
      <c r="A44" s="2" t="s">
        <v>184</v>
      </c>
      <c r="B44" s="15">
        <f>SUMIFS('CO2'!C:C,'CO2'!$B:$B,$A44,'CO2'!$A:$A,"COMCO2")+SUMIFS('CO2'!C:C,'CO2'!$B:$B,$A44,'CO2'!$A:$A,"ELCCO2")+SUMIFS('CO2'!C:C,'CO2'!$B:$B,$A44,'CO2'!$A:$A,"ETHCO2")+SUMIFS('CO2'!C:C,'CO2'!$B:$B,$A44,'CO2'!$A:$A,"INDCO2")+SUMIFS('CO2'!C:C,'CO2'!$B:$B,$A44,'CO2'!$A:$A,"REFCO2")+SUMIFS('CO2'!C:C,'CO2'!$B:$B,$A44,'CO2'!$A:$A,"RESCO2")+SUMIFS('CO2'!C:C,'CO2'!$B:$B,$A44,'CO2'!$A:$A,"RSSCO2")+SUMIFS('CO2'!C:C,'CO2'!$B:$B,$A44,'CO2'!$A:$A,"TRNCO2")</f>
        <v>5377.4358719876855</v>
      </c>
      <c r="C44" s="15">
        <f>SUMIFS('CO2'!D:D,'CO2'!$B:$B,$A44,'CO2'!$A:$A,"COMCO2")+SUMIFS('CO2'!D:D,'CO2'!$B:$B,$A44,'CO2'!$A:$A,"ELCCO2")+SUMIFS('CO2'!D:D,'CO2'!$B:$B,$A44,'CO2'!$A:$A,"ETHCO2")+SUMIFS('CO2'!D:D,'CO2'!$B:$B,$A44,'CO2'!$A:$A,"INDCO2")+SUMIFS('CO2'!D:D,'CO2'!$B:$B,$A44,'CO2'!$A:$A,"REFCO2")+SUMIFS('CO2'!D:D,'CO2'!$B:$B,$A44,'CO2'!$A:$A,"RESCO2")+SUMIFS('CO2'!D:D,'CO2'!$B:$B,$A44,'CO2'!$A:$A,"RSSCO2")+SUMIFS('CO2'!D:D,'CO2'!$B:$B,$A44,'CO2'!$A:$A,"TRNCO2")</f>
        <v>5169.2042812840464</v>
      </c>
      <c r="D44" s="15">
        <f>SUMIFS('CO2'!E:E,'CO2'!$B:$B,$A44,'CO2'!$A:$A,"COMCO2")+SUMIFS('CO2'!E:E,'CO2'!$B:$B,$A44,'CO2'!$A:$A,"ELCCO2")+SUMIFS('CO2'!E:E,'CO2'!$B:$B,$A44,'CO2'!$A:$A,"ETHCO2")+SUMIFS('CO2'!E:E,'CO2'!$B:$B,$A44,'CO2'!$A:$A,"INDCO2")+SUMIFS('CO2'!E:E,'CO2'!$B:$B,$A44,'CO2'!$A:$A,"REFCO2")+SUMIFS('CO2'!E:E,'CO2'!$B:$B,$A44,'CO2'!$A:$A,"RESCO2")+SUMIFS('CO2'!E:E,'CO2'!$B:$B,$A44,'CO2'!$A:$A,"RSSCO2")+SUMIFS('CO2'!E:E,'CO2'!$B:$B,$A44,'CO2'!$A:$A,"TRNCO2")</f>
        <v>5089.7886181182766</v>
      </c>
      <c r="E44" s="15">
        <f>SUMIFS('CO2'!F:F,'CO2'!$B:$B,$A44,'CO2'!$A:$A,"COMCO2")+SUMIFS('CO2'!F:F,'CO2'!$B:$B,$A44,'CO2'!$A:$A,"ELCCO2")+SUMIFS('CO2'!F:F,'CO2'!$B:$B,$A44,'CO2'!$A:$A,"ETHCO2")+SUMIFS('CO2'!F:F,'CO2'!$B:$B,$A44,'CO2'!$A:$A,"INDCO2")+SUMIFS('CO2'!F:F,'CO2'!$B:$B,$A44,'CO2'!$A:$A,"REFCO2")+SUMIFS('CO2'!F:F,'CO2'!$B:$B,$A44,'CO2'!$A:$A,"RESCO2")+SUMIFS('CO2'!F:F,'CO2'!$B:$B,$A44,'CO2'!$A:$A,"RSSCO2")+SUMIFS('CO2'!F:F,'CO2'!$B:$B,$A44,'CO2'!$A:$A,"TRNCO2")</f>
        <v>4813.5870892443909</v>
      </c>
      <c r="F44" s="15">
        <f>SUMIFS('CO2'!G:G,'CO2'!$B:$B,$A44,'CO2'!$A:$A,"COMCO2")+SUMIFS('CO2'!G:G,'CO2'!$B:$B,$A44,'CO2'!$A:$A,"ELCCO2")+SUMIFS('CO2'!G:G,'CO2'!$B:$B,$A44,'CO2'!$A:$A,"ETHCO2")+SUMIFS('CO2'!G:G,'CO2'!$B:$B,$A44,'CO2'!$A:$A,"INDCO2")+SUMIFS('CO2'!G:G,'CO2'!$B:$B,$A44,'CO2'!$A:$A,"REFCO2")+SUMIFS('CO2'!G:G,'CO2'!$B:$B,$A44,'CO2'!$A:$A,"RESCO2")+SUMIFS('CO2'!G:G,'CO2'!$B:$B,$A44,'CO2'!$A:$A,"RSSCO2")+SUMIFS('CO2'!G:G,'CO2'!$B:$B,$A44,'CO2'!$A:$A,"TRNCO2")</f>
        <v>4256</v>
      </c>
      <c r="G44" s="15">
        <f>SUMIFS('CO2'!H:H,'CO2'!$B:$B,$A44,'CO2'!$A:$A,"COMCO2")+SUMIFS('CO2'!H:H,'CO2'!$B:$B,$A44,'CO2'!$A:$A,"ELCCO2")+SUMIFS('CO2'!H:H,'CO2'!$B:$B,$A44,'CO2'!$A:$A,"ETHCO2")+SUMIFS('CO2'!H:H,'CO2'!$B:$B,$A44,'CO2'!$A:$A,"INDCO2")+SUMIFS('CO2'!H:H,'CO2'!$B:$B,$A44,'CO2'!$A:$A,"REFCO2")+SUMIFS('CO2'!H:H,'CO2'!$B:$B,$A44,'CO2'!$A:$A,"RESCO2")+SUMIFS('CO2'!H:H,'CO2'!$B:$B,$A44,'CO2'!$A:$A,"RSSCO2")+SUMIFS('CO2'!H:H,'CO2'!$B:$B,$A44,'CO2'!$A:$A,"TRNCO2")</f>
        <v>3748.0000000000055</v>
      </c>
      <c r="H44" s="15">
        <f>SUMIFS('CO2'!I:I,'CO2'!$B:$B,$A44,'CO2'!$A:$A,"COMCO2")+SUMIFS('CO2'!I:I,'CO2'!$B:$B,$A44,'CO2'!$A:$A,"ELCCO2")+SUMIFS('CO2'!I:I,'CO2'!$B:$B,$A44,'CO2'!$A:$A,"ETHCO2")+SUMIFS('CO2'!I:I,'CO2'!$B:$B,$A44,'CO2'!$A:$A,"INDCO2")+SUMIFS('CO2'!I:I,'CO2'!$B:$B,$A44,'CO2'!$A:$A,"REFCO2")+SUMIFS('CO2'!I:I,'CO2'!$B:$B,$A44,'CO2'!$A:$A,"RESCO2")+SUMIFS('CO2'!I:I,'CO2'!$B:$B,$A44,'CO2'!$A:$A,"RSSCO2")+SUMIFS('CO2'!I:I,'CO2'!$B:$B,$A44,'CO2'!$A:$A,"TRNCO2")</f>
        <v>3240.0000000000036</v>
      </c>
      <c r="I44" s="15">
        <f>SUMIFS('CO2'!J:J,'CO2'!$B:$B,$A44,'CO2'!$A:$A,"COMCO2")+SUMIFS('CO2'!J:J,'CO2'!$B:$B,$A44,'CO2'!$A:$A,"ELCCO2")+SUMIFS('CO2'!J:J,'CO2'!$B:$B,$A44,'CO2'!$A:$A,"ETHCO2")+SUMIFS('CO2'!J:J,'CO2'!$B:$B,$A44,'CO2'!$A:$A,"INDCO2")+SUMIFS('CO2'!J:J,'CO2'!$B:$B,$A44,'CO2'!$A:$A,"REFCO2")+SUMIFS('CO2'!J:J,'CO2'!$B:$B,$A44,'CO2'!$A:$A,"RESCO2")+SUMIFS('CO2'!J:J,'CO2'!$B:$B,$A44,'CO2'!$A:$A,"RSSCO2")+SUMIFS('CO2'!J:J,'CO2'!$B:$B,$A44,'CO2'!$A:$A,"TRNCO2")</f>
        <v>2731.9999999999973</v>
      </c>
      <c r="J44" s="15">
        <f>SUMIFS('CO2'!K:K,'CO2'!$B:$B,$A44,'CO2'!$A:$A,"COMCO2")+SUMIFS('CO2'!K:K,'CO2'!$B:$B,$A44,'CO2'!$A:$A,"ELCCO2")+SUMIFS('CO2'!K:K,'CO2'!$B:$B,$A44,'CO2'!$A:$A,"ETHCO2")+SUMIFS('CO2'!K:K,'CO2'!$B:$B,$A44,'CO2'!$A:$A,"INDCO2")+SUMIFS('CO2'!K:K,'CO2'!$B:$B,$A44,'CO2'!$A:$A,"REFCO2")+SUMIFS('CO2'!K:K,'CO2'!$B:$B,$A44,'CO2'!$A:$A,"RESCO2")+SUMIFS('CO2'!K:K,'CO2'!$B:$B,$A44,'CO2'!$A:$A,"RSSCO2")+SUMIFS('CO2'!K:K,'CO2'!$B:$B,$A44,'CO2'!$A:$A,"TRNCO2")</f>
        <v>2224.0000000000036</v>
      </c>
      <c r="K44" s="15">
        <f>SUMIFS('CO2'!L:L,'CO2'!$B:$B,$A44,'CO2'!$A:$A,"COMCO2")+SUMIFS('CO2'!L:L,'CO2'!$B:$B,$A44,'CO2'!$A:$A,"ELCCO2")+SUMIFS('CO2'!L:L,'CO2'!$B:$B,$A44,'CO2'!$A:$A,"ETHCO2")+SUMIFS('CO2'!L:L,'CO2'!$B:$B,$A44,'CO2'!$A:$A,"INDCO2")+SUMIFS('CO2'!L:L,'CO2'!$B:$B,$A44,'CO2'!$A:$A,"REFCO2")+SUMIFS('CO2'!L:L,'CO2'!$B:$B,$A44,'CO2'!$A:$A,"RESCO2")+SUMIFS('CO2'!L:L,'CO2'!$B:$B,$A44,'CO2'!$A:$A,"RSSCO2")+SUMIFS('CO2'!L:L,'CO2'!$B:$B,$A44,'CO2'!$A:$A,"TRNCO2")</f>
        <v>1716.0000000000005</v>
      </c>
    </row>
    <row r="45" spans="1:11" x14ac:dyDescent="0.25">
      <c r="A45" s="2" t="s">
        <v>119</v>
      </c>
      <c r="B45" s="15">
        <f>SUMIFS('CO2'!C:C,'CO2'!$B:$B,$A45,'CO2'!$A:$A,"COMCO2")+SUMIFS('CO2'!C:C,'CO2'!$B:$B,$A45,'CO2'!$A:$A,"ELCCO2")+SUMIFS('CO2'!C:C,'CO2'!$B:$B,$A45,'CO2'!$A:$A,"ETHCO2")+SUMIFS('CO2'!C:C,'CO2'!$B:$B,$A45,'CO2'!$A:$A,"INDCO2")+SUMIFS('CO2'!C:C,'CO2'!$B:$B,$A45,'CO2'!$A:$A,"REFCO2")+SUMIFS('CO2'!C:C,'CO2'!$B:$B,$A45,'CO2'!$A:$A,"RESCO2")+SUMIFS('CO2'!C:C,'CO2'!$B:$B,$A45,'CO2'!$A:$A,"RSSCO2")+SUMIFS('CO2'!C:C,'CO2'!$B:$B,$A45,'CO2'!$A:$A,"TRNCO2")</f>
        <v>5377.4622222844446</v>
      </c>
      <c r="C45" s="15">
        <f>SUMIFS('CO2'!D:D,'CO2'!$B:$B,$A45,'CO2'!$A:$A,"COMCO2")+SUMIFS('CO2'!D:D,'CO2'!$B:$B,$A45,'CO2'!$A:$A,"ELCCO2")+SUMIFS('CO2'!D:D,'CO2'!$B:$B,$A45,'CO2'!$A:$A,"ETHCO2")+SUMIFS('CO2'!D:D,'CO2'!$B:$B,$A45,'CO2'!$A:$A,"INDCO2")+SUMIFS('CO2'!D:D,'CO2'!$B:$B,$A45,'CO2'!$A:$A,"REFCO2")+SUMIFS('CO2'!D:D,'CO2'!$B:$B,$A45,'CO2'!$A:$A,"RESCO2")+SUMIFS('CO2'!D:D,'CO2'!$B:$B,$A45,'CO2'!$A:$A,"RSSCO2")+SUMIFS('CO2'!D:D,'CO2'!$B:$B,$A45,'CO2'!$A:$A,"TRNCO2")</f>
        <v>5169.1020124946708</v>
      </c>
      <c r="D45" s="15">
        <f>SUMIFS('CO2'!E:E,'CO2'!$B:$B,$A45,'CO2'!$A:$A,"COMCO2")+SUMIFS('CO2'!E:E,'CO2'!$B:$B,$A45,'CO2'!$A:$A,"ELCCO2")+SUMIFS('CO2'!E:E,'CO2'!$B:$B,$A45,'CO2'!$A:$A,"ETHCO2")+SUMIFS('CO2'!E:E,'CO2'!$B:$B,$A45,'CO2'!$A:$A,"INDCO2")+SUMIFS('CO2'!E:E,'CO2'!$B:$B,$A45,'CO2'!$A:$A,"REFCO2")+SUMIFS('CO2'!E:E,'CO2'!$B:$B,$A45,'CO2'!$A:$A,"RESCO2")+SUMIFS('CO2'!E:E,'CO2'!$B:$B,$A45,'CO2'!$A:$A,"RSSCO2")+SUMIFS('CO2'!E:E,'CO2'!$B:$B,$A45,'CO2'!$A:$A,"TRNCO2")</f>
        <v>5089.3967983243911</v>
      </c>
      <c r="E45" s="15">
        <f>SUMIFS('CO2'!F:F,'CO2'!$B:$B,$A45,'CO2'!$A:$A,"COMCO2")+SUMIFS('CO2'!F:F,'CO2'!$B:$B,$A45,'CO2'!$A:$A,"ELCCO2")+SUMIFS('CO2'!F:F,'CO2'!$B:$B,$A45,'CO2'!$A:$A,"ETHCO2")+SUMIFS('CO2'!F:F,'CO2'!$B:$B,$A45,'CO2'!$A:$A,"INDCO2")+SUMIFS('CO2'!F:F,'CO2'!$B:$B,$A45,'CO2'!$A:$A,"REFCO2")+SUMIFS('CO2'!F:F,'CO2'!$B:$B,$A45,'CO2'!$A:$A,"RESCO2")+SUMIFS('CO2'!F:F,'CO2'!$B:$B,$A45,'CO2'!$A:$A,"RSSCO2")+SUMIFS('CO2'!F:F,'CO2'!$B:$B,$A45,'CO2'!$A:$A,"TRNCO2")</f>
        <v>4813.9243727765934</v>
      </c>
      <c r="F45" s="15">
        <f>SUMIFS('CO2'!G:G,'CO2'!$B:$B,$A45,'CO2'!$A:$A,"COMCO2")+SUMIFS('CO2'!G:G,'CO2'!$B:$B,$A45,'CO2'!$A:$A,"ELCCO2")+SUMIFS('CO2'!G:G,'CO2'!$B:$B,$A45,'CO2'!$A:$A,"ETHCO2")+SUMIFS('CO2'!G:G,'CO2'!$B:$B,$A45,'CO2'!$A:$A,"INDCO2")+SUMIFS('CO2'!G:G,'CO2'!$B:$B,$A45,'CO2'!$A:$A,"REFCO2")+SUMIFS('CO2'!G:G,'CO2'!$B:$B,$A45,'CO2'!$A:$A,"RESCO2")+SUMIFS('CO2'!G:G,'CO2'!$B:$B,$A45,'CO2'!$A:$A,"RSSCO2")+SUMIFS('CO2'!G:G,'CO2'!$B:$B,$A45,'CO2'!$A:$A,"TRNCO2")</f>
        <v>4255.9999999999945</v>
      </c>
      <c r="G45" s="15">
        <f>SUMIFS('CO2'!H:H,'CO2'!$B:$B,$A45,'CO2'!$A:$A,"COMCO2")+SUMIFS('CO2'!H:H,'CO2'!$B:$B,$A45,'CO2'!$A:$A,"ELCCO2")+SUMIFS('CO2'!H:H,'CO2'!$B:$B,$A45,'CO2'!$A:$A,"ETHCO2")+SUMIFS('CO2'!H:H,'CO2'!$B:$B,$A45,'CO2'!$A:$A,"INDCO2")+SUMIFS('CO2'!H:H,'CO2'!$B:$B,$A45,'CO2'!$A:$A,"REFCO2")+SUMIFS('CO2'!H:H,'CO2'!$B:$B,$A45,'CO2'!$A:$A,"RESCO2")+SUMIFS('CO2'!H:H,'CO2'!$B:$B,$A45,'CO2'!$A:$A,"RSSCO2")+SUMIFS('CO2'!H:H,'CO2'!$B:$B,$A45,'CO2'!$A:$A,"TRNCO2")</f>
        <v>3747.999999999839</v>
      </c>
      <c r="H45" s="15">
        <f>SUMIFS('CO2'!I:I,'CO2'!$B:$B,$A45,'CO2'!$A:$A,"COMCO2")+SUMIFS('CO2'!I:I,'CO2'!$B:$B,$A45,'CO2'!$A:$A,"ELCCO2")+SUMIFS('CO2'!I:I,'CO2'!$B:$B,$A45,'CO2'!$A:$A,"ETHCO2")+SUMIFS('CO2'!I:I,'CO2'!$B:$B,$A45,'CO2'!$A:$A,"INDCO2")+SUMIFS('CO2'!I:I,'CO2'!$B:$B,$A45,'CO2'!$A:$A,"REFCO2")+SUMIFS('CO2'!I:I,'CO2'!$B:$B,$A45,'CO2'!$A:$A,"RESCO2")+SUMIFS('CO2'!I:I,'CO2'!$B:$B,$A45,'CO2'!$A:$A,"RSSCO2")+SUMIFS('CO2'!I:I,'CO2'!$B:$B,$A45,'CO2'!$A:$A,"TRNCO2")</f>
        <v>3240</v>
      </c>
      <c r="I45" s="15">
        <f>SUMIFS('CO2'!J:J,'CO2'!$B:$B,$A45,'CO2'!$A:$A,"COMCO2")+SUMIFS('CO2'!J:J,'CO2'!$B:$B,$A45,'CO2'!$A:$A,"ELCCO2")+SUMIFS('CO2'!J:J,'CO2'!$B:$B,$A45,'CO2'!$A:$A,"ETHCO2")+SUMIFS('CO2'!J:J,'CO2'!$B:$B,$A45,'CO2'!$A:$A,"INDCO2")+SUMIFS('CO2'!J:J,'CO2'!$B:$B,$A45,'CO2'!$A:$A,"REFCO2")+SUMIFS('CO2'!J:J,'CO2'!$B:$B,$A45,'CO2'!$A:$A,"RESCO2")+SUMIFS('CO2'!J:J,'CO2'!$B:$B,$A45,'CO2'!$A:$A,"RSSCO2")+SUMIFS('CO2'!J:J,'CO2'!$B:$B,$A45,'CO2'!$A:$A,"TRNCO2")</f>
        <v>2732.0000000000023</v>
      </c>
      <c r="J45" s="15">
        <f>SUMIFS('CO2'!K:K,'CO2'!$B:$B,$A45,'CO2'!$A:$A,"COMCO2")+SUMIFS('CO2'!K:K,'CO2'!$B:$B,$A45,'CO2'!$A:$A,"ELCCO2")+SUMIFS('CO2'!K:K,'CO2'!$B:$B,$A45,'CO2'!$A:$A,"ETHCO2")+SUMIFS('CO2'!K:K,'CO2'!$B:$B,$A45,'CO2'!$A:$A,"INDCO2")+SUMIFS('CO2'!K:K,'CO2'!$B:$B,$A45,'CO2'!$A:$A,"REFCO2")+SUMIFS('CO2'!K:K,'CO2'!$B:$B,$A45,'CO2'!$A:$A,"RESCO2")+SUMIFS('CO2'!K:K,'CO2'!$B:$B,$A45,'CO2'!$A:$A,"RSSCO2")+SUMIFS('CO2'!K:K,'CO2'!$B:$B,$A45,'CO2'!$A:$A,"TRNCO2")</f>
        <v>2223.9999999999991</v>
      </c>
      <c r="K45" s="15">
        <f>SUMIFS('CO2'!L:L,'CO2'!$B:$B,$A45,'CO2'!$A:$A,"COMCO2")+SUMIFS('CO2'!L:L,'CO2'!$B:$B,$A45,'CO2'!$A:$A,"ELCCO2")+SUMIFS('CO2'!L:L,'CO2'!$B:$B,$A45,'CO2'!$A:$A,"ETHCO2")+SUMIFS('CO2'!L:L,'CO2'!$B:$B,$A45,'CO2'!$A:$A,"INDCO2")+SUMIFS('CO2'!L:L,'CO2'!$B:$B,$A45,'CO2'!$A:$A,"REFCO2")+SUMIFS('CO2'!L:L,'CO2'!$B:$B,$A45,'CO2'!$A:$A,"RESCO2")+SUMIFS('CO2'!L:L,'CO2'!$B:$B,$A45,'CO2'!$A:$A,"RSSCO2")+SUMIFS('CO2'!L:L,'CO2'!$B:$B,$A45,'CO2'!$A:$A,"TRNCO2")</f>
        <v>1716.0000000009691</v>
      </c>
    </row>
    <row r="46" spans="1:11" x14ac:dyDescent="0.25">
      <c r="A46" s="2" t="s">
        <v>165</v>
      </c>
      <c r="B46" s="15">
        <f>SUMIFS('CO2'!C:C,'CO2'!$B:$B,$A46,'CO2'!$A:$A,"COMCO2")+SUMIFS('CO2'!C:C,'CO2'!$B:$B,$A46,'CO2'!$A:$A,"ELCCO2")+SUMIFS('CO2'!C:C,'CO2'!$B:$B,$A46,'CO2'!$A:$A,"ETHCO2")+SUMIFS('CO2'!C:C,'CO2'!$B:$B,$A46,'CO2'!$A:$A,"INDCO2")+SUMIFS('CO2'!C:C,'CO2'!$B:$B,$A46,'CO2'!$A:$A,"REFCO2")+SUMIFS('CO2'!C:C,'CO2'!$B:$B,$A46,'CO2'!$A:$A,"RESCO2")+SUMIFS('CO2'!C:C,'CO2'!$B:$B,$A46,'CO2'!$A:$A,"RSSCO2")+SUMIFS('CO2'!C:C,'CO2'!$B:$B,$A46,'CO2'!$A:$A,"TRNCO2")</f>
        <v>5377.4521251824299</v>
      </c>
      <c r="C46" s="15">
        <f>SUMIFS('CO2'!D:D,'CO2'!$B:$B,$A46,'CO2'!$A:$A,"COMCO2")+SUMIFS('CO2'!D:D,'CO2'!$B:$B,$A46,'CO2'!$A:$A,"ELCCO2")+SUMIFS('CO2'!D:D,'CO2'!$B:$B,$A46,'CO2'!$A:$A,"ETHCO2")+SUMIFS('CO2'!D:D,'CO2'!$B:$B,$A46,'CO2'!$A:$A,"INDCO2")+SUMIFS('CO2'!D:D,'CO2'!$B:$B,$A46,'CO2'!$A:$A,"REFCO2")+SUMIFS('CO2'!D:D,'CO2'!$B:$B,$A46,'CO2'!$A:$A,"RESCO2")+SUMIFS('CO2'!D:D,'CO2'!$B:$B,$A46,'CO2'!$A:$A,"RSSCO2")+SUMIFS('CO2'!D:D,'CO2'!$B:$B,$A46,'CO2'!$A:$A,"TRNCO2")</f>
        <v>5170.4889076679028</v>
      </c>
      <c r="D46" s="15">
        <f>SUMIFS('CO2'!E:E,'CO2'!$B:$B,$A46,'CO2'!$A:$A,"COMCO2")+SUMIFS('CO2'!E:E,'CO2'!$B:$B,$A46,'CO2'!$A:$A,"ELCCO2")+SUMIFS('CO2'!E:E,'CO2'!$B:$B,$A46,'CO2'!$A:$A,"ETHCO2")+SUMIFS('CO2'!E:E,'CO2'!$B:$B,$A46,'CO2'!$A:$A,"INDCO2")+SUMIFS('CO2'!E:E,'CO2'!$B:$B,$A46,'CO2'!$A:$A,"REFCO2")+SUMIFS('CO2'!E:E,'CO2'!$B:$B,$A46,'CO2'!$A:$A,"RESCO2")+SUMIFS('CO2'!E:E,'CO2'!$B:$B,$A46,'CO2'!$A:$A,"RSSCO2")+SUMIFS('CO2'!E:E,'CO2'!$B:$B,$A46,'CO2'!$A:$A,"TRNCO2")</f>
        <v>5090.690905236328</v>
      </c>
      <c r="E46" s="15">
        <f>SUMIFS('CO2'!F:F,'CO2'!$B:$B,$A46,'CO2'!$A:$A,"COMCO2")+SUMIFS('CO2'!F:F,'CO2'!$B:$B,$A46,'CO2'!$A:$A,"ELCCO2")+SUMIFS('CO2'!F:F,'CO2'!$B:$B,$A46,'CO2'!$A:$A,"ETHCO2")+SUMIFS('CO2'!F:F,'CO2'!$B:$B,$A46,'CO2'!$A:$A,"INDCO2")+SUMIFS('CO2'!F:F,'CO2'!$B:$B,$A46,'CO2'!$A:$A,"REFCO2")+SUMIFS('CO2'!F:F,'CO2'!$B:$B,$A46,'CO2'!$A:$A,"RESCO2")+SUMIFS('CO2'!F:F,'CO2'!$B:$B,$A46,'CO2'!$A:$A,"RSSCO2")+SUMIFS('CO2'!F:F,'CO2'!$B:$B,$A46,'CO2'!$A:$A,"TRNCO2")</f>
        <v>4814.1159346930808</v>
      </c>
      <c r="F46" s="15">
        <f>SUMIFS('CO2'!G:G,'CO2'!$B:$B,$A46,'CO2'!$A:$A,"COMCO2")+SUMIFS('CO2'!G:G,'CO2'!$B:$B,$A46,'CO2'!$A:$A,"ELCCO2")+SUMIFS('CO2'!G:G,'CO2'!$B:$B,$A46,'CO2'!$A:$A,"ETHCO2")+SUMIFS('CO2'!G:G,'CO2'!$B:$B,$A46,'CO2'!$A:$A,"INDCO2")+SUMIFS('CO2'!G:G,'CO2'!$B:$B,$A46,'CO2'!$A:$A,"REFCO2")+SUMIFS('CO2'!G:G,'CO2'!$B:$B,$A46,'CO2'!$A:$A,"RESCO2")+SUMIFS('CO2'!G:G,'CO2'!$B:$B,$A46,'CO2'!$A:$A,"RSSCO2")+SUMIFS('CO2'!G:G,'CO2'!$B:$B,$A46,'CO2'!$A:$A,"TRNCO2")</f>
        <v>4256.0000000000036</v>
      </c>
      <c r="G46" s="15">
        <f>SUMIFS('CO2'!H:H,'CO2'!$B:$B,$A46,'CO2'!$A:$A,"COMCO2")+SUMIFS('CO2'!H:H,'CO2'!$B:$B,$A46,'CO2'!$A:$A,"ELCCO2")+SUMIFS('CO2'!H:H,'CO2'!$B:$B,$A46,'CO2'!$A:$A,"ETHCO2")+SUMIFS('CO2'!H:H,'CO2'!$B:$B,$A46,'CO2'!$A:$A,"INDCO2")+SUMIFS('CO2'!H:H,'CO2'!$B:$B,$A46,'CO2'!$A:$A,"REFCO2")+SUMIFS('CO2'!H:H,'CO2'!$B:$B,$A46,'CO2'!$A:$A,"RESCO2")+SUMIFS('CO2'!H:H,'CO2'!$B:$B,$A46,'CO2'!$A:$A,"RSSCO2")+SUMIFS('CO2'!H:H,'CO2'!$B:$B,$A46,'CO2'!$A:$A,"TRNCO2")</f>
        <v>3748.0000000000018</v>
      </c>
      <c r="H46" s="15">
        <f>SUMIFS('CO2'!I:I,'CO2'!$B:$B,$A46,'CO2'!$A:$A,"COMCO2")+SUMIFS('CO2'!I:I,'CO2'!$B:$B,$A46,'CO2'!$A:$A,"ELCCO2")+SUMIFS('CO2'!I:I,'CO2'!$B:$B,$A46,'CO2'!$A:$A,"ETHCO2")+SUMIFS('CO2'!I:I,'CO2'!$B:$B,$A46,'CO2'!$A:$A,"INDCO2")+SUMIFS('CO2'!I:I,'CO2'!$B:$B,$A46,'CO2'!$A:$A,"REFCO2")+SUMIFS('CO2'!I:I,'CO2'!$B:$B,$A46,'CO2'!$A:$A,"RESCO2")+SUMIFS('CO2'!I:I,'CO2'!$B:$B,$A46,'CO2'!$A:$A,"RSSCO2")+SUMIFS('CO2'!I:I,'CO2'!$B:$B,$A46,'CO2'!$A:$A,"TRNCO2")</f>
        <v>3239.9999999999936</v>
      </c>
      <c r="I46" s="15">
        <f>SUMIFS('CO2'!J:J,'CO2'!$B:$B,$A46,'CO2'!$A:$A,"COMCO2")+SUMIFS('CO2'!J:J,'CO2'!$B:$B,$A46,'CO2'!$A:$A,"ELCCO2")+SUMIFS('CO2'!J:J,'CO2'!$B:$B,$A46,'CO2'!$A:$A,"ETHCO2")+SUMIFS('CO2'!J:J,'CO2'!$B:$B,$A46,'CO2'!$A:$A,"INDCO2")+SUMIFS('CO2'!J:J,'CO2'!$B:$B,$A46,'CO2'!$A:$A,"REFCO2")+SUMIFS('CO2'!J:J,'CO2'!$B:$B,$A46,'CO2'!$A:$A,"RESCO2")+SUMIFS('CO2'!J:J,'CO2'!$B:$B,$A46,'CO2'!$A:$A,"RSSCO2")+SUMIFS('CO2'!J:J,'CO2'!$B:$B,$A46,'CO2'!$A:$A,"TRNCO2")</f>
        <v>2732.0000000000045</v>
      </c>
      <c r="J46" s="15">
        <f>SUMIFS('CO2'!K:K,'CO2'!$B:$B,$A46,'CO2'!$A:$A,"COMCO2")+SUMIFS('CO2'!K:K,'CO2'!$B:$B,$A46,'CO2'!$A:$A,"ELCCO2")+SUMIFS('CO2'!K:K,'CO2'!$B:$B,$A46,'CO2'!$A:$A,"ETHCO2")+SUMIFS('CO2'!K:K,'CO2'!$B:$B,$A46,'CO2'!$A:$A,"INDCO2")+SUMIFS('CO2'!K:K,'CO2'!$B:$B,$A46,'CO2'!$A:$A,"REFCO2")+SUMIFS('CO2'!K:K,'CO2'!$B:$B,$A46,'CO2'!$A:$A,"RESCO2")+SUMIFS('CO2'!K:K,'CO2'!$B:$B,$A46,'CO2'!$A:$A,"RSSCO2")+SUMIFS('CO2'!K:K,'CO2'!$B:$B,$A46,'CO2'!$A:$A,"TRNCO2")</f>
        <v>2223.9999999998972</v>
      </c>
      <c r="K46" s="15">
        <f>SUMIFS('CO2'!L:L,'CO2'!$B:$B,$A46,'CO2'!$A:$A,"COMCO2")+SUMIFS('CO2'!L:L,'CO2'!$B:$B,$A46,'CO2'!$A:$A,"ELCCO2")+SUMIFS('CO2'!L:L,'CO2'!$B:$B,$A46,'CO2'!$A:$A,"ETHCO2")+SUMIFS('CO2'!L:L,'CO2'!$B:$B,$A46,'CO2'!$A:$A,"INDCO2")+SUMIFS('CO2'!L:L,'CO2'!$B:$B,$A46,'CO2'!$A:$A,"REFCO2")+SUMIFS('CO2'!L:L,'CO2'!$B:$B,$A46,'CO2'!$A:$A,"RESCO2")+SUMIFS('CO2'!L:L,'CO2'!$B:$B,$A46,'CO2'!$A:$A,"RSSCO2")+SUMIFS('CO2'!L:L,'CO2'!$B:$B,$A46,'CO2'!$A:$A,"TRNCO2")</f>
        <v>1716.0000000010514</v>
      </c>
    </row>
    <row r="47" spans="1:11" x14ac:dyDescent="0.25">
      <c r="A47" s="2" t="s">
        <v>185</v>
      </c>
      <c r="B47" s="15">
        <f>SUMIFS('CO2'!C:C,'CO2'!$B:$B,$A47,'CO2'!$A:$A,"COMCO2")+SUMIFS('CO2'!C:C,'CO2'!$B:$B,$A47,'CO2'!$A:$A,"ELCCO2")+SUMIFS('CO2'!C:C,'CO2'!$B:$B,$A47,'CO2'!$A:$A,"ETHCO2")+SUMIFS('CO2'!C:C,'CO2'!$B:$B,$A47,'CO2'!$A:$A,"INDCO2")+SUMIFS('CO2'!C:C,'CO2'!$B:$B,$A47,'CO2'!$A:$A,"REFCO2")+SUMIFS('CO2'!C:C,'CO2'!$B:$B,$A47,'CO2'!$A:$A,"RESCO2")+SUMIFS('CO2'!C:C,'CO2'!$B:$B,$A47,'CO2'!$A:$A,"RSSCO2")+SUMIFS('CO2'!C:C,'CO2'!$B:$B,$A47,'CO2'!$A:$A,"TRNCO2")</f>
        <v>5377.4358717889891</v>
      </c>
      <c r="C47" s="15">
        <f>SUMIFS('CO2'!D:D,'CO2'!$B:$B,$A47,'CO2'!$A:$A,"COMCO2")+SUMIFS('CO2'!D:D,'CO2'!$B:$B,$A47,'CO2'!$A:$A,"ELCCO2")+SUMIFS('CO2'!D:D,'CO2'!$B:$B,$A47,'CO2'!$A:$A,"ETHCO2")+SUMIFS('CO2'!D:D,'CO2'!$B:$B,$A47,'CO2'!$A:$A,"INDCO2")+SUMIFS('CO2'!D:D,'CO2'!$B:$B,$A47,'CO2'!$A:$A,"REFCO2")+SUMIFS('CO2'!D:D,'CO2'!$B:$B,$A47,'CO2'!$A:$A,"RESCO2")+SUMIFS('CO2'!D:D,'CO2'!$B:$B,$A47,'CO2'!$A:$A,"RSSCO2")+SUMIFS('CO2'!D:D,'CO2'!$B:$B,$A47,'CO2'!$A:$A,"TRNCO2")</f>
        <v>5169.0597142784882</v>
      </c>
      <c r="D47" s="15">
        <f>SUMIFS('CO2'!E:E,'CO2'!$B:$B,$A47,'CO2'!$A:$A,"COMCO2")+SUMIFS('CO2'!E:E,'CO2'!$B:$B,$A47,'CO2'!$A:$A,"ELCCO2")+SUMIFS('CO2'!E:E,'CO2'!$B:$B,$A47,'CO2'!$A:$A,"ETHCO2")+SUMIFS('CO2'!E:E,'CO2'!$B:$B,$A47,'CO2'!$A:$A,"INDCO2")+SUMIFS('CO2'!E:E,'CO2'!$B:$B,$A47,'CO2'!$A:$A,"REFCO2")+SUMIFS('CO2'!E:E,'CO2'!$B:$B,$A47,'CO2'!$A:$A,"RESCO2")+SUMIFS('CO2'!E:E,'CO2'!$B:$B,$A47,'CO2'!$A:$A,"RSSCO2")+SUMIFS('CO2'!E:E,'CO2'!$B:$B,$A47,'CO2'!$A:$A,"TRNCO2")</f>
        <v>5089.5247110509208</v>
      </c>
      <c r="E47" s="15">
        <f>SUMIFS('CO2'!F:F,'CO2'!$B:$B,$A47,'CO2'!$A:$A,"COMCO2")+SUMIFS('CO2'!F:F,'CO2'!$B:$B,$A47,'CO2'!$A:$A,"ELCCO2")+SUMIFS('CO2'!F:F,'CO2'!$B:$B,$A47,'CO2'!$A:$A,"ETHCO2")+SUMIFS('CO2'!F:F,'CO2'!$B:$B,$A47,'CO2'!$A:$A,"INDCO2")+SUMIFS('CO2'!F:F,'CO2'!$B:$B,$A47,'CO2'!$A:$A,"REFCO2")+SUMIFS('CO2'!F:F,'CO2'!$B:$B,$A47,'CO2'!$A:$A,"RESCO2")+SUMIFS('CO2'!F:F,'CO2'!$B:$B,$A47,'CO2'!$A:$A,"RSSCO2")+SUMIFS('CO2'!F:F,'CO2'!$B:$B,$A47,'CO2'!$A:$A,"TRNCO2")</f>
        <v>4813.0355629188334</v>
      </c>
      <c r="F47" s="15">
        <f>SUMIFS('CO2'!G:G,'CO2'!$B:$B,$A47,'CO2'!$A:$A,"COMCO2")+SUMIFS('CO2'!G:G,'CO2'!$B:$B,$A47,'CO2'!$A:$A,"ELCCO2")+SUMIFS('CO2'!G:G,'CO2'!$B:$B,$A47,'CO2'!$A:$A,"ETHCO2")+SUMIFS('CO2'!G:G,'CO2'!$B:$B,$A47,'CO2'!$A:$A,"INDCO2")+SUMIFS('CO2'!G:G,'CO2'!$B:$B,$A47,'CO2'!$A:$A,"REFCO2")+SUMIFS('CO2'!G:G,'CO2'!$B:$B,$A47,'CO2'!$A:$A,"RESCO2")+SUMIFS('CO2'!G:G,'CO2'!$B:$B,$A47,'CO2'!$A:$A,"RSSCO2")+SUMIFS('CO2'!G:G,'CO2'!$B:$B,$A47,'CO2'!$A:$A,"TRNCO2")</f>
        <v>4255.9999999999936</v>
      </c>
      <c r="G47" s="15">
        <f>SUMIFS('CO2'!H:H,'CO2'!$B:$B,$A47,'CO2'!$A:$A,"COMCO2")+SUMIFS('CO2'!H:H,'CO2'!$B:$B,$A47,'CO2'!$A:$A,"ELCCO2")+SUMIFS('CO2'!H:H,'CO2'!$B:$B,$A47,'CO2'!$A:$A,"ETHCO2")+SUMIFS('CO2'!H:H,'CO2'!$B:$B,$A47,'CO2'!$A:$A,"INDCO2")+SUMIFS('CO2'!H:H,'CO2'!$B:$B,$A47,'CO2'!$A:$A,"REFCO2")+SUMIFS('CO2'!H:H,'CO2'!$B:$B,$A47,'CO2'!$A:$A,"RESCO2")+SUMIFS('CO2'!H:H,'CO2'!$B:$B,$A47,'CO2'!$A:$A,"RSSCO2")+SUMIFS('CO2'!H:H,'CO2'!$B:$B,$A47,'CO2'!$A:$A,"TRNCO2")</f>
        <v>3748.0000000000018</v>
      </c>
      <c r="H47" s="15">
        <f>SUMIFS('CO2'!I:I,'CO2'!$B:$B,$A47,'CO2'!$A:$A,"COMCO2")+SUMIFS('CO2'!I:I,'CO2'!$B:$B,$A47,'CO2'!$A:$A,"ELCCO2")+SUMIFS('CO2'!I:I,'CO2'!$B:$B,$A47,'CO2'!$A:$A,"ETHCO2")+SUMIFS('CO2'!I:I,'CO2'!$B:$B,$A47,'CO2'!$A:$A,"INDCO2")+SUMIFS('CO2'!I:I,'CO2'!$B:$B,$A47,'CO2'!$A:$A,"REFCO2")+SUMIFS('CO2'!I:I,'CO2'!$B:$B,$A47,'CO2'!$A:$A,"RESCO2")+SUMIFS('CO2'!I:I,'CO2'!$B:$B,$A47,'CO2'!$A:$A,"RSSCO2")+SUMIFS('CO2'!I:I,'CO2'!$B:$B,$A47,'CO2'!$A:$A,"TRNCO2")</f>
        <v>3240.0000000000045</v>
      </c>
      <c r="I47" s="15">
        <f>SUMIFS('CO2'!J:J,'CO2'!$B:$B,$A47,'CO2'!$A:$A,"COMCO2")+SUMIFS('CO2'!J:J,'CO2'!$B:$B,$A47,'CO2'!$A:$A,"ELCCO2")+SUMIFS('CO2'!J:J,'CO2'!$B:$B,$A47,'CO2'!$A:$A,"ETHCO2")+SUMIFS('CO2'!J:J,'CO2'!$B:$B,$A47,'CO2'!$A:$A,"INDCO2")+SUMIFS('CO2'!J:J,'CO2'!$B:$B,$A47,'CO2'!$A:$A,"REFCO2")+SUMIFS('CO2'!J:J,'CO2'!$B:$B,$A47,'CO2'!$A:$A,"RESCO2")+SUMIFS('CO2'!J:J,'CO2'!$B:$B,$A47,'CO2'!$A:$A,"RSSCO2")+SUMIFS('CO2'!J:J,'CO2'!$B:$B,$A47,'CO2'!$A:$A,"TRNCO2")</f>
        <v>2732</v>
      </c>
      <c r="J47" s="15">
        <f>SUMIFS('CO2'!K:K,'CO2'!$B:$B,$A47,'CO2'!$A:$A,"COMCO2")+SUMIFS('CO2'!K:K,'CO2'!$B:$B,$A47,'CO2'!$A:$A,"ELCCO2")+SUMIFS('CO2'!K:K,'CO2'!$B:$B,$A47,'CO2'!$A:$A,"ETHCO2")+SUMIFS('CO2'!K:K,'CO2'!$B:$B,$A47,'CO2'!$A:$A,"INDCO2")+SUMIFS('CO2'!K:K,'CO2'!$B:$B,$A47,'CO2'!$A:$A,"REFCO2")+SUMIFS('CO2'!K:K,'CO2'!$B:$B,$A47,'CO2'!$A:$A,"RESCO2")+SUMIFS('CO2'!K:K,'CO2'!$B:$B,$A47,'CO2'!$A:$A,"RSSCO2")+SUMIFS('CO2'!K:K,'CO2'!$B:$B,$A47,'CO2'!$A:$A,"TRNCO2")</f>
        <v>2223.9999999999964</v>
      </c>
      <c r="K47" s="15">
        <f>SUMIFS('CO2'!L:L,'CO2'!$B:$B,$A47,'CO2'!$A:$A,"COMCO2")+SUMIFS('CO2'!L:L,'CO2'!$B:$B,$A47,'CO2'!$A:$A,"ELCCO2")+SUMIFS('CO2'!L:L,'CO2'!$B:$B,$A47,'CO2'!$A:$A,"ETHCO2")+SUMIFS('CO2'!L:L,'CO2'!$B:$B,$A47,'CO2'!$A:$A,"INDCO2")+SUMIFS('CO2'!L:L,'CO2'!$B:$B,$A47,'CO2'!$A:$A,"REFCO2")+SUMIFS('CO2'!L:L,'CO2'!$B:$B,$A47,'CO2'!$A:$A,"RESCO2")+SUMIFS('CO2'!L:L,'CO2'!$B:$B,$A47,'CO2'!$A:$A,"RSSCO2")+SUMIFS('CO2'!L:L,'CO2'!$B:$B,$A47,'CO2'!$A:$A,"TRNCO2")</f>
        <v>1715.9999999999998</v>
      </c>
    </row>
    <row r="48" spans="1:11" x14ac:dyDescent="0.25">
      <c r="A48" s="2" t="s">
        <v>122</v>
      </c>
      <c r="B48" s="15">
        <f>SUMIFS('CO2'!C:C,'CO2'!$B:$B,$A48,'CO2'!$A:$A,"COMCO2")+SUMIFS('CO2'!C:C,'CO2'!$B:$B,$A48,'CO2'!$A:$A,"ELCCO2")+SUMIFS('CO2'!C:C,'CO2'!$B:$B,$A48,'CO2'!$A:$A,"ETHCO2")+SUMIFS('CO2'!C:C,'CO2'!$B:$B,$A48,'CO2'!$A:$A,"INDCO2")+SUMIFS('CO2'!C:C,'CO2'!$B:$B,$A48,'CO2'!$A:$A,"REFCO2")+SUMIFS('CO2'!C:C,'CO2'!$B:$B,$A48,'CO2'!$A:$A,"RESCO2")+SUMIFS('CO2'!C:C,'CO2'!$B:$B,$A48,'CO2'!$A:$A,"RSSCO2")+SUMIFS('CO2'!C:C,'CO2'!$B:$B,$A48,'CO2'!$A:$A,"TRNCO2")</f>
        <v>5377.4521458011259</v>
      </c>
      <c r="C48" s="15">
        <f>SUMIFS('CO2'!D:D,'CO2'!$B:$B,$A48,'CO2'!$A:$A,"COMCO2")+SUMIFS('CO2'!D:D,'CO2'!$B:$B,$A48,'CO2'!$A:$A,"ELCCO2")+SUMIFS('CO2'!D:D,'CO2'!$B:$B,$A48,'CO2'!$A:$A,"ETHCO2")+SUMIFS('CO2'!D:D,'CO2'!$B:$B,$A48,'CO2'!$A:$A,"INDCO2")+SUMIFS('CO2'!D:D,'CO2'!$B:$B,$A48,'CO2'!$A:$A,"REFCO2")+SUMIFS('CO2'!D:D,'CO2'!$B:$B,$A48,'CO2'!$A:$A,"RESCO2")+SUMIFS('CO2'!D:D,'CO2'!$B:$B,$A48,'CO2'!$A:$A,"RSSCO2")+SUMIFS('CO2'!D:D,'CO2'!$B:$B,$A48,'CO2'!$A:$A,"TRNCO2")</f>
        <v>5169.1029483031853</v>
      </c>
      <c r="D48" s="15">
        <f>SUMIFS('CO2'!E:E,'CO2'!$B:$B,$A48,'CO2'!$A:$A,"COMCO2")+SUMIFS('CO2'!E:E,'CO2'!$B:$B,$A48,'CO2'!$A:$A,"ELCCO2")+SUMIFS('CO2'!E:E,'CO2'!$B:$B,$A48,'CO2'!$A:$A,"ETHCO2")+SUMIFS('CO2'!E:E,'CO2'!$B:$B,$A48,'CO2'!$A:$A,"INDCO2")+SUMIFS('CO2'!E:E,'CO2'!$B:$B,$A48,'CO2'!$A:$A,"REFCO2")+SUMIFS('CO2'!E:E,'CO2'!$B:$B,$A48,'CO2'!$A:$A,"RESCO2")+SUMIFS('CO2'!E:E,'CO2'!$B:$B,$A48,'CO2'!$A:$A,"RSSCO2")+SUMIFS('CO2'!E:E,'CO2'!$B:$B,$A48,'CO2'!$A:$A,"TRNCO2")</f>
        <v>5089.4645749920082</v>
      </c>
      <c r="E48" s="15">
        <f>SUMIFS('CO2'!F:F,'CO2'!$B:$B,$A48,'CO2'!$A:$A,"COMCO2")+SUMIFS('CO2'!F:F,'CO2'!$B:$B,$A48,'CO2'!$A:$A,"ELCCO2")+SUMIFS('CO2'!F:F,'CO2'!$B:$B,$A48,'CO2'!$A:$A,"ETHCO2")+SUMIFS('CO2'!F:F,'CO2'!$B:$B,$A48,'CO2'!$A:$A,"INDCO2")+SUMIFS('CO2'!F:F,'CO2'!$B:$B,$A48,'CO2'!$A:$A,"REFCO2")+SUMIFS('CO2'!F:F,'CO2'!$B:$B,$A48,'CO2'!$A:$A,"RESCO2")+SUMIFS('CO2'!F:F,'CO2'!$B:$B,$A48,'CO2'!$A:$A,"RSSCO2")+SUMIFS('CO2'!F:F,'CO2'!$B:$B,$A48,'CO2'!$A:$A,"TRNCO2")</f>
        <v>4813.7946344227321</v>
      </c>
      <c r="F48" s="15">
        <f>SUMIFS('CO2'!G:G,'CO2'!$B:$B,$A48,'CO2'!$A:$A,"COMCO2")+SUMIFS('CO2'!G:G,'CO2'!$B:$B,$A48,'CO2'!$A:$A,"ELCCO2")+SUMIFS('CO2'!G:G,'CO2'!$B:$B,$A48,'CO2'!$A:$A,"ETHCO2")+SUMIFS('CO2'!G:G,'CO2'!$B:$B,$A48,'CO2'!$A:$A,"INDCO2")+SUMIFS('CO2'!G:G,'CO2'!$B:$B,$A48,'CO2'!$A:$A,"REFCO2")+SUMIFS('CO2'!G:G,'CO2'!$B:$B,$A48,'CO2'!$A:$A,"RESCO2")+SUMIFS('CO2'!G:G,'CO2'!$B:$B,$A48,'CO2'!$A:$A,"RSSCO2")+SUMIFS('CO2'!G:G,'CO2'!$B:$B,$A48,'CO2'!$A:$A,"TRNCO2")</f>
        <v>4255.9999999999964</v>
      </c>
      <c r="G48" s="15">
        <f>SUMIFS('CO2'!H:H,'CO2'!$B:$B,$A48,'CO2'!$A:$A,"COMCO2")+SUMIFS('CO2'!H:H,'CO2'!$B:$B,$A48,'CO2'!$A:$A,"ELCCO2")+SUMIFS('CO2'!H:H,'CO2'!$B:$B,$A48,'CO2'!$A:$A,"ETHCO2")+SUMIFS('CO2'!H:H,'CO2'!$B:$B,$A48,'CO2'!$A:$A,"INDCO2")+SUMIFS('CO2'!H:H,'CO2'!$B:$B,$A48,'CO2'!$A:$A,"REFCO2")+SUMIFS('CO2'!H:H,'CO2'!$B:$B,$A48,'CO2'!$A:$A,"RESCO2")+SUMIFS('CO2'!H:H,'CO2'!$B:$B,$A48,'CO2'!$A:$A,"RSSCO2")+SUMIFS('CO2'!H:H,'CO2'!$B:$B,$A48,'CO2'!$A:$A,"TRNCO2")</f>
        <v>3748.0000000000009</v>
      </c>
      <c r="H48" s="15">
        <f>SUMIFS('CO2'!I:I,'CO2'!$B:$B,$A48,'CO2'!$A:$A,"COMCO2")+SUMIFS('CO2'!I:I,'CO2'!$B:$B,$A48,'CO2'!$A:$A,"ELCCO2")+SUMIFS('CO2'!I:I,'CO2'!$B:$B,$A48,'CO2'!$A:$A,"ETHCO2")+SUMIFS('CO2'!I:I,'CO2'!$B:$B,$A48,'CO2'!$A:$A,"INDCO2")+SUMIFS('CO2'!I:I,'CO2'!$B:$B,$A48,'CO2'!$A:$A,"REFCO2")+SUMIFS('CO2'!I:I,'CO2'!$B:$B,$A48,'CO2'!$A:$A,"RESCO2")+SUMIFS('CO2'!I:I,'CO2'!$B:$B,$A48,'CO2'!$A:$A,"RSSCO2")+SUMIFS('CO2'!I:I,'CO2'!$B:$B,$A48,'CO2'!$A:$A,"TRNCO2")</f>
        <v>3240.0000000000055</v>
      </c>
      <c r="I48" s="15">
        <f>SUMIFS('CO2'!J:J,'CO2'!$B:$B,$A48,'CO2'!$A:$A,"COMCO2")+SUMIFS('CO2'!J:J,'CO2'!$B:$B,$A48,'CO2'!$A:$A,"ELCCO2")+SUMIFS('CO2'!J:J,'CO2'!$B:$B,$A48,'CO2'!$A:$A,"ETHCO2")+SUMIFS('CO2'!J:J,'CO2'!$B:$B,$A48,'CO2'!$A:$A,"INDCO2")+SUMIFS('CO2'!J:J,'CO2'!$B:$B,$A48,'CO2'!$A:$A,"REFCO2")+SUMIFS('CO2'!J:J,'CO2'!$B:$B,$A48,'CO2'!$A:$A,"RESCO2")+SUMIFS('CO2'!J:J,'CO2'!$B:$B,$A48,'CO2'!$A:$A,"RSSCO2")+SUMIFS('CO2'!J:J,'CO2'!$B:$B,$A48,'CO2'!$A:$A,"TRNCO2")</f>
        <v>2732.0000000000045</v>
      </c>
      <c r="J48" s="15">
        <f>SUMIFS('CO2'!K:K,'CO2'!$B:$B,$A48,'CO2'!$A:$A,"COMCO2")+SUMIFS('CO2'!K:K,'CO2'!$B:$B,$A48,'CO2'!$A:$A,"ELCCO2")+SUMIFS('CO2'!K:K,'CO2'!$B:$B,$A48,'CO2'!$A:$A,"ETHCO2")+SUMIFS('CO2'!K:K,'CO2'!$B:$B,$A48,'CO2'!$A:$A,"INDCO2")+SUMIFS('CO2'!K:K,'CO2'!$B:$B,$A48,'CO2'!$A:$A,"REFCO2")+SUMIFS('CO2'!K:K,'CO2'!$B:$B,$A48,'CO2'!$A:$A,"RESCO2")+SUMIFS('CO2'!K:K,'CO2'!$B:$B,$A48,'CO2'!$A:$A,"RSSCO2")+SUMIFS('CO2'!K:K,'CO2'!$B:$B,$A48,'CO2'!$A:$A,"TRNCO2")</f>
        <v>2223.9999999999968</v>
      </c>
      <c r="K48" s="15">
        <f>SUMIFS('CO2'!L:L,'CO2'!$B:$B,$A48,'CO2'!$A:$A,"COMCO2")+SUMIFS('CO2'!L:L,'CO2'!$B:$B,$A48,'CO2'!$A:$A,"ELCCO2")+SUMIFS('CO2'!L:L,'CO2'!$B:$B,$A48,'CO2'!$A:$A,"ETHCO2")+SUMIFS('CO2'!L:L,'CO2'!$B:$B,$A48,'CO2'!$A:$A,"INDCO2")+SUMIFS('CO2'!L:L,'CO2'!$B:$B,$A48,'CO2'!$A:$A,"REFCO2")+SUMIFS('CO2'!L:L,'CO2'!$B:$B,$A48,'CO2'!$A:$A,"RESCO2")+SUMIFS('CO2'!L:L,'CO2'!$B:$B,$A48,'CO2'!$A:$A,"RSSCO2")+SUMIFS('CO2'!L:L,'CO2'!$B:$B,$A48,'CO2'!$A:$A,"TRNCO2")</f>
        <v>1716.0000000012164</v>
      </c>
    </row>
    <row r="49" spans="1:11" x14ac:dyDescent="0.25">
      <c r="A49" s="2" t="s">
        <v>186</v>
      </c>
      <c r="B49" s="15">
        <f>SUMIFS('CO2'!C:C,'CO2'!$B:$B,$A49,'CO2'!$A:$A,"COMCO2")+SUMIFS('CO2'!C:C,'CO2'!$B:$B,$A49,'CO2'!$A:$A,"ELCCO2")+SUMIFS('CO2'!C:C,'CO2'!$B:$B,$A49,'CO2'!$A:$A,"ETHCO2")+SUMIFS('CO2'!C:C,'CO2'!$B:$B,$A49,'CO2'!$A:$A,"INDCO2")+SUMIFS('CO2'!C:C,'CO2'!$B:$B,$A49,'CO2'!$A:$A,"REFCO2")+SUMIFS('CO2'!C:C,'CO2'!$B:$B,$A49,'CO2'!$A:$A,"RESCO2")+SUMIFS('CO2'!C:C,'CO2'!$B:$B,$A49,'CO2'!$A:$A,"RSSCO2")+SUMIFS('CO2'!C:C,'CO2'!$B:$B,$A49,'CO2'!$A:$A,"TRNCO2")</f>
        <v>5377.452149001233</v>
      </c>
      <c r="C49" s="15">
        <f>SUMIFS('CO2'!D:D,'CO2'!$B:$B,$A49,'CO2'!$A:$A,"COMCO2")+SUMIFS('CO2'!D:D,'CO2'!$B:$B,$A49,'CO2'!$A:$A,"ELCCO2")+SUMIFS('CO2'!D:D,'CO2'!$B:$B,$A49,'CO2'!$A:$A,"ETHCO2")+SUMIFS('CO2'!D:D,'CO2'!$B:$B,$A49,'CO2'!$A:$A,"INDCO2")+SUMIFS('CO2'!D:D,'CO2'!$B:$B,$A49,'CO2'!$A:$A,"REFCO2")+SUMIFS('CO2'!D:D,'CO2'!$B:$B,$A49,'CO2'!$A:$A,"RESCO2")+SUMIFS('CO2'!D:D,'CO2'!$B:$B,$A49,'CO2'!$A:$A,"RSSCO2")+SUMIFS('CO2'!D:D,'CO2'!$B:$B,$A49,'CO2'!$A:$A,"TRNCO2")</f>
        <v>5169.1024301282368</v>
      </c>
      <c r="D49" s="15">
        <f>SUMIFS('CO2'!E:E,'CO2'!$B:$B,$A49,'CO2'!$A:$A,"COMCO2")+SUMIFS('CO2'!E:E,'CO2'!$B:$B,$A49,'CO2'!$A:$A,"ELCCO2")+SUMIFS('CO2'!E:E,'CO2'!$B:$B,$A49,'CO2'!$A:$A,"ETHCO2")+SUMIFS('CO2'!E:E,'CO2'!$B:$B,$A49,'CO2'!$A:$A,"INDCO2")+SUMIFS('CO2'!E:E,'CO2'!$B:$B,$A49,'CO2'!$A:$A,"REFCO2")+SUMIFS('CO2'!E:E,'CO2'!$B:$B,$A49,'CO2'!$A:$A,"RESCO2")+SUMIFS('CO2'!E:E,'CO2'!$B:$B,$A49,'CO2'!$A:$A,"RSSCO2")+SUMIFS('CO2'!E:E,'CO2'!$B:$B,$A49,'CO2'!$A:$A,"TRNCO2")</f>
        <v>5089.5234851094574</v>
      </c>
      <c r="E49" s="15">
        <f>SUMIFS('CO2'!F:F,'CO2'!$B:$B,$A49,'CO2'!$A:$A,"COMCO2")+SUMIFS('CO2'!F:F,'CO2'!$B:$B,$A49,'CO2'!$A:$A,"ELCCO2")+SUMIFS('CO2'!F:F,'CO2'!$B:$B,$A49,'CO2'!$A:$A,"ETHCO2")+SUMIFS('CO2'!F:F,'CO2'!$B:$B,$A49,'CO2'!$A:$A,"INDCO2")+SUMIFS('CO2'!F:F,'CO2'!$B:$B,$A49,'CO2'!$A:$A,"REFCO2")+SUMIFS('CO2'!F:F,'CO2'!$B:$B,$A49,'CO2'!$A:$A,"RESCO2")+SUMIFS('CO2'!F:F,'CO2'!$B:$B,$A49,'CO2'!$A:$A,"RSSCO2")+SUMIFS('CO2'!F:F,'CO2'!$B:$B,$A49,'CO2'!$A:$A,"TRNCO2")</f>
        <v>4813.9980786603464</v>
      </c>
      <c r="F49" s="15">
        <f>SUMIFS('CO2'!G:G,'CO2'!$B:$B,$A49,'CO2'!$A:$A,"COMCO2")+SUMIFS('CO2'!G:G,'CO2'!$B:$B,$A49,'CO2'!$A:$A,"ELCCO2")+SUMIFS('CO2'!G:G,'CO2'!$B:$B,$A49,'CO2'!$A:$A,"ETHCO2")+SUMIFS('CO2'!G:G,'CO2'!$B:$B,$A49,'CO2'!$A:$A,"INDCO2")+SUMIFS('CO2'!G:G,'CO2'!$B:$B,$A49,'CO2'!$A:$A,"REFCO2")+SUMIFS('CO2'!G:G,'CO2'!$B:$B,$A49,'CO2'!$A:$A,"RESCO2")+SUMIFS('CO2'!G:G,'CO2'!$B:$B,$A49,'CO2'!$A:$A,"RSSCO2")+SUMIFS('CO2'!G:G,'CO2'!$B:$B,$A49,'CO2'!$A:$A,"TRNCO2")</f>
        <v>4256.0000000000027</v>
      </c>
      <c r="G49" s="15">
        <f>SUMIFS('CO2'!H:H,'CO2'!$B:$B,$A49,'CO2'!$A:$A,"COMCO2")+SUMIFS('CO2'!H:H,'CO2'!$B:$B,$A49,'CO2'!$A:$A,"ELCCO2")+SUMIFS('CO2'!H:H,'CO2'!$B:$B,$A49,'CO2'!$A:$A,"ETHCO2")+SUMIFS('CO2'!H:H,'CO2'!$B:$B,$A49,'CO2'!$A:$A,"INDCO2")+SUMIFS('CO2'!H:H,'CO2'!$B:$B,$A49,'CO2'!$A:$A,"REFCO2")+SUMIFS('CO2'!H:H,'CO2'!$B:$B,$A49,'CO2'!$A:$A,"RESCO2")+SUMIFS('CO2'!H:H,'CO2'!$B:$B,$A49,'CO2'!$A:$A,"RSSCO2")+SUMIFS('CO2'!H:H,'CO2'!$B:$B,$A49,'CO2'!$A:$A,"TRNCO2")</f>
        <v>3748.0000000000109</v>
      </c>
      <c r="H49" s="15">
        <f>SUMIFS('CO2'!I:I,'CO2'!$B:$B,$A49,'CO2'!$A:$A,"COMCO2")+SUMIFS('CO2'!I:I,'CO2'!$B:$B,$A49,'CO2'!$A:$A,"ELCCO2")+SUMIFS('CO2'!I:I,'CO2'!$B:$B,$A49,'CO2'!$A:$A,"ETHCO2")+SUMIFS('CO2'!I:I,'CO2'!$B:$B,$A49,'CO2'!$A:$A,"INDCO2")+SUMIFS('CO2'!I:I,'CO2'!$B:$B,$A49,'CO2'!$A:$A,"REFCO2")+SUMIFS('CO2'!I:I,'CO2'!$B:$B,$A49,'CO2'!$A:$A,"RESCO2")+SUMIFS('CO2'!I:I,'CO2'!$B:$B,$A49,'CO2'!$A:$A,"RSSCO2")+SUMIFS('CO2'!I:I,'CO2'!$B:$B,$A49,'CO2'!$A:$A,"TRNCO2")</f>
        <v>3240</v>
      </c>
      <c r="I49" s="15">
        <f>SUMIFS('CO2'!J:J,'CO2'!$B:$B,$A49,'CO2'!$A:$A,"COMCO2")+SUMIFS('CO2'!J:J,'CO2'!$B:$B,$A49,'CO2'!$A:$A,"ELCCO2")+SUMIFS('CO2'!J:J,'CO2'!$B:$B,$A49,'CO2'!$A:$A,"ETHCO2")+SUMIFS('CO2'!J:J,'CO2'!$B:$B,$A49,'CO2'!$A:$A,"INDCO2")+SUMIFS('CO2'!J:J,'CO2'!$B:$B,$A49,'CO2'!$A:$A,"REFCO2")+SUMIFS('CO2'!J:J,'CO2'!$B:$B,$A49,'CO2'!$A:$A,"RESCO2")+SUMIFS('CO2'!J:J,'CO2'!$B:$B,$A49,'CO2'!$A:$A,"RSSCO2")+SUMIFS('CO2'!J:J,'CO2'!$B:$B,$A49,'CO2'!$A:$A,"TRNCO2")</f>
        <v>2731.9999999996999</v>
      </c>
      <c r="J49" s="15">
        <f>SUMIFS('CO2'!K:K,'CO2'!$B:$B,$A49,'CO2'!$A:$A,"COMCO2")+SUMIFS('CO2'!K:K,'CO2'!$B:$B,$A49,'CO2'!$A:$A,"ELCCO2")+SUMIFS('CO2'!K:K,'CO2'!$B:$B,$A49,'CO2'!$A:$A,"ETHCO2")+SUMIFS('CO2'!K:K,'CO2'!$B:$B,$A49,'CO2'!$A:$A,"INDCO2")+SUMIFS('CO2'!K:K,'CO2'!$B:$B,$A49,'CO2'!$A:$A,"REFCO2")+SUMIFS('CO2'!K:K,'CO2'!$B:$B,$A49,'CO2'!$A:$A,"RESCO2")+SUMIFS('CO2'!K:K,'CO2'!$B:$B,$A49,'CO2'!$A:$A,"RSSCO2")+SUMIFS('CO2'!K:K,'CO2'!$B:$B,$A49,'CO2'!$A:$A,"TRNCO2")</f>
        <v>2224.0000000036625</v>
      </c>
      <c r="K49" s="15">
        <f>SUMIFS('CO2'!L:L,'CO2'!$B:$B,$A49,'CO2'!$A:$A,"COMCO2")+SUMIFS('CO2'!L:L,'CO2'!$B:$B,$A49,'CO2'!$A:$A,"ELCCO2")+SUMIFS('CO2'!L:L,'CO2'!$B:$B,$A49,'CO2'!$A:$A,"ETHCO2")+SUMIFS('CO2'!L:L,'CO2'!$B:$B,$A49,'CO2'!$A:$A,"INDCO2")+SUMIFS('CO2'!L:L,'CO2'!$B:$B,$A49,'CO2'!$A:$A,"REFCO2")+SUMIFS('CO2'!L:L,'CO2'!$B:$B,$A49,'CO2'!$A:$A,"RESCO2")+SUMIFS('CO2'!L:L,'CO2'!$B:$B,$A49,'CO2'!$A:$A,"RSSCO2")+SUMIFS('CO2'!L:L,'CO2'!$B:$B,$A49,'CO2'!$A:$A,"TRNCO2")</f>
        <v>1715.9999999881315</v>
      </c>
    </row>
    <row r="50" spans="1:11" x14ac:dyDescent="0.25">
      <c r="A50" s="2" t="s">
        <v>187</v>
      </c>
      <c r="B50" s="15">
        <f>SUMIFS('CO2'!C:C,'CO2'!$B:$B,$A50,'CO2'!$A:$A,"COMCO2")+SUMIFS('CO2'!C:C,'CO2'!$B:$B,$A50,'CO2'!$A:$A,"ELCCO2")+SUMIFS('CO2'!C:C,'CO2'!$B:$B,$A50,'CO2'!$A:$A,"ETHCO2")+SUMIFS('CO2'!C:C,'CO2'!$B:$B,$A50,'CO2'!$A:$A,"INDCO2")+SUMIFS('CO2'!C:C,'CO2'!$B:$B,$A50,'CO2'!$A:$A,"REFCO2")+SUMIFS('CO2'!C:C,'CO2'!$B:$B,$A50,'CO2'!$A:$A,"RESCO2")+SUMIFS('CO2'!C:C,'CO2'!$B:$B,$A50,'CO2'!$A:$A,"RSSCO2")+SUMIFS('CO2'!C:C,'CO2'!$B:$B,$A50,'CO2'!$A:$A,"TRNCO2")</f>
        <v>5377.4358717889991</v>
      </c>
      <c r="C50" s="15">
        <f>SUMIFS('CO2'!D:D,'CO2'!$B:$B,$A50,'CO2'!$A:$A,"COMCO2")+SUMIFS('CO2'!D:D,'CO2'!$B:$B,$A50,'CO2'!$A:$A,"ELCCO2")+SUMIFS('CO2'!D:D,'CO2'!$B:$B,$A50,'CO2'!$A:$A,"ETHCO2")+SUMIFS('CO2'!D:D,'CO2'!$B:$B,$A50,'CO2'!$A:$A,"INDCO2")+SUMIFS('CO2'!D:D,'CO2'!$B:$B,$A50,'CO2'!$A:$A,"REFCO2")+SUMIFS('CO2'!D:D,'CO2'!$B:$B,$A50,'CO2'!$A:$A,"RESCO2")+SUMIFS('CO2'!D:D,'CO2'!$B:$B,$A50,'CO2'!$A:$A,"RSSCO2")+SUMIFS('CO2'!D:D,'CO2'!$B:$B,$A50,'CO2'!$A:$A,"TRNCO2")</f>
        <v>5169.0960773636089</v>
      </c>
      <c r="D50" s="15">
        <f>SUMIFS('CO2'!E:E,'CO2'!$B:$B,$A50,'CO2'!$A:$A,"COMCO2")+SUMIFS('CO2'!E:E,'CO2'!$B:$B,$A50,'CO2'!$A:$A,"ELCCO2")+SUMIFS('CO2'!E:E,'CO2'!$B:$B,$A50,'CO2'!$A:$A,"ETHCO2")+SUMIFS('CO2'!E:E,'CO2'!$B:$B,$A50,'CO2'!$A:$A,"INDCO2")+SUMIFS('CO2'!E:E,'CO2'!$B:$B,$A50,'CO2'!$A:$A,"REFCO2")+SUMIFS('CO2'!E:E,'CO2'!$B:$B,$A50,'CO2'!$A:$A,"RESCO2")+SUMIFS('CO2'!E:E,'CO2'!$B:$B,$A50,'CO2'!$A:$A,"RSSCO2")+SUMIFS('CO2'!E:E,'CO2'!$B:$B,$A50,'CO2'!$A:$A,"TRNCO2")</f>
        <v>5089.7157995615453</v>
      </c>
      <c r="E50" s="15">
        <f>SUMIFS('CO2'!F:F,'CO2'!$B:$B,$A50,'CO2'!$A:$A,"COMCO2")+SUMIFS('CO2'!F:F,'CO2'!$B:$B,$A50,'CO2'!$A:$A,"ELCCO2")+SUMIFS('CO2'!F:F,'CO2'!$B:$B,$A50,'CO2'!$A:$A,"ETHCO2")+SUMIFS('CO2'!F:F,'CO2'!$B:$B,$A50,'CO2'!$A:$A,"INDCO2")+SUMIFS('CO2'!F:F,'CO2'!$B:$B,$A50,'CO2'!$A:$A,"REFCO2")+SUMIFS('CO2'!F:F,'CO2'!$B:$B,$A50,'CO2'!$A:$A,"RESCO2")+SUMIFS('CO2'!F:F,'CO2'!$B:$B,$A50,'CO2'!$A:$A,"RSSCO2")+SUMIFS('CO2'!F:F,'CO2'!$B:$B,$A50,'CO2'!$A:$A,"TRNCO2")</f>
        <v>4813.0865434608786</v>
      </c>
      <c r="F50" s="15">
        <f>SUMIFS('CO2'!G:G,'CO2'!$B:$B,$A50,'CO2'!$A:$A,"COMCO2")+SUMIFS('CO2'!G:G,'CO2'!$B:$B,$A50,'CO2'!$A:$A,"ELCCO2")+SUMIFS('CO2'!G:G,'CO2'!$B:$B,$A50,'CO2'!$A:$A,"ETHCO2")+SUMIFS('CO2'!G:G,'CO2'!$B:$B,$A50,'CO2'!$A:$A,"INDCO2")+SUMIFS('CO2'!G:G,'CO2'!$B:$B,$A50,'CO2'!$A:$A,"REFCO2")+SUMIFS('CO2'!G:G,'CO2'!$B:$B,$A50,'CO2'!$A:$A,"RESCO2")+SUMIFS('CO2'!G:G,'CO2'!$B:$B,$A50,'CO2'!$A:$A,"RSSCO2")+SUMIFS('CO2'!G:G,'CO2'!$B:$B,$A50,'CO2'!$A:$A,"TRNCO2")</f>
        <v>4255.9999999999991</v>
      </c>
      <c r="G50" s="15">
        <f>SUMIFS('CO2'!H:H,'CO2'!$B:$B,$A50,'CO2'!$A:$A,"COMCO2")+SUMIFS('CO2'!H:H,'CO2'!$B:$B,$A50,'CO2'!$A:$A,"ELCCO2")+SUMIFS('CO2'!H:H,'CO2'!$B:$B,$A50,'CO2'!$A:$A,"ETHCO2")+SUMIFS('CO2'!H:H,'CO2'!$B:$B,$A50,'CO2'!$A:$A,"INDCO2")+SUMIFS('CO2'!H:H,'CO2'!$B:$B,$A50,'CO2'!$A:$A,"REFCO2")+SUMIFS('CO2'!H:H,'CO2'!$B:$B,$A50,'CO2'!$A:$A,"RESCO2")+SUMIFS('CO2'!H:H,'CO2'!$B:$B,$A50,'CO2'!$A:$A,"RSSCO2")+SUMIFS('CO2'!H:H,'CO2'!$B:$B,$A50,'CO2'!$A:$A,"TRNCO2")</f>
        <v>3748.0000000000064</v>
      </c>
      <c r="H50" s="15">
        <f>SUMIFS('CO2'!I:I,'CO2'!$B:$B,$A50,'CO2'!$A:$A,"COMCO2")+SUMIFS('CO2'!I:I,'CO2'!$B:$B,$A50,'CO2'!$A:$A,"ELCCO2")+SUMIFS('CO2'!I:I,'CO2'!$B:$B,$A50,'CO2'!$A:$A,"ETHCO2")+SUMIFS('CO2'!I:I,'CO2'!$B:$B,$A50,'CO2'!$A:$A,"INDCO2")+SUMIFS('CO2'!I:I,'CO2'!$B:$B,$A50,'CO2'!$A:$A,"REFCO2")+SUMIFS('CO2'!I:I,'CO2'!$B:$B,$A50,'CO2'!$A:$A,"RESCO2")+SUMIFS('CO2'!I:I,'CO2'!$B:$B,$A50,'CO2'!$A:$A,"RSSCO2")+SUMIFS('CO2'!I:I,'CO2'!$B:$B,$A50,'CO2'!$A:$A,"TRNCO2")</f>
        <v>3240.0000000000041</v>
      </c>
      <c r="I50" s="15">
        <f>SUMIFS('CO2'!J:J,'CO2'!$B:$B,$A50,'CO2'!$A:$A,"COMCO2")+SUMIFS('CO2'!J:J,'CO2'!$B:$B,$A50,'CO2'!$A:$A,"ELCCO2")+SUMIFS('CO2'!J:J,'CO2'!$B:$B,$A50,'CO2'!$A:$A,"ETHCO2")+SUMIFS('CO2'!J:J,'CO2'!$B:$B,$A50,'CO2'!$A:$A,"INDCO2")+SUMIFS('CO2'!J:J,'CO2'!$B:$B,$A50,'CO2'!$A:$A,"REFCO2")+SUMIFS('CO2'!J:J,'CO2'!$B:$B,$A50,'CO2'!$A:$A,"RESCO2")+SUMIFS('CO2'!J:J,'CO2'!$B:$B,$A50,'CO2'!$A:$A,"RSSCO2")+SUMIFS('CO2'!J:J,'CO2'!$B:$B,$A50,'CO2'!$A:$A,"TRNCO2")</f>
        <v>2732</v>
      </c>
      <c r="J50" s="15">
        <f>SUMIFS('CO2'!K:K,'CO2'!$B:$B,$A50,'CO2'!$A:$A,"COMCO2")+SUMIFS('CO2'!K:K,'CO2'!$B:$B,$A50,'CO2'!$A:$A,"ELCCO2")+SUMIFS('CO2'!K:K,'CO2'!$B:$B,$A50,'CO2'!$A:$A,"ETHCO2")+SUMIFS('CO2'!K:K,'CO2'!$B:$B,$A50,'CO2'!$A:$A,"INDCO2")+SUMIFS('CO2'!K:K,'CO2'!$B:$B,$A50,'CO2'!$A:$A,"REFCO2")+SUMIFS('CO2'!K:K,'CO2'!$B:$B,$A50,'CO2'!$A:$A,"RESCO2")+SUMIFS('CO2'!K:K,'CO2'!$B:$B,$A50,'CO2'!$A:$A,"RSSCO2")+SUMIFS('CO2'!K:K,'CO2'!$B:$B,$A50,'CO2'!$A:$A,"TRNCO2")</f>
        <v>2223.9999999999845</v>
      </c>
      <c r="K50" s="15">
        <f>SUMIFS('CO2'!L:L,'CO2'!$B:$B,$A50,'CO2'!$A:$A,"COMCO2")+SUMIFS('CO2'!L:L,'CO2'!$B:$B,$A50,'CO2'!$A:$A,"ELCCO2")+SUMIFS('CO2'!L:L,'CO2'!$B:$B,$A50,'CO2'!$A:$A,"ETHCO2")+SUMIFS('CO2'!L:L,'CO2'!$B:$B,$A50,'CO2'!$A:$A,"INDCO2")+SUMIFS('CO2'!L:L,'CO2'!$B:$B,$A50,'CO2'!$A:$A,"REFCO2")+SUMIFS('CO2'!L:L,'CO2'!$B:$B,$A50,'CO2'!$A:$A,"RESCO2")+SUMIFS('CO2'!L:L,'CO2'!$B:$B,$A50,'CO2'!$A:$A,"RSSCO2")+SUMIFS('CO2'!L:L,'CO2'!$B:$B,$A50,'CO2'!$A:$A,"TRNCO2")</f>
        <v>1715.9999999999868</v>
      </c>
    </row>
    <row r="51" spans="1:11" x14ac:dyDescent="0.25">
      <c r="A51" s="2" t="s">
        <v>125</v>
      </c>
      <c r="B51" s="15">
        <f>SUMIFS('CO2'!C:C,'CO2'!$B:$B,$A51,'CO2'!$A:$A,"COMCO2")+SUMIFS('CO2'!C:C,'CO2'!$B:$B,$A51,'CO2'!$A:$A,"ELCCO2")+SUMIFS('CO2'!C:C,'CO2'!$B:$B,$A51,'CO2'!$A:$A,"ETHCO2")+SUMIFS('CO2'!C:C,'CO2'!$B:$B,$A51,'CO2'!$A:$A,"INDCO2")+SUMIFS('CO2'!C:C,'CO2'!$B:$B,$A51,'CO2'!$A:$A,"REFCO2")+SUMIFS('CO2'!C:C,'CO2'!$B:$B,$A51,'CO2'!$A:$A,"RESCO2")+SUMIFS('CO2'!C:C,'CO2'!$B:$B,$A51,'CO2'!$A:$A,"RSSCO2")+SUMIFS('CO2'!C:C,'CO2'!$B:$B,$A51,'CO2'!$A:$A,"TRNCO2")</f>
        <v>5377.4622164487237</v>
      </c>
      <c r="C51" s="15">
        <f>SUMIFS('CO2'!D:D,'CO2'!$B:$B,$A51,'CO2'!$A:$A,"COMCO2")+SUMIFS('CO2'!D:D,'CO2'!$B:$B,$A51,'CO2'!$A:$A,"ELCCO2")+SUMIFS('CO2'!D:D,'CO2'!$B:$B,$A51,'CO2'!$A:$A,"ETHCO2")+SUMIFS('CO2'!D:D,'CO2'!$B:$B,$A51,'CO2'!$A:$A,"INDCO2")+SUMIFS('CO2'!D:D,'CO2'!$B:$B,$A51,'CO2'!$A:$A,"REFCO2")+SUMIFS('CO2'!D:D,'CO2'!$B:$B,$A51,'CO2'!$A:$A,"RESCO2")+SUMIFS('CO2'!D:D,'CO2'!$B:$B,$A51,'CO2'!$A:$A,"RSSCO2")+SUMIFS('CO2'!D:D,'CO2'!$B:$B,$A51,'CO2'!$A:$A,"TRNCO2")</f>
        <v>5169.1020108615821</v>
      </c>
      <c r="D51" s="15">
        <f>SUMIFS('CO2'!E:E,'CO2'!$B:$B,$A51,'CO2'!$A:$A,"COMCO2")+SUMIFS('CO2'!E:E,'CO2'!$B:$B,$A51,'CO2'!$A:$A,"ELCCO2")+SUMIFS('CO2'!E:E,'CO2'!$B:$B,$A51,'CO2'!$A:$A,"ETHCO2")+SUMIFS('CO2'!E:E,'CO2'!$B:$B,$A51,'CO2'!$A:$A,"INDCO2")+SUMIFS('CO2'!E:E,'CO2'!$B:$B,$A51,'CO2'!$A:$A,"REFCO2")+SUMIFS('CO2'!E:E,'CO2'!$B:$B,$A51,'CO2'!$A:$A,"RESCO2")+SUMIFS('CO2'!E:E,'CO2'!$B:$B,$A51,'CO2'!$A:$A,"RSSCO2")+SUMIFS('CO2'!E:E,'CO2'!$B:$B,$A51,'CO2'!$A:$A,"TRNCO2")</f>
        <v>5089.3968024186361</v>
      </c>
      <c r="E51" s="15">
        <f>SUMIFS('CO2'!F:F,'CO2'!$B:$B,$A51,'CO2'!$A:$A,"COMCO2")+SUMIFS('CO2'!F:F,'CO2'!$B:$B,$A51,'CO2'!$A:$A,"ELCCO2")+SUMIFS('CO2'!F:F,'CO2'!$B:$B,$A51,'CO2'!$A:$A,"ETHCO2")+SUMIFS('CO2'!F:F,'CO2'!$B:$B,$A51,'CO2'!$A:$A,"INDCO2")+SUMIFS('CO2'!F:F,'CO2'!$B:$B,$A51,'CO2'!$A:$A,"REFCO2")+SUMIFS('CO2'!F:F,'CO2'!$B:$B,$A51,'CO2'!$A:$A,"RESCO2")+SUMIFS('CO2'!F:F,'CO2'!$B:$B,$A51,'CO2'!$A:$A,"RSSCO2")+SUMIFS('CO2'!F:F,'CO2'!$B:$B,$A51,'CO2'!$A:$A,"TRNCO2")</f>
        <v>4813.9243297214352</v>
      </c>
      <c r="F51" s="15">
        <f>SUMIFS('CO2'!G:G,'CO2'!$B:$B,$A51,'CO2'!$A:$A,"COMCO2")+SUMIFS('CO2'!G:G,'CO2'!$B:$B,$A51,'CO2'!$A:$A,"ELCCO2")+SUMIFS('CO2'!G:G,'CO2'!$B:$B,$A51,'CO2'!$A:$A,"ETHCO2")+SUMIFS('CO2'!G:G,'CO2'!$B:$B,$A51,'CO2'!$A:$A,"INDCO2")+SUMIFS('CO2'!G:G,'CO2'!$B:$B,$A51,'CO2'!$A:$A,"REFCO2")+SUMIFS('CO2'!G:G,'CO2'!$B:$B,$A51,'CO2'!$A:$A,"RESCO2")+SUMIFS('CO2'!G:G,'CO2'!$B:$B,$A51,'CO2'!$A:$A,"RSSCO2")+SUMIFS('CO2'!G:G,'CO2'!$B:$B,$A51,'CO2'!$A:$A,"TRNCO2")</f>
        <v>4255.9999999999973</v>
      </c>
      <c r="G51" s="15">
        <f>SUMIFS('CO2'!H:H,'CO2'!$B:$B,$A51,'CO2'!$A:$A,"COMCO2")+SUMIFS('CO2'!H:H,'CO2'!$B:$B,$A51,'CO2'!$A:$A,"ELCCO2")+SUMIFS('CO2'!H:H,'CO2'!$B:$B,$A51,'CO2'!$A:$A,"ETHCO2")+SUMIFS('CO2'!H:H,'CO2'!$B:$B,$A51,'CO2'!$A:$A,"INDCO2")+SUMIFS('CO2'!H:H,'CO2'!$B:$B,$A51,'CO2'!$A:$A,"REFCO2")+SUMIFS('CO2'!H:H,'CO2'!$B:$B,$A51,'CO2'!$A:$A,"RESCO2")+SUMIFS('CO2'!H:H,'CO2'!$B:$B,$A51,'CO2'!$A:$A,"RSSCO2")+SUMIFS('CO2'!H:H,'CO2'!$B:$B,$A51,'CO2'!$A:$A,"TRNCO2")</f>
        <v>3748.0000000000041</v>
      </c>
      <c r="H51" s="15">
        <f>SUMIFS('CO2'!I:I,'CO2'!$B:$B,$A51,'CO2'!$A:$A,"COMCO2")+SUMIFS('CO2'!I:I,'CO2'!$B:$B,$A51,'CO2'!$A:$A,"ELCCO2")+SUMIFS('CO2'!I:I,'CO2'!$B:$B,$A51,'CO2'!$A:$A,"ETHCO2")+SUMIFS('CO2'!I:I,'CO2'!$B:$B,$A51,'CO2'!$A:$A,"INDCO2")+SUMIFS('CO2'!I:I,'CO2'!$B:$B,$A51,'CO2'!$A:$A,"REFCO2")+SUMIFS('CO2'!I:I,'CO2'!$B:$B,$A51,'CO2'!$A:$A,"RESCO2")+SUMIFS('CO2'!I:I,'CO2'!$B:$B,$A51,'CO2'!$A:$A,"RSSCO2")+SUMIFS('CO2'!I:I,'CO2'!$B:$B,$A51,'CO2'!$A:$A,"TRNCO2")</f>
        <v>3239.9999999999964</v>
      </c>
      <c r="I51" s="15">
        <f>SUMIFS('CO2'!J:J,'CO2'!$B:$B,$A51,'CO2'!$A:$A,"COMCO2")+SUMIFS('CO2'!J:J,'CO2'!$B:$B,$A51,'CO2'!$A:$A,"ELCCO2")+SUMIFS('CO2'!J:J,'CO2'!$B:$B,$A51,'CO2'!$A:$A,"ETHCO2")+SUMIFS('CO2'!J:J,'CO2'!$B:$B,$A51,'CO2'!$A:$A,"INDCO2")+SUMIFS('CO2'!J:J,'CO2'!$B:$B,$A51,'CO2'!$A:$A,"REFCO2")+SUMIFS('CO2'!J:J,'CO2'!$B:$B,$A51,'CO2'!$A:$A,"RESCO2")+SUMIFS('CO2'!J:J,'CO2'!$B:$B,$A51,'CO2'!$A:$A,"RSSCO2")+SUMIFS('CO2'!J:J,'CO2'!$B:$B,$A51,'CO2'!$A:$A,"TRNCO2")</f>
        <v>2732.0000000000118</v>
      </c>
      <c r="J51" s="15">
        <f>SUMIFS('CO2'!K:K,'CO2'!$B:$B,$A51,'CO2'!$A:$A,"COMCO2")+SUMIFS('CO2'!K:K,'CO2'!$B:$B,$A51,'CO2'!$A:$A,"ELCCO2")+SUMIFS('CO2'!K:K,'CO2'!$B:$B,$A51,'CO2'!$A:$A,"ETHCO2")+SUMIFS('CO2'!K:K,'CO2'!$B:$B,$A51,'CO2'!$A:$A,"INDCO2")+SUMIFS('CO2'!K:K,'CO2'!$B:$B,$A51,'CO2'!$A:$A,"REFCO2")+SUMIFS('CO2'!K:K,'CO2'!$B:$B,$A51,'CO2'!$A:$A,"RESCO2")+SUMIFS('CO2'!K:K,'CO2'!$B:$B,$A51,'CO2'!$A:$A,"RSSCO2")+SUMIFS('CO2'!K:K,'CO2'!$B:$B,$A51,'CO2'!$A:$A,"TRNCO2")</f>
        <v>2224.0000000000018</v>
      </c>
      <c r="K51" s="15">
        <f>SUMIFS('CO2'!L:L,'CO2'!$B:$B,$A51,'CO2'!$A:$A,"COMCO2")+SUMIFS('CO2'!L:L,'CO2'!$B:$B,$A51,'CO2'!$A:$A,"ELCCO2")+SUMIFS('CO2'!L:L,'CO2'!$B:$B,$A51,'CO2'!$A:$A,"ETHCO2")+SUMIFS('CO2'!L:L,'CO2'!$B:$B,$A51,'CO2'!$A:$A,"INDCO2")+SUMIFS('CO2'!L:L,'CO2'!$B:$B,$A51,'CO2'!$A:$A,"REFCO2")+SUMIFS('CO2'!L:L,'CO2'!$B:$B,$A51,'CO2'!$A:$A,"RESCO2")+SUMIFS('CO2'!L:L,'CO2'!$B:$B,$A51,'CO2'!$A:$A,"RSSCO2")+SUMIFS('CO2'!L:L,'CO2'!$B:$B,$A51,'CO2'!$A:$A,"TRNCO2")</f>
        <v>1716.0000000019361</v>
      </c>
    </row>
    <row r="52" spans="1:11" x14ac:dyDescent="0.25">
      <c r="A52" s="2" t="s">
        <v>126</v>
      </c>
      <c r="B52" s="15">
        <f>SUMIFS('CO2'!C:C,'CO2'!$B:$B,$A52,'CO2'!$A:$A,"COMCO2")+SUMIFS('CO2'!C:C,'CO2'!$B:$B,$A52,'CO2'!$A:$A,"ELCCO2")+SUMIFS('CO2'!C:C,'CO2'!$B:$B,$A52,'CO2'!$A:$A,"ETHCO2")+SUMIFS('CO2'!C:C,'CO2'!$B:$B,$A52,'CO2'!$A:$A,"INDCO2")+SUMIFS('CO2'!C:C,'CO2'!$B:$B,$A52,'CO2'!$A:$A,"REFCO2")+SUMIFS('CO2'!C:C,'CO2'!$B:$B,$A52,'CO2'!$A:$A,"RESCO2")+SUMIFS('CO2'!C:C,'CO2'!$B:$B,$A52,'CO2'!$A:$A,"RSSCO2")+SUMIFS('CO2'!C:C,'CO2'!$B:$B,$A52,'CO2'!$A:$A,"TRNCO2")</f>
        <v>5377.4622164491129</v>
      </c>
      <c r="C52" s="15">
        <f>SUMIFS('CO2'!D:D,'CO2'!$B:$B,$A52,'CO2'!$A:$A,"COMCO2")+SUMIFS('CO2'!D:D,'CO2'!$B:$B,$A52,'CO2'!$A:$A,"ELCCO2")+SUMIFS('CO2'!D:D,'CO2'!$B:$B,$A52,'CO2'!$A:$A,"ETHCO2")+SUMIFS('CO2'!D:D,'CO2'!$B:$B,$A52,'CO2'!$A:$A,"INDCO2")+SUMIFS('CO2'!D:D,'CO2'!$B:$B,$A52,'CO2'!$A:$A,"REFCO2")+SUMIFS('CO2'!D:D,'CO2'!$B:$B,$A52,'CO2'!$A:$A,"RESCO2")+SUMIFS('CO2'!D:D,'CO2'!$B:$B,$A52,'CO2'!$A:$A,"RSSCO2")+SUMIFS('CO2'!D:D,'CO2'!$B:$B,$A52,'CO2'!$A:$A,"TRNCO2")</f>
        <v>5169.1020108616922</v>
      </c>
      <c r="D52" s="15">
        <f>SUMIFS('CO2'!E:E,'CO2'!$B:$B,$A52,'CO2'!$A:$A,"COMCO2")+SUMIFS('CO2'!E:E,'CO2'!$B:$B,$A52,'CO2'!$A:$A,"ELCCO2")+SUMIFS('CO2'!E:E,'CO2'!$B:$B,$A52,'CO2'!$A:$A,"ETHCO2")+SUMIFS('CO2'!E:E,'CO2'!$B:$B,$A52,'CO2'!$A:$A,"INDCO2")+SUMIFS('CO2'!E:E,'CO2'!$B:$B,$A52,'CO2'!$A:$A,"REFCO2")+SUMIFS('CO2'!E:E,'CO2'!$B:$B,$A52,'CO2'!$A:$A,"RESCO2")+SUMIFS('CO2'!E:E,'CO2'!$B:$B,$A52,'CO2'!$A:$A,"RSSCO2")+SUMIFS('CO2'!E:E,'CO2'!$B:$B,$A52,'CO2'!$A:$A,"TRNCO2")</f>
        <v>5089.3968024189044</v>
      </c>
      <c r="E52" s="15">
        <f>SUMIFS('CO2'!F:F,'CO2'!$B:$B,$A52,'CO2'!$A:$A,"COMCO2")+SUMIFS('CO2'!F:F,'CO2'!$B:$B,$A52,'CO2'!$A:$A,"ELCCO2")+SUMIFS('CO2'!F:F,'CO2'!$B:$B,$A52,'CO2'!$A:$A,"ETHCO2")+SUMIFS('CO2'!F:F,'CO2'!$B:$B,$A52,'CO2'!$A:$A,"INDCO2")+SUMIFS('CO2'!F:F,'CO2'!$B:$B,$A52,'CO2'!$A:$A,"REFCO2")+SUMIFS('CO2'!F:F,'CO2'!$B:$B,$A52,'CO2'!$A:$A,"RESCO2")+SUMIFS('CO2'!F:F,'CO2'!$B:$B,$A52,'CO2'!$A:$A,"RSSCO2")+SUMIFS('CO2'!F:F,'CO2'!$B:$B,$A52,'CO2'!$A:$A,"TRNCO2")</f>
        <v>4813.9243297247804</v>
      </c>
      <c r="F52" s="15">
        <f>SUMIFS('CO2'!G:G,'CO2'!$B:$B,$A52,'CO2'!$A:$A,"COMCO2")+SUMIFS('CO2'!G:G,'CO2'!$B:$B,$A52,'CO2'!$A:$A,"ELCCO2")+SUMIFS('CO2'!G:G,'CO2'!$B:$B,$A52,'CO2'!$A:$A,"ETHCO2")+SUMIFS('CO2'!G:G,'CO2'!$B:$B,$A52,'CO2'!$A:$A,"INDCO2")+SUMIFS('CO2'!G:G,'CO2'!$B:$B,$A52,'CO2'!$A:$A,"REFCO2")+SUMIFS('CO2'!G:G,'CO2'!$B:$B,$A52,'CO2'!$A:$A,"RESCO2")+SUMIFS('CO2'!G:G,'CO2'!$B:$B,$A52,'CO2'!$A:$A,"RSSCO2")+SUMIFS('CO2'!G:G,'CO2'!$B:$B,$A52,'CO2'!$A:$A,"TRNCO2")</f>
        <v>4255.9999999985666</v>
      </c>
      <c r="G52" s="15">
        <f>SUMIFS('CO2'!H:H,'CO2'!$B:$B,$A52,'CO2'!$A:$A,"COMCO2")+SUMIFS('CO2'!H:H,'CO2'!$B:$B,$A52,'CO2'!$A:$A,"ELCCO2")+SUMIFS('CO2'!H:H,'CO2'!$B:$B,$A52,'CO2'!$A:$A,"ETHCO2")+SUMIFS('CO2'!H:H,'CO2'!$B:$B,$A52,'CO2'!$A:$A,"INDCO2")+SUMIFS('CO2'!H:H,'CO2'!$B:$B,$A52,'CO2'!$A:$A,"REFCO2")+SUMIFS('CO2'!H:H,'CO2'!$B:$B,$A52,'CO2'!$A:$A,"RESCO2")+SUMIFS('CO2'!H:H,'CO2'!$B:$B,$A52,'CO2'!$A:$A,"RSSCO2")+SUMIFS('CO2'!H:H,'CO2'!$B:$B,$A52,'CO2'!$A:$A,"TRNCO2")</f>
        <v>3748.0000000000023</v>
      </c>
      <c r="H52" s="15">
        <f>SUMIFS('CO2'!I:I,'CO2'!$B:$B,$A52,'CO2'!$A:$A,"COMCO2")+SUMIFS('CO2'!I:I,'CO2'!$B:$B,$A52,'CO2'!$A:$A,"ELCCO2")+SUMIFS('CO2'!I:I,'CO2'!$B:$B,$A52,'CO2'!$A:$A,"ETHCO2")+SUMIFS('CO2'!I:I,'CO2'!$B:$B,$A52,'CO2'!$A:$A,"INDCO2")+SUMIFS('CO2'!I:I,'CO2'!$B:$B,$A52,'CO2'!$A:$A,"REFCO2")+SUMIFS('CO2'!I:I,'CO2'!$B:$B,$A52,'CO2'!$A:$A,"RESCO2")+SUMIFS('CO2'!I:I,'CO2'!$B:$B,$A52,'CO2'!$A:$A,"RSSCO2")+SUMIFS('CO2'!I:I,'CO2'!$B:$B,$A52,'CO2'!$A:$A,"TRNCO2")</f>
        <v>3240.0000000000036</v>
      </c>
      <c r="I52" s="15">
        <f>SUMIFS('CO2'!J:J,'CO2'!$B:$B,$A52,'CO2'!$A:$A,"COMCO2")+SUMIFS('CO2'!J:J,'CO2'!$B:$B,$A52,'CO2'!$A:$A,"ELCCO2")+SUMIFS('CO2'!J:J,'CO2'!$B:$B,$A52,'CO2'!$A:$A,"ETHCO2")+SUMIFS('CO2'!J:J,'CO2'!$B:$B,$A52,'CO2'!$A:$A,"INDCO2")+SUMIFS('CO2'!J:J,'CO2'!$B:$B,$A52,'CO2'!$A:$A,"REFCO2")+SUMIFS('CO2'!J:J,'CO2'!$B:$B,$A52,'CO2'!$A:$A,"RESCO2")+SUMIFS('CO2'!J:J,'CO2'!$B:$B,$A52,'CO2'!$A:$A,"RSSCO2")+SUMIFS('CO2'!J:J,'CO2'!$B:$B,$A52,'CO2'!$A:$A,"TRNCO2")</f>
        <v>2732.0000000000109</v>
      </c>
      <c r="J52" s="15">
        <f>SUMIFS('CO2'!K:K,'CO2'!$B:$B,$A52,'CO2'!$A:$A,"COMCO2")+SUMIFS('CO2'!K:K,'CO2'!$B:$B,$A52,'CO2'!$A:$A,"ELCCO2")+SUMIFS('CO2'!K:K,'CO2'!$B:$B,$A52,'CO2'!$A:$A,"ETHCO2")+SUMIFS('CO2'!K:K,'CO2'!$B:$B,$A52,'CO2'!$A:$A,"INDCO2")+SUMIFS('CO2'!K:K,'CO2'!$B:$B,$A52,'CO2'!$A:$A,"REFCO2")+SUMIFS('CO2'!K:K,'CO2'!$B:$B,$A52,'CO2'!$A:$A,"RESCO2")+SUMIFS('CO2'!K:K,'CO2'!$B:$B,$A52,'CO2'!$A:$A,"RSSCO2")+SUMIFS('CO2'!K:K,'CO2'!$B:$B,$A52,'CO2'!$A:$A,"TRNCO2")</f>
        <v>2223.9999999998658</v>
      </c>
      <c r="K52" s="15">
        <f>SUMIFS('CO2'!L:L,'CO2'!$B:$B,$A52,'CO2'!$A:$A,"COMCO2")+SUMIFS('CO2'!L:L,'CO2'!$B:$B,$A52,'CO2'!$A:$A,"ELCCO2")+SUMIFS('CO2'!L:L,'CO2'!$B:$B,$A52,'CO2'!$A:$A,"ETHCO2")+SUMIFS('CO2'!L:L,'CO2'!$B:$B,$A52,'CO2'!$A:$A,"INDCO2")+SUMIFS('CO2'!L:L,'CO2'!$B:$B,$A52,'CO2'!$A:$A,"REFCO2")+SUMIFS('CO2'!L:L,'CO2'!$B:$B,$A52,'CO2'!$A:$A,"RESCO2")+SUMIFS('CO2'!L:L,'CO2'!$B:$B,$A52,'CO2'!$A:$A,"RSSCO2")+SUMIFS('CO2'!L:L,'CO2'!$B:$B,$A52,'CO2'!$A:$A,"TRNCO2")</f>
        <v>1716.0000000079251</v>
      </c>
    </row>
    <row r="53" spans="1:11" x14ac:dyDescent="0.25">
      <c r="A53" s="2" t="s">
        <v>127</v>
      </c>
      <c r="B53" s="15">
        <f>SUMIFS('CO2'!C:C,'CO2'!$B:$B,$A53,'CO2'!$A:$A,"COMCO2")+SUMIFS('CO2'!C:C,'CO2'!$B:$B,$A53,'CO2'!$A:$A,"ELCCO2")+SUMIFS('CO2'!C:C,'CO2'!$B:$B,$A53,'CO2'!$A:$A,"ETHCO2")+SUMIFS('CO2'!C:C,'CO2'!$B:$B,$A53,'CO2'!$A:$A,"INDCO2")+SUMIFS('CO2'!C:C,'CO2'!$B:$B,$A53,'CO2'!$A:$A,"REFCO2")+SUMIFS('CO2'!C:C,'CO2'!$B:$B,$A53,'CO2'!$A:$A,"RESCO2")+SUMIFS('CO2'!C:C,'CO2'!$B:$B,$A53,'CO2'!$A:$A,"RSSCO2")+SUMIFS('CO2'!C:C,'CO2'!$B:$B,$A53,'CO2'!$A:$A,"TRNCO2")</f>
        <v>5377.4622164487137</v>
      </c>
      <c r="C53" s="15">
        <f>SUMIFS('CO2'!D:D,'CO2'!$B:$B,$A53,'CO2'!$A:$A,"COMCO2")+SUMIFS('CO2'!D:D,'CO2'!$B:$B,$A53,'CO2'!$A:$A,"ELCCO2")+SUMIFS('CO2'!D:D,'CO2'!$B:$B,$A53,'CO2'!$A:$A,"ETHCO2")+SUMIFS('CO2'!D:D,'CO2'!$B:$B,$A53,'CO2'!$A:$A,"INDCO2")+SUMIFS('CO2'!D:D,'CO2'!$B:$B,$A53,'CO2'!$A:$A,"REFCO2")+SUMIFS('CO2'!D:D,'CO2'!$B:$B,$A53,'CO2'!$A:$A,"RESCO2")+SUMIFS('CO2'!D:D,'CO2'!$B:$B,$A53,'CO2'!$A:$A,"RSSCO2")+SUMIFS('CO2'!D:D,'CO2'!$B:$B,$A53,'CO2'!$A:$A,"TRNCO2")</f>
        <v>5169.1020108615721</v>
      </c>
      <c r="D53" s="15">
        <f>SUMIFS('CO2'!E:E,'CO2'!$B:$B,$A53,'CO2'!$A:$A,"COMCO2")+SUMIFS('CO2'!E:E,'CO2'!$B:$B,$A53,'CO2'!$A:$A,"ELCCO2")+SUMIFS('CO2'!E:E,'CO2'!$B:$B,$A53,'CO2'!$A:$A,"ETHCO2")+SUMIFS('CO2'!E:E,'CO2'!$B:$B,$A53,'CO2'!$A:$A,"INDCO2")+SUMIFS('CO2'!E:E,'CO2'!$B:$B,$A53,'CO2'!$A:$A,"REFCO2")+SUMIFS('CO2'!E:E,'CO2'!$B:$B,$A53,'CO2'!$A:$A,"RESCO2")+SUMIFS('CO2'!E:E,'CO2'!$B:$B,$A53,'CO2'!$A:$A,"RSSCO2")+SUMIFS('CO2'!E:E,'CO2'!$B:$B,$A53,'CO2'!$A:$A,"TRNCO2")</f>
        <v>5089.3968024186324</v>
      </c>
      <c r="E53" s="15">
        <f>SUMIFS('CO2'!F:F,'CO2'!$B:$B,$A53,'CO2'!$A:$A,"COMCO2")+SUMIFS('CO2'!F:F,'CO2'!$B:$B,$A53,'CO2'!$A:$A,"ELCCO2")+SUMIFS('CO2'!F:F,'CO2'!$B:$B,$A53,'CO2'!$A:$A,"ETHCO2")+SUMIFS('CO2'!F:F,'CO2'!$B:$B,$A53,'CO2'!$A:$A,"INDCO2")+SUMIFS('CO2'!F:F,'CO2'!$B:$B,$A53,'CO2'!$A:$A,"REFCO2")+SUMIFS('CO2'!F:F,'CO2'!$B:$B,$A53,'CO2'!$A:$A,"RESCO2")+SUMIFS('CO2'!F:F,'CO2'!$B:$B,$A53,'CO2'!$A:$A,"RSSCO2")+SUMIFS('CO2'!F:F,'CO2'!$B:$B,$A53,'CO2'!$A:$A,"TRNCO2")</f>
        <v>4813.9243297214362</v>
      </c>
      <c r="F53" s="15">
        <f>SUMIFS('CO2'!G:G,'CO2'!$B:$B,$A53,'CO2'!$A:$A,"COMCO2")+SUMIFS('CO2'!G:G,'CO2'!$B:$B,$A53,'CO2'!$A:$A,"ELCCO2")+SUMIFS('CO2'!G:G,'CO2'!$B:$B,$A53,'CO2'!$A:$A,"ETHCO2")+SUMIFS('CO2'!G:G,'CO2'!$B:$B,$A53,'CO2'!$A:$A,"INDCO2")+SUMIFS('CO2'!G:G,'CO2'!$B:$B,$A53,'CO2'!$A:$A,"REFCO2")+SUMIFS('CO2'!G:G,'CO2'!$B:$B,$A53,'CO2'!$A:$A,"RESCO2")+SUMIFS('CO2'!G:G,'CO2'!$B:$B,$A53,'CO2'!$A:$A,"RSSCO2")+SUMIFS('CO2'!G:G,'CO2'!$B:$B,$A53,'CO2'!$A:$A,"TRNCO2")</f>
        <v>4256.0000000000036</v>
      </c>
      <c r="G53" s="15">
        <f>SUMIFS('CO2'!H:H,'CO2'!$B:$B,$A53,'CO2'!$A:$A,"COMCO2")+SUMIFS('CO2'!H:H,'CO2'!$B:$B,$A53,'CO2'!$A:$A,"ELCCO2")+SUMIFS('CO2'!H:H,'CO2'!$B:$B,$A53,'CO2'!$A:$A,"ETHCO2")+SUMIFS('CO2'!H:H,'CO2'!$B:$B,$A53,'CO2'!$A:$A,"INDCO2")+SUMIFS('CO2'!H:H,'CO2'!$B:$B,$A53,'CO2'!$A:$A,"REFCO2")+SUMIFS('CO2'!H:H,'CO2'!$B:$B,$A53,'CO2'!$A:$A,"RESCO2")+SUMIFS('CO2'!H:H,'CO2'!$B:$B,$A53,'CO2'!$A:$A,"RSSCO2")+SUMIFS('CO2'!H:H,'CO2'!$B:$B,$A53,'CO2'!$A:$A,"TRNCO2")</f>
        <v>3748.0000000000014</v>
      </c>
      <c r="H53" s="15">
        <f>SUMIFS('CO2'!I:I,'CO2'!$B:$B,$A53,'CO2'!$A:$A,"COMCO2")+SUMIFS('CO2'!I:I,'CO2'!$B:$B,$A53,'CO2'!$A:$A,"ELCCO2")+SUMIFS('CO2'!I:I,'CO2'!$B:$B,$A53,'CO2'!$A:$A,"ETHCO2")+SUMIFS('CO2'!I:I,'CO2'!$B:$B,$A53,'CO2'!$A:$A,"INDCO2")+SUMIFS('CO2'!I:I,'CO2'!$B:$B,$A53,'CO2'!$A:$A,"REFCO2")+SUMIFS('CO2'!I:I,'CO2'!$B:$B,$A53,'CO2'!$A:$A,"RESCO2")+SUMIFS('CO2'!I:I,'CO2'!$B:$B,$A53,'CO2'!$A:$A,"RSSCO2")+SUMIFS('CO2'!I:I,'CO2'!$B:$B,$A53,'CO2'!$A:$A,"TRNCO2")</f>
        <v>3239.9999999999964</v>
      </c>
      <c r="I53" s="15">
        <f>SUMIFS('CO2'!J:J,'CO2'!$B:$B,$A53,'CO2'!$A:$A,"COMCO2")+SUMIFS('CO2'!J:J,'CO2'!$B:$B,$A53,'CO2'!$A:$A,"ELCCO2")+SUMIFS('CO2'!J:J,'CO2'!$B:$B,$A53,'CO2'!$A:$A,"ETHCO2")+SUMIFS('CO2'!J:J,'CO2'!$B:$B,$A53,'CO2'!$A:$A,"INDCO2")+SUMIFS('CO2'!J:J,'CO2'!$B:$B,$A53,'CO2'!$A:$A,"REFCO2")+SUMIFS('CO2'!J:J,'CO2'!$B:$B,$A53,'CO2'!$A:$A,"RESCO2")+SUMIFS('CO2'!J:J,'CO2'!$B:$B,$A53,'CO2'!$A:$A,"RSSCO2")+SUMIFS('CO2'!J:J,'CO2'!$B:$B,$A53,'CO2'!$A:$A,"TRNCO2")</f>
        <v>2732.0000000000036</v>
      </c>
      <c r="J53" s="15">
        <f>SUMIFS('CO2'!K:K,'CO2'!$B:$B,$A53,'CO2'!$A:$A,"COMCO2")+SUMIFS('CO2'!K:K,'CO2'!$B:$B,$A53,'CO2'!$A:$A,"ELCCO2")+SUMIFS('CO2'!K:K,'CO2'!$B:$B,$A53,'CO2'!$A:$A,"ETHCO2")+SUMIFS('CO2'!K:K,'CO2'!$B:$B,$A53,'CO2'!$A:$A,"INDCO2")+SUMIFS('CO2'!K:K,'CO2'!$B:$B,$A53,'CO2'!$A:$A,"REFCO2")+SUMIFS('CO2'!K:K,'CO2'!$B:$B,$A53,'CO2'!$A:$A,"RESCO2")+SUMIFS('CO2'!K:K,'CO2'!$B:$B,$A53,'CO2'!$A:$A,"RSSCO2")+SUMIFS('CO2'!K:K,'CO2'!$B:$B,$A53,'CO2'!$A:$A,"TRNCO2")</f>
        <v>2223.9999999999945</v>
      </c>
      <c r="K53" s="15">
        <f>SUMIFS('CO2'!L:L,'CO2'!$B:$B,$A53,'CO2'!$A:$A,"COMCO2")+SUMIFS('CO2'!L:L,'CO2'!$B:$B,$A53,'CO2'!$A:$A,"ELCCO2")+SUMIFS('CO2'!L:L,'CO2'!$B:$B,$A53,'CO2'!$A:$A,"ETHCO2")+SUMIFS('CO2'!L:L,'CO2'!$B:$B,$A53,'CO2'!$A:$A,"INDCO2")+SUMIFS('CO2'!L:L,'CO2'!$B:$B,$A53,'CO2'!$A:$A,"REFCO2")+SUMIFS('CO2'!L:L,'CO2'!$B:$B,$A53,'CO2'!$A:$A,"RESCO2")+SUMIFS('CO2'!L:L,'CO2'!$B:$B,$A53,'CO2'!$A:$A,"RSSCO2")+SUMIFS('CO2'!L:L,'CO2'!$B:$B,$A53,'CO2'!$A:$A,"TRNCO2")</f>
        <v>1716.0000000018749</v>
      </c>
    </row>
    <row r="54" spans="1:11" x14ac:dyDescent="0.25">
      <c r="A54" s="2" t="s">
        <v>128</v>
      </c>
      <c r="B54" s="15">
        <f>SUMIFS('CO2'!C:C,'CO2'!$B:$B,$A54,'CO2'!$A:$A,"COMCO2")+SUMIFS('CO2'!C:C,'CO2'!$B:$B,$A54,'CO2'!$A:$A,"ELCCO2")+SUMIFS('CO2'!C:C,'CO2'!$B:$B,$A54,'CO2'!$A:$A,"ETHCO2")+SUMIFS('CO2'!C:C,'CO2'!$B:$B,$A54,'CO2'!$A:$A,"INDCO2")+SUMIFS('CO2'!C:C,'CO2'!$B:$B,$A54,'CO2'!$A:$A,"REFCO2")+SUMIFS('CO2'!C:C,'CO2'!$B:$B,$A54,'CO2'!$A:$A,"RESCO2")+SUMIFS('CO2'!C:C,'CO2'!$B:$B,$A54,'CO2'!$A:$A,"RSSCO2")+SUMIFS('CO2'!C:C,'CO2'!$B:$B,$A54,'CO2'!$A:$A,"TRNCO2")</f>
        <v>5377.4521458011359</v>
      </c>
      <c r="C54" s="15">
        <f>SUMIFS('CO2'!D:D,'CO2'!$B:$B,$A54,'CO2'!$A:$A,"COMCO2")+SUMIFS('CO2'!D:D,'CO2'!$B:$B,$A54,'CO2'!$A:$A,"ELCCO2")+SUMIFS('CO2'!D:D,'CO2'!$B:$B,$A54,'CO2'!$A:$A,"ETHCO2")+SUMIFS('CO2'!D:D,'CO2'!$B:$B,$A54,'CO2'!$A:$A,"INDCO2")+SUMIFS('CO2'!D:D,'CO2'!$B:$B,$A54,'CO2'!$A:$A,"REFCO2")+SUMIFS('CO2'!D:D,'CO2'!$B:$B,$A54,'CO2'!$A:$A,"RESCO2")+SUMIFS('CO2'!D:D,'CO2'!$B:$B,$A54,'CO2'!$A:$A,"RSSCO2")+SUMIFS('CO2'!D:D,'CO2'!$B:$B,$A54,'CO2'!$A:$A,"TRNCO2")</f>
        <v>5169.1030150910192</v>
      </c>
      <c r="D54" s="15">
        <f>SUMIFS('CO2'!E:E,'CO2'!$B:$B,$A54,'CO2'!$A:$A,"COMCO2")+SUMIFS('CO2'!E:E,'CO2'!$B:$B,$A54,'CO2'!$A:$A,"ELCCO2")+SUMIFS('CO2'!E:E,'CO2'!$B:$B,$A54,'CO2'!$A:$A,"ETHCO2")+SUMIFS('CO2'!E:E,'CO2'!$B:$B,$A54,'CO2'!$A:$A,"INDCO2")+SUMIFS('CO2'!E:E,'CO2'!$B:$B,$A54,'CO2'!$A:$A,"REFCO2")+SUMIFS('CO2'!E:E,'CO2'!$B:$B,$A54,'CO2'!$A:$A,"RESCO2")+SUMIFS('CO2'!E:E,'CO2'!$B:$B,$A54,'CO2'!$A:$A,"RSSCO2")+SUMIFS('CO2'!E:E,'CO2'!$B:$B,$A54,'CO2'!$A:$A,"TRNCO2")</f>
        <v>5089.5112478255469</v>
      </c>
      <c r="E54" s="15">
        <f>SUMIFS('CO2'!F:F,'CO2'!$B:$B,$A54,'CO2'!$A:$A,"COMCO2")+SUMIFS('CO2'!F:F,'CO2'!$B:$B,$A54,'CO2'!$A:$A,"ELCCO2")+SUMIFS('CO2'!F:F,'CO2'!$B:$B,$A54,'CO2'!$A:$A,"ETHCO2")+SUMIFS('CO2'!F:F,'CO2'!$B:$B,$A54,'CO2'!$A:$A,"INDCO2")+SUMIFS('CO2'!F:F,'CO2'!$B:$B,$A54,'CO2'!$A:$A,"REFCO2")+SUMIFS('CO2'!F:F,'CO2'!$B:$B,$A54,'CO2'!$A:$A,"RESCO2")+SUMIFS('CO2'!F:F,'CO2'!$B:$B,$A54,'CO2'!$A:$A,"RSSCO2")+SUMIFS('CO2'!F:F,'CO2'!$B:$B,$A54,'CO2'!$A:$A,"TRNCO2")</f>
        <v>4813.0015101133358</v>
      </c>
      <c r="F54" s="15">
        <f>SUMIFS('CO2'!G:G,'CO2'!$B:$B,$A54,'CO2'!$A:$A,"COMCO2")+SUMIFS('CO2'!G:G,'CO2'!$B:$B,$A54,'CO2'!$A:$A,"ELCCO2")+SUMIFS('CO2'!G:G,'CO2'!$B:$B,$A54,'CO2'!$A:$A,"ETHCO2")+SUMIFS('CO2'!G:G,'CO2'!$B:$B,$A54,'CO2'!$A:$A,"INDCO2")+SUMIFS('CO2'!G:G,'CO2'!$B:$B,$A54,'CO2'!$A:$A,"REFCO2")+SUMIFS('CO2'!G:G,'CO2'!$B:$B,$A54,'CO2'!$A:$A,"RESCO2")+SUMIFS('CO2'!G:G,'CO2'!$B:$B,$A54,'CO2'!$A:$A,"RSSCO2")+SUMIFS('CO2'!G:G,'CO2'!$B:$B,$A54,'CO2'!$A:$A,"TRNCO2")</f>
        <v>4255.9999999999927</v>
      </c>
      <c r="G54" s="15">
        <f>SUMIFS('CO2'!H:H,'CO2'!$B:$B,$A54,'CO2'!$A:$A,"COMCO2")+SUMIFS('CO2'!H:H,'CO2'!$B:$B,$A54,'CO2'!$A:$A,"ELCCO2")+SUMIFS('CO2'!H:H,'CO2'!$B:$B,$A54,'CO2'!$A:$A,"ETHCO2")+SUMIFS('CO2'!H:H,'CO2'!$B:$B,$A54,'CO2'!$A:$A,"INDCO2")+SUMIFS('CO2'!H:H,'CO2'!$B:$B,$A54,'CO2'!$A:$A,"REFCO2")+SUMIFS('CO2'!H:H,'CO2'!$B:$B,$A54,'CO2'!$A:$A,"RESCO2")+SUMIFS('CO2'!H:H,'CO2'!$B:$B,$A54,'CO2'!$A:$A,"RSSCO2")+SUMIFS('CO2'!H:H,'CO2'!$B:$B,$A54,'CO2'!$A:$A,"TRNCO2")</f>
        <v>3748.0000000000068</v>
      </c>
      <c r="H54" s="15">
        <f>SUMIFS('CO2'!I:I,'CO2'!$B:$B,$A54,'CO2'!$A:$A,"COMCO2")+SUMIFS('CO2'!I:I,'CO2'!$B:$B,$A54,'CO2'!$A:$A,"ELCCO2")+SUMIFS('CO2'!I:I,'CO2'!$B:$B,$A54,'CO2'!$A:$A,"ETHCO2")+SUMIFS('CO2'!I:I,'CO2'!$B:$B,$A54,'CO2'!$A:$A,"INDCO2")+SUMIFS('CO2'!I:I,'CO2'!$B:$B,$A54,'CO2'!$A:$A,"REFCO2")+SUMIFS('CO2'!I:I,'CO2'!$B:$B,$A54,'CO2'!$A:$A,"RESCO2")+SUMIFS('CO2'!I:I,'CO2'!$B:$B,$A54,'CO2'!$A:$A,"RSSCO2")+SUMIFS('CO2'!I:I,'CO2'!$B:$B,$A54,'CO2'!$A:$A,"TRNCO2")</f>
        <v>3239.9999999976735</v>
      </c>
      <c r="I54" s="15">
        <f>SUMIFS('CO2'!J:J,'CO2'!$B:$B,$A54,'CO2'!$A:$A,"COMCO2")+SUMIFS('CO2'!J:J,'CO2'!$B:$B,$A54,'CO2'!$A:$A,"ELCCO2")+SUMIFS('CO2'!J:J,'CO2'!$B:$B,$A54,'CO2'!$A:$A,"ETHCO2")+SUMIFS('CO2'!J:J,'CO2'!$B:$B,$A54,'CO2'!$A:$A,"INDCO2")+SUMIFS('CO2'!J:J,'CO2'!$B:$B,$A54,'CO2'!$A:$A,"REFCO2")+SUMIFS('CO2'!J:J,'CO2'!$B:$B,$A54,'CO2'!$A:$A,"RESCO2")+SUMIFS('CO2'!J:J,'CO2'!$B:$B,$A54,'CO2'!$A:$A,"RSSCO2")+SUMIFS('CO2'!J:J,'CO2'!$B:$B,$A54,'CO2'!$A:$A,"TRNCO2")</f>
        <v>2731.9999999979441</v>
      </c>
      <c r="J54" s="15">
        <f>SUMIFS('CO2'!K:K,'CO2'!$B:$B,$A54,'CO2'!$A:$A,"COMCO2")+SUMIFS('CO2'!K:K,'CO2'!$B:$B,$A54,'CO2'!$A:$A,"ELCCO2")+SUMIFS('CO2'!K:K,'CO2'!$B:$B,$A54,'CO2'!$A:$A,"ETHCO2")+SUMIFS('CO2'!K:K,'CO2'!$B:$B,$A54,'CO2'!$A:$A,"INDCO2")+SUMIFS('CO2'!K:K,'CO2'!$B:$B,$A54,'CO2'!$A:$A,"REFCO2")+SUMIFS('CO2'!K:K,'CO2'!$B:$B,$A54,'CO2'!$A:$A,"RESCO2")+SUMIFS('CO2'!K:K,'CO2'!$B:$B,$A54,'CO2'!$A:$A,"RSSCO2")+SUMIFS('CO2'!K:K,'CO2'!$B:$B,$A54,'CO2'!$A:$A,"TRNCO2")</f>
        <v>2223.9999999999991</v>
      </c>
      <c r="K54" s="15">
        <f>SUMIFS('CO2'!L:L,'CO2'!$B:$B,$A54,'CO2'!$A:$A,"COMCO2")+SUMIFS('CO2'!L:L,'CO2'!$B:$B,$A54,'CO2'!$A:$A,"ELCCO2")+SUMIFS('CO2'!L:L,'CO2'!$B:$B,$A54,'CO2'!$A:$A,"ETHCO2")+SUMIFS('CO2'!L:L,'CO2'!$B:$B,$A54,'CO2'!$A:$A,"INDCO2")+SUMIFS('CO2'!L:L,'CO2'!$B:$B,$A54,'CO2'!$A:$A,"REFCO2")+SUMIFS('CO2'!L:L,'CO2'!$B:$B,$A54,'CO2'!$A:$A,"RESCO2")+SUMIFS('CO2'!L:L,'CO2'!$B:$B,$A54,'CO2'!$A:$A,"RSSCO2")+SUMIFS('CO2'!L:L,'CO2'!$B:$B,$A54,'CO2'!$A:$A,"TRNCO2")</f>
        <v>1715.9999999945969</v>
      </c>
    </row>
    <row r="55" spans="1:11" x14ac:dyDescent="0.25">
      <c r="A55" s="2" t="s">
        <v>129</v>
      </c>
      <c r="B55" s="15">
        <f>SUMIFS('CO2'!C:C,'CO2'!$B:$B,$A55,'CO2'!$A:$A,"COMCO2")+SUMIFS('CO2'!C:C,'CO2'!$B:$B,$A55,'CO2'!$A:$A,"ELCCO2")+SUMIFS('CO2'!C:C,'CO2'!$B:$B,$A55,'CO2'!$A:$A,"ETHCO2")+SUMIFS('CO2'!C:C,'CO2'!$B:$B,$A55,'CO2'!$A:$A,"INDCO2")+SUMIFS('CO2'!C:C,'CO2'!$B:$B,$A55,'CO2'!$A:$A,"REFCO2")+SUMIFS('CO2'!C:C,'CO2'!$B:$B,$A55,'CO2'!$A:$A,"RESCO2")+SUMIFS('CO2'!C:C,'CO2'!$B:$B,$A55,'CO2'!$A:$A,"RSSCO2")+SUMIFS('CO2'!C:C,'CO2'!$B:$B,$A55,'CO2'!$A:$A,"TRNCO2")</f>
        <v>5377.4521458011341</v>
      </c>
      <c r="C55" s="15">
        <f>SUMIFS('CO2'!D:D,'CO2'!$B:$B,$A55,'CO2'!$A:$A,"COMCO2")+SUMIFS('CO2'!D:D,'CO2'!$B:$B,$A55,'CO2'!$A:$A,"ELCCO2")+SUMIFS('CO2'!D:D,'CO2'!$B:$B,$A55,'CO2'!$A:$A,"ETHCO2")+SUMIFS('CO2'!D:D,'CO2'!$B:$B,$A55,'CO2'!$A:$A,"INDCO2")+SUMIFS('CO2'!D:D,'CO2'!$B:$B,$A55,'CO2'!$A:$A,"REFCO2")+SUMIFS('CO2'!D:D,'CO2'!$B:$B,$A55,'CO2'!$A:$A,"RESCO2")+SUMIFS('CO2'!D:D,'CO2'!$B:$B,$A55,'CO2'!$A:$A,"RSSCO2")+SUMIFS('CO2'!D:D,'CO2'!$B:$B,$A55,'CO2'!$A:$A,"TRNCO2")</f>
        <v>5169.0653138884936</v>
      </c>
      <c r="D55" s="15">
        <f>SUMIFS('CO2'!E:E,'CO2'!$B:$B,$A55,'CO2'!$A:$A,"COMCO2")+SUMIFS('CO2'!E:E,'CO2'!$B:$B,$A55,'CO2'!$A:$A,"ELCCO2")+SUMIFS('CO2'!E:E,'CO2'!$B:$B,$A55,'CO2'!$A:$A,"ETHCO2")+SUMIFS('CO2'!E:E,'CO2'!$B:$B,$A55,'CO2'!$A:$A,"INDCO2")+SUMIFS('CO2'!E:E,'CO2'!$B:$B,$A55,'CO2'!$A:$A,"REFCO2")+SUMIFS('CO2'!E:E,'CO2'!$B:$B,$A55,'CO2'!$A:$A,"RESCO2")+SUMIFS('CO2'!E:E,'CO2'!$B:$B,$A55,'CO2'!$A:$A,"RSSCO2")+SUMIFS('CO2'!E:E,'CO2'!$B:$B,$A55,'CO2'!$A:$A,"TRNCO2")</f>
        <v>5089.5102581707224</v>
      </c>
      <c r="E55" s="15">
        <f>SUMIFS('CO2'!F:F,'CO2'!$B:$B,$A55,'CO2'!$A:$A,"COMCO2")+SUMIFS('CO2'!F:F,'CO2'!$B:$B,$A55,'CO2'!$A:$A,"ELCCO2")+SUMIFS('CO2'!F:F,'CO2'!$B:$B,$A55,'CO2'!$A:$A,"ETHCO2")+SUMIFS('CO2'!F:F,'CO2'!$B:$B,$A55,'CO2'!$A:$A,"INDCO2")+SUMIFS('CO2'!F:F,'CO2'!$B:$B,$A55,'CO2'!$A:$A,"REFCO2")+SUMIFS('CO2'!F:F,'CO2'!$B:$B,$A55,'CO2'!$A:$A,"RESCO2")+SUMIFS('CO2'!F:F,'CO2'!$B:$B,$A55,'CO2'!$A:$A,"RSSCO2")+SUMIFS('CO2'!F:F,'CO2'!$B:$B,$A55,'CO2'!$A:$A,"TRNCO2")</f>
        <v>4813.001421141521</v>
      </c>
      <c r="F55" s="15">
        <f>SUMIFS('CO2'!G:G,'CO2'!$B:$B,$A55,'CO2'!$A:$A,"COMCO2")+SUMIFS('CO2'!G:G,'CO2'!$B:$B,$A55,'CO2'!$A:$A,"ELCCO2")+SUMIFS('CO2'!G:G,'CO2'!$B:$B,$A55,'CO2'!$A:$A,"ETHCO2")+SUMIFS('CO2'!G:G,'CO2'!$B:$B,$A55,'CO2'!$A:$A,"INDCO2")+SUMIFS('CO2'!G:G,'CO2'!$B:$B,$A55,'CO2'!$A:$A,"REFCO2")+SUMIFS('CO2'!G:G,'CO2'!$B:$B,$A55,'CO2'!$A:$A,"RESCO2")+SUMIFS('CO2'!G:G,'CO2'!$B:$B,$A55,'CO2'!$A:$A,"RSSCO2")+SUMIFS('CO2'!G:G,'CO2'!$B:$B,$A55,'CO2'!$A:$A,"TRNCO2")</f>
        <v>4256.0000000000273</v>
      </c>
      <c r="G55" s="15">
        <f>SUMIFS('CO2'!H:H,'CO2'!$B:$B,$A55,'CO2'!$A:$A,"COMCO2")+SUMIFS('CO2'!H:H,'CO2'!$B:$B,$A55,'CO2'!$A:$A,"ELCCO2")+SUMIFS('CO2'!H:H,'CO2'!$B:$B,$A55,'CO2'!$A:$A,"ETHCO2")+SUMIFS('CO2'!H:H,'CO2'!$B:$B,$A55,'CO2'!$A:$A,"INDCO2")+SUMIFS('CO2'!H:H,'CO2'!$B:$B,$A55,'CO2'!$A:$A,"REFCO2")+SUMIFS('CO2'!H:H,'CO2'!$B:$B,$A55,'CO2'!$A:$A,"RESCO2")+SUMIFS('CO2'!H:H,'CO2'!$B:$B,$A55,'CO2'!$A:$A,"RSSCO2")+SUMIFS('CO2'!H:H,'CO2'!$B:$B,$A55,'CO2'!$A:$A,"TRNCO2")</f>
        <v>3748.0000000000009</v>
      </c>
      <c r="H55" s="15">
        <f>SUMIFS('CO2'!I:I,'CO2'!$B:$B,$A55,'CO2'!$A:$A,"COMCO2")+SUMIFS('CO2'!I:I,'CO2'!$B:$B,$A55,'CO2'!$A:$A,"ELCCO2")+SUMIFS('CO2'!I:I,'CO2'!$B:$B,$A55,'CO2'!$A:$A,"ETHCO2")+SUMIFS('CO2'!I:I,'CO2'!$B:$B,$A55,'CO2'!$A:$A,"INDCO2")+SUMIFS('CO2'!I:I,'CO2'!$B:$B,$A55,'CO2'!$A:$A,"REFCO2")+SUMIFS('CO2'!I:I,'CO2'!$B:$B,$A55,'CO2'!$A:$A,"RESCO2")+SUMIFS('CO2'!I:I,'CO2'!$B:$B,$A55,'CO2'!$A:$A,"RSSCO2")+SUMIFS('CO2'!I:I,'CO2'!$B:$B,$A55,'CO2'!$A:$A,"TRNCO2")</f>
        <v>3240.0000000000068</v>
      </c>
      <c r="I55" s="15">
        <f>SUMIFS('CO2'!J:J,'CO2'!$B:$B,$A55,'CO2'!$A:$A,"COMCO2")+SUMIFS('CO2'!J:J,'CO2'!$B:$B,$A55,'CO2'!$A:$A,"ELCCO2")+SUMIFS('CO2'!J:J,'CO2'!$B:$B,$A55,'CO2'!$A:$A,"ETHCO2")+SUMIFS('CO2'!J:J,'CO2'!$B:$B,$A55,'CO2'!$A:$A,"INDCO2")+SUMIFS('CO2'!J:J,'CO2'!$B:$B,$A55,'CO2'!$A:$A,"REFCO2")+SUMIFS('CO2'!J:J,'CO2'!$B:$B,$A55,'CO2'!$A:$A,"RESCO2")+SUMIFS('CO2'!J:J,'CO2'!$B:$B,$A55,'CO2'!$A:$A,"RSSCO2")+SUMIFS('CO2'!J:J,'CO2'!$B:$B,$A55,'CO2'!$A:$A,"TRNCO2")</f>
        <v>2731.9999999999682</v>
      </c>
      <c r="J55" s="15">
        <f>SUMIFS('CO2'!K:K,'CO2'!$B:$B,$A55,'CO2'!$A:$A,"COMCO2")+SUMIFS('CO2'!K:K,'CO2'!$B:$B,$A55,'CO2'!$A:$A,"ELCCO2")+SUMIFS('CO2'!K:K,'CO2'!$B:$B,$A55,'CO2'!$A:$A,"ETHCO2")+SUMIFS('CO2'!K:K,'CO2'!$B:$B,$A55,'CO2'!$A:$A,"INDCO2")+SUMIFS('CO2'!K:K,'CO2'!$B:$B,$A55,'CO2'!$A:$A,"REFCO2")+SUMIFS('CO2'!K:K,'CO2'!$B:$B,$A55,'CO2'!$A:$A,"RESCO2")+SUMIFS('CO2'!K:K,'CO2'!$B:$B,$A55,'CO2'!$A:$A,"RSSCO2")+SUMIFS('CO2'!K:K,'CO2'!$B:$B,$A55,'CO2'!$A:$A,"TRNCO2")</f>
        <v>2224.0000000032715</v>
      </c>
      <c r="K55" s="15">
        <f>SUMIFS('CO2'!L:L,'CO2'!$B:$B,$A55,'CO2'!$A:$A,"COMCO2")+SUMIFS('CO2'!L:L,'CO2'!$B:$B,$A55,'CO2'!$A:$A,"ELCCO2")+SUMIFS('CO2'!L:L,'CO2'!$B:$B,$A55,'CO2'!$A:$A,"ETHCO2")+SUMIFS('CO2'!L:L,'CO2'!$B:$B,$A55,'CO2'!$A:$A,"INDCO2")+SUMIFS('CO2'!L:L,'CO2'!$B:$B,$A55,'CO2'!$A:$A,"REFCO2")+SUMIFS('CO2'!L:L,'CO2'!$B:$B,$A55,'CO2'!$A:$A,"RESCO2")+SUMIFS('CO2'!L:L,'CO2'!$B:$B,$A55,'CO2'!$A:$A,"RSSCO2")+SUMIFS('CO2'!L:L,'CO2'!$B:$B,$A55,'CO2'!$A:$A,"TRNCO2")</f>
        <v>1715.9999999993368</v>
      </c>
    </row>
    <row r="56" spans="1:11" x14ac:dyDescent="0.25">
      <c r="A56" s="2" t="s">
        <v>130</v>
      </c>
      <c r="B56" s="15">
        <f>SUMIFS('CO2'!C:C,'CO2'!$B:$B,$A56,'CO2'!$A:$A,"COMCO2")+SUMIFS('CO2'!C:C,'CO2'!$B:$B,$A56,'CO2'!$A:$A,"ELCCO2")+SUMIFS('CO2'!C:C,'CO2'!$B:$B,$A56,'CO2'!$A:$A,"ETHCO2")+SUMIFS('CO2'!C:C,'CO2'!$B:$B,$A56,'CO2'!$A:$A,"INDCO2")+SUMIFS('CO2'!C:C,'CO2'!$B:$B,$A56,'CO2'!$A:$A,"REFCO2")+SUMIFS('CO2'!C:C,'CO2'!$B:$B,$A56,'CO2'!$A:$A,"RESCO2")+SUMIFS('CO2'!C:C,'CO2'!$B:$B,$A56,'CO2'!$A:$A,"RSSCO2")+SUMIFS('CO2'!C:C,'CO2'!$B:$B,$A56,'CO2'!$A:$A,"TRNCO2")</f>
        <v>5377.4521458011332</v>
      </c>
      <c r="C56" s="15">
        <f>SUMIFS('CO2'!D:D,'CO2'!$B:$B,$A56,'CO2'!$A:$A,"COMCO2")+SUMIFS('CO2'!D:D,'CO2'!$B:$B,$A56,'CO2'!$A:$A,"ELCCO2")+SUMIFS('CO2'!D:D,'CO2'!$B:$B,$A56,'CO2'!$A:$A,"ETHCO2")+SUMIFS('CO2'!D:D,'CO2'!$B:$B,$A56,'CO2'!$A:$A,"INDCO2")+SUMIFS('CO2'!D:D,'CO2'!$B:$B,$A56,'CO2'!$A:$A,"REFCO2")+SUMIFS('CO2'!D:D,'CO2'!$B:$B,$A56,'CO2'!$A:$A,"RESCO2")+SUMIFS('CO2'!D:D,'CO2'!$B:$B,$A56,'CO2'!$A:$A,"RSSCO2")+SUMIFS('CO2'!D:D,'CO2'!$B:$B,$A56,'CO2'!$A:$A,"TRNCO2")</f>
        <v>5169.1030150910192</v>
      </c>
      <c r="D56" s="15">
        <f>SUMIFS('CO2'!E:E,'CO2'!$B:$B,$A56,'CO2'!$A:$A,"COMCO2")+SUMIFS('CO2'!E:E,'CO2'!$B:$B,$A56,'CO2'!$A:$A,"ELCCO2")+SUMIFS('CO2'!E:E,'CO2'!$B:$B,$A56,'CO2'!$A:$A,"ETHCO2")+SUMIFS('CO2'!E:E,'CO2'!$B:$B,$A56,'CO2'!$A:$A,"INDCO2")+SUMIFS('CO2'!E:E,'CO2'!$B:$B,$A56,'CO2'!$A:$A,"REFCO2")+SUMIFS('CO2'!E:E,'CO2'!$B:$B,$A56,'CO2'!$A:$A,"RESCO2")+SUMIFS('CO2'!E:E,'CO2'!$B:$B,$A56,'CO2'!$A:$A,"RSSCO2")+SUMIFS('CO2'!E:E,'CO2'!$B:$B,$A56,'CO2'!$A:$A,"TRNCO2")</f>
        <v>5089.5088360972059</v>
      </c>
      <c r="E56" s="15">
        <f>SUMIFS('CO2'!F:F,'CO2'!$B:$B,$A56,'CO2'!$A:$A,"COMCO2")+SUMIFS('CO2'!F:F,'CO2'!$B:$B,$A56,'CO2'!$A:$A,"ELCCO2")+SUMIFS('CO2'!F:F,'CO2'!$B:$B,$A56,'CO2'!$A:$A,"ETHCO2")+SUMIFS('CO2'!F:F,'CO2'!$B:$B,$A56,'CO2'!$A:$A,"INDCO2")+SUMIFS('CO2'!F:F,'CO2'!$B:$B,$A56,'CO2'!$A:$A,"REFCO2")+SUMIFS('CO2'!F:F,'CO2'!$B:$B,$A56,'CO2'!$A:$A,"RESCO2")+SUMIFS('CO2'!F:F,'CO2'!$B:$B,$A56,'CO2'!$A:$A,"RSSCO2")+SUMIFS('CO2'!F:F,'CO2'!$B:$B,$A56,'CO2'!$A:$A,"TRNCO2")</f>
        <v>4813.0015101131539</v>
      </c>
      <c r="F56" s="15">
        <f>SUMIFS('CO2'!G:G,'CO2'!$B:$B,$A56,'CO2'!$A:$A,"COMCO2")+SUMIFS('CO2'!G:G,'CO2'!$B:$B,$A56,'CO2'!$A:$A,"ELCCO2")+SUMIFS('CO2'!G:G,'CO2'!$B:$B,$A56,'CO2'!$A:$A,"ETHCO2")+SUMIFS('CO2'!G:G,'CO2'!$B:$B,$A56,'CO2'!$A:$A,"INDCO2")+SUMIFS('CO2'!G:G,'CO2'!$B:$B,$A56,'CO2'!$A:$A,"REFCO2")+SUMIFS('CO2'!G:G,'CO2'!$B:$B,$A56,'CO2'!$A:$A,"RESCO2")+SUMIFS('CO2'!G:G,'CO2'!$B:$B,$A56,'CO2'!$A:$A,"RSSCO2")+SUMIFS('CO2'!G:G,'CO2'!$B:$B,$A56,'CO2'!$A:$A,"TRNCO2")</f>
        <v>4255.9999999999945</v>
      </c>
      <c r="G56" s="15">
        <f>SUMIFS('CO2'!H:H,'CO2'!$B:$B,$A56,'CO2'!$A:$A,"COMCO2")+SUMIFS('CO2'!H:H,'CO2'!$B:$B,$A56,'CO2'!$A:$A,"ELCCO2")+SUMIFS('CO2'!H:H,'CO2'!$B:$B,$A56,'CO2'!$A:$A,"ETHCO2")+SUMIFS('CO2'!H:H,'CO2'!$B:$B,$A56,'CO2'!$A:$A,"INDCO2")+SUMIFS('CO2'!H:H,'CO2'!$B:$B,$A56,'CO2'!$A:$A,"REFCO2")+SUMIFS('CO2'!H:H,'CO2'!$B:$B,$A56,'CO2'!$A:$A,"RESCO2")+SUMIFS('CO2'!H:H,'CO2'!$B:$B,$A56,'CO2'!$A:$A,"RSSCO2")+SUMIFS('CO2'!H:H,'CO2'!$B:$B,$A56,'CO2'!$A:$A,"TRNCO2")</f>
        <v>3748.0000000000027</v>
      </c>
      <c r="H56" s="15">
        <f>SUMIFS('CO2'!I:I,'CO2'!$B:$B,$A56,'CO2'!$A:$A,"COMCO2")+SUMIFS('CO2'!I:I,'CO2'!$B:$B,$A56,'CO2'!$A:$A,"ELCCO2")+SUMIFS('CO2'!I:I,'CO2'!$B:$B,$A56,'CO2'!$A:$A,"ETHCO2")+SUMIFS('CO2'!I:I,'CO2'!$B:$B,$A56,'CO2'!$A:$A,"INDCO2")+SUMIFS('CO2'!I:I,'CO2'!$B:$B,$A56,'CO2'!$A:$A,"REFCO2")+SUMIFS('CO2'!I:I,'CO2'!$B:$B,$A56,'CO2'!$A:$A,"RESCO2")+SUMIFS('CO2'!I:I,'CO2'!$B:$B,$A56,'CO2'!$A:$A,"RSSCO2")+SUMIFS('CO2'!I:I,'CO2'!$B:$B,$A56,'CO2'!$A:$A,"TRNCO2")</f>
        <v>3239.9999999980482</v>
      </c>
      <c r="I56" s="15">
        <f>SUMIFS('CO2'!J:J,'CO2'!$B:$B,$A56,'CO2'!$A:$A,"COMCO2")+SUMIFS('CO2'!J:J,'CO2'!$B:$B,$A56,'CO2'!$A:$A,"ELCCO2")+SUMIFS('CO2'!J:J,'CO2'!$B:$B,$A56,'CO2'!$A:$A,"ETHCO2")+SUMIFS('CO2'!J:J,'CO2'!$B:$B,$A56,'CO2'!$A:$A,"INDCO2")+SUMIFS('CO2'!J:J,'CO2'!$B:$B,$A56,'CO2'!$A:$A,"REFCO2")+SUMIFS('CO2'!J:J,'CO2'!$B:$B,$A56,'CO2'!$A:$A,"RESCO2")+SUMIFS('CO2'!J:J,'CO2'!$B:$B,$A56,'CO2'!$A:$A,"RSSCO2")+SUMIFS('CO2'!J:J,'CO2'!$B:$B,$A56,'CO2'!$A:$A,"TRNCO2")</f>
        <v>2731.9999999968559</v>
      </c>
      <c r="J56" s="15">
        <f>SUMIFS('CO2'!K:K,'CO2'!$B:$B,$A56,'CO2'!$A:$A,"COMCO2")+SUMIFS('CO2'!K:K,'CO2'!$B:$B,$A56,'CO2'!$A:$A,"ELCCO2")+SUMIFS('CO2'!K:K,'CO2'!$B:$B,$A56,'CO2'!$A:$A,"ETHCO2")+SUMIFS('CO2'!K:K,'CO2'!$B:$B,$A56,'CO2'!$A:$A,"INDCO2")+SUMIFS('CO2'!K:K,'CO2'!$B:$B,$A56,'CO2'!$A:$A,"REFCO2")+SUMIFS('CO2'!K:K,'CO2'!$B:$B,$A56,'CO2'!$A:$A,"RESCO2")+SUMIFS('CO2'!K:K,'CO2'!$B:$B,$A56,'CO2'!$A:$A,"RSSCO2")+SUMIFS('CO2'!K:K,'CO2'!$B:$B,$A56,'CO2'!$A:$A,"TRNCO2")</f>
        <v>2223.9999999928623</v>
      </c>
      <c r="K56" s="15">
        <f>SUMIFS('CO2'!L:L,'CO2'!$B:$B,$A56,'CO2'!$A:$A,"COMCO2")+SUMIFS('CO2'!L:L,'CO2'!$B:$B,$A56,'CO2'!$A:$A,"ELCCO2")+SUMIFS('CO2'!L:L,'CO2'!$B:$B,$A56,'CO2'!$A:$A,"ETHCO2")+SUMIFS('CO2'!L:L,'CO2'!$B:$B,$A56,'CO2'!$A:$A,"INDCO2")+SUMIFS('CO2'!L:L,'CO2'!$B:$B,$A56,'CO2'!$A:$A,"REFCO2")+SUMIFS('CO2'!L:L,'CO2'!$B:$B,$A56,'CO2'!$A:$A,"RESCO2")+SUMIFS('CO2'!L:L,'CO2'!$B:$B,$A56,'CO2'!$A:$A,"RSSCO2")+SUMIFS('CO2'!L:L,'CO2'!$B:$B,$A56,'CO2'!$A:$A,"TRNCO2")</f>
        <v>1715.9999999932807</v>
      </c>
    </row>
    <row r="57" spans="1:11" x14ac:dyDescent="0.25">
      <c r="A57" s="2" t="s">
        <v>188</v>
      </c>
      <c r="B57" s="15">
        <f>SUMIFS('CO2'!C:C,'CO2'!$B:$B,$A57,'CO2'!$A:$A,"COMCO2")+SUMIFS('CO2'!C:C,'CO2'!$B:$B,$A57,'CO2'!$A:$A,"ELCCO2")+SUMIFS('CO2'!C:C,'CO2'!$B:$B,$A57,'CO2'!$A:$A,"ETHCO2")+SUMIFS('CO2'!C:C,'CO2'!$B:$B,$A57,'CO2'!$A:$A,"INDCO2")+SUMIFS('CO2'!C:C,'CO2'!$B:$B,$A57,'CO2'!$A:$A,"REFCO2")+SUMIFS('CO2'!C:C,'CO2'!$B:$B,$A57,'CO2'!$A:$A,"RESCO2")+SUMIFS('CO2'!C:C,'CO2'!$B:$B,$A57,'CO2'!$A:$A,"RSSCO2")+SUMIFS('CO2'!C:C,'CO2'!$B:$B,$A57,'CO2'!$A:$A,"TRNCO2")</f>
        <v>5377.4521490012312</v>
      </c>
      <c r="C57" s="15">
        <f>SUMIFS('CO2'!D:D,'CO2'!$B:$B,$A57,'CO2'!$A:$A,"COMCO2")+SUMIFS('CO2'!D:D,'CO2'!$B:$B,$A57,'CO2'!$A:$A,"ELCCO2")+SUMIFS('CO2'!D:D,'CO2'!$B:$B,$A57,'CO2'!$A:$A,"ETHCO2")+SUMIFS('CO2'!D:D,'CO2'!$B:$B,$A57,'CO2'!$A:$A,"INDCO2")+SUMIFS('CO2'!D:D,'CO2'!$B:$B,$A57,'CO2'!$A:$A,"REFCO2")+SUMIFS('CO2'!D:D,'CO2'!$B:$B,$A57,'CO2'!$A:$A,"RESCO2")+SUMIFS('CO2'!D:D,'CO2'!$B:$B,$A57,'CO2'!$A:$A,"RSSCO2")+SUMIFS('CO2'!D:D,'CO2'!$B:$B,$A57,'CO2'!$A:$A,"TRNCO2")</f>
        <v>5169.1764226357191</v>
      </c>
      <c r="D57" s="15">
        <f>SUMIFS('CO2'!E:E,'CO2'!$B:$B,$A57,'CO2'!$A:$A,"COMCO2")+SUMIFS('CO2'!E:E,'CO2'!$B:$B,$A57,'CO2'!$A:$A,"ELCCO2")+SUMIFS('CO2'!E:E,'CO2'!$B:$B,$A57,'CO2'!$A:$A,"ETHCO2")+SUMIFS('CO2'!E:E,'CO2'!$B:$B,$A57,'CO2'!$A:$A,"INDCO2")+SUMIFS('CO2'!E:E,'CO2'!$B:$B,$A57,'CO2'!$A:$A,"REFCO2")+SUMIFS('CO2'!E:E,'CO2'!$B:$B,$A57,'CO2'!$A:$A,"RESCO2")+SUMIFS('CO2'!E:E,'CO2'!$B:$B,$A57,'CO2'!$A:$A,"RSSCO2")+SUMIFS('CO2'!E:E,'CO2'!$B:$B,$A57,'CO2'!$A:$A,"TRNCO2")</f>
        <v>5089.685069357005</v>
      </c>
      <c r="E57" s="15">
        <f>SUMIFS('CO2'!F:F,'CO2'!$B:$B,$A57,'CO2'!$A:$A,"COMCO2")+SUMIFS('CO2'!F:F,'CO2'!$B:$B,$A57,'CO2'!$A:$A,"ELCCO2")+SUMIFS('CO2'!F:F,'CO2'!$B:$B,$A57,'CO2'!$A:$A,"ETHCO2")+SUMIFS('CO2'!F:F,'CO2'!$B:$B,$A57,'CO2'!$A:$A,"INDCO2")+SUMIFS('CO2'!F:F,'CO2'!$B:$B,$A57,'CO2'!$A:$A,"REFCO2")+SUMIFS('CO2'!F:F,'CO2'!$B:$B,$A57,'CO2'!$A:$A,"RESCO2")+SUMIFS('CO2'!F:F,'CO2'!$B:$B,$A57,'CO2'!$A:$A,"RSSCO2")+SUMIFS('CO2'!F:F,'CO2'!$B:$B,$A57,'CO2'!$A:$A,"TRNCO2")</f>
        <v>4813.5157529940789</v>
      </c>
      <c r="F57" s="15">
        <f>SUMIFS('CO2'!G:G,'CO2'!$B:$B,$A57,'CO2'!$A:$A,"COMCO2")+SUMIFS('CO2'!G:G,'CO2'!$B:$B,$A57,'CO2'!$A:$A,"ELCCO2")+SUMIFS('CO2'!G:G,'CO2'!$B:$B,$A57,'CO2'!$A:$A,"ETHCO2")+SUMIFS('CO2'!G:G,'CO2'!$B:$B,$A57,'CO2'!$A:$A,"INDCO2")+SUMIFS('CO2'!G:G,'CO2'!$B:$B,$A57,'CO2'!$A:$A,"REFCO2")+SUMIFS('CO2'!G:G,'CO2'!$B:$B,$A57,'CO2'!$A:$A,"RESCO2")+SUMIFS('CO2'!G:G,'CO2'!$B:$B,$A57,'CO2'!$A:$A,"RSSCO2")+SUMIFS('CO2'!G:G,'CO2'!$B:$B,$A57,'CO2'!$A:$A,"TRNCO2")</f>
        <v>4256.0000000000018</v>
      </c>
      <c r="G57" s="15">
        <f>SUMIFS('CO2'!H:H,'CO2'!$B:$B,$A57,'CO2'!$A:$A,"COMCO2")+SUMIFS('CO2'!H:H,'CO2'!$B:$B,$A57,'CO2'!$A:$A,"ELCCO2")+SUMIFS('CO2'!H:H,'CO2'!$B:$B,$A57,'CO2'!$A:$A,"ETHCO2")+SUMIFS('CO2'!H:H,'CO2'!$B:$B,$A57,'CO2'!$A:$A,"INDCO2")+SUMIFS('CO2'!H:H,'CO2'!$B:$B,$A57,'CO2'!$A:$A,"REFCO2")+SUMIFS('CO2'!H:H,'CO2'!$B:$B,$A57,'CO2'!$A:$A,"RESCO2")+SUMIFS('CO2'!H:H,'CO2'!$B:$B,$A57,'CO2'!$A:$A,"RSSCO2")+SUMIFS('CO2'!H:H,'CO2'!$B:$B,$A57,'CO2'!$A:$A,"TRNCO2")</f>
        <v>3748.0000000000073</v>
      </c>
      <c r="H57" s="15">
        <f>SUMIFS('CO2'!I:I,'CO2'!$B:$B,$A57,'CO2'!$A:$A,"COMCO2")+SUMIFS('CO2'!I:I,'CO2'!$B:$B,$A57,'CO2'!$A:$A,"ELCCO2")+SUMIFS('CO2'!I:I,'CO2'!$B:$B,$A57,'CO2'!$A:$A,"ETHCO2")+SUMIFS('CO2'!I:I,'CO2'!$B:$B,$A57,'CO2'!$A:$A,"INDCO2")+SUMIFS('CO2'!I:I,'CO2'!$B:$B,$A57,'CO2'!$A:$A,"REFCO2")+SUMIFS('CO2'!I:I,'CO2'!$B:$B,$A57,'CO2'!$A:$A,"RESCO2")+SUMIFS('CO2'!I:I,'CO2'!$B:$B,$A57,'CO2'!$A:$A,"RSSCO2")+SUMIFS('CO2'!I:I,'CO2'!$B:$B,$A57,'CO2'!$A:$A,"TRNCO2")</f>
        <v>3240.0000000000091</v>
      </c>
      <c r="I57" s="15">
        <f>SUMIFS('CO2'!J:J,'CO2'!$B:$B,$A57,'CO2'!$A:$A,"COMCO2")+SUMIFS('CO2'!J:J,'CO2'!$B:$B,$A57,'CO2'!$A:$A,"ELCCO2")+SUMIFS('CO2'!J:J,'CO2'!$B:$B,$A57,'CO2'!$A:$A,"ETHCO2")+SUMIFS('CO2'!J:J,'CO2'!$B:$B,$A57,'CO2'!$A:$A,"INDCO2")+SUMIFS('CO2'!J:J,'CO2'!$B:$B,$A57,'CO2'!$A:$A,"REFCO2")+SUMIFS('CO2'!J:J,'CO2'!$B:$B,$A57,'CO2'!$A:$A,"RESCO2")+SUMIFS('CO2'!J:J,'CO2'!$B:$B,$A57,'CO2'!$A:$A,"RSSCO2")+SUMIFS('CO2'!J:J,'CO2'!$B:$B,$A57,'CO2'!$A:$A,"TRNCO2")</f>
        <v>2732.0000000000036</v>
      </c>
      <c r="J57" s="15">
        <f>SUMIFS('CO2'!K:K,'CO2'!$B:$B,$A57,'CO2'!$A:$A,"COMCO2")+SUMIFS('CO2'!K:K,'CO2'!$B:$B,$A57,'CO2'!$A:$A,"ELCCO2")+SUMIFS('CO2'!K:K,'CO2'!$B:$B,$A57,'CO2'!$A:$A,"ETHCO2")+SUMIFS('CO2'!K:K,'CO2'!$B:$B,$A57,'CO2'!$A:$A,"INDCO2")+SUMIFS('CO2'!K:K,'CO2'!$B:$B,$A57,'CO2'!$A:$A,"REFCO2")+SUMIFS('CO2'!K:K,'CO2'!$B:$B,$A57,'CO2'!$A:$A,"RESCO2")+SUMIFS('CO2'!K:K,'CO2'!$B:$B,$A57,'CO2'!$A:$A,"RSSCO2")+SUMIFS('CO2'!K:K,'CO2'!$B:$B,$A57,'CO2'!$A:$A,"TRNCO2")</f>
        <v>2224.000000000025</v>
      </c>
      <c r="K57" s="15">
        <f>SUMIFS('CO2'!L:L,'CO2'!$B:$B,$A57,'CO2'!$A:$A,"COMCO2")+SUMIFS('CO2'!L:L,'CO2'!$B:$B,$A57,'CO2'!$A:$A,"ELCCO2")+SUMIFS('CO2'!L:L,'CO2'!$B:$B,$A57,'CO2'!$A:$A,"ETHCO2")+SUMIFS('CO2'!L:L,'CO2'!$B:$B,$A57,'CO2'!$A:$A,"INDCO2")+SUMIFS('CO2'!L:L,'CO2'!$B:$B,$A57,'CO2'!$A:$A,"REFCO2")+SUMIFS('CO2'!L:L,'CO2'!$B:$B,$A57,'CO2'!$A:$A,"RESCO2")+SUMIFS('CO2'!L:L,'CO2'!$B:$B,$A57,'CO2'!$A:$A,"RSSCO2")+SUMIFS('CO2'!L:L,'CO2'!$B:$B,$A57,'CO2'!$A:$A,"TRNCO2")</f>
        <v>1716.0000000000025</v>
      </c>
    </row>
    <row r="58" spans="1:11" x14ac:dyDescent="0.25">
      <c r="A58" s="2" t="s">
        <v>189</v>
      </c>
      <c r="B58" s="15">
        <f>SUMIFS('CO2'!C:C,'CO2'!$B:$B,$A58,'CO2'!$A:$A,"COMCO2")+SUMIFS('CO2'!C:C,'CO2'!$B:$B,$A58,'CO2'!$A:$A,"ELCCO2")+SUMIFS('CO2'!C:C,'CO2'!$B:$B,$A58,'CO2'!$A:$A,"ETHCO2")+SUMIFS('CO2'!C:C,'CO2'!$B:$B,$A58,'CO2'!$A:$A,"INDCO2")+SUMIFS('CO2'!C:C,'CO2'!$B:$B,$A58,'CO2'!$A:$A,"REFCO2")+SUMIFS('CO2'!C:C,'CO2'!$B:$B,$A58,'CO2'!$A:$A,"RESCO2")+SUMIFS('CO2'!C:C,'CO2'!$B:$B,$A58,'CO2'!$A:$A,"RSSCO2")+SUMIFS('CO2'!C:C,'CO2'!$B:$B,$A58,'CO2'!$A:$A,"TRNCO2")</f>
        <v>5377.452149001233</v>
      </c>
      <c r="C58" s="15">
        <f>SUMIFS('CO2'!D:D,'CO2'!$B:$B,$A58,'CO2'!$A:$A,"COMCO2")+SUMIFS('CO2'!D:D,'CO2'!$B:$B,$A58,'CO2'!$A:$A,"ELCCO2")+SUMIFS('CO2'!D:D,'CO2'!$B:$B,$A58,'CO2'!$A:$A,"ETHCO2")+SUMIFS('CO2'!D:D,'CO2'!$B:$B,$A58,'CO2'!$A:$A,"INDCO2")+SUMIFS('CO2'!D:D,'CO2'!$B:$B,$A58,'CO2'!$A:$A,"REFCO2")+SUMIFS('CO2'!D:D,'CO2'!$B:$B,$A58,'CO2'!$A:$A,"RESCO2")+SUMIFS('CO2'!D:D,'CO2'!$B:$B,$A58,'CO2'!$A:$A,"RSSCO2")+SUMIFS('CO2'!D:D,'CO2'!$B:$B,$A58,'CO2'!$A:$A,"TRNCO2")</f>
        <v>5169.1764226357191</v>
      </c>
      <c r="D58" s="15">
        <f>SUMIFS('CO2'!E:E,'CO2'!$B:$B,$A58,'CO2'!$A:$A,"COMCO2")+SUMIFS('CO2'!E:E,'CO2'!$B:$B,$A58,'CO2'!$A:$A,"ELCCO2")+SUMIFS('CO2'!E:E,'CO2'!$B:$B,$A58,'CO2'!$A:$A,"ETHCO2")+SUMIFS('CO2'!E:E,'CO2'!$B:$B,$A58,'CO2'!$A:$A,"INDCO2")+SUMIFS('CO2'!E:E,'CO2'!$B:$B,$A58,'CO2'!$A:$A,"REFCO2")+SUMIFS('CO2'!E:E,'CO2'!$B:$B,$A58,'CO2'!$A:$A,"RESCO2")+SUMIFS('CO2'!E:E,'CO2'!$B:$B,$A58,'CO2'!$A:$A,"RSSCO2")+SUMIFS('CO2'!E:E,'CO2'!$B:$B,$A58,'CO2'!$A:$A,"TRNCO2")</f>
        <v>5089.6850693570059</v>
      </c>
      <c r="E58" s="15">
        <f>SUMIFS('CO2'!F:F,'CO2'!$B:$B,$A58,'CO2'!$A:$A,"COMCO2")+SUMIFS('CO2'!F:F,'CO2'!$B:$B,$A58,'CO2'!$A:$A,"ELCCO2")+SUMIFS('CO2'!F:F,'CO2'!$B:$B,$A58,'CO2'!$A:$A,"ETHCO2")+SUMIFS('CO2'!F:F,'CO2'!$B:$B,$A58,'CO2'!$A:$A,"INDCO2")+SUMIFS('CO2'!F:F,'CO2'!$B:$B,$A58,'CO2'!$A:$A,"REFCO2")+SUMIFS('CO2'!F:F,'CO2'!$B:$B,$A58,'CO2'!$A:$A,"RESCO2")+SUMIFS('CO2'!F:F,'CO2'!$B:$B,$A58,'CO2'!$A:$A,"RSSCO2")+SUMIFS('CO2'!F:F,'CO2'!$B:$B,$A58,'CO2'!$A:$A,"TRNCO2")</f>
        <v>4813.515752994077</v>
      </c>
      <c r="F58" s="15">
        <f>SUMIFS('CO2'!G:G,'CO2'!$B:$B,$A58,'CO2'!$A:$A,"COMCO2")+SUMIFS('CO2'!G:G,'CO2'!$B:$B,$A58,'CO2'!$A:$A,"ELCCO2")+SUMIFS('CO2'!G:G,'CO2'!$B:$B,$A58,'CO2'!$A:$A,"ETHCO2")+SUMIFS('CO2'!G:G,'CO2'!$B:$B,$A58,'CO2'!$A:$A,"INDCO2")+SUMIFS('CO2'!G:G,'CO2'!$B:$B,$A58,'CO2'!$A:$A,"REFCO2")+SUMIFS('CO2'!G:G,'CO2'!$B:$B,$A58,'CO2'!$A:$A,"RESCO2")+SUMIFS('CO2'!G:G,'CO2'!$B:$B,$A58,'CO2'!$A:$A,"RSSCO2")+SUMIFS('CO2'!G:G,'CO2'!$B:$B,$A58,'CO2'!$A:$A,"TRNCO2")</f>
        <v>4255.9999999999927</v>
      </c>
      <c r="G58" s="15">
        <f>SUMIFS('CO2'!H:H,'CO2'!$B:$B,$A58,'CO2'!$A:$A,"COMCO2")+SUMIFS('CO2'!H:H,'CO2'!$B:$B,$A58,'CO2'!$A:$A,"ELCCO2")+SUMIFS('CO2'!H:H,'CO2'!$B:$B,$A58,'CO2'!$A:$A,"ETHCO2")+SUMIFS('CO2'!H:H,'CO2'!$B:$B,$A58,'CO2'!$A:$A,"INDCO2")+SUMIFS('CO2'!H:H,'CO2'!$B:$B,$A58,'CO2'!$A:$A,"REFCO2")+SUMIFS('CO2'!H:H,'CO2'!$B:$B,$A58,'CO2'!$A:$A,"RESCO2")+SUMIFS('CO2'!H:H,'CO2'!$B:$B,$A58,'CO2'!$A:$A,"RSSCO2")+SUMIFS('CO2'!H:H,'CO2'!$B:$B,$A58,'CO2'!$A:$A,"TRNCO2")</f>
        <v>3748.0000000000091</v>
      </c>
      <c r="H58" s="15">
        <f>SUMIFS('CO2'!I:I,'CO2'!$B:$B,$A58,'CO2'!$A:$A,"COMCO2")+SUMIFS('CO2'!I:I,'CO2'!$B:$B,$A58,'CO2'!$A:$A,"ELCCO2")+SUMIFS('CO2'!I:I,'CO2'!$B:$B,$A58,'CO2'!$A:$A,"ETHCO2")+SUMIFS('CO2'!I:I,'CO2'!$B:$B,$A58,'CO2'!$A:$A,"INDCO2")+SUMIFS('CO2'!I:I,'CO2'!$B:$B,$A58,'CO2'!$A:$A,"REFCO2")+SUMIFS('CO2'!I:I,'CO2'!$B:$B,$A58,'CO2'!$A:$A,"RESCO2")+SUMIFS('CO2'!I:I,'CO2'!$B:$B,$A58,'CO2'!$A:$A,"RSSCO2")+SUMIFS('CO2'!I:I,'CO2'!$B:$B,$A58,'CO2'!$A:$A,"TRNCO2")</f>
        <v>3240.0000000000141</v>
      </c>
      <c r="I58" s="15">
        <f>SUMIFS('CO2'!J:J,'CO2'!$B:$B,$A58,'CO2'!$A:$A,"COMCO2")+SUMIFS('CO2'!J:J,'CO2'!$B:$B,$A58,'CO2'!$A:$A,"ELCCO2")+SUMIFS('CO2'!J:J,'CO2'!$B:$B,$A58,'CO2'!$A:$A,"ETHCO2")+SUMIFS('CO2'!J:J,'CO2'!$B:$B,$A58,'CO2'!$A:$A,"INDCO2")+SUMIFS('CO2'!J:J,'CO2'!$B:$B,$A58,'CO2'!$A:$A,"REFCO2")+SUMIFS('CO2'!J:J,'CO2'!$B:$B,$A58,'CO2'!$A:$A,"RESCO2")+SUMIFS('CO2'!J:J,'CO2'!$B:$B,$A58,'CO2'!$A:$A,"RSSCO2")+SUMIFS('CO2'!J:J,'CO2'!$B:$B,$A58,'CO2'!$A:$A,"TRNCO2")</f>
        <v>2732.0000000000628</v>
      </c>
      <c r="J58" s="15">
        <f>SUMIFS('CO2'!K:K,'CO2'!$B:$B,$A58,'CO2'!$A:$A,"COMCO2")+SUMIFS('CO2'!K:K,'CO2'!$B:$B,$A58,'CO2'!$A:$A,"ELCCO2")+SUMIFS('CO2'!K:K,'CO2'!$B:$B,$A58,'CO2'!$A:$A,"ETHCO2")+SUMIFS('CO2'!K:K,'CO2'!$B:$B,$A58,'CO2'!$A:$A,"INDCO2")+SUMIFS('CO2'!K:K,'CO2'!$B:$B,$A58,'CO2'!$A:$A,"REFCO2")+SUMIFS('CO2'!K:K,'CO2'!$B:$B,$A58,'CO2'!$A:$A,"RESCO2")+SUMIFS('CO2'!K:K,'CO2'!$B:$B,$A58,'CO2'!$A:$A,"RSSCO2")+SUMIFS('CO2'!K:K,'CO2'!$B:$B,$A58,'CO2'!$A:$A,"TRNCO2")</f>
        <v>2224.0000000001328</v>
      </c>
      <c r="K58" s="15">
        <f>SUMIFS('CO2'!L:L,'CO2'!$B:$B,$A58,'CO2'!$A:$A,"COMCO2")+SUMIFS('CO2'!L:L,'CO2'!$B:$B,$A58,'CO2'!$A:$A,"ELCCO2")+SUMIFS('CO2'!L:L,'CO2'!$B:$B,$A58,'CO2'!$A:$A,"ETHCO2")+SUMIFS('CO2'!L:L,'CO2'!$B:$B,$A58,'CO2'!$A:$A,"INDCO2")+SUMIFS('CO2'!L:L,'CO2'!$B:$B,$A58,'CO2'!$A:$A,"REFCO2")+SUMIFS('CO2'!L:L,'CO2'!$B:$B,$A58,'CO2'!$A:$A,"RESCO2")+SUMIFS('CO2'!L:L,'CO2'!$B:$B,$A58,'CO2'!$A:$A,"RSSCO2")+SUMIFS('CO2'!L:L,'CO2'!$B:$B,$A58,'CO2'!$A:$A,"TRNCO2")</f>
        <v>1716.0000000000018</v>
      </c>
    </row>
    <row r="59" spans="1:11" x14ac:dyDescent="0.25">
      <c r="A59" s="2" t="s">
        <v>190</v>
      </c>
      <c r="B59" s="15">
        <f>SUMIFS('CO2'!C:C,'CO2'!$B:$B,$A59,'CO2'!$A:$A,"COMCO2")+SUMIFS('CO2'!C:C,'CO2'!$B:$B,$A59,'CO2'!$A:$A,"ELCCO2")+SUMIFS('CO2'!C:C,'CO2'!$B:$B,$A59,'CO2'!$A:$A,"ETHCO2")+SUMIFS('CO2'!C:C,'CO2'!$B:$B,$A59,'CO2'!$A:$A,"INDCO2")+SUMIFS('CO2'!C:C,'CO2'!$B:$B,$A59,'CO2'!$A:$A,"REFCO2")+SUMIFS('CO2'!C:C,'CO2'!$B:$B,$A59,'CO2'!$A:$A,"RESCO2")+SUMIFS('CO2'!C:C,'CO2'!$B:$B,$A59,'CO2'!$A:$A,"RSSCO2")+SUMIFS('CO2'!C:C,'CO2'!$B:$B,$A59,'CO2'!$A:$A,"TRNCO2")</f>
        <v>5377.452149001233</v>
      </c>
      <c r="C59" s="15">
        <f>SUMIFS('CO2'!D:D,'CO2'!$B:$B,$A59,'CO2'!$A:$A,"COMCO2")+SUMIFS('CO2'!D:D,'CO2'!$B:$B,$A59,'CO2'!$A:$A,"ELCCO2")+SUMIFS('CO2'!D:D,'CO2'!$B:$B,$A59,'CO2'!$A:$A,"ETHCO2")+SUMIFS('CO2'!D:D,'CO2'!$B:$B,$A59,'CO2'!$A:$A,"INDCO2")+SUMIFS('CO2'!D:D,'CO2'!$B:$B,$A59,'CO2'!$A:$A,"REFCO2")+SUMIFS('CO2'!D:D,'CO2'!$B:$B,$A59,'CO2'!$A:$A,"RESCO2")+SUMIFS('CO2'!D:D,'CO2'!$B:$B,$A59,'CO2'!$A:$A,"RSSCO2")+SUMIFS('CO2'!D:D,'CO2'!$B:$B,$A59,'CO2'!$A:$A,"TRNCO2")</f>
        <v>5169.1764226357191</v>
      </c>
      <c r="D59" s="15">
        <f>SUMIFS('CO2'!E:E,'CO2'!$B:$B,$A59,'CO2'!$A:$A,"COMCO2")+SUMIFS('CO2'!E:E,'CO2'!$B:$B,$A59,'CO2'!$A:$A,"ELCCO2")+SUMIFS('CO2'!E:E,'CO2'!$B:$B,$A59,'CO2'!$A:$A,"ETHCO2")+SUMIFS('CO2'!E:E,'CO2'!$B:$B,$A59,'CO2'!$A:$A,"INDCO2")+SUMIFS('CO2'!E:E,'CO2'!$B:$B,$A59,'CO2'!$A:$A,"REFCO2")+SUMIFS('CO2'!E:E,'CO2'!$B:$B,$A59,'CO2'!$A:$A,"RESCO2")+SUMIFS('CO2'!E:E,'CO2'!$B:$B,$A59,'CO2'!$A:$A,"RSSCO2")+SUMIFS('CO2'!E:E,'CO2'!$B:$B,$A59,'CO2'!$A:$A,"TRNCO2")</f>
        <v>5089.6834413675742</v>
      </c>
      <c r="E59" s="15">
        <f>SUMIFS('CO2'!F:F,'CO2'!$B:$B,$A59,'CO2'!$A:$A,"COMCO2")+SUMIFS('CO2'!F:F,'CO2'!$B:$B,$A59,'CO2'!$A:$A,"ELCCO2")+SUMIFS('CO2'!F:F,'CO2'!$B:$B,$A59,'CO2'!$A:$A,"ETHCO2")+SUMIFS('CO2'!F:F,'CO2'!$B:$B,$A59,'CO2'!$A:$A,"INDCO2")+SUMIFS('CO2'!F:F,'CO2'!$B:$B,$A59,'CO2'!$A:$A,"REFCO2")+SUMIFS('CO2'!F:F,'CO2'!$B:$B,$A59,'CO2'!$A:$A,"RESCO2")+SUMIFS('CO2'!F:F,'CO2'!$B:$B,$A59,'CO2'!$A:$A,"RSSCO2")+SUMIFS('CO2'!F:F,'CO2'!$B:$B,$A59,'CO2'!$A:$A,"TRNCO2")</f>
        <v>4813.5156640202185</v>
      </c>
      <c r="F59" s="15">
        <f>SUMIFS('CO2'!G:G,'CO2'!$B:$B,$A59,'CO2'!$A:$A,"COMCO2")+SUMIFS('CO2'!G:G,'CO2'!$B:$B,$A59,'CO2'!$A:$A,"ELCCO2")+SUMIFS('CO2'!G:G,'CO2'!$B:$B,$A59,'CO2'!$A:$A,"ETHCO2")+SUMIFS('CO2'!G:G,'CO2'!$B:$B,$A59,'CO2'!$A:$A,"INDCO2")+SUMIFS('CO2'!G:G,'CO2'!$B:$B,$A59,'CO2'!$A:$A,"REFCO2")+SUMIFS('CO2'!G:G,'CO2'!$B:$B,$A59,'CO2'!$A:$A,"RESCO2")+SUMIFS('CO2'!G:G,'CO2'!$B:$B,$A59,'CO2'!$A:$A,"RSSCO2")+SUMIFS('CO2'!G:G,'CO2'!$B:$B,$A59,'CO2'!$A:$A,"TRNCO2")</f>
        <v>4255.99999999998</v>
      </c>
      <c r="G59" s="15">
        <f>SUMIFS('CO2'!H:H,'CO2'!$B:$B,$A59,'CO2'!$A:$A,"COMCO2")+SUMIFS('CO2'!H:H,'CO2'!$B:$B,$A59,'CO2'!$A:$A,"ELCCO2")+SUMIFS('CO2'!H:H,'CO2'!$B:$B,$A59,'CO2'!$A:$A,"ETHCO2")+SUMIFS('CO2'!H:H,'CO2'!$B:$B,$A59,'CO2'!$A:$A,"INDCO2")+SUMIFS('CO2'!H:H,'CO2'!$B:$B,$A59,'CO2'!$A:$A,"REFCO2")+SUMIFS('CO2'!H:H,'CO2'!$B:$B,$A59,'CO2'!$A:$A,"RESCO2")+SUMIFS('CO2'!H:H,'CO2'!$B:$B,$A59,'CO2'!$A:$A,"RSSCO2")+SUMIFS('CO2'!H:H,'CO2'!$B:$B,$A59,'CO2'!$A:$A,"TRNCO2")</f>
        <v>3748.0000000000136</v>
      </c>
      <c r="H59" s="15">
        <f>SUMIFS('CO2'!I:I,'CO2'!$B:$B,$A59,'CO2'!$A:$A,"COMCO2")+SUMIFS('CO2'!I:I,'CO2'!$B:$B,$A59,'CO2'!$A:$A,"ELCCO2")+SUMIFS('CO2'!I:I,'CO2'!$B:$B,$A59,'CO2'!$A:$A,"ETHCO2")+SUMIFS('CO2'!I:I,'CO2'!$B:$B,$A59,'CO2'!$A:$A,"INDCO2")+SUMIFS('CO2'!I:I,'CO2'!$B:$B,$A59,'CO2'!$A:$A,"REFCO2")+SUMIFS('CO2'!I:I,'CO2'!$B:$B,$A59,'CO2'!$A:$A,"RESCO2")+SUMIFS('CO2'!I:I,'CO2'!$B:$B,$A59,'CO2'!$A:$A,"RSSCO2")+SUMIFS('CO2'!I:I,'CO2'!$B:$B,$A59,'CO2'!$A:$A,"TRNCO2")</f>
        <v>3240.0000000000136</v>
      </c>
      <c r="I59" s="15">
        <f>SUMIFS('CO2'!J:J,'CO2'!$B:$B,$A59,'CO2'!$A:$A,"COMCO2")+SUMIFS('CO2'!J:J,'CO2'!$B:$B,$A59,'CO2'!$A:$A,"ELCCO2")+SUMIFS('CO2'!J:J,'CO2'!$B:$B,$A59,'CO2'!$A:$A,"ETHCO2")+SUMIFS('CO2'!J:J,'CO2'!$B:$B,$A59,'CO2'!$A:$A,"INDCO2")+SUMIFS('CO2'!J:J,'CO2'!$B:$B,$A59,'CO2'!$A:$A,"REFCO2")+SUMIFS('CO2'!J:J,'CO2'!$B:$B,$A59,'CO2'!$A:$A,"RESCO2")+SUMIFS('CO2'!J:J,'CO2'!$B:$B,$A59,'CO2'!$A:$A,"RSSCO2")+SUMIFS('CO2'!J:J,'CO2'!$B:$B,$A59,'CO2'!$A:$A,"TRNCO2")</f>
        <v>2732.0000000000018</v>
      </c>
      <c r="J59" s="15">
        <f>SUMIFS('CO2'!K:K,'CO2'!$B:$B,$A59,'CO2'!$A:$A,"COMCO2")+SUMIFS('CO2'!K:K,'CO2'!$B:$B,$A59,'CO2'!$A:$A,"ELCCO2")+SUMIFS('CO2'!K:K,'CO2'!$B:$B,$A59,'CO2'!$A:$A,"ETHCO2")+SUMIFS('CO2'!K:K,'CO2'!$B:$B,$A59,'CO2'!$A:$A,"INDCO2")+SUMIFS('CO2'!K:K,'CO2'!$B:$B,$A59,'CO2'!$A:$A,"REFCO2")+SUMIFS('CO2'!K:K,'CO2'!$B:$B,$A59,'CO2'!$A:$A,"RESCO2")+SUMIFS('CO2'!K:K,'CO2'!$B:$B,$A59,'CO2'!$A:$A,"RSSCO2")+SUMIFS('CO2'!K:K,'CO2'!$B:$B,$A59,'CO2'!$A:$A,"TRNCO2")</f>
        <v>2224.0000000000018</v>
      </c>
      <c r="K59" s="15">
        <f>SUMIFS('CO2'!L:L,'CO2'!$B:$B,$A59,'CO2'!$A:$A,"COMCO2")+SUMIFS('CO2'!L:L,'CO2'!$B:$B,$A59,'CO2'!$A:$A,"ELCCO2")+SUMIFS('CO2'!L:L,'CO2'!$B:$B,$A59,'CO2'!$A:$A,"ETHCO2")+SUMIFS('CO2'!L:L,'CO2'!$B:$B,$A59,'CO2'!$A:$A,"INDCO2")+SUMIFS('CO2'!L:L,'CO2'!$B:$B,$A59,'CO2'!$A:$A,"REFCO2")+SUMIFS('CO2'!L:L,'CO2'!$B:$B,$A59,'CO2'!$A:$A,"RESCO2")+SUMIFS('CO2'!L:L,'CO2'!$B:$B,$A59,'CO2'!$A:$A,"RSSCO2")+SUMIFS('CO2'!L:L,'CO2'!$B:$B,$A59,'CO2'!$A:$A,"TRNCO2")</f>
        <v>1716.0000000000025</v>
      </c>
    </row>
    <row r="60" spans="1:11" x14ac:dyDescent="0.25">
      <c r="A60" s="2" t="s">
        <v>191</v>
      </c>
      <c r="B60" s="15">
        <f>SUMIFS('CO2'!C:C,'CO2'!$B:$B,$A60,'CO2'!$A:$A,"COMCO2")+SUMIFS('CO2'!C:C,'CO2'!$B:$B,$A60,'CO2'!$A:$A,"ELCCO2")+SUMIFS('CO2'!C:C,'CO2'!$B:$B,$A60,'CO2'!$A:$A,"ETHCO2")+SUMIFS('CO2'!C:C,'CO2'!$B:$B,$A60,'CO2'!$A:$A,"INDCO2")+SUMIFS('CO2'!C:C,'CO2'!$B:$B,$A60,'CO2'!$A:$A,"REFCO2")+SUMIFS('CO2'!C:C,'CO2'!$B:$B,$A60,'CO2'!$A:$A,"RESCO2")+SUMIFS('CO2'!C:C,'CO2'!$B:$B,$A60,'CO2'!$A:$A,"RSSCO2")+SUMIFS('CO2'!C:C,'CO2'!$B:$B,$A60,'CO2'!$A:$A,"TRNCO2")</f>
        <v>5377.4358719876855</v>
      </c>
      <c r="C60" s="15">
        <f>SUMIFS('CO2'!D:D,'CO2'!$B:$B,$A60,'CO2'!$A:$A,"COMCO2")+SUMIFS('CO2'!D:D,'CO2'!$B:$B,$A60,'CO2'!$A:$A,"ELCCO2")+SUMIFS('CO2'!D:D,'CO2'!$B:$B,$A60,'CO2'!$A:$A,"ETHCO2")+SUMIFS('CO2'!D:D,'CO2'!$B:$B,$A60,'CO2'!$A:$A,"INDCO2")+SUMIFS('CO2'!D:D,'CO2'!$B:$B,$A60,'CO2'!$A:$A,"REFCO2")+SUMIFS('CO2'!D:D,'CO2'!$B:$B,$A60,'CO2'!$A:$A,"RESCO2")+SUMIFS('CO2'!D:D,'CO2'!$B:$B,$A60,'CO2'!$A:$A,"RSSCO2")+SUMIFS('CO2'!D:D,'CO2'!$B:$B,$A60,'CO2'!$A:$A,"TRNCO2")</f>
        <v>5169.2042812838899</v>
      </c>
      <c r="D60" s="15">
        <f>SUMIFS('CO2'!E:E,'CO2'!$B:$B,$A60,'CO2'!$A:$A,"COMCO2")+SUMIFS('CO2'!E:E,'CO2'!$B:$B,$A60,'CO2'!$A:$A,"ELCCO2")+SUMIFS('CO2'!E:E,'CO2'!$B:$B,$A60,'CO2'!$A:$A,"ETHCO2")+SUMIFS('CO2'!E:E,'CO2'!$B:$B,$A60,'CO2'!$A:$A,"INDCO2")+SUMIFS('CO2'!E:E,'CO2'!$B:$B,$A60,'CO2'!$A:$A,"REFCO2")+SUMIFS('CO2'!E:E,'CO2'!$B:$B,$A60,'CO2'!$A:$A,"RESCO2")+SUMIFS('CO2'!E:E,'CO2'!$B:$B,$A60,'CO2'!$A:$A,"RSSCO2")+SUMIFS('CO2'!E:E,'CO2'!$B:$B,$A60,'CO2'!$A:$A,"TRNCO2")</f>
        <v>5089.7886181182421</v>
      </c>
      <c r="E60" s="15">
        <f>SUMIFS('CO2'!F:F,'CO2'!$B:$B,$A60,'CO2'!$A:$A,"COMCO2")+SUMIFS('CO2'!F:F,'CO2'!$B:$B,$A60,'CO2'!$A:$A,"ELCCO2")+SUMIFS('CO2'!F:F,'CO2'!$B:$B,$A60,'CO2'!$A:$A,"ETHCO2")+SUMIFS('CO2'!F:F,'CO2'!$B:$B,$A60,'CO2'!$A:$A,"INDCO2")+SUMIFS('CO2'!F:F,'CO2'!$B:$B,$A60,'CO2'!$A:$A,"REFCO2")+SUMIFS('CO2'!F:F,'CO2'!$B:$B,$A60,'CO2'!$A:$A,"RESCO2")+SUMIFS('CO2'!F:F,'CO2'!$B:$B,$A60,'CO2'!$A:$A,"RSSCO2")+SUMIFS('CO2'!F:F,'CO2'!$B:$B,$A60,'CO2'!$A:$A,"TRNCO2")</f>
        <v>4813.5874177600544</v>
      </c>
      <c r="F60" s="15">
        <f>SUMIFS('CO2'!G:G,'CO2'!$B:$B,$A60,'CO2'!$A:$A,"COMCO2")+SUMIFS('CO2'!G:G,'CO2'!$B:$B,$A60,'CO2'!$A:$A,"ELCCO2")+SUMIFS('CO2'!G:G,'CO2'!$B:$B,$A60,'CO2'!$A:$A,"ETHCO2")+SUMIFS('CO2'!G:G,'CO2'!$B:$B,$A60,'CO2'!$A:$A,"INDCO2")+SUMIFS('CO2'!G:G,'CO2'!$B:$B,$A60,'CO2'!$A:$A,"REFCO2")+SUMIFS('CO2'!G:G,'CO2'!$B:$B,$A60,'CO2'!$A:$A,"RESCO2")+SUMIFS('CO2'!G:G,'CO2'!$B:$B,$A60,'CO2'!$A:$A,"RSSCO2")+SUMIFS('CO2'!G:G,'CO2'!$B:$B,$A60,'CO2'!$A:$A,"TRNCO2")</f>
        <v>4256.0000000000018</v>
      </c>
      <c r="G60" s="15">
        <f>SUMIFS('CO2'!H:H,'CO2'!$B:$B,$A60,'CO2'!$A:$A,"COMCO2")+SUMIFS('CO2'!H:H,'CO2'!$B:$B,$A60,'CO2'!$A:$A,"ELCCO2")+SUMIFS('CO2'!H:H,'CO2'!$B:$B,$A60,'CO2'!$A:$A,"ETHCO2")+SUMIFS('CO2'!H:H,'CO2'!$B:$B,$A60,'CO2'!$A:$A,"INDCO2")+SUMIFS('CO2'!H:H,'CO2'!$B:$B,$A60,'CO2'!$A:$A,"REFCO2")+SUMIFS('CO2'!H:H,'CO2'!$B:$B,$A60,'CO2'!$A:$A,"RESCO2")+SUMIFS('CO2'!H:H,'CO2'!$B:$B,$A60,'CO2'!$A:$A,"RSSCO2")+SUMIFS('CO2'!H:H,'CO2'!$B:$B,$A60,'CO2'!$A:$A,"TRNCO2")</f>
        <v>3748.0000000000073</v>
      </c>
      <c r="H60" s="15">
        <f>SUMIFS('CO2'!I:I,'CO2'!$B:$B,$A60,'CO2'!$A:$A,"COMCO2")+SUMIFS('CO2'!I:I,'CO2'!$B:$B,$A60,'CO2'!$A:$A,"ELCCO2")+SUMIFS('CO2'!I:I,'CO2'!$B:$B,$A60,'CO2'!$A:$A,"ETHCO2")+SUMIFS('CO2'!I:I,'CO2'!$B:$B,$A60,'CO2'!$A:$A,"INDCO2")+SUMIFS('CO2'!I:I,'CO2'!$B:$B,$A60,'CO2'!$A:$A,"REFCO2")+SUMIFS('CO2'!I:I,'CO2'!$B:$B,$A60,'CO2'!$A:$A,"RESCO2")+SUMIFS('CO2'!I:I,'CO2'!$B:$B,$A60,'CO2'!$A:$A,"RSSCO2")+SUMIFS('CO2'!I:I,'CO2'!$B:$B,$A60,'CO2'!$A:$A,"TRNCO2")</f>
        <v>3240.0000000000045</v>
      </c>
      <c r="I60" s="15">
        <f>SUMIFS('CO2'!J:J,'CO2'!$B:$B,$A60,'CO2'!$A:$A,"COMCO2")+SUMIFS('CO2'!J:J,'CO2'!$B:$B,$A60,'CO2'!$A:$A,"ELCCO2")+SUMIFS('CO2'!J:J,'CO2'!$B:$B,$A60,'CO2'!$A:$A,"ETHCO2")+SUMIFS('CO2'!J:J,'CO2'!$B:$B,$A60,'CO2'!$A:$A,"INDCO2")+SUMIFS('CO2'!J:J,'CO2'!$B:$B,$A60,'CO2'!$A:$A,"REFCO2")+SUMIFS('CO2'!J:J,'CO2'!$B:$B,$A60,'CO2'!$A:$A,"RESCO2")+SUMIFS('CO2'!J:J,'CO2'!$B:$B,$A60,'CO2'!$A:$A,"RSSCO2")+SUMIFS('CO2'!J:J,'CO2'!$B:$B,$A60,'CO2'!$A:$A,"TRNCO2")</f>
        <v>2732.0000000000041</v>
      </c>
      <c r="J60" s="15">
        <f>SUMIFS('CO2'!K:K,'CO2'!$B:$B,$A60,'CO2'!$A:$A,"COMCO2")+SUMIFS('CO2'!K:K,'CO2'!$B:$B,$A60,'CO2'!$A:$A,"ELCCO2")+SUMIFS('CO2'!K:K,'CO2'!$B:$B,$A60,'CO2'!$A:$A,"ETHCO2")+SUMIFS('CO2'!K:K,'CO2'!$B:$B,$A60,'CO2'!$A:$A,"INDCO2")+SUMIFS('CO2'!K:K,'CO2'!$B:$B,$A60,'CO2'!$A:$A,"REFCO2")+SUMIFS('CO2'!K:K,'CO2'!$B:$B,$A60,'CO2'!$A:$A,"RESCO2")+SUMIFS('CO2'!K:K,'CO2'!$B:$B,$A60,'CO2'!$A:$A,"RSSCO2")+SUMIFS('CO2'!K:K,'CO2'!$B:$B,$A60,'CO2'!$A:$A,"TRNCO2")</f>
        <v>2223.9999999999991</v>
      </c>
      <c r="K60" s="15">
        <f>SUMIFS('CO2'!L:L,'CO2'!$B:$B,$A60,'CO2'!$A:$A,"COMCO2")+SUMIFS('CO2'!L:L,'CO2'!$B:$B,$A60,'CO2'!$A:$A,"ELCCO2")+SUMIFS('CO2'!L:L,'CO2'!$B:$B,$A60,'CO2'!$A:$A,"ETHCO2")+SUMIFS('CO2'!L:L,'CO2'!$B:$B,$A60,'CO2'!$A:$A,"INDCO2")+SUMIFS('CO2'!L:L,'CO2'!$B:$B,$A60,'CO2'!$A:$A,"REFCO2")+SUMIFS('CO2'!L:L,'CO2'!$B:$B,$A60,'CO2'!$A:$A,"RESCO2")+SUMIFS('CO2'!L:L,'CO2'!$B:$B,$A60,'CO2'!$A:$A,"RSSCO2")+SUMIFS('CO2'!L:L,'CO2'!$B:$B,$A60,'CO2'!$A:$A,"TRNCO2")</f>
        <v>1716</v>
      </c>
    </row>
    <row r="61" spans="1:11" x14ac:dyDescent="0.25">
      <c r="A61" s="2" t="s">
        <v>192</v>
      </c>
      <c r="B61" s="15">
        <f>SUMIFS('CO2'!C:C,'CO2'!$B:$B,$A61,'CO2'!$A:$A,"COMCO2")+SUMIFS('CO2'!C:C,'CO2'!$B:$B,$A61,'CO2'!$A:$A,"ELCCO2")+SUMIFS('CO2'!C:C,'CO2'!$B:$B,$A61,'CO2'!$A:$A,"ETHCO2")+SUMIFS('CO2'!C:C,'CO2'!$B:$B,$A61,'CO2'!$A:$A,"INDCO2")+SUMIFS('CO2'!C:C,'CO2'!$B:$B,$A61,'CO2'!$A:$A,"REFCO2")+SUMIFS('CO2'!C:C,'CO2'!$B:$B,$A61,'CO2'!$A:$A,"RESCO2")+SUMIFS('CO2'!C:C,'CO2'!$B:$B,$A61,'CO2'!$A:$A,"RSSCO2")+SUMIFS('CO2'!C:C,'CO2'!$B:$B,$A61,'CO2'!$A:$A,"TRNCO2")</f>
        <v>5377.4358719876855</v>
      </c>
      <c r="C61" s="15">
        <f>SUMIFS('CO2'!D:D,'CO2'!$B:$B,$A61,'CO2'!$A:$A,"COMCO2")+SUMIFS('CO2'!D:D,'CO2'!$B:$B,$A61,'CO2'!$A:$A,"ELCCO2")+SUMIFS('CO2'!D:D,'CO2'!$B:$B,$A61,'CO2'!$A:$A,"ETHCO2")+SUMIFS('CO2'!D:D,'CO2'!$B:$B,$A61,'CO2'!$A:$A,"INDCO2")+SUMIFS('CO2'!D:D,'CO2'!$B:$B,$A61,'CO2'!$A:$A,"REFCO2")+SUMIFS('CO2'!D:D,'CO2'!$B:$B,$A61,'CO2'!$A:$A,"RESCO2")+SUMIFS('CO2'!D:D,'CO2'!$B:$B,$A61,'CO2'!$A:$A,"RSSCO2")+SUMIFS('CO2'!D:D,'CO2'!$B:$B,$A61,'CO2'!$A:$A,"TRNCO2")</f>
        <v>5169.2042812840518</v>
      </c>
      <c r="D61" s="15">
        <f>SUMIFS('CO2'!E:E,'CO2'!$B:$B,$A61,'CO2'!$A:$A,"COMCO2")+SUMIFS('CO2'!E:E,'CO2'!$B:$B,$A61,'CO2'!$A:$A,"ELCCO2")+SUMIFS('CO2'!E:E,'CO2'!$B:$B,$A61,'CO2'!$A:$A,"ETHCO2")+SUMIFS('CO2'!E:E,'CO2'!$B:$B,$A61,'CO2'!$A:$A,"INDCO2")+SUMIFS('CO2'!E:E,'CO2'!$B:$B,$A61,'CO2'!$A:$A,"REFCO2")+SUMIFS('CO2'!E:E,'CO2'!$B:$B,$A61,'CO2'!$A:$A,"RESCO2")+SUMIFS('CO2'!E:E,'CO2'!$B:$B,$A61,'CO2'!$A:$A,"RSSCO2")+SUMIFS('CO2'!E:E,'CO2'!$B:$B,$A61,'CO2'!$A:$A,"TRNCO2")</f>
        <v>5089.7869901288768</v>
      </c>
      <c r="E61" s="15">
        <f>SUMIFS('CO2'!F:F,'CO2'!$B:$B,$A61,'CO2'!$A:$A,"COMCO2")+SUMIFS('CO2'!F:F,'CO2'!$B:$B,$A61,'CO2'!$A:$A,"ELCCO2")+SUMIFS('CO2'!F:F,'CO2'!$B:$B,$A61,'CO2'!$A:$A,"ETHCO2")+SUMIFS('CO2'!F:F,'CO2'!$B:$B,$A61,'CO2'!$A:$A,"INDCO2")+SUMIFS('CO2'!F:F,'CO2'!$B:$B,$A61,'CO2'!$A:$A,"REFCO2")+SUMIFS('CO2'!F:F,'CO2'!$B:$B,$A61,'CO2'!$A:$A,"RESCO2")+SUMIFS('CO2'!F:F,'CO2'!$B:$B,$A61,'CO2'!$A:$A,"RSSCO2")+SUMIFS('CO2'!F:F,'CO2'!$B:$B,$A61,'CO2'!$A:$A,"TRNCO2")</f>
        <v>4813.5870892444327</v>
      </c>
      <c r="F61" s="15">
        <f>SUMIFS('CO2'!G:G,'CO2'!$B:$B,$A61,'CO2'!$A:$A,"COMCO2")+SUMIFS('CO2'!G:G,'CO2'!$B:$B,$A61,'CO2'!$A:$A,"ELCCO2")+SUMIFS('CO2'!G:G,'CO2'!$B:$B,$A61,'CO2'!$A:$A,"ETHCO2")+SUMIFS('CO2'!G:G,'CO2'!$B:$B,$A61,'CO2'!$A:$A,"INDCO2")+SUMIFS('CO2'!G:G,'CO2'!$B:$B,$A61,'CO2'!$A:$A,"REFCO2")+SUMIFS('CO2'!G:G,'CO2'!$B:$B,$A61,'CO2'!$A:$A,"RESCO2")+SUMIFS('CO2'!G:G,'CO2'!$B:$B,$A61,'CO2'!$A:$A,"RSSCO2")+SUMIFS('CO2'!G:G,'CO2'!$B:$B,$A61,'CO2'!$A:$A,"TRNCO2")</f>
        <v>4255.9999999999982</v>
      </c>
      <c r="G61" s="15">
        <f>SUMIFS('CO2'!H:H,'CO2'!$B:$B,$A61,'CO2'!$A:$A,"COMCO2")+SUMIFS('CO2'!H:H,'CO2'!$B:$B,$A61,'CO2'!$A:$A,"ELCCO2")+SUMIFS('CO2'!H:H,'CO2'!$B:$B,$A61,'CO2'!$A:$A,"ETHCO2")+SUMIFS('CO2'!H:H,'CO2'!$B:$B,$A61,'CO2'!$A:$A,"INDCO2")+SUMIFS('CO2'!H:H,'CO2'!$B:$B,$A61,'CO2'!$A:$A,"REFCO2")+SUMIFS('CO2'!H:H,'CO2'!$B:$B,$A61,'CO2'!$A:$A,"RESCO2")+SUMIFS('CO2'!H:H,'CO2'!$B:$B,$A61,'CO2'!$A:$A,"RSSCO2")+SUMIFS('CO2'!H:H,'CO2'!$B:$B,$A61,'CO2'!$A:$A,"TRNCO2")</f>
        <v>3748.0000000000091</v>
      </c>
      <c r="H61" s="15">
        <f>SUMIFS('CO2'!I:I,'CO2'!$B:$B,$A61,'CO2'!$A:$A,"COMCO2")+SUMIFS('CO2'!I:I,'CO2'!$B:$B,$A61,'CO2'!$A:$A,"ELCCO2")+SUMIFS('CO2'!I:I,'CO2'!$B:$B,$A61,'CO2'!$A:$A,"ETHCO2")+SUMIFS('CO2'!I:I,'CO2'!$B:$B,$A61,'CO2'!$A:$A,"INDCO2")+SUMIFS('CO2'!I:I,'CO2'!$B:$B,$A61,'CO2'!$A:$A,"REFCO2")+SUMIFS('CO2'!I:I,'CO2'!$B:$B,$A61,'CO2'!$A:$A,"RESCO2")+SUMIFS('CO2'!I:I,'CO2'!$B:$B,$A61,'CO2'!$A:$A,"RSSCO2")+SUMIFS('CO2'!I:I,'CO2'!$B:$B,$A61,'CO2'!$A:$A,"TRNCO2")</f>
        <v>3240.0000000000014</v>
      </c>
      <c r="I61" s="15">
        <f>SUMIFS('CO2'!J:J,'CO2'!$B:$B,$A61,'CO2'!$A:$A,"COMCO2")+SUMIFS('CO2'!J:J,'CO2'!$B:$B,$A61,'CO2'!$A:$A,"ELCCO2")+SUMIFS('CO2'!J:J,'CO2'!$B:$B,$A61,'CO2'!$A:$A,"ETHCO2")+SUMIFS('CO2'!J:J,'CO2'!$B:$B,$A61,'CO2'!$A:$A,"INDCO2")+SUMIFS('CO2'!J:J,'CO2'!$B:$B,$A61,'CO2'!$A:$A,"REFCO2")+SUMIFS('CO2'!J:J,'CO2'!$B:$B,$A61,'CO2'!$A:$A,"RESCO2")+SUMIFS('CO2'!J:J,'CO2'!$B:$B,$A61,'CO2'!$A:$A,"RSSCO2")+SUMIFS('CO2'!J:J,'CO2'!$B:$B,$A61,'CO2'!$A:$A,"TRNCO2")</f>
        <v>2731.9999999999973</v>
      </c>
      <c r="J61" s="15">
        <f>SUMIFS('CO2'!K:K,'CO2'!$B:$B,$A61,'CO2'!$A:$A,"COMCO2")+SUMIFS('CO2'!K:K,'CO2'!$B:$B,$A61,'CO2'!$A:$A,"ELCCO2")+SUMIFS('CO2'!K:K,'CO2'!$B:$B,$A61,'CO2'!$A:$A,"ETHCO2")+SUMIFS('CO2'!K:K,'CO2'!$B:$B,$A61,'CO2'!$A:$A,"INDCO2")+SUMIFS('CO2'!K:K,'CO2'!$B:$B,$A61,'CO2'!$A:$A,"REFCO2")+SUMIFS('CO2'!K:K,'CO2'!$B:$B,$A61,'CO2'!$A:$A,"RESCO2")+SUMIFS('CO2'!K:K,'CO2'!$B:$B,$A61,'CO2'!$A:$A,"RSSCO2")+SUMIFS('CO2'!K:K,'CO2'!$B:$B,$A61,'CO2'!$A:$A,"TRNCO2")</f>
        <v>2224.0000000000036</v>
      </c>
      <c r="K61" s="15">
        <f>SUMIFS('CO2'!L:L,'CO2'!$B:$B,$A61,'CO2'!$A:$A,"COMCO2")+SUMIFS('CO2'!L:L,'CO2'!$B:$B,$A61,'CO2'!$A:$A,"ELCCO2")+SUMIFS('CO2'!L:L,'CO2'!$B:$B,$A61,'CO2'!$A:$A,"ETHCO2")+SUMIFS('CO2'!L:L,'CO2'!$B:$B,$A61,'CO2'!$A:$A,"INDCO2")+SUMIFS('CO2'!L:L,'CO2'!$B:$B,$A61,'CO2'!$A:$A,"REFCO2")+SUMIFS('CO2'!L:L,'CO2'!$B:$B,$A61,'CO2'!$A:$A,"RESCO2")+SUMIFS('CO2'!L:L,'CO2'!$B:$B,$A61,'CO2'!$A:$A,"RSSCO2")+SUMIFS('CO2'!L:L,'CO2'!$B:$B,$A61,'CO2'!$A:$A,"TRNCO2")</f>
        <v>1716</v>
      </c>
    </row>
    <row r="62" spans="1:11" x14ac:dyDescent="0.25">
      <c r="A62" s="2" t="s">
        <v>193</v>
      </c>
      <c r="B62" s="15">
        <f>SUMIFS('CO2'!C:C,'CO2'!$B:$B,$A62,'CO2'!$A:$A,"COMCO2")+SUMIFS('CO2'!C:C,'CO2'!$B:$B,$A62,'CO2'!$A:$A,"ELCCO2")+SUMIFS('CO2'!C:C,'CO2'!$B:$B,$A62,'CO2'!$A:$A,"ETHCO2")+SUMIFS('CO2'!C:C,'CO2'!$B:$B,$A62,'CO2'!$A:$A,"INDCO2")+SUMIFS('CO2'!C:C,'CO2'!$B:$B,$A62,'CO2'!$A:$A,"REFCO2")+SUMIFS('CO2'!C:C,'CO2'!$B:$B,$A62,'CO2'!$A:$A,"RESCO2")+SUMIFS('CO2'!C:C,'CO2'!$B:$B,$A62,'CO2'!$A:$A,"RSSCO2")+SUMIFS('CO2'!C:C,'CO2'!$B:$B,$A62,'CO2'!$A:$A,"TRNCO2")</f>
        <v>5377.4358719876845</v>
      </c>
      <c r="C62" s="15">
        <f>SUMIFS('CO2'!D:D,'CO2'!$B:$B,$A62,'CO2'!$A:$A,"COMCO2")+SUMIFS('CO2'!D:D,'CO2'!$B:$B,$A62,'CO2'!$A:$A,"ELCCO2")+SUMIFS('CO2'!D:D,'CO2'!$B:$B,$A62,'CO2'!$A:$A,"ETHCO2")+SUMIFS('CO2'!D:D,'CO2'!$B:$B,$A62,'CO2'!$A:$A,"INDCO2")+SUMIFS('CO2'!D:D,'CO2'!$B:$B,$A62,'CO2'!$A:$A,"REFCO2")+SUMIFS('CO2'!D:D,'CO2'!$B:$B,$A62,'CO2'!$A:$A,"RESCO2")+SUMIFS('CO2'!D:D,'CO2'!$B:$B,$A62,'CO2'!$A:$A,"RSSCO2")+SUMIFS('CO2'!D:D,'CO2'!$B:$B,$A62,'CO2'!$A:$A,"TRNCO2")</f>
        <v>5169.204281283889</v>
      </c>
      <c r="D62" s="15">
        <f>SUMIFS('CO2'!E:E,'CO2'!$B:$B,$A62,'CO2'!$A:$A,"COMCO2")+SUMIFS('CO2'!E:E,'CO2'!$B:$B,$A62,'CO2'!$A:$A,"ELCCO2")+SUMIFS('CO2'!E:E,'CO2'!$B:$B,$A62,'CO2'!$A:$A,"ETHCO2")+SUMIFS('CO2'!E:E,'CO2'!$B:$B,$A62,'CO2'!$A:$A,"INDCO2")+SUMIFS('CO2'!E:E,'CO2'!$B:$B,$A62,'CO2'!$A:$A,"REFCO2")+SUMIFS('CO2'!E:E,'CO2'!$B:$B,$A62,'CO2'!$A:$A,"RESCO2")+SUMIFS('CO2'!E:E,'CO2'!$B:$B,$A62,'CO2'!$A:$A,"RSSCO2")+SUMIFS('CO2'!E:E,'CO2'!$B:$B,$A62,'CO2'!$A:$A,"TRNCO2")</f>
        <v>5089.7886181182457</v>
      </c>
      <c r="E62" s="15">
        <f>SUMIFS('CO2'!F:F,'CO2'!$B:$B,$A62,'CO2'!$A:$A,"COMCO2")+SUMIFS('CO2'!F:F,'CO2'!$B:$B,$A62,'CO2'!$A:$A,"ELCCO2")+SUMIFS('CO2'!F:F,'CO2'!$B:$B,$A62,'CO2'!$A:$A,"ETHCO2")+SUMIFS('CO2'!F:F,'CO2'!$B:$B,$A62,'CO2'!$A:$A,"INDCO2")+SUMIFS('CO2'!F:F,'CO2'!$B:$B,$A62,'CO2'!$A:$A,"REFCO2")+SUMIFS('CO2'!F:F,'CO2'!$B:$B,$A62,'CO2'!$A:$A,"RESCO2")+SUMIFS('CO2'!F:F,'CO2'!$B:$B,$A62,'CO2'!$A:$A,"RSSCO2")+SUMIFS('CO2'!F:F,'CO2'!$B:$B,$A62,'CO2'!$A:$A,"TRNCO2")</f>
        <v>4813.5870892444136</v>
      </c>
      <c r="F62" s="15">
        <f>SUMIFS('CO2'!G:G,'CO2'!$B:$B,$A62,'CO2'!$A:$A,"COMCO2")+SUMIFS('CO2'!G:G,'CO2'!$B:$B,$A62,'CO2'!$A:$A,"ELCCO2")+SUMIFS('CO2'!G:G,'CO2'!$B:$B,$A62,'CO2'!$A:$A,"ETHCO2")+SUMIFS('CO2'!G:G,'CO2'!$B:$B,$A62,'CO2'!$A:$A,"INDCO2")+SUMIFS('CO2'!G:G,'CO2'!$B:$B,$A62,'CO2'!$A:$A,"REFCO2")+SUMIFS('CO2'!G:G,'CO2'!$B:$B,$A62,'CO2'!$A:$A,"RESCO2")+SUMIFS('CO2'!G:G,'CO2'!$B:$B,$A62,'CO2'!$A:$A,"RSSCO2")+SUMIFS('CO2'!G:G,'CO2'!$B:$B,$A62,'CO2'!$A:$A,"TRNCO2")</f>
        <v>4256.0000000000018</v>
      </c>
      <c r="G62" s="15">
        <f>SUMIFS('CO2'!H:H,'CO2'!$B:$B,$A62,'CO2'!$A:$A,"COMCO2")+SUMIFS('CO2'!H:H,'CO2'!$B:$B,$A62,'CO2'!$A:$A,"ELCCO2")+SUMIFS('CO2'!H:H,'CO2'!$B:$B,$A62,'CO2'!$A:$A,"ETHCO2")+SUMIFS('CO2'!H:H,'CO2'!$B:$B,$A62,'CO2'!$A:$A,"INDCO2")+SUMIFS('CO2'!H:H,'CO2'!$B:$B,$A62,'CO2'!$A:$A,"REFCO2")+SUMIFS('CO2'!H:H,'CO2'!$B:$B,$A62,'CO2'!$A:$A,"RESCO2")+SUMIFS('CO2'!H:H,'CO2'!$B:$B,$A62,'CO2'!$A:$A,"RSSCO2")+SUMIFS('CO2'!H:H,'CO2'!$B:$B,$A62,'CO2'!$A:$A,"TRNCO2")</f>
        <v>3748.0000000000018</v>
      </c>
      <c r="H62" s="15">
        <f>SUMIFS('CO2'!I:I,'CO2'!$B:$B,$A62,'CO2'!$A:$A,"COMCO2")+SUMIFS('CO2'!I:I,'CO2'!$B:$B,$A62,'CO2'!$A:$A,"ELCCO2")+SUMIFS('CO2'!I:I,'CO2'!$B:$B,$A62,'CO2'!$A:$A,"ETHCO2")+SUMIFS('CO2'!I:I,'CO2'!$B:$B,$A62,'CO2'!$A:$A,"INDCO2")+SUMIFS('CO2'!I:I,'CO2'!$B:$B,$A62,'CO2'!$A:$A,"REFCO2")+SUMIFS('CO2'!I:I,'CO2'!$B:$B,$A62,'CO2'!$A:$A,"RESCO2")+SUMIFS('CO2'!I:I,'CO2'!$B:$B,$A62,'CO2'!$A:$A,"RSSCO2")+SUMIFS('CO2'!I:I,'CO2'!$B:$B,$A62,'CO2'!$A:$A,"TRNCO2")</f>
        <v>3240.0000000000045</v>
      </c>
      <c r="I62" s="15">
        <f>SUMIFS('CO2'!J:J,'CO2'!$B:$B,$A62,'CO2'!$A:$A,"COMCO2")+SUMIFS('CO2'!J:J,'CO2'!$B:$B,$A62,'CO2'!$A:$A,"ELCCO2")+SUMIFS('CO2'!J:J,'CO2'!$B:$B,$A62,'CO2'!$A:$A,"ETHCO2")+SUMIFS('CO2'!J:J,'CO2'!$B:$B,$A62,'CO2'!$A:$A,"INDCO2")+SUMIFS('CO2'!J:J,'CO2'!$B:$B,$A62,'CO2'!$A:$A,"REFCO2")+SUMIFS('CO2'!J:J,'CO2'!$B:$B,$A62,'CO2'!$A:$A,"RESCO2")+SUMIFS('CO2'!J:J,'CO2'!$B:$B,$A62,'CO2'!$A:$A,"RSSCO2")+SUMIFS('CO2'!J:J,'CO2'!$B:$B,$A62,'CO2'!$A:$A,"TRNCO2")</f>
        <v>2731.9999999999982</v>
      </c>
      <c r="J62" s="15">
        <f>SUMIFS('CO2'!K:K,'CO2'!$B:$B,$A62,'CO2'!$A:$A,"COMCO2")+SUMIFS('CO2'!K:K,'CO2'!$B:$B,$A62,'CO2'!$A:$A,"ELCCO2")+SUMIFS('CO2'!K:K,'CO2'!$B:$B,$A62,'CO2'!$A:$A,"ETHCO2")+SUMIFS('CO2'!K:K,'CO2'!$B:$B,$A62,'CO2'!$A:$A,"INDCO2")+SUMIFS('CO2'!K:K,'CO2'!$B:$B,$A62,'CO2'!$A:$A,"REFCO2")+SUMIFS('CO2'!K:K,'CO2'!$B:$B,$A62,'CO2'!$A:$A,"RESCO2")+SUMIFS('CO2'!K:K,'CO2'!$B:$B,$A62,'CO2'!$A:$A,"RSSCO2")+SUMIFS('CO2'!K:K,'CO2'!$B:$B,$A62,'CO2'!$A:$A,"TRNCO2")</f>
        <v>2224.0000000000073</v>
      </c>
      <c r="K62" s="15">
        <f>SUMIFS('CO2'!L:L,'CO2'!$B:$B,$A62,'CO2'!$A:$A,"COMCO2")+SUMIFS('CO2'!L:L,'CO2'!$B:$B,$A62,'CO2'!$A:$A,"ELCCO2")+SUMIFS('CO2'!L:L,'CO2'!$B:$B,$A62,'CO2'!$A:$A,"ETHCO2")+SUMIFS('CO2'!L:L,'CO2'!$B:$B,$A62,'CO2'!$A:$A,"INDCO2")+SUMIFS('CO2'!L:L,'CO2'!$B:$B,$A62,'CO2'!$A:$A,"REFCO2")+SUMIFS('CO2'!L:L,'CO2'!$B:$B,$A62,'CO2'!$A:$A,"RESCO2")+SUMIFS('CO2'!L:L,'CO2'!$B:$B,$A62,'CO2'!$A:$A,"RSSCO2")+SUMIFS('CO2'!L:L,'CO2'!$B:$B,$A62,'CO2'!$A:$A,"TRNCO2")</f>
        <v>1716.0000000000018</v>
      </c>
    </row>
    <row r="63" spans="1:11" x14ac:dyDescent="0.25">
      <c r="A63" s="2" t="s">
        <v>166</v>
      </c>
      <c r="B63" s="15">
        <f>SUMIFS('CO2'!C:C,'CO2'!$B:$B,$A63,'CO2'!$A:$A,"COMCO2")+SUMIFS('CO2'!C:C,'CO2'!$B:$B,$A63,'CO2'!$A:$A,"ELCCO2")+SUMIFS('CO2'!C:C,'CO2'!$B:$B,$A63,'CO2'!$A:$A,"ETHCO2")+SUMIFS('CO2'!C:C,'CO2'!$B:$B,$A63,'CO2'!$A:$A,"INDCO2")+SUMIFS('CO2'!C:C,'CO2'!$B:$B,$A63,'CO2'!$A:$A,"REFCO2")+SUMIFS('CO2'!C:C,'CO2'!$B:$B,$A63,'CO2'!$A:$A,"RESCO2")+SUMIFS('CO2'!C:C,'CO2'!$B:$B,$A63,'CO2'!$A:$A,"RSSCO2")+SUMIFS('CO2'!C:C,'CO2'!$B:$B,$A63,'CO2'!$A:$A,"TRNCO2")</f>
        <v>5377.9610820985436</v>
      </c>
      <c r="C63" s="15">
        <f>SUMIFS('CO2'!D:D,'CO2'!$B:$B,$A63,'CO2'!$A:$A,"COMCO2")+SUMIFS('CO2'!D:D,'CO2'!$B:$B,$A63,'CO2'!$A:$A,"ELCCO2")+SUMIFS('CO2'!D:D,'CO2'!$B:$B,$A63,'CO2'!$A:$A,"ETHCO2")+SUMIFS('CO2'!D:D,'CO2'!$B:$B,$A63,'CO2'!$A:$A,"INDCO2")+SUMIFS('CO2'!D:D,'CO2'!$B:$B,$A63,'CO2'!$A:$A,"REFCO2")+SUMIFS('CO2'!D:D,'CO2'!$B:$B,$A63,'CO2'!$A:$A,"RESCO2")+SUMIFS('CO2'!D:D,'CO2'!$B:$B,$A63,'CO2'!$A:$A,"RSSCO2")+SUMIFS('CO2'!D:D,'CO2'!$B:$B,$A63,'CO2'!$A:$A,"TRNCO2")</f>
        <v>5176.4319628084868</v>
      </c>
      <c r="D63" s="15">
        <f>SUMIFS('CO2'!E:E,'CO2'!$B:$B,$A63,'CO2'!$A:$A,"COMCO2")+SUMIFS('CO2'!E:E,'CO2'!$B:$B,$A63,'CO2'!$A:$A,"ELCCO2")+SUMIFS('CO2'!E:E,'CO2'!$B:$B,$A63,'CO2'!$A:$A,"ETHCO2")+SUMIFS('CO2'!E:E,'CO2'!$B:$B,$A63,'CO2'!$A:$A,"INDCO2")+SUMIFS('CO2'!E:E,'CO2'!$B:$B,$A63,'CO2'!$A:$A,"REFCO2")+SUMIFS('CO2'!E:E,'CO2'!$B:$B,$A63,'CO2'!$A:$A,"RESCO2")+SUMIFS('CO2'!E:E,'CO2'!$B:$B,$A63,'CO2'!$A:$A,"RSSCO2")+SUMIFS('CO2'!E:E,'CO2'!$B:$B,$A63,'CO2'!$A:$A,"TRNCO2")</f>
        <v>5101.7076238421751</v>
      </c>
      <c r="E63" s="15">
        <f>SUMIFS('CO2'!F:F,'CO2'!$B:$B,$A63,'CO2'!$A:$A,"COMCO2")+SUMIFS('CO2'!F:F,'CO2'!$B:$B,$A63,'CO2'!$A:$A,"ELCCO2")+SUMIFS('CO2'!F:F,'CO2'!$B:$B,$A63,'CO2'!$A:$A,"ETHCO2")+SUMIFS('CO2'!F:F,'CO2'!$B:$B,$A63,'CO2'!$A:$A,"INDCO2")+SUMIFS('CO2'!F:F,'CO2'!$B:$B,$A63,'CO2'!$A:$A,"REFCO2")+SUMIFS('CO2'!F:F,'CO2'!$B:$B,$A63,'CO2'!$A:$A,"RESCO2")+SUMIFS('CO2'!F:F,'CO2'!$B:$B,$A63,'CO2'!$A:$A,"RSSCO2")+SUMIFS('CO2'!F:F,'CO2'!$B:$B,$A63,'CO2'!$A:$A,"TRNCO2")</f>
        <v>4813.4814305576556</v>
      </c>
      <c r="F63" s="15">
        <f>SUMIFS('CO2'!G:G,'CO2'!$B:$B,$A63,'CO2'!$A:$A,"COMCO2")+SUMIFS('CO2'!G:G,'CO2'!$B:$B,$A63,'CO2'!$A:$A,"ELCCO2")+SUMIFS('CO2'!G:G,'CO2'!$B:$B,$A63,'CO2'!$A:$A,"ETHCO2")+SUMIFS('CO2'!G:G,'CO2'!$B:$B,$A63,'CO2'!$A:$A,"INDCO2")+SUMIFS('CO2'!G:G,'CO2'!$B:$B,$A63,'CO2'!$A:$A,"REFCO2")+SUMIFS('CO2'!G:G,'CO2'!$B:$B,$A63,'CO2'!$A:$A,"RESCO2")+SUMIFS('CO2'!G:G,'CO2'!$B:$B,$A63,'CO2'!$A:$A,"RSSCO2")+SUMIFS('CO2'!G:G,'CO2'!$B:$B,$A63,'CO2'!$A:$A,"TRNCO2")</f>
        <v>4534.4938077597999</v>
      </c>
      <c r="G63" s="15">
        <f>SUMIFS('CO2'!H:H,'CO2'!$B:$B,$A63,'CO2'!$A:$A,"COMCO2")+SUMIFS('CO2'!H:H,'CO2'!$B:$B,$A63,'CO2'!$A:$A,"ELCCO2")+SUMIFS('CO2'!H:H,'CO2'!$B:$B,$A63,'CO2'!$A:$A,"ETHCO2")+SUMIFS('CO2'!H:H,'CO2'!$B:$B,$A63,'CO2'!$A:$A,"INDCO2")+SUMIFS('CO2'!H:H,'CO2'!$B:$B,$A63,'CO2'!$A:$A,"REFCO2")+SUMIFS('CO2'!H:H,'CO2'!$B:$B,$A63,'CO2'!$A:$A,"RESCO2")+SUMIFS('CO2'!H:H,'CO2'!$B:$B,$A63,'CO2'!$A:$A,"RSSCO2")+SUMIFS('CO2'!H:H,'CO2'!$B:$B,$A63,'CO2'!$A:$A,"TRNCO2")</f>
        <v>4494.3470727755257</v>
      </c>
      <c r="H63" s="15">
        <f>SUMIFS('CO2'!I:I,'CO2'!$B:$B,$A63,'CO2'!$A:$A,"COMCO2")+SUMIFS('CO2'!I:I,'CO2'!$B:$B,$A63,'CO2'!$A:$A,"ELCCO2")+SUMIFS('CO2'!I:I,'CO2'!$B:$B,$A63,'CO2'!$A:$A,"ETHCO2")+SUMIFS('CO2'!I:I,'CO2'!$B:$B,$A63,'CO2'!$A:$A,"INDCO2")+SUMIFS('CO2'!I:I,'CO2'!$B:$B,$A63,'CO2'!$A:$A,"REFCO2")+SUMIFS('CO2'!I:I,'CO2'!$B:$B,$A63,'CO2'!$A:$A,"RESCO2")+SUMIFS('CO2'!I:I,'CO2'!$B:$B,$A63,'CO2'!$A:$A,"RSSCO2")+SUMIFS('CO2'!I:I,'CO2'!$B:$B,$A63,'CO2'!$A:$A,"TRNCO2")</f>
        <v>4488.0773825362776</v>
      </c>
      <c r="I63" s="15">
        <f>SUMIFS('CO2'!J:J,'CO2'!$B:$B,$A63,'CO2'!$A:$A,"COMCO2")+SUMIFS('CO2'!J:J,'CO2'!$B:$B,$A63,'CO2'!$A:$A,"ELCCO2")+SUMIFS('CO2'!J:J,'CO2'!$B:$B,$A63,'CO2'!$A:$A,"ETHCO2")+SUMIFS('CO2'!J:J,'CO2'!$B:$B,$A63,'CO2'!$A:$A,"INDCO2")+SUMIFS('CO2'!J:J,'CO2'!$B:$B,$A63,'CO2'!$A:$A,"REFCO2")+SUMIFS('CO2'!J:J,'CO2'!$B:$B,$A63,'CO2'!$A:$A,"RESCO2")+SUMIFS('CO2'!J:J,'CO2'!$B:$B,$A63,'CO2'!$A:$A,"RSSCO2")+SUMIFS('CO2'!J:J,'CO2'!$B:$B,$A63,'CO2'!$A:$A,"TRNCO2")</f>
        <v>4497.8623912533212</v>
      </c>
      <c r="J63" s="15">
        <f>SUMIFS('CO2'!K:K,'CO2'!$B:$B,$A63,'CO2'!$A:$A,"COMCO2")+SUMIFS('CO2'!K:K,'CO2'!$B:$B,$A63,'CO2'!$A:$A,"ELCCO2")+SUMIFS('CO2'!K:K,'CO2'!$B:$B,$A63,'CO2'!$A:$A,"ETHCO2")+SUMIFS('CO2'!K:K,'CO2'!$B:$B,$A63,'CO2'!$A:$A,"INDCO2")+SUMIFS('CO2'!K:K,'CO2'!$B:$B,$A63,'CO2'!$A:$A,"REFCO2")+SUMIFS('CO2'!K:K,'CO2'!$B:$B,$A63,'CO2'!$A:$A,"RESCO2")+SUMIFS('CO2'!K:K,'CO2'!$B:$B,$A63,'CO2'!$A:$A,"RSSCO2")+SUMIFS('CO2'!K:K,'CO2'!$B:$B,$A63,'CO2'!$A:$A,"TRNCO2")</f>
        <v>4624.2282555134125</v>
      </c>
      <c r="K63" s="15">
        <f>SUMIFS('CO2'!L:L,'CO2'!$B:$B,$A63,'CO2'!$A:$A,"COMCO2")+SUMIFS('CO2'!L:L,'CO2'!$B:$B,$A63,'CO2'!$A:$A,"ELCCO2")+SUMIFS('CO2'!L:L,'CO2'!$B:$B,$A63,'CO2'!$A:$A,"ETHCO2")+SUMIFS('CO2'!L:L,'CO2'!$B:$B,$A63,'CO2'!$A:$A,"INDCO2")+SUMIFS('CO2'!L:L,'CO2'!$B:$B,$A63,'CO2'!$A:$A,"REFCO2")+SUMIFS('CO2'!L:L,'CO2'!$B:$B,$A63,'CO2'!$A:$A,"RESCO2")+SUMIFS('CO2'!L:L,'CO2'!$B:$B,$A63,'CO2'!$A:$A,"RSSCO2")+SUMIFS('CO2'!L:L,'CO2'!$B:$B,$A63,'CO2'!$A:$A,"TRNCO2")</f>
        <v>4754.6100058346237</v>
      </c>
    </row>
  </sheetData>
  <sortState xmlns:xlrd2="http://schemas.microsoft.com/office/spreadsheetml/2017/richdata2" ref="A3:L63">
    <sortCondition ref="A3:A63"/>
  </sortState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002A-4CA2-4603-9916-38ED18C7627F}">
  <dimension ref="A1:V490"/>
  <sheetViews>
    <sheetView workbookViewId="0">
      <selection activeCell="M11" sqref="M11:V11"/>
    </sheetView>
  </sheetViews>
  <sheetFormatPr defaultColWidth="9.28515625" defaultRowHeight="15" x14ac:dyDescent="0.25"/>
  <cols>
    <col min="1" max="1" width="9.28515625" style="7"/>
    <col min="2" max="2" width="19.85546875" style="7" bestFit="1" customWidth="1"/>
    <col min="3" max="12" width="9.28515625" style="7"/>
    <col min="13" max="13" width="11" style="7" bestFit="1" customWidth="1"/>
    <col min="14" max="16384" width="9.28515625" style="7"/>
  </cols>
  <sheetData>
    <row r="1" spans="1:22" x14ac:dyDescent="0.25">
      <c r="A1" s="1" t="s">
        <v>0</v>
      </c>
      <c r="B1" s="7" t="s">
        <v>51</v>
      </c>
      <c r="C1" s="1" t="s">
        <v>43</v>
      </c>
    </row>
    <row r="2" spans="1:22" x14ac:dyDescent="0.25">
      <c r="A2" s="1" t="s">
        <v>53</v>
      </c>
      <c r="B2" s="1" t="s">
        <v>1</v>
      </c>
      <c r="C2" s="3">
        <v>2010</v>
      </c>
      <c r="D2" s="3">
        <v>2011</v>
      </c>
      <c r="E2" s="3">
        <v>2015</v>
      </c>
      <c r="F2" s="3">
        <v>2020</v>
      </c>
      <c r="G2" s="3">
        <v>2025</v>
      </c>
      <c r="H2" s="3">
        <v>2030</v>
      </c>
      <c r="I2" s="3">
        <v>2035</v>
      </c>
      <c r="J2" s="3">
        <v>2040</v>
      </c>
      <c r="K2" s="3">
        <v>2045</v>
      </c>
      <c r="L2" s="3">
        <v>2050</v>
      </c>
    </row>
    <row r="3" spans="1:22" x14ac:dyDescent="0.25">
      <c r="A3" s="2" t="s">
        <v>101</v>
      </c>
      <c r="B3" s="2" t="s">
        <v>207</v>
      </c>
      <c r="C3" s="4">
        <v>172.970414181905</v>
      </c>
      <c r="D3" s="4">
        <v>174.195556898505</v>
      </c>
      <c r="E3" s="4">
        <v>173.64456735691701</v>
      </c>
      <c r="F3" s="4">
        <v>168.686932204801</v>
      </c>
      <c r="G3" s="4">
        <v>171.271026726961</v>
      </c>
      <c r="H3" s="4">
        <v>168.62083929159101</v>
      </c>
      <c r="I3" s="4">
        <v>168.26170607973901</v>
      </c>
      <c r="J3" s="4">
        <v>170.10913913734299</v>
      </c>
      <c r="K3" s="4">
        <v>173.16954082027499</v>
      </c>
      <c r="L3" s="4">
        <v>178.477808353011</v>
      </c>
    </row>
    <row r="4" spans="1:22" x14ac:dyDescent="0.25">
      <c r="A4" s="2" t="s">
        <v>102</v>
      </c>
      <c r="B4" s="2" t="s">
        <v>207</v>
      </c>
      <c r="C4" s="4">
        <v>2058.67077101311</v>
      </c>
      <c r="D4" s="4">
        <v>1861.3576009865601</v>
      </c>
      <c r="E4" s="4">
        <v>1440.89792805974</v>
      </c>
      <c r="F4" s="4">
        <v>1201.7866770595199</v>
      </c>
      <c r="G4" s="4">
        <v>1124.51133866753</v>
      </c>
      <c r="H4" s="4">
        <v>1006.58345721337</v>
      </c>
      <c r="I4" s="4">
        <v>893.046079359494</v>
      </c>
      <c r="J4" s="4">
        <v>742.18457995231699</v>
      </c>
      <c r="K4" s="4">
        <v>709.10883050961104</v>
      </c>
      <c r="L4" s="4">
        <v>659.653255375105</v>
      </c>
    </row>
    <row r="5" spans="1:22" x14ac:dyDescent="0.25">
      <c r="A5" s="2" t="s">
        <v>103</v>
      </c>
      <c r="B5" s="2" t="s">
        <v>207</v>
      </c>
      <c r="C5" s="4">
        <v>2.7325423286869701</v>
      </c>
      <c r="D5" s="4">
        <v>0.145971302812343</v>
      </c>
      <c r="E5" s="4">
        <v>0.148902944503324</v>
      </c>
      <c r="F5" s="4">
        <v>0.12103444300902901</v>
      </c>
      <c r="G5" s="4">
        <v>0.105329346114248</v>
      </c>
      <c r="H5" s="4">
        <v>0.10971544300595901</v>
      </c>
      <c r="I5" s="4">
        <v>0.108385462728011</v>
      </c>
      <c r="J5" s="4">
        <v>0.11368250403277801</v>
      </c>
      <c r="K5" s="4">
        <v>0.11560339455023</v>
      </c>
      <c r="L5" s="4">
        <v>0.116574530629891</v>
      </c>
    </row>
    <row r="6" spans="1:22" x14ac:dyDescent="0.25">
      <c r="A6" s="2" t="s">
        <v>104</v>
      </c>
      <c r="B6" s="2" t="s">
        <v>207</v>
      </c>
      <c r="C6" s="4">
        <v>968.89369167694895</v>
      </c>
      <c r="D6" s="4">
        <v>913.17717524432396</v>
      </c>
      <c r="E6" s="4">
        <v>971.10916526167296</v>
      </c>
      <c r="F6" s="4">
        <v>1072.1636098437</v>
      </c>
      <c r="G6" s="4">
        <v>1115.0855698487901</v>
      </c>
      <c r="H6" s="4">
        <v>1137.2926189933301</v>
      </c>
      <c r="I6" s="4">
        <v>1181.24925308098</v>
      </c>
      <c r="J6" s="4">
        <v>1200.95814158593</v>
      </c>
      <c r="K6" s="4">
        <v>1295.50223708761</v>
      </c>
      <c r="L6" s="4">
        <v>1355.50461167598</v>
      </c>
    </row>
    <row r="7" spans="1:22" x14ac:dyDescent="0.25">
      <c r="A7" s="2" t="s">
        <v>105</v>
      </c>
      <c r="B7" s="2" t="s">
        <v>207</v>
      </c>
      <c r="C7" s="4">
        <v>391.23568534430598</v>
      </c>
      <c r="D7" s="4">
        <v>373.92177469351299</v>
      </c>
      <c r="E7" s="4">
        <v>330.27595451099199</v>
      </c>
      <c r="F7" s="4">
        <v>266.12273381445402</v>
      </c>
      <c r="G7" s="4">
        <v>229.24704305015899</v>
      </c>
      <c r="H7" s="4">
        <v>232.83575533713801</v>
      </c>
      <c r="I7" s="4">
        <v>234.173518995401</v>
      </c>
      <c r="J7" s="4">
        <v>235.86825467423</v>
      </c>
      <c r="K7" s="4">
        <v>244.10055189746299</v>
      </c>
      <c r="L7" s="4">
        <v>252.83033634580599</v>
      </c>
    </row>
    <row r="8" spans="1:22" x14ac:dyDescent="0.25">
      <c r="A8" s="2" t="s">
        <v>106</v>
      </c>
      <c r="B8" s="2" t="s">
        <v>207</v>
      </c>
      <c r="C8" s="4">
        <v>321.566084814531</v>
      </c>
      <c r="D8" s="4">
        <v>313.74252882223402</v>
      </c>
      <c r="E8" s="4">
        <v>323.19995787199798</v>
      </c>
      <c r="F8" s="4">
        <v>353.27041712384897</v>
      </c>
      <c r="G8" s="4">
        <v>330.76990602983199</v>
      </c>
      <c r="H8" s="4">
        <v>312.17327636224002</v>
      </c>
      <c r="I8" s="4">
        <v>294.70118074631199</v>
      </c>
      <c r="J8" s="4">
        <v>278.16998237236402</v>
      </c>
      <c r="K8" s="4">
        <v>263.97726810983698</v>
      </c>
      <c r="L8" s="4">
        <v>252.598887933779</v>
      </c>
    </row>
    <row r="9" spans="1:22" x14ac:dyDescent="0.25">
      <c r="A9" s="2" t="s">
        <v>107</v>
      </c>
      <c r="B9" s="2" t="s">
        <v>207</v>
      </c>
      <c r="C9" s="4">
        <v>525.27941234076604</v>
      </c>
      <c r="D9" s="4">
        <v>506.23117280110802</v>
      </c>
      <c r="E9" s="4">
        <v>565.88205597237697</v>
      </c>
      <c r="F9" s="4">
        <v>617.86574922519299</v>
      </c>
      <c r="G9" s="4">
        <v>645.77938855996001</v>
      </c>
      <c r="H9" s="4">
        <v>689.00488812533399</v>
      </c>
      <c r="I9" s="4">
        <v>719.11506727573806</v>
      </c>
      <c r="J9" s="4">
        <v>750.63129723242196</v>
      </c>
      <c r="K9" s="4">
        <v>789.61730280824202</v>
      </c>
      <c r="L9" s="4">
        <v>832.32353370087196</v>
      </c>
    </row>
    <row r="10" spans="1:22" x14ac:dyDescent="0.25">
      <c r="A10" s="2" t="s">
        <v>108</v>
      </c>
      <c r="B10" s="2" t="s">
        <v>207</v>
      </c>
      <c r="C10" s="4">
        <v>6751.0383192235404</v>
      </c>
      <c r="D10" s="4">
        <v>6455.7086682535</v>
      </c>
      <c r="E10" s="4">
        <v>3693.1788243606902</v>
      </c>
      <c r="F10" s="4">
        <v>2110.1340968776099</v>
      </c>
      <c r="G10" s="4">
        <v>1595.2544184092401</v>
      </c>
      <c r="H10" s="4">
        <v>1411.0767945585601</v>
      </c>
      <c r="I10" s="4">
        <v>1276.7452352427499</v>
      </c>
      <c r="J10" s="4">
        <v>1243.8833125298199</v>
      </c>
      <c r="K10" s="4">
        <v>1414.5111016489</v>
      </c>
      <c r="L10" s="4">
        <v>1471.4724556997301</v>
      </c>
    </row>
    <row r="11" spans="1:22" x14ac:dyDescent="0.25">
      <c r="A11" s="2" t="s">
        <v>101</v>
      </c>
      <c r="B11" s="2" t="s">
        <v>2</v>
      </c>
      <c r="C11" s="4">
        <v>172.970414181905</v>
      </c>
      <c r="D11" s="4">
        <v>170.78308340956801</v>
      </c>
      <c r="E11" s="4">
        <v>172.241097652957</v>
      </c>
      <c r="F11" s="4">
        <v>171.46519825022901</v>
      </c>
      <c r="G11" s="4">
        <v>159.89879090091301</v>
      </c>
      <c r="H11" s="4">
        <v>135.41149920468001</v>
      </c>
      <c r="I11" s="4">
        <v>111.84325775224001</v>
      </c>
      <c r="J11" s="4">
        <v>92.293852903197902</v>
      </c>
      <c r="K11" s="4">
        <v>79.790908485796905</v>
      </c>
      <c r="L11" s="4">
        <v>69.641249734844394</v>
      </c>
      <c r="M11" s="7">
        <f>SUM(C3:C10)</f>
        <v>11192.386920923795</v>
      </c>
      <c r="N11" s="7">
        <f t="shared" ref="N11:V11" si="0">SUM(D3:D10)</f>
        <v>10598.480449002556</v>
      </c>
      <c r="O11" s="7">
        <f t="shared" si="0"/>
        <v>7498.3373563388905</v>
      </c>
      <c r="P11" s="7">
        <f t="shared" si="0"/>
        <v>5790.1512505921364</v>
      </c>
      <c r="Q11" s="7">
        <f t="shared" si="0"/>
        <v>5212.0240206385861</v>
      </c>
      <c r="R11" s="7">
        <f t="shared" si="0"/>
        <v>4957.6973453245691</v>
      </c>
      <c r="S11" s="7">
        <f t="shared" si="0"/>
        <v>4767.4004262431417</v>
      </c>
      <c r="T11" s="7">
        <f t="shared" si="0"/>
        <v>4621.9183899884583</v>
      </c>
      <c r="U11" s="7">
        <f t="shared" si="0"/>
        <v>4890.1024362764883</v>
      </c>
      <c r="V11" s="7">
        <f t="shared" si="0"/>
        <v>5002.9774636149123</v>
      </c>
    </row>
    <row r="12" spans="1:22" x14ac:dyDescent="0.25">
      <c r="A12" s="2" t="s">
        <v>102</v>
      </c>
      <c r="B12" s="2" t="s">
        <v>2</v>
      </c>
      <c r="C12" s="4">
        <v>2058.67077101311</v>
      </c>
      <c r="D12" s="4">
        <v>1861.3576009865601</v>
      </c>
      <c r="E12" s="4">
        <v>1440.89792805974</v>
      </c>
      <c r="F12" s="4">
        <v>1186.9832943497499</v>
      </c>
      <c r="G12" s="4">
        <v>1013.27949926236</v>
      </c>
      <c r="H12" s="4">
        <v>945.04181655406501</v>
      </c>
      <c r="I12" s="4">
        <v>1331.61437140506</v>
      </c>
      <c r="J12" s="4">
        <v>1167.6845643634799</v>
      </c>
      <c r="K12" s="4">
        <v>172.724501716525</v>
      </c>
      <c r="L12" s="4">
        <v>180.26931316179099</v>
      </c>
    </row>
    <row r="13" spans="1:22" x14ac:dyDescent="0.25">
      <c r="A13" s="2" t="s">
        <v>103</v>
      </c>
      <c r="B13" s="2" t="s">
        <v>2</v>
      </c>
      <c r="C13" s="4">
        <v>2.0586860783968102</v>
      </c>
      <c r="D13" s="4">
        <v>0.15014353660714</v>
      </c>
      <c r="E13" s="4">
        <v>0.15264977835464</v>
      </c>
      <c r="F13" s="4">
        <v>0.12874501181326301</v>
      </c>
      <c r="G13" s="4">
        <v>0.10646957974665799</v>
      </c>
      <c r="H13" s="4">
        <v>0.112617788044057</v>
      </c>
      <c r="I13" s="4">
        <v>7.0481651970459705E-2</v>
      </c>
      <c r="J13" s="4">
        <v>5.3417773985868201E-2</v>
      </c>
      <c r="K13" s="5"/>
      <c r="L13" s="5"/>
    </row>
    <row r="14" spans="1:22" x14ac:dyDescent="0.25">
      <c r="A14" s="2" t="s">
        <v>104</v>
      </c>
      <c r="B14" s="2" t="s">
        <v>2</v>
      </c>
      <c r="C14" s="4">
        <v>969.44881390621902</v>
      </c>
      <c r="D14" s="4">
        <v>916.95678734861804</v>
      </c>
      <c r="E14" s="4">
        <v>970.44656405303601</v>
      </c>
      <c r="F14" s="4">
        <v>1077.2386332077499</v>
      </c>
      <c r="G14" s="4">
        <v>1101.9178358363699</v>
      </c>
      <c r="H14" s="4">
        <v>1091.71204575766</v>
      </c>
      <c r="I14" s="4">
        <v>1038.2994557028001</v>
      </c>
      <c r="J14" s="4">
        <v>913.57651072619399</v>
      </c>
      <c r="K14" s="4">
        <v>988.33533583294104</v>
      </c>
      <c r="L14" s="4">
        <v>1029.1466817410101</v>
      </c>
    </row>
    <row r="15" spans="1:22" x14ac:dyDescent="0.25">
      <c r="A15" s="2" t="s">
        <v>105</v>
      </c>
      <c r="B15" s="2" t="s">
        <v>2</v>
      </c>
      <c r="C15" s="4">
        <v>378.47968047008698</v>
      </c>
      <c r="D15" s="4">
        <v>305.11520370033901</v>
      </c>
      <c r="E15" s="4">
        <v>288.91313437804598</v>
      </c>
      <c r="F15" s="4">
        <v>234.941977250858</v>
      </c>
      <c r="G15" s="4">
        <v>203.27348185788699</v>
      </c>
      <c r="H15" s="4">
        <v>198.08252381333</v>
      </c>
      <c r="I15" s="4">
        <v>181.41110791434301</v>
      </c>
      <c r="J15" s="4">
        <v>120.111610158112</v>
      </c>
      <c r="K15" s="4">
        <v>75.843950718399597</v>
      </c>
      <c r="L15" s="4">
        <v>66.410471354128305</v>
      </c>
    </row>
    <row r="16" spans="1:22" x14ac:dyDescent="0.25">
      <c r="A16" s="2" t="s">
        <v>106</v>
      </c>
      <c r="B16" s="2" t="s">
        <v>2</v>
      </c>
      <c r="C16" s="4">
        <v>321.566084814531</v>
      </c>
      <c r="D16" s="4">
        <v>313.779836510667</v>
      </c>
      <c r="E16" s="4">
        <v>307.96601604786099</v>
      </c>
      <c r="F16" s="4">
        <v>307.201340146093</v>
      </c>
      <c r="G16" s="4">
        <v>268.64052917892599</v>
      </c>
      <c r="H16" s="4">
        <v>220.88460680242599</v>
      </c>
      <c r="I16" s="4">
        <v>182.692271002349</v>
      </c>
      <c r="J16" s="4">
        <v>140.57177052012901</v>
      </c>
      <c r="K16" s="4">
        <v>109.30960075362999</v>
      </c>
      <c r="L16" s="4">
        <v>82.732968019129402</v>
      </c>
    </row>
    <row r="17" spans="1:12" x14ac:dyDescent="0.25">
      <c r="A17" s="2" t="s">
        <v>107</v>
      </c>
      <c r="B17" s="2" t="s">
        <v>2</v>
      </c>
      <c r="C17" s="4">
        <v>495.59814474556998</v>
      </c>
      <c r="D17" s="4">
        <v>487.141452357422</v>
      </c>
      <c r="E17" s="4">
        <v>551.70428538609099</v>
      </c>
      <c r="F17" s="4">
        <v>589.73367639273602</v>
      </c>
      <c r="G17" s="4">
        <v>638.46409153538195</v>
      </c>
      <c r="H17" s="4">
        <v>563.05555869672196</v>
      </c>
      <c r="I17" s="4">
        <v>454.99030300225797</v>
      </c>
      <c r="J17" s="4">
        <v>345.66882889185098</v>
      </c>
      <c r="K17" s="4">
        <v>251.551384199561</v>
      </c>
      <c r="L17" s="4">
        <v>244.38999538382799</v>
      </c>
    </row>
    <row r="18" spans="1:12" x14ac:dyDescent="0.25">
      <c r="A18" s="2" t="s">
        <v>108</v>
      </c>
      <c r="B18" s="2" t="s">
        <v>2</v>
      </c>
      <c r="C18" s="4">
        <v>6751.0307145505803</v>
      </c>
      <c r="D18" s="4">
        <v>6455.5006503707</v>
      </c>
      <c r="E18" s="4">
        <v>3691.5293629405101</v>
      </c>
      <c r="F18" s="4">
        <v>2102.6693430226301</v>
      </c>
      <c r="G18" s="4">
        <v>1579.67926729993</v>
      </c>
      <c r="H18" s="4">
        <v>1362.01456332668</v>
      </c>
      <c r="I18" s="4">
        <v>1149.23806852287</v>
      </c>
      <c r="J18" s="4">
        <v>920.95317009292705</v>
      </c>
      <c r="K18" s="4">
        <v>765.38921335246096</v>
      </c>
      <c r="L18" s="4">
        <v>703.44814258681697</v>
      </c>
    </row>
    <row r="19" spans="1:12" x14ac:dyDescent="0.25">
      <c r="A19" s="8" t="s">
        <v>101</v>
      </c>
      <c r="B19" s="2" t="s">
        <v>3</v>
      </c>
      <c r="C19" s="4">
        <v>172.970414181905</v>
      </c>
      <c r="D19" s="4">
        <v>171.83023187223699</v>
      </c>
      <c r="E19" s="4">
        <v>172.16840490772299</v>
      </c>
      <c r="F19" s="4">
        <v>169.09630148775099</v>
      </c>
      <c r="G19" s="4">
        <v>164.94335817435601</v>
      </c>
      <c r="H19" s="4">
        <v>159.08305850078301</v>
      </c>
      <c r="I19" s="4">
        <v>128.167984718643</v>
      </c>
      <c r="J19" s="4">
        <v>119.78760954699899</v>
      </c>
      <c r="K19" s="4">
        <v>82.876913468544501</v>
      </c>
      <c r="L19" s="4">
        <v>71.119201238682095</v>
      </c>
    </row>
    <row r="20" spans="1:12" x14ac:dyDescent="0.25">
      <c r="A20" s="8" t="s">
        <v>102</v>
      </c>
      <c r="B20" s="2" t="s">
        <v>3</v>
      </c>
      <c r="C20" s="4">
        <v>2058.67077101311</v>
      </c>
      <c r="D20" s="4">
        <v>1861.3576009865601</v>
      </c>
      <c r="E20" s="4">
        <v>1440.89792805974</v>
      </c>
      <c r="F20" s="4">
        <v>1222.88285046942</v>
      </c>
      <c r="G20" s="4">
        <v>782.32503007388505</v>
      </c>
      <c r="H20" s="4">
        <v>721.86238375811001</v>
      </c>
      <c r="I20" s="4">
        <v>720.99898932709505</v>
      </c>
      <c r="J20" s="4">
        <v>762.02650730554205</v>
      </c>
      <c r="K20" s="4">
        <v>1152.8920347462299</v>
      </c>
      <c r="L20" s="4">
        <v>1265.9871379557201</v>
      </c>
    </row>
    <row r="21" spans="1:12" x14ac:dyDescent="0.25">
      <c r="A21" s="8" t="s">
        <v>103</v>
      </c>
      <c r="B21" s="2" t="s">
        <v>3</v>
      </c>
      <c r="C21" s="4">
        <v>2.05868521064522</v>
      </c>
      <c r="D21" s="4">
        <v>0.14599210449717201</v>
      </c>
      <c r="E21" s="4">
        <v>0.154531257612989</v>
      </c>
      <c r="F21" s="4">
        <v>0.13072224119117401</v>
      </c>
      <c r="G21" s="4">
        <v>0.112618115193206</v>
      </c>
      <c r="H21" s="4">
        <v>0.110953061739858</v>
      </c>
      <c r="I21" s="4">
        <v>0.120056066532401</v>
      </c>
      <c r="J21" s="4">
        <v>0.121375138419311</v>
      </c>
      <c r="K21" s="4">
        <v>0.118903739157306</v>
      </c>
      <c r="L21" s="4">
        <v>8.1536642783427205E-2</v>
      </c>
    </row>
    <row r="22" spans="1:12" x14ac:dyDescent="0.25">
      <c r="A22" s="8" t="s">
        <v>104</v>
      </c>
      <c r="B22" s="2" t="s">
        <v>3</v>
      </c>
      <c r="C22" s="4">
        <v>969.44382515351799</v>
      </c>
      <c r="D22" s="4">
        <v>913.27817149766099</v>
      </c>
      <c r="E22" s="4">
        <v>971.99351173858201</v>
      </c>
      <c r="F22" s="4">
        <v>1076.58915378198</v>
      </c>
      <c r="G22" s="4">
        <v>1097.2010838239401</v>
      </c>
      <c r="H22" s="4">
        <v>1123.9506440708899</v>
      </c>
      <c r="I22" s="4">
        <v>1126.2092348542801</v>
      </c>
      <c r="J22" s="4">
        <v>1131.48649268811</v>
      </c>
      <c r="K22" s="4">
        <v>1062.6700300963</v>
      </c>
      <c r="L22" s="4">
        <v>1036.62772736835</v>
      </c>
    </row>
    <row r="23" spans="1:12" x14ac:dyDescent="0.25">
      <c r="A23" s="8" t="s">
        <v>105</v>
      </c>
      <c r="B23" s="2" t="s">
        <v>3</v>
      </c>
      <c r="C23" s="4">
        <v>378.479276300425</v>
      </c>
      <c r="D23" s="4">
        <v>297.39261900039497</v>
      </c>
      <c r="E23" s="4">
        <v>290.002205237731</v>
      </c>
      <c r="F23" s="4">
        <v>237.83367665026699</v>
      </c>
      <c r="G23" s="4">
        <v>206.883723666267</v>
      </c>
      <c r="H23" s="4">
        <v>204.371140608221</v>
      </c>
      <c r="I23" s="4">
        <v>209.27725603662699</v>
      </c>
      <c r="J23" s="4">
        <v>210.63998872507199</v>
      </c>
      <c r="K23" s="4">
        <v>201.92101616301801</v>
      </c>
      <c r="L23" s="4">
        <v>161.39220537362999</v>
      </c>
    </row>
    <row r="24" spans="1:12" x14ac:dyDescent="0.25">
      <c r="A24" s="8" t="s">
        <v>106</v>
      </c>
      <c r="B24" s="2" t="s">
        <v>3</v>
      </c>
      <c r="C24" s="4">
        <v>321.566084814531</v>
      </c>
      <c r="D24" s="4">
        <v>313.74968378966702</v>
      </c>
      <c r="E24" s="4">
        <v>307.948257402048</v>
      </c>
      <c r="F24" s="4">
        <v>310.02303301751198</v>
      </c>
      <c r="G24" s="4">
        <v>264.94986240153497</v>
      </c>
      <c r="H24" s="4">
        <v>225.14194992397501</v>
      </c>
      <c r="I24" s="4">
        <v>188.005216317975</v>
      </c>
      <c r="J24" s="4">
        <v>150.73479591068599</v>
      </c>
      <c r="K24" s="4">
        <v>117.816223593902</v>
      </c>
      <c r="L24" s="4">
        <v>85.527793213092707</v>
      </c>
    </row>
    <row r="25" spans="1:12" x14ac:dyDescent="0.25">
      <c r="A25" s="8" t="s">
        <v>107</v>
      </c>
      <c r="B25" s="2" t="s">
        <v>3</v>
      </c>
      <c r="C25" s="4">
        <v>502.30464153982098</v>
      </c>
      <c r="D25" s="4">
        <v>487.681177187213</v>
      </c>
      <c r="E25" s="4">
        <v>586.72132720908303</v>
      </c>
      <c r="F25" s="4">
        <v>626.46817267017195</v>
      </c>
      <c r="G25" s="4">
        <v>682.92845576793502</v>
      </c>
      <c r="H25" s="4">
        <v>700.89701932956996</v>
      </c>
      <c r="I25" s="4">
        <v>634.81103992666499</v>
      </c>
      <c r="J25" s="4">
        <v>631.72203720603898</v>
      </c>
      <c r="K25" s="4">
        <v>560.83125177641</v>
      </c>
      <c r="L25" s="4">
        <v>516.14312988038796</v>
      </c>
    </row>
    <row r="26" spans="1:12" x14ac:dyDescent="0.25">
      <c r="A26" s="8" t="s">
        <v>108</v>
      </c>
      <c r="B26" s="2" t="s">
        <v>3</v>
      </c>
      <c r="C26" s="4">
        <v>6751.0309174289396</v>
      </c>
      <c r="D26" s="4">
        <v>6455.5008532490601</v>
      </c>
      <c r="E26" s="4">
        <v>3691.7034461045801</v>
      </c>
      <c r="F26" s="4">
        <v>2101.2347142765002</v>
      </c>
      <c r="G26" s="4">
        <v>1579.86226437968</v>
      </c>
      <c r="H26" s="4">
        <v>1394.52621576143</v>
      </c>
      <c r="I26" s="4">
        <v>1230.37349623864</v>
      </c>
      <c r="J26" s="4">
        <v>1157.86548377083</v>
      </c>
      <c r="K26" s="4">
        <v>1145.59642114088</v>
      </c>
      <c r="L26" s="4">
        <v>1083.5901953732</v>
      </c>
    </row>
    <row r="27" spans="1:12" x14ac:dyDescent="0.25">
      <c r="A27" s="8" t="s">
        <v>101</v>
      </c>
      <c r="B27" s="2" t="s">
        <v>4</v>
      </c>
      <c r="C27" s="4">
        <v>172.970414181905</v>
      </c>
      <c r="D27" s="4">
        <v>170.96598015350699</v>
      </c>
      <c r="E27" s="4">
        <v>171.229905401206</v>
      </c>
      <c r="F27" s="4">
        <v>171.98397025405501</v>
      </c>
      <c r="G27" s="4">
        <v>160.02175091741501</v>
      </c>
      <c r="H27" s="4">
        <v>137.81072947092099</v>
      </c>
      <c r="I27" s="4">
        <v>126.24744363860199</v>
      </c>
      <c r="J27" s="4">
        <v>94.035936055089806</v>
      </c>
      <c r="K27" s="4">
        <v>79.790908485796905</v>
      </c>
      <c r="L27" s="4">
        <v>69.641249734844394</v>
      </c>
    </row>
    <row r="28" spans="1:12" x14ac:dyDescent="0.25">
      <c r="A28" s="8" t="s">
        <v>102</v>
      </c>
      <c r="B28" s="2" t="s">
        <v>4</v>
      </c>
      <c r="C28" s="4">
        <v>2058.67077101311</v>
      </c>
      <c r="D28" s="4">
        <v>1861.3576009865501</v>
      </c>
      <c r="E28" s="4">
        <v>1440.89792805974</v>
      </c>
      <c r="F28" s="4">
        <v>1187.45307550139</v>
      </c>
      <c r="G28" s="4">
        <v>998.08081470337299</v>
      </c>
      <c r="H28" s="4">
        <v>943.89373576397497</v>
      </c>
      <c r="I28" s="4">
        <v>1278.53754544239</v>
      </c>
      <c r="J28" s="4">
        <v>1311.43593662374</v>
      </c>
      <c r="K28" s="4">
        <v>172.724501716525</v>
      </c>
      <c r="L28" s="4">
        <v>180.10778036540901</v>
      </c>
    </row>
    <row r="29" spans="1:12" x14ac:dyDescent="0.25">
      <c r="A29" s="8" t="s">
        <v>103</v>
      </c>
      <c r="B29" s="2" t="s">
        <v>4</v>
      </c>
      <c r="C29" s="4">
        <v>2.0586860721157301</v>
      </c>
      <c r="D29" s="4">
        <v>0.150143545061034</v>
      </c>
      <c r="E29" s="4">
        <v>0.14828785164768901</v>
      </c>
      <c r="F29" s="4">
        <v>0.129702356801804</v>
      </c>
      <c r="G29" s="4">
        <v>0.10626323126662</v>
      </c>
      <c r="H29" s="4">
        <v>5.8866201907155601E-2</v>
      </c>
      <c r="I29" s="4">
        <v>1.3699065398984399E-2</v>
      </c>
      <c r="J29" s="4">
        <v>3.3568915206327399E-4</v>
      </c>
      <c r="K29" s="5"/>
      <c r="L29" s="5"/>
    </row>
    <row r="30" spans="1:12" x14ac:dyDescent="0.25">
      <c r="A30" s="8" t="s">
        <v>104</v>
      </c>
      <c r="B30" s="2" t="s">
        <v>4</v>
      </c>
      <c r="C30" s="4">
        <v>969.43505957407604</v>
      </c>
      <c r="D30" s="4">
        <v>916.89321254069898</v>
      </c>
      <c r="E30" s="4">
        <v>970.56083679110998</v>
      </c>
      <c r="F30" s="4">
        <v>1077.3695175072</v>
      </c>
      <c r="G30" s="4">
        <v>1095.69029391104</v>
      </c>
      <c r="H30" s="4">
        <v>1094.3343744997901</v>
      </c>
      <c r="I30" s="4">
        <v>1075.87679241208</v>
      </c>
      <c r="J30" s="4">
        <v>920.79536643436495</v>
      </c>
      <c r="K30" s="4">
        <v>988.15382401363297</v>
      </c>
      <c r="L30" s="4">
        <v>1029.1771141459899</v>
      </c>
    </row>
    <row r="31" spans="1:12" x14ac:dyDescent="0.25">
      <c r="A31" s="8" t="s">
        <v>105</v>
      </c>
      <c r="B31" s="2" t="s">
        <v>4</v>
      </c>
      <c r="C31" s="4">
        <v>378.47963835029299</v>
      </c>
      <c r="D31" s="4">
        <v>303.45512343695901</v>
      </c>
      <c r="E31" s="4">
        <v>291.42699981899199</v>
      </c>
      <c r="F31" s="4">
        <v>237.960052514935</v>
      </c>
      <c r="G31" s="4">
        <v>204.226294154909</v>
      </c>
      <c r="H31" s="4">
        <v>193.33730283183499</v>
      </c>
      <c r="I31" s="4">
        <v>166.89483841228099</v>
      </c>
      <c r="J31" s="4">
        <v>119.68256471978501</v>
      </c>
      <c r="K31" s="4">
        <v>75.843786775023801</v>
      </c>
      <c r="L31" s="4">
        <v>66.440693843302995</v>
      </c>
    </row>
    <row r="32" spans="1:12" x14ac:dyDescent="0.25">
      <c r="A32" s="8" t="s">
        <v>106</v>
      </c>
      <c r="B32" s="2" t="s">
        <v>4</v>
      </c>
      <c r="C32" s="4">
        <v>321.566084814531</v>
      </c>
      <c r="D32" s="4">
        <v>313.76184035686799</v>
      </c>
      <c r="E32" s="4">
        <v>308.01142768348097</v>
      </c>
      <c r="F32" s="4">
        <v>307.32427784996599</v>
      </c>
      <c r="G32" s="4">
        <v>268.71877377033701</v>
      </c>
      <c r="H32" s="4">
        <v>221.172109237429</v>
      </c>
      <c r="I32" s="4">
        <v>183.18919081304099</v>
      </c>
      <c r="J32" s="4">
        <v>141.731835800905</v>
      </c>
      <c r="K32" s="4">
        <v>109.30960075362999</v>
      </c>
      <c r="L32" s="4">
        <v>82.732968019129402</v>
      </c>
    </row>
    <row r="33" spans="1:12" x14ac:dyDescent="0.25">
      <c r="A33" s="8" t="s">
        <v>107</v>
      </c>
      <c r="B33" s="2" t="s">
        <v>4</v>
      </c>
      <c r="C33" s="4">
        <v>499.29822972882801</v>
      </c>
      <c r="D33" s="4">
        <v>487.14832844673401</v>
      </c>
      <c r="E33" s="4">
        <v>554.15744086247901</v>
      </c>
      <c r="F33" s="4">
        <v>593.76627083381902</v>
      </c>
      <c r="G33" s="4">
        <v>643.78746766698998</v>
      </c>
      <c r="H33" s="4">
        <v>567.74039106593204</v>
      </c>
      <c r="I33" s="4">
        <v>481.27606769353298</v>
      </c>
      <c r="J33" s="4">
        <v>374.64225544913398</v>
      </c>
      <c r="K33" s="4">
        <v>251.55138794108299</v>
      </c>
      <c r="L33" s="4">
        <v>244.38999550075101</v>
      </c>
    </row>
    <row r="34" spans="1:12" x14ac:dyDescent="0.25">
      <c r="A34" s="8" t="s">
        <v>108</v>
      </c>
      <c r="B34" s="2" t="s">
        <v>4</v>
      </c>
      <c r="C34" s="4">
        <v>6751.0307145505803</v>
      </c>
      <c r="D34" s="4">
        <v>6455.5006503707</v>
      </c>
      <c r="E34" s="4">
        <v>3691.5146434954499</v>
      </c>
      <c r="F34" s="4">
        <v>2107.2055946659598</v>
      </c>
      <c r="G34" s="4">
        <v>1566.6202077037699</v>
      </c>
      <c r="H34" s="4">
        <v>1311.5946914829999</v>
      </c>
      <c r="I34" s="4">
        <v>1094.49973243977</v>
      </c>
      <c r="J34" s="4">
        <v>904.09132916178999</v>
      </c>
      <c r="K34" s="4">
        <v>765.38921335246096</v>
      </c>
      <c r="L34" s="4">
        <v>702.80161448700699</v>
      </c>
    </row>
    <row r="35" spans="1:12" x14ac:dyDescent="0.25">
      <c r="A35" s="8" t="s">
        <v>101</v>
      </c>
      <c r="B35" s="2" t="s">
        <v>5</v>
      </c>
      <c r="C35" s="4">
        <v>172.970414181905</v>
      </c>
      <c r="D35" s="4">
        <v>171.56111494822699</v>
      </c>
      <c r="E35" s="4">
        <v>171.91699885393899</v>
      </c>
      <c r="F35" s="4">
        <v>169.623734890224</v>
      </c>
      <c r="G35" s="4">
        <v>165.07040560018299</v>
      </c>
      <c r="H35" s="4">
        <v>158.85738849663599</v>
      </c>
      <c r="I35" s="4">
        <v>128.19189706820799</v>
      </c>
      <c r="J35" s="4">
        <v>120.484531643925</v>
      </c>
      <c r="K35" s="4">
        <v>113.648592261069</v>
      </c>
      <c r="L35" s="4">
        <v>102.399187325502</v>
      </c>
    </row>
    <row r="36" spans="1:12" x14ac:dyDescent="0.25">
      <c r="A36" s="8" t="s">
        <v>102</v>
      </c>
      <c r="B36" s="2" t="s">
        <v>5</v>
      </c>
      <c r="C36" s="4">
        <v>2058.67077101311</v>
      </c>
      <c r="D36" s="4">
        <v>1861.3576009865601</v>
      </c>
      <c r="E36" s="4">
        <v>1440.89792805974</v>
      </c>
      <c r="F36" s="4">
        <v>1235.12480649945</v>
      </c>
      <c r="G36" s="4">
        <v>758.86248308046402</v>
      </c>
      <c r="H36" s="4">
        <v>527.21015879125696</v>
      </c>
      <c r="I36" s="4">
        <v>733.77056366310399</v>
      </c>
      <c r="J36" s="4">
        <v>829.52901296964205</v>
      </c>
      <c r="K36" s="4">
        <v>949.86132152523896</v>
      </c>
      <c r="L36" s="4">
        <v>1206.28408399515</v>
      </c>
    </row>
    <row r="37" spans="1:12" x14ac:dyDescent="0.25">
      <c r="A37" s="8" t="s">
        <v>103</v>
      </c>
      <c r="B37" s="2" t="s">
        <v>5</v>
      </c>
      <c r="C37" s="4">
        <v>2.0586956049283698</v>
      </c>
      <c r="D37" s="4">
        <v>0.14594899467050099</v>
      </c>
      <c r="E37" s="4">
        <v>0.144497758871898</v>
      </c>
      <c r="F37" s="4">
        <v>0.125849918598085</v>
      </c>
      <c r="G37" s="4">
        <v>0.106797081833368</v>
      </c>
      <c r="H37" s="4">
        <v>9.3790058485878999E-2</v>
      </c>
      <c r="I37" s="4">
        <v>4.8414850641584899E-2</v>
      </c>
      <c r="J37" s="4">
        <v>2.5623993448127898E-3</v>
      </c>
      <c r="K37" s="5"/>
      <c r="L37" s="5"/>
    </row>
    <row r="38" spans="1:12" x14ac:dyDescent="0.25">
      <c r="A38" s="8" t="s">
        <v>104</v>
      </c>
      <c r="B38" s="2" t="s">
        <v>5</v>
      </c>
      <c r="C38" s="4">
        <v>969.27744779608895</v>
      </c>
      <c r="D38" s="4">
        <v>913.56354488839395</v>
      </c>
      <c r="E38" s="4">
        <v>971.58988901904695</v>
      </c>
      <c r="F38" s="4">
        <v>1077.0285883132201</v>
      </c>
      <c r="G38" s="4">
        <v>1099.63823618786</v>
      </c>
      <c r="H38" s="4">
        <v>1124.29724119193</v>
      </c>
      <c r="I38" s="4">
        <v>1133.60978577174</v>
      </c>
      <c r="J38" s="4">
        <v>1151.05021008126</v>
      </c>
      <c r="K38" s="4">
        <v>1238.18514395222</v>
      </c>
      <c r="L38" s="4">
        <v>1219.5670021496201</v>
      </c>
    </row>
    <row r="39" spans="1:12" x14ac:dyDescent="0.25">
      <c r="A39" s="8" t="s">
        <v>105</v>
      </c>
      <c r="B39" s="2" t="s">
        <v>5</v>
      </c>
      <c r="C39" s="4">
        <v>378.47820798110598</v>
      </c>
      <c r="D39" s="4">
        <v>302.508933581539</v>
      </c>
      <c r="E39" s="4">
        <v>297.34004419493903</v>
      </c>
      <c r="F39" s="4">
        <v>244.435977769826</v>
      </c>
      <c r="G39" s="4">
        <v>212.734956183999</v>
      </c>
      <c r="H39" s="4">
        <v>207.28190293690901</v>
      </c>
      <c r="I39" s="4">
        <v>185.42962013975799</v>
      </c>
      <c r="J39" s="4">
        <v>159.439722048166</v>
      </c>
      <c r="K39" s="4">
        <v>119.33998010375601</v>
      </c>
      <c r="L39" s="4">
        <v>83.167782658519897</v>
      </c>
    </row>
    <row r="40" spans="1:12" x14ac:dyDescent="0.25">
      <c r="A40" s="8" t="s">
        <v>106</v>
      </c>
      <c r="B40" s="2" t="s">
        <v>5</v>
      </c>
      <c r="C40" s="4">
        <v>321.566084814531</v>
      </c>
      <c r="D40" s="4">
        <v>313.75224938828597</v>
      </c>
      <c r="E40" s="4">
        <v>307.91548418815501</v>
      </c>
      <c r="F40" s="4">
        <v>310.01322075469699</v>
      </c>
      <c r="G40" s="4">
        <v>264.86029535108503</v>
      </c>
      <c r="H40" s="4">
        <v>225.06178019777701</v>
      </c>
      <c r="I40" s="4">
        <v>187.99416551466101</v>
      </c>
      <c r="J40" s="4">
        <v>152.43185780455801</v>
      </c>
      <c r="K40" s="4">
        <v>121.294331563196</v>
      </c>
      <c r="L40" s="4">
        <v>88.317754582292295</v>
      </c>
    </row>
    <row r="41" spans="1:12" x14ac:dyDescent="0.25">
      <c r="A41" s="8" t="s">
        <v>107</v>
      </c>
      <c r="B41" s="2" t="s">
        <v>5</v>
      </c>
      <c r="C41" s="4">
        <v>502.26755087522599</v>
      </c>
      <c r="D41" s="4">
        <v>487.71679443078398</v>
      </c>
      <c r="E41" s="4">
        <v>591.33673313916802</v>
      </c>
      <c r="F41" s="4">
        <v>633.01566550811594</v>
      </c>
      <c r="G41" s="4">
        <v>692.84854987128199</v>
      </c>
      <c r="H41" s="4">
        <v>716.49103465892301</v>
      </c>
      <c r="I41" s="4">
        <v>665.04874334646195</v>
      </c>
      <c r="J41" s="4">
        <v>708.85331135285298</v>
      </c>
      <c r="K41" s="4">
        <v>795.23932810670203</v>
      </c>
      <c r="L41" s="4">
        <v>828.30014232968699</v>
      </c>
    </row>
    <row r="42" spans="1:12" x14ac:dyDescent="0.25">
      <c r="A42" s="8" t="s">
        <v>108</v>
      </c>
      <c r="B42" s="2" t="s">
        <v>5</v>
      </c>
      <c r="C42" s="4">
        <v>6751.02209745865</v>
      </c>
      <c r="D42" s="4">
        <v>6455.43951418081</v>
      </c>
      <c r="E42" s="4">
        <v>3691.69089421832</v>
      </c>
      <c r="F42" s="4">
        <v>2104.4319370052399</v>
      </c>
      <c r="G42" s="4">
        <v>1584.6364306973101</v>
      </c>
      <c r="H42" s="4">
        <v>1315.02134215354</v>
      </c>
      <c r="I42" s="4">
        <v>1109.2594754182801</v>
      </c>
      <c r="J42" s="4">
        <v>994.83117847303504</v>
      </c>
      <c r="K42" s="4">
        <v>1010.95666692537</v>
      </c>
      <c r="L42" s="4">
        <v>871.13203857829501</v>
      </c>
    </row>
    <row r="43" spans="1:12" x14ac:dyDescent="0.25">
      <c r="A43" s="8" t="s">
        <v>101</v>
      </c>
      <c r="B43" s="2" t="s">
        <v>6</v>
      </c>
      <c r="C43" s="4">
        <v>172.970414181905</v>
      </c>
      <c r="D43" s="4">
        <v>171.90309861424501</v>
      </c>
      <c r="E43" s="4">
        <v>171.21516685584299</v>
      </c>
      <c r="F43" s="4">
        <v>170.56829585079399</v>
      </c>
      <c r="G43" s="4">
        <v>160.73138256412901</v>
      </c>
      <c r="H43" s="4">
        <v>153.90824769797399</v>
      </c>
      <c r="I43" s="4">
        <v>127.99828362539</v>
      </c>
      <c r="J43" s="4">
        <v>96.662856295287597</v>
      </c>
      <c r="K43" s="4">
        <v>82.681144444786099</v>
      </c>
      <c r="L43" s="4">
        <v>70.213430491475407</v>
      </c>
    </row>
    <row r="44" spans="1:12" x14ac:dyDescent="0.25">
      <c r="A44" s="8" t="s">
        <v>102</v>
      </c>
      <c r="B44" s="2" t="s">
        <v>6</v>
      </c>
      <c r="C44" s="4">
        <v>2058.67077101311</v>
      </c>
      <c r="D44" s="4">
        <v>1861.3576009865601</v>
      </c>
      <c r="E44" s="4">
        <v>1440.89792805974</v>
      </c>
      <c r="F44" s="4">
        <v>1247.2566294599001</v>
      </c>
      <c r="G44" s="4">
        <v>727.78078516256699</v>
      </c>
      <c r="H44" s="4">
        <v>808.92278431260695</v>
      </c>
      <c r="I44" s="4">
        <v>844.36299514421296</v>
      </c>
      <c r="J44" s="4">
        <v>1203.9688155910201</v>
      </c>
      <c r="K44" s="4">
        <v>1303.97339296891</v>
      </c>
      <c r="L44" s="4">
        <v>1066.8777049556099</v>
      </c>
    </row>
    <row r="45" spans="1:12" x14ac:dyDescent="0.25">
      <c r="A45" s="8" t="s">
        <v>103</v>
      </c>
      <c r="B45" s="2" t="s">
        <v>6</v>
      </c>
      <c r="C45" s="4">
        <v>2.0586852721884301</v>
      </c>
      <c r="D45" s="4">
        <v>0.14628789897983099</v>
      </c>
      <c r="E45" s="4">
        <v>0.13478805408318001</v>
      </c>
      <c r="F45" s="4">
        <v>0.11108405846675</v>
      </c>
      <c r="G45" s="4">
        <v>9.2318398025552501E-2</v>
      </c>
      <c r="H45" s="4">
        <v>0.11163399884849901</v>
      </c>
      <c r="I45" s="4">
        <v>9.4912685680838202E-2</v>
      </c>
      <c r="J45" s="4">
        <v>9.1475533293381706E-2</v>
      </c>
      <c r="K45" s="4">
        <v>7.4141921403884495E-2</v>
      </c>
      <c r="L45" s="5"/>
    </row>
    <row r="46" spans="1:12" x14ac:dyDescent="0.25">
      <c r="A46" s="8" t="s">
        <v>104</v>
      </c>
      <c r="B46" s="2" t="s">
        <v>6</v>
      </c>
      <c r="C46" s="4">
        <v>969.44382515351799</v>
      </c>
      <c r="D46" s="4">
        <v>913.92576491122702</v>
      </c>
      <c r="E46" s="4">
        <v>974.51479950239798</v>
      </c>
      <c r="F46" s="4">
        <v>1074.5239851792801</v>
      </c>
      <c r="G46" s="4">
        <v>1096.9546231239499</v>
      </c>
      <c r="H46" s="4">
        <v>1105.5553648242701</v>
      </c>
      <c r="I46" s="4">
        <v>1119.2889662638199</v>
      </c>
      <c r="J46" s="4">
        <v>1022.7054173536</v>
      </c>
      <c r="K46" s="4">
        <v>1000.91421125794</v>
      </c>
      <c r="L46" s="4">
        <v>1025.65016775702</v>
      </c>
    </row>
    <row r="47" spans="1:12" x14ac:dyDescent="0.25">
      <c r="A47" s="8" t="s">
        <v>105</v>
      </c>
      <c r="B47" s="2" t="s">
        <v>6</v>
      </c>
      <c r="C47" s="4">
        <v>378.479201151513</v>
      </c>
      <c r="D47" s="4">
        <v>297.22856863715901</v>
      </c>
      <c r="E47" s="4">
        <v>289.40098094247401</v>
      </c>
      <c r="F47" s="4">
        <v>237.66509316118101</v>
      </c>
      <c r="G47" s="4">
        <v>206.595463104027</v>
      </c>
      <c r="H47" s="4">
        <v>204.891298369916</v>
      </c>
      <c r="I47" s="4">
        <v>207.05803437290999</v>
      </c>
      <c r="J47" s="4">
        <v>192.01523524715</v>
      </c>
      <c r="K47" s="4">
        <v>139.20170164031299</v>
      </c>
      <c r="L47" s="4">
        <v>87.718376606046206</v>
      </c>
    </row>
    <row r="48" spans="1:12" x14ac:dyDescent="0.25">
      <c r="A48" s="8" t="s">
        <v>106</v>
      </c>
      <c r="B48" s="2" t="s">
        <v>6</v>
      </c>
      <c r="C48" s="4">
        <v>321.566084814531</v>
      </c>
      <c r="D48" s="4">
        <v>313.681998316251</v>
      </c>
      <c r="E48" s="4">
        <v>308.023420081594</v>
      </c>
      <c r="F48" s="4">
        <v>310.11671719037702</v>
      </c>
      <c r="G48" s="4">
        <v>265.19859973521301</v>
      </c>
      <c r="H48" s="4">
        <v>224.20610525699999</v>
      </c>
      <c r="I48" s="4">
        <v>187.99649901232701</v>
      </c>
      <c r="J48" s="4">
        <v>146.977902435771</v>
      </c>
      <c r="K48" s="4">
        <v>114.136428671437</v>
      </c>
      <c r="L48" s="4">
        <v>83.370186783332301</v>
      </c>
    </row>
    <row r="49" spans="1:12" x14ac:dyDescent="0.25">
      <c r="A49" s="8" t="s">
        <v>107</v>
      </c>
      <c r="B49" s="2" t="s">
        <v>6</v>
      </c>
      <c r="C49" s="4">
        <v>502.295328310488</v>
      </c>
      <c r="D49" s="4">
        <v>487.620013175059</v>
      </c>
      <c r="E49" s="4">
        <v>583.48884649629701</v>
      </c>
      <c r="F49" s="4">
        <v>623.79737937610503</v>
      </c>
      <c r="G49" s="4">
        <v>687.81474500400202</v>
      </c>
      <c r="H49" s="4">
        <v>659.75164527459299</v>
      </c>
      <c r="I49" s="4">
        <v>623.16656780858398</v>
      </c>
      <c r="J49" s="4">
        <v>537.17890233015805</v>
      </c>
      <c r="K49" s="4">
        <v>496.73994998224299</v>
      </c>
      <c r="L49" s="4">
        <v>386.34018824403898</v>
      </c>
    </row>
    <row r="50" spans="1:12" x14ac:dyDescent="0.25">
      <c r="A50" s="8" t="s">
        <v>108</v>
      </c>
      <c r="B50" s="2" t="s">
        <v>6</v>
      </c>
      <c r="C50" s="4">
        <v>6751.02209745865</v>
      </c>
      <c r="D50" s="4">
        <v>6455.4946285559199</v>
      </c>
      <c r="E50" s="4">
        <v>3691.7056136633801</v>
      </c>
      <c r="F50" s="4">
        <v>2101.9699951022299</v>
      </c>
      <c r="G50" s="4">
        <v>1579.8555180228</v>
      </c>
      <c r="H50" s="4">
        <v>1384.4985210974401</v>
      </c>
      <c r="I50" s="4">
        <v>1221.4861198190499</v>
      </c>
      <c r="J50" s="4">
        <v>1100.9203664296101</v>
      </c>
      <c r="K50" s="4">
        <v>954.57814178221599</v>
      </c>
      <c r="L50" s="4">
        <v>808.77987021434603</v>
      </c>
    </row>
    <row r="51" spans="1:12" x14ac:dyDescent="0.25">
      <c r="A51" s="8" t="s">
        <v>101</v>
      </c>
      <c r="B51" s="2" t="s">
        <v>7</v>
      </c>
      <c r="C51" s="4">
        <v>172.970414181905</v>
      </c>
      <c r="D51" s="4">
        <v>172.17734780098201</v>
      </c>
      <c r="E51" s="4">
        <v>172.990524404089</v>
      </c>
      <c r="F51" s="4">
        <v>168.378821766991</v>
      </c>
      <c r="G51" s="4">
        <v>160.697561628165</v>
      </c>
      <c r="H51" s="4">
        <v>150.356306143236</v>
      </c>
      <c r="I51" s="4">
        <v>128.17536803390101</v>
      </c>
      <c r="J51" s="4">
        <v>119.56630188189401</v>
      </c>
      <c r="K51" s="4">
        <v>82.844529819661403</v>
      </c>
      <c r="L51" s="4">
        <v>71.111412547527493</v>
      </c>
    </row>
    <row r="52" spans="1:12" x14ac:dyDescent="0.25">
      <c r="A52" s="8" t="s">
        <v>102</v>
      </c>
      <c r="B52" s="2" t="s">
        <v>7</v>
      </c>
      <c r="C52" s="4">
        <v>2058.67077101311</v>
      </c>
      <c r="D52" s="4">
        <v>1861.3576009865601</v>
      </c>
      <c r="E52" s="4">
        <v>1440.89792805974</v>
      </c>
      <c r="F52" s="4">
        <v>1246.9223013105</v>
      </c>
      <c r="G52" s="4">
        <v>696.61985238279101</v>
      </c>
      <c r="H52" s="4">
        <v>790.49140054209101</v>
      </c>
      <c r="I52" s="4">
        <v>845.99347838320796</v>
      </c>
      <c r="J52" s="4">
        <v>1011.27802709654</v>
      </c>
      <c r="K52" s="4">
        <v>1344.39919092369</v>
      </c>
      <c r="L52" s="4">
        <v>1314.7328482370899</v>
      </c>
    </row>
    <row r="53" spans="1:12" x14ac:dyDescent="0.25">
      <c r="A53" s="8" t="s">
        <v>103</v>
      </c>
      <c r="B53" s="2" t="s">
        <v>7</v>
      </c>
      <c r="C53" s="4">
        <v>2.05868573811519</v>
      </c>
      <c r="D53" s="4">
        <v>0.14583713279965499</v>
      </c>
      <c r="E53" s="4">
        <v>0.14393434372021199</v>
      </c>
      <c r="F53" s="4">
        <v>0.12557505900441801</v>
      </c>
      <c r="G53" s="4">
        <v>0.10601919905038799</v>
      </c>
      <c r="H53" s="4">
        <v>5.8634353342477102E-2</v>
      </c>
      <c r="I53" s="4">
        <v>1.3081603192433299E-2</v>
      </c>
      <c r="J53" s="4">
        <v>1.30561592323368E-3</v>
      </c>
      <c r="K53" s="5"/>
      <c r="L53" s="5"/>
    </row>
    <row r="54" spans="1:12" x14ac:dyDescent="0.25">
      <c r="A54" s="8" t="s">
        <v>104</v>
      </c>
      <c r="B54" s="2" t="s">
        <v>7</v>
      </c>
      <c r="C54" s="4">
        <v>969.44382515351799</v>
      </c>
      <c r="D54" s="4">
        <v>913.43534066831899</v>
      </c>
      <c r="E54" s="4">
        <v>972.62279543148202</v>
      </c>
      <c r="F54" s="4">
        <v>1076.1993047449901</v>
      </c>
      <c r="G54" s="4">
        <v>1098.5045340009101</v>
      </c>
      <c r="H54" s="4">
        <v>1110.7349147735099</v>
      </c>
      <c r="I54" s="4">
        <v>1127.1768947507801</v>
      </c>
      <c r="J54" s="4">
        <v>1128.7190480138399</v>
      </c>
      <c r="K54" s="4">
        <v>1080.72769361065</v>
      </c>
      <c r="L54" s="4">
        <v>1030.91554614085</v>
      </c>
    </row>
    <row r="55" spans="1:12" x14ac:dyDescent="0.25">
      <c r="A55" s="8" t="s">
        <v>105</v>
      </c>
      <c r="B55" s="2" t="s">
        <v>7</v>
      </c>
      <c r="C55" s="4">
        <v>378.47927617373301</v>
      </c>
      <c r="D55" s="4">
        <v>301.61621205505298</v>
      </c>
      <c r="E55" s="4">
        <v>297.02582593288002</v>
      </c>
      <c r="F55" s="4">
        <v>245.01856182098001</v>
      </c>
      <c r="G55" s="4">
        <v>212.57141051902499</v>
      </c>
      <c r="H55" s="4">
        <v>206.83177296066501</v>
      </c>
      <c r="I55" s="4">
        <v>183.434234068536</v>
      </c>
      <c r="J55" s="4">
        <v>153.047308741385</v>
      </c>
      <c r="K55" s="4">
        <v>116.069190240635</v>
      </c>
      <c r="L55" s="4">
        <v>80.954752608530697</v>
      </c>
    </row>
    <row r="56" spans="1:12" x14ac:dyDescent="0.25">
      <c r="A56" s="8" t="s">
        <v>106</v>
      </c>
      <c r="B56" s="2" t="s">
        <v>7</v>
      </c>
      <c r="C56" s="4">
        <v>321.566084814531</v>
      </c>
      <c r="D56" s="4">
        <v>313.74411674500698</v>
      </c>
      <c r="E56" s="4">
        <v>307.948257402048</v>
      </c>
      <c r="F56" s="4">
        <v>310.00926300296402</v>
      </c>
      <c r="G56" s="4">
        <v>265.07186409548302</v>
      </c>
      <c r="H56" s="4">
        <v>224.141634980536</v>
      </c>
      <c r="I56" s="4">
        <v>188.20237581468999</v>
      </c>
      <c r="J56" s="4">
        <v>150.981734001798</v>
      </c>
      <c r="K56" s="4">
        <v>117.861384671173</v>
      </c>
      <c r="L56" s="4">
        <v>85.341712420940198</v>
      </c>
    </row>
    <row r="57" spans="1:12" x14ac:dyDescent="0.25">
      <c r="A57" s="8" t="s">
        <v>107</v>
      </c>
      <c r="B57" s="2" t="s">
        <v>7</v>
      </c>
      <c r="C57" s="4">
        <v>501.39459108384</v>
      </c>
      <c r="D57" s="4">
        <v>487.85229448202199</v>
      </c>
      <c r="E57" s="4">
        <v>590.52431292370704</v>
      </c>
      <c r="F57" s="4">
        <v>630.706170389666</v>
      </c>
      <c r="G57" s="4">
        <v>697.83815140725801</v>
      </c>
      <c r="H57" s="4">
        <v>673.05906077749603</v>
      </c>
      <c r="I57" s="4">
        <v>656.17106701928003</v>
      </c>
      <c r="J57" s="4">
        <v>680.56464334998395</v>
      </c>
      <c r="K57" s="4">
        <v>642.426341269452</v>
      </c>
      <c r="L57" s="4">
        <v>577.54682195549901</v>
      </c>
    </row>
    <row r="58" spans="1:12" x14ac:dyDescent="0.25">
      <c r="A58" s="8" t="s">
        <v>108</v>
      </c>
      <c r="B58" s="2" t="s">
        <v>7</v>
      </c>
      <c r="C58" s="4">
        <v>6751.0309174289396</v>
      </c>
      <c r="D58" s="4">
        <v>6455.4457388739502</v>
      </c>
      <c r="E58" s="4">
        <v>3691.69089421832</v>
      </c>
      <c r="F58" s="4">
        <v>2114.0684683745699</v>
      </c>
      <c r="G58" s="4">
        <v>1584.6364306973101</v>
      </c>
      <c r="H58" s="4">
        <v>1313.6586841082899</v>
      </c>
      <c r="I58" s="4">
        <v>1106.24905382821</v>
      </c>
      <c r="J58" s="4">
        <v>997.34520549890306</v>
      </c>
      <c r="K58" s="4">
        <v>886.53255499608895</v>
      </c>
      <c r="L58" s="4">
        <v>726.14978446633904</v>
      </c>
    </row>
    <row r="59" spans="1:12" x14ac:dyDescent="0.25">
      <c r="A59" s="8" t="s">
        <v>101</v>
      </c>
      <c r="B59" s="2" t="s">
        <v>10</v>
      </c>
      <c r="C59" s="4">
        <v>172.970414181905</v>
      </c>
      <c r="D59" s="4">
        <v>171.90287453745299</v>
      </c>
      <c r="E59" s="4">
        <v>171.21541121492899</v>
      </c>
      <c r="F59" s="4">
        <v>170.56845667342699</v>
      </c>
      <c r="G59" s="4">
        <v>160.733323712361</v>
      </c>
      <c r="H59" s="4">
        <v>153.90824769797399</v>
      </c>
      <c r="I59" s="4">
        <v>127.99828362539</v>
      </c>
      <c r="J59" s="4">
        <v>96.671889931408899</v>
      </c>
      <c r="K59" s="4">
        <v>82.7107456410738</v>
      </c>
      <c r="L59" s="4">
        <v>70.194463647132295</v>
      </c>
    </row>
    <row r="60" spans="1:12" x14ac:dyDescent="0.25">
      <c r="A60" s="8" t="s">
        <v>102</v>
      </c>
      <c r="B60" s="2" t="s">
        <v>10</v>
      </c>
      <c r="C60" s="4">
        <v>2058.67077101311</v>
      </c>
      <c r="D60" s="4">
        <v>1861.3576009865601</v>
      </c>
      <c r="E60" s="4">
        <v>1440.89792805974</v>
      </c>
      <c r="F60" s="4">
        <v>1246.99874993701</v>
      </c>
      <c r="G60" s="4">
        <v>726.77161664064499</v>
      </c>
      <c r="H60" s="4">
        <v>810.98305202679103</v>
      </c>
      <c r="I60" s="4">
        <v>844.80281996223096</v>
      </c>
      <c r="J60" s="4">
        <v>1192.9236680147701</v>
      </c>
      <c r="K60" s="4">
        <v>1304.59504429458</v>
      </c>
      <c r="L60" s="4">
        <v>1033.29121203507</v>
      </c>
    </row>
    <row r="61" spans="1:12" x14ac:dyDescent="0.25">
      <c r="A61" s="8" t="s">
        <v>103</v>
      </c>
      <c r="B61" s="2" t="s">
        <v>10</v>
      </c>
      <c r="C61" s="4">
        <v>2.0586852721884301</v>
      </c>
      <c r="D61" s="4">
        <v>0.146292018744097</v>
      </c>
      <c r="E61" s="4">
        <v>0.13479165196637899</v>
      </c>
      <c r="F61" s="4">
        <v>0.11107298242223899</v>
      </c>
      <c r="G61" s="4">
        <v>9.2329455914121603E-2</v>
      </c>
      <c r="H61" s="4">
        <v>0.11157382826546</v>
      </c>
      <c r="I61" s="4">
        <v>9.5026900760904004E-2</v>
      </c>
      <c r="J61" s="4">
        <v>9.1338275458206206E-2</v>
      </c>
      <c r="K61" s="4">
        <v>7.4169576205173102E-2</v>
      </c>
      <c r="L61" s="5"/>
    </row>
    <row r="62" spans="1:12" x14ac:dyDescent="0.25">
      <c r="A62" s="8" t="s">
        <v>104</v>
      </c>
      <c r="B62" s="2" t="s">
        <v>10</v>
      </c>
      <c r="C62" s="4">
        <v>969.44382515351799</v>
      </c>
      <c r="D62" s="4">
        <v>913.93706013550195</v>
      </c>
      <c r="E62" s="4">
        <v>974.54687895082895</v>
      </c>
      <c r="F62" s="4">
        <v>1074.7052754060601</v>
      </c>
      <c r="G62" s="4">
        <v>1097.17488650318</v>
      </c>
      <c r="H62" s="4">
        <v>1106.51905740338</v>
      </c>
      <c r="I62" s="4">
        <v>1117.5050808410599</v>
      </c>
      <c r="J62" s="4">
        <v>1033.28110476744</v>
      </c>
      <c r="K62" s="4">
        <v>1000.90594947522</v>
      </c>
      <c r="L62" s="4">
        <v>1025.7758875709801</v>
      </c>
    </row>
    <row r="63" spans="1:12" x14ac:dyDescent="0.25">
      <c r="A63" s="8" t="s">
        <v>105</v>
      </c>
      <c r="B63" s="2" t="s">
        <v>10</v>
      </c>
      <c r="C63" s="4">
        <v>378.479201151513</v>
      </c>
      <c r="D63" s="4">
        <v>297.22842184222202</v>
      </c>
      <c r="E63" s="4">
        <v>289.368003673038</v>
      </c>
      <c r="F63" s="4">
        <v>237.60531810152301</v>
      </c>
      <c r="G63" s="4">
        <v>206.60671774714299</v>
      </c>
      <c r="H63" s="4">
        <v>204.77762862957599</v>
      </c>
      <c r="I63" s="4">
        <v>206.97073391167001</v>
      </c>
      <c r="J63" s="4">
        <v>190.611088480739</v>
      </c>
      <c r="K63" s="4">
        <v>138.491270342966</v>
      </c>
      <c r="L63" s="4">
        <v>87.834251945237995</v>
      </c>
    </row>
    <row r="64" spans="1:12" x14ac:dyDescent="0.25">
      <c r="A64" s="8" t="s">
        <v>106</v>
      </c>
      <c r="B64" s="2" t="s">
        <v>10</v>
      </c>
      <c r="C64" s="4">
        <v>321.566084814531</v>
      </c>
      <c r="D64" s="4">
        <v>313.681998316251</v>
      </c>
      <c r="E64" s="4">
        <v>308.01304839631803</v>
      </c>
      <c r="F64" s="4">
        <v>310.10588473531902</v>
      </c>
      <c r="G64" s="4">
        <v>265.18731181267299</v>
      </c>
      <c r="H64" s="4">
        <v>224.19865244511101</v>
      </c>
      <c r="I64" s="4">
        <v>187.99649901232701</v>
      </c>
      <c r="J64" s="4">
        <v>146.99120996967</v>
      </c>
      <c r="K64" s="4">
        <v>114.14973620533701</v>
      </c>
      <c r="L64" s="4">
        <v>83.729054483550499</v>
      </c>
    </row>
    <row r="65" spans="1:12" x14ac:dyDescent="0.25">
      <c r="A65" s="8" t="s">
        <v>107</v>
      </c>
      <c r="B65" s="2" t="s">
        <v>10</v>
      </c>
      <c r="C65" s="4">
        <v>502.29813848673302</v>
      </c>
      <c r="D65" s="4">
        <v>487.61528332278999</v>
      </c>
      <c r="E65" s="4">
        <v>583.90346752620303</v>
      </c>
      <c r="F65" s="4">
        <v>624.20319374443</v>
      </c>
      <c r="G65" s="4">
        <v>688.23921380601598</v>
      </c>
      <c r="H65" s="4">
        <v>660.14339348113003</v>
      </c>
      <c r="I65" s="4">
        <v>624.65211447814704</v>
      </c>
      <c r="J65" s="4">
        <v>540.08950469580896</v>
      </c>
      <c r="K65" s="4">
        <v>498.42011417836198</v>
      </c>
      <c r="L65" s="4">
        <v>393.26250360953901</v>
      </c>
    </row>
    <row r="66" spans="1:12" x14ac:dyDescent="0.25">
      <c r="A66" s="8" t="s">
        <v>108</v>
      </c>
      <c r="B66" s="2" t="s">
        <v>10</v>
      </c>
      <c r="C66" s="4">
        <v>6751.02209745865</v>
      </c>
      <c r="D66" s="4">
        <v>6455.4946285559199</v>
      </c>
      <c r="E66" s="4">
        <v>3691.7056136633801</v>
      </c>
      <c r="F66" s="4">
        <v>2101.86920012578</v>
      </c>
      <c r="G66" s="4">
        <v>1579.8555180228</v>
      </c>
      <c r="H66" s="4">
        <v>1385.25672056486</v>
      </c>
      <c r="I66" s="4">
        <v>1222.71281772973</v>
      </c>
      <c r="J66" s="4">
        <v>1099.36311948201</v>
      </c>
      <c r="K66" s="4">
        <v>954.43540395368802</v>
      </c>
      <c r="L66" s="4">
        <v>811.65985947196896</v>
      </c>
    </row>
    <row r="67" spans="1:12" x14ac:dyDescent="0.25">
      <c r="A67" s="8" t="s">
        <v>101</v>
      </c>
      <c r="B67" s="2" t="s">
        <v>13</v>
      </c>
      <c r="C67" s="4">
        <v>172.970414181905</v>
      </c>
      <c r="D67" s="4">
        <v>171.90309861424501</v>
      </c>
      <c r="E67" s="4">
        <v>171.21516685584299</v>
      </c>
      <c r="F67" s="4">
        <v>170.56829585079399</v>
      </c>
      <c r="G67" s="4">
        <v>160.73138256412901</v>
      </c>
      <c r="H67" s="4">
        <v>153.90824769797399</v>
      </c>
      <c r="I67" s="4">
        <v>127.99828362539</v>
      </c>
      <c r="J67" s="4">
        <v>96.662856295287597</v>
      </c>
      <c r="K67" s="4">
        <v>82.681144444786099</v>
      </c>
      <c r="L67" s="4">
        <v>70.213430491475407</v>
      </c>
    </row>
    <row r="68" spans="1:12" x14ac:dyDescent="0.25">
      <c r="A68" s="8" t="s">
        <v>102</v>
      </c>
      <c r="B68" s="2" t="s">
        <v>13</v>
      </c>
      <c r="C68" s="4">
        <v>2058.67077101311</v>
      </c>
      <c r="D68" s="4">
        <v>1861.3576009865601</v>
      </c>
      <c r="E68" s="4">
        <v>1440.89792805974</v>
      </c>
      <c r="F68" s="4">
        <v>1247.2566294620499</v>
      </c>
      <c r="G68" s="4">
        <v>727.78078517365998</v>
      </c>
      <c r="H68" s="4">
        <v>808.92278431080297</v>
      </c>
      <c r="I68" s="4">
        <v>844.36299514369398</v>
      </c>
      <c r="J68" s="4">
        <v>1203.9688157251801</v>
      </c>
      <c r="K68" s="4">
        <v>1303.97339300557</v>
      </c>
      <c r="L68" s="4">
        <v>1066.8777049556099</v>
      </c>
    </row>
    <row r="69" spans="1:12" x14ac:dyDescent="0.25">
      <c r="A69" s="8" t="s">
        <v>103</v>
      </c>
      <c r="B69" s="2" t="s">
        <v>13</v>
      </c>
      <c r="C69" s="4">
        <v>2.0586852721884301</v>
      </c>
      <c r="D69" s="4">
        <v>0.14628789897983099</v>
      </c>
      <c r="E69" s="4">
        <v>0.13478805408318001</v>
      </c>
      <c r="F69" s="4">
        <v>0.11108405846675</v>
      </c>
      <c r="G69" s="4">
        <v>9.2318398025552501E-2</v>
      </c>
      <c r="H69" s="4">
        <v>0.11163399884849901</v>
      </c>
      <c r="I69" s="4">
        <v>9.4912685679744493E-2</v>
      </c>
      <c r="J69" s="4">
        <v>9.1475533296008299E-2</v>
      </c>
      <c r="K69" s="4">
        <v>7.4141921405334807E-2</v>
      </c>
      <c r="L69" s="5"/>
    </row>
    <row r="70" spans="1:12" x14ac:dyDescent="0.25">
      <c r="A70" s="8" t="s">
        <v>104</v>
      </c>
      <c r="B70" s="2" t="s">
        <v>13</v>
      </c>
      <c r="C70" s="4">
        <v>969.43007081878295</v>
      </c>
      <c r="D70" s="4">
        <v>913.93370521409202</v>
      </c>
      <c r="E70" s="4">
        <v>974.07964785842603</v>
      </c>
      <c r="F70" s="4">
        <v>1074.62826225872</v>
      </c>
      <c r="G70" s="4">
        <v>1096.9546231239499</v>
      </c>
      <c r="H70" s="4">
        <v>1105.5553648242701</v>
      </c>
      <c r="I70" s="4">
        <v>1119.2889662638199</v>
      </c>
      <c r="J70" s="4">
        <v>1022.70541728085</v>
      </c>
      <c r="K70" s="4">
        <v>1000.91421125794</v>
      </c>
      <c r="L70" s="4">
        <v>1025.65016775702</v>
      </c>
    </row>
    <row r="71" spans="1:12" x14ac:dyDescent="0.25">
      <c r="A71" s="8" t="s">
        <v>105</v>
      </c>
      <c r="B71" s="2" t="s">
        <v>13</v>
      </c>
      <c r="C71" s="4">
        <v>378.47915909220802</v>
      </c>
      <c r="D71" s="4">
        <v>299.35159259660497</v>
      </c>
      <c r="E71" s="4">
        <v>291.80420583896199</v>
      </c>
      <c r="F71" s="4">
        <v>237.66544977006501</v>
      </c>
      <c r="G71" s="4">
        <v>206.59546310402601</v>
      </c>
      <c r="H71" s="4">
        <v>204.89129836991299</v>
      </c>
      <c r="I71" s="4">
        <v>207.05803437290601</v>
      </c>
      <c r="J71" s="4">
        <v>192.01523525272901</v>
      </c>
      <c r="K71" s="4">
        <v>139.20170163924701</v>
      </c>
      <c r="L71" s="4">
        <v>87.718376609548102</v>
      </c>
    </row>
    <row r="72" spans="1:12" x14ac:dyDescent="0.25">
      <c r="A72" s="8" t="s">
        <v>106</v>
      </c>
      <c r="B72" s="2" t="s">
        <v>13</v>
      </c>
      <c r="C72" s="4">
        <v>321.566084814531</v>
      </c>
      <c r="D72" s="4">
        <v>313.681998316251</v>
      </c>
      <c r="E72" s="4">
        <v>308.023420081594</v>
      </c>
      <c r="F72" s="4">
        <v>310.11671719037702</v>
      </c>
      <c r="G72" s="4">
        <v>265.19859973521301</v>
      </c>
      <c r="H72" s="4">
        <v>224.20610525699999</v>
      </c>
      <c r="I72" s="4">
        <v>187.99649901232701</v>
      </c>
      <c r="J72" s="4">
        <v>146.977902435771</v>
      </c>
      <c r="K72" s="4">
        <v>114.136428671437</v>
      </c>
      <c r="L72" s="4">
        <v>83.370186783332301</v>
      </c>
    </row>
    <row r="73" spans="1:12" x14ac:dyDescent="0.25">
      <c r="A73" s="8" t="s">
        <v>107</v>
      </c>
      <c r="B73" s="2" t="s">
        <v>13</v>
      </c>
      <c r="C73" s="4">
        <v>502.295328309995</v>
      </c>
      <c r="D73" s="4">
        <v>487.620013175059</v>
      </c>
      <c r="E73" s="4">
        <v>583.47637671620998</v>
      </c>
      <c r="F73" s="4">
        <v>623.79737937335301</v>
      </c>
      <c r="G73" s="4">
        <v>687.81474500118804</v>
      </c>
      <c r="H73" s="4">
        <v>659.75164527175798</v>
      </c>
      <c r="I73" s="4">
        <v>623.16656780478399</v>
      </c>
      <c r="J73" s="4">
        <v>537.178902317807</v>
      </c>
      <c r="K73" s="4">
        <v>496.739949987226</v>
      </c>
      <c r="L73" s="4">
        <v>386.34018824386499</v>
      </c>
    </row>
    <row r="74" spans="1:12" x14ac:dyDescent="0.25">
      <c r="A74" s="8" t="s">
        <v>108</v>
      </c>
      <c r="B74" s="2" t="s">
        <v>13</v>
      </c>
      <c r="C74" s="4">
        <v>6751.02209745865</v>
      </c>
      <c r="D74" s="4">
        <v>6455.4946285559199</v>
      </c>
      <c r="E74" s="4">
        <v>3691.7056136633801</v>
      </c>
      <c r="F74" s="4">
        <v>2101.9699951022299</v>
      </c>
      <c r="G74" s="4">
        <v>1579.8555180228</v>
      </c>
      <c r="H74" s="4">
        <v>1384.4985210974401</v>
      </c>
      <c r="I74" s="4">
        <v>1221.4861198190499</v>
      </c>
      <c r="J74" s="4">
        <v>1100.9203664409299</v>
      </c>
      <c r="K74" s="4">
        <v>954.57814177976604</v>
      </c>
      <c r="L74" s="4">
        <v>808.77987022137199</v>
      </c>
    </row>
    <row r="75" spans="1:12" x14ac:dyDescent="0.25">
      <c r="A75" s="8" t="s">
        <v>101</v>
      </c>
      <c r="B75" s="2" t="s">
        <v>14</v>
      </c>
      <c r="C75" s="4">
        <v>172.970414181905</v>
      </c>
      <c r="D75" s="4">
        <v>171.90309861424501</v>
      </c>
      <c r="E75" s="4">
        <v>171.21516685584299</v>
      </c>
      <c r="F75" s="4">
        <v>170.56829585079399</v>
      </c>
      <c r="G75" s="4">
        <v>160.73138256412901</v>
      </c>
      <c r="H75" s="4">
        <v>153.90824769797399</v>
      </c>
      <c r="I75" s="4">
        <v>127.99828362539</v>
      </c>
      <c r="J75" s="4">
        <v>96.662856295287597</v>
      </c>
      <c r="K75" s="4">
        <v>82.681144444786099</v>
      </c>
      <c r="L75" s="4">
        <v>70.213430491475407</v>
      </c>
    </row>
    <row r="76" spans="1:12" x14ac:dyDescent="0.25">
      <c r="A76" s="8" t="s">
        <v>102</v>
      </c>
      <c r="B76" s="2" t="s">
        <v>14</v>
      </c>
      <c r="C76" s="4">
        <v>2058.67077101311</v>
      </c>
      <c r="D76" s="4">
        <v>1861.3576009865601</v>
      </c>
      <c r="E76" s="4">
        <v>1440.89792805974</v>
      </c>
      <c r="F76" s="4">
        <v>1247.25662945983</v>
      </c>
      <c r="G76" s="4">
        <v>727.78078516505605</v>
      </c>
      <c r="H76" s="4">
        <v>808.92278431735497</v>
      </c>
      <c r="I76" s="4">
        <v>844.36299514423899</v>
      </c>
      <c r="J76" s="4">
        <v>1203.96881558871</v>
      </c>
      <c r="K76" s="4">
        <v>1303.9733929659801</v>
      </c>
      <c r="L76" s="4">
        <v>1066.8777049556099</v>
      </c>
    </row>
    <row r="77" spans="1:12" x14ac:dyDescent="0.25">
      <c r="A77" s="8" t="s">
        <v>103</v>
      </c>
      <c r="B77" s="2" t="s">
        <v>14</v>
      </c>
      <c r="C77" s="4">
        <v>2.0586852721884301</v>
      </c>
      <c r="D77" s="4">
        <v>0.14628789897983099</v>
      </c>
      <c r="E77" s="4">
        <v>0.13478805408318001</v>
      </c>
      <c r="F77" s="4">
        <v>0.11108405846675</v>
      </c>
      <c r="G77" s="4">
        <v>9.2318398025552501E-2</v>
      </c>
      <c r="H77" s="4">
        <v>0.11163399884849901</v>
      </c>
      <c r="I77" s="4">
        <v>9.4912685680860295E-2</v>
      </c>
      <c r="J77" s="4">
        <v>9.1475533293328498E-2</v>
      </c>
      <c r="K77" s="4">
        <v>7.4141921404624903E-2</v>
      </c>
      <c r="L77" s="5"/>
    </row>
    <row r="78" spans="1:12" x14ac:dyDescent="0.25">
      <c r="A78" s="8" t="s">
        <v>104</v>
      </c>
      <c r="B78" s="2" t="s">
        <v>14</v>
      </c>
      <c r="C78" s="4">
        <v>969.44382515351901</v>
      </c>
      <c r="D78" s="4">
        <v>913.92576494163404</v>
      </c>
      <c r="E78" s="4">
        <v>974.51479950236705</v>
      </c>
      <c r="F78" s="4">
        <v>1074.5086979047501</v>
      </c>
      <c r="G78" s="4">
        <v>1096.9546231239499</v>
      </c>
      <c r="H78" s="4">
        <v>1105.5553648242701</v>
      </c>
      <c r="I78" s="4">
        <v>1119.2889662638199</v>
      </c>
      <c r="J78" s="4">
        <v>1022.70541735002</v>
      </c>
      <c r="K78" s="4">
        <v>1000.91421125794</v>
      </c>
      <c r="L78" s="4">
        <v>1025.65016775702</v>
      </c>
    </row>
    <row r="79" spans="1:12" x14ac:dyDescent="0.25">
      <c r="A79" s="8" t="s">
        <v>105</v>
      </c>
      <c r="B79" s="2" t="s">
        <v>14</v>
      </c>
      <c r="C79" s="4">
        <v>378.479201151513</v>
      </c>
      <c r="D79" s="4">
        <v>297.22856863715901</v>
      </c>
      <c r="E79" s="4">
        <v>289.40098094247401</v>
      </c>
      <c r="F79" s="4">
        <v>237.66509316118101</v>
      </c>
      <c r="G79" s="4">
        <v>206.595463104027</v>
      </c>
      <c r="H79" s="4">
        <v>204.891298369916</v>
      </c>
      <c r="I79" s="4">
        <v>207.05803437290999</v>
      </c>
      <c r="J79" s="4">
        <v>192.015235247037</v>
      </c>
      <c r="K79" s="4">
        <v>139.20170164254699</v>
      </c>
      <c r="L79" s="4">
        <v>87.718376605974996</v>
      </c>
    </row>
    <row r="80" spans="1:12" x14ac:dyDescent="0.25">
      <c r="A80" s="8" t="s">
        <v>106</v>
      </c>
      <c r="B80" s="2" t="s">
        <v>14</v>
      </c>
      <c r="C80" s="4">
        <v>321.566084814531</v>
      </c>
      <c r="D80" s="4">
        <v>313.681998316251</v>
      </c>
      <c r="E80" s="4">
        <v>308.023420081594</v>
      </c>
      <c r="F80" s="4">
        <v>310.11671719037702</v>
      </c>
      <c r="G80" s="4">
        <v>265.19859973521301</v>
      </c>
      <c r="H80" s="4">
        <v>224.20610525699999</v>
      </c>
      <c r="I80" s="4">
        <v>187.99649901232701</v>
      </c>
      <c r="J80" s="4">
        <v>146.977902435771</v>
      </c>
      <c r="K80" s="4">
        <v>114.136428671437</v>
      </c>
      <c r="L80" s="4">
        <v>83.370186783332301</v>
      </c>
    </row>
    <row r="81" spans="1:12" x14ac:dyDescent="0.25">
      <c r="A81" s="8" t="s">
        <v>107</v>
      </c>
      <c r="B81" s="2" t="s">
        <v>14</v>
      </c>
      <c r="C81" s="4">
        <v>502.29532831049801</v>
      </c>
      <c r="D81" s="4">
        <v>487.620013175059</v>
      </c>
      <c r="E81" s="4">
        <v>583.48884649827596</v>
      </c>
      <c r="F81" s="4">
        <v>623.79737937813604</v>
      </c>
      <c r="G81" s="4">
        <v>687.81474500612103</v>
      </c>
      <c r="H81" s="4">
        <v>659.75164527657</v>
      </c>
      <c r="I81" s="4">
        <v>623.16656781082997</v>
      </c>
      <c r="J81" s="4">
        <v>537.17890233184301</v>
      </c>
      <c r="K81" s="4">
        <v>496.73994998204302</v>
      </c>
      <c r="L81" s="4">
        <v>386.34018824633199</v>
      </c>
    </row>
    <row r="82" spans="1:12" x14ac:dyDescent="0.25">
      <c r="A82" s="8" t="s">
        <v>108</v>
      </c>
      <c r="B82" s="2" t="s">
        <v>14</v>
      </c>
      <c r="C82" s="4">
        <v>6751.02209745865</v>
      </c>
      <c r="D82" s="4">
        <v>6455.4946285559199</v>
      </c>
      <c r="E82" s="4">
        <v>3691.7056136633801</v>
      </c>
      <c r="F82" s="4">
        <v>2101.9699951022299</v>
      </c>
      <c r="G82" s="4">
        <v>1579.8555180228</v>
      </c>
      <c r="H82" s="4">
        <v>1384.4985210974401</v>
      </c>
      <c r="I82" s="4">
        <v>1221.4861198190499</v>
      </c>
      <c r="J82" s="4">
        <v>1100.92036642938</v>
      </c>
      <c r="K82" s="4">
        <v>954.57814178681099</v>
      </c>
      <c r="L82" s="4">
        <v>808.77987021420404</v>
      </c>
    </row>
    <row r="83" spans="1:12" x14ac:dyDescent="0.25">
      <c r="A83" s="8" t="s">
        <v>101</v>
      </c>
      <c r="B83" s="2" t="s">
        <v>15</v>
      </c>
      <c r="C83" s="4">
        <v>172.970414181905</v>
      </c>
      <c r="D83" s="4">
        <v>171.90309861424501</v>
      </c>
      <c r="E83" s="4">
        <v>171.21516685584299</v>
      </c>
      <c r="F83" s="4">
        <v>170.56829585079399</v>
      </c>
      <c r="G83" s="4">
        <v>160.73138256412901</v>
      </c>
      <c r="H83" s="4">
        <v>153.90824769797399</v>
      </c>
      <c r="I83" s="4">
        <v>127.99828362539</v>
      </c>
      <c r="J83" s="4">
        <v>96.662856295287696</v>
      </c>
      <c r="K83" s="4">
        <v>82.681144444786099</v>
      </c>
      <c r="L83" s="4">
        <v>70.213430491475506</v>
      </c>
    </row>
    <row r="84" spans="1:12" x14ac:dyDescent="0.25">
      <c r="A84" s="8" t="s">
        <v>102</v>
      </c>
      <c r="B84" s="2" t="s">
        <v>15</v>
      </c>
      <c r="C84" s="4">
        <v>2058.67077101311</v>
      </c>
      <c r="D84" s="4">
        <v>1861.3576009865601</v>
      </c>
      <c r="E84" s="4">
        <v>1440.89792805974</v>
      </c>
      <c r="F84" s="4">
        <v>1247.25662946018</v>
      </c>
      <c r="G84" s="4">
        <v>727.780785172827</v>
      </c>
      <c r="H84" s="4">
        <v>808.92278431749003</v>
      </c>
      <c r="I84" s="4">
        <v>844.36299514421501</v>
      </c>
      <c r="J84" s="4">
        <v>1203.9688155884201</v>
      </c>
      <c r="K84" s="4">
        <v>1303.9733929659201</v>
      </c>
      <c r="L84" s="4">
        <v>1066.8777049554701</v>
      </c>
    </row>
    <row r="85" spans="1:12" x14ac:dyDescent="0.25">
      <c r="A85" s="8" t="s">
        <v>103</v>
      </c>
      <c r="B85" s="2" t="s">
        <v>15</v>
      </c>
      <c r="C85" s="4">
        <v>2.0586852721884301</v>
      </c>
      <c r="D85" s="4">
        <v>0.14628789897983099</v>
      </c>
      <c r="E85" s="4">
        <v>0.13478805408318001</v>
      </c>
      <c r="F85" s="4">
        <v>0.11108405846675</v>
      </c>
      <c r="G85" s="4">
        <v>9.2318398025552501E-2</v>
      </c>
      <c r="H85" s="4">
        <v>0.11163399884849901</v>
      </c>
      <c r="I85" s="4">
        <v>9.4912685680860101E-2</v>
      </c>
      <c r="J85" s="4">
        <v>9.1475533293329206E-2</v>
      </c>
      <c r="K85" s="4">
        <v>7.4141921404651895E-2</v>
      </c>
      <c r="L85" s="5"/>
    </row>
    <row r="86" spans="1:12" x14ac:dyDescent="0.25">
      <c r="A86" s="8" t="s">
        <v>104</v>
      </c>
      <c r="B86" s="2" t="s">
        <v>15</v>
      </c>
      <c r="C86" s="4">
        <v>969.43007081878295</v>
      </c>
      <c r="D86" s="4">
        <v>913.93370521408997</v>
      </c>
      <c r="E86" s="4">
        <v>974.07964785844194</v>
      </c>
      <c r="F86" s="4">
        <v>1074.62826225872</v>
      </c>
      <c r="G86" s="4">
        <v>1096.9546231239499</v>
      </c>
      <c r="H86" s="4">
        <v>1105.5553648242801</v>
      </c>
      <c r="I86" s="4">
        <v>1119.2889662638199</v>
      </c>
      <c r="J86" s="4">
        <v>1022.70541735412</v>
      </c>
      <c r="K86" s="4">
        <v>1000.91421125794</v>
      </c>
      <c r="L86" s="4">
        <v>1025.65016775702</v>
      </c>
    </row>
    <row r="87" spans="1:12" x14ac:dyDescent="0.25">
      <c r="A87" s="8" t="s">
        <v>105</v>
      </c>
      <c r="B87" s="2" t="s">
        <v>15</v>
      </c>
      <c r="C87" s="4">
        <v>378.47915909220802</v>
      </c>
      <c r="D87" s="4">
        <v>299.35159259660497</v>
      </c>
      <c r="E87" s="4">
        <v>291.80420583896398</v>
      </c>
      <c r="F87" s="4">
        <v>237.665449770067</v>
      </c>
      <c r="G87" s="4">
        <v>206.595463104027</v>
      </c>
      <c r="H87" s="4">
        <v>204.891298369916</v>
      </c>
      <c r="I87" s="4">
        <v>207.05803437291101</v>
      </c>
      <c r="J87" s="4">
        <v>192.01523524703899</v>
      </c>
      <c r="K87" s="4">
        <v>139.20170164262399</v>
      </c>
      <c r="L87" s="4">
        <v>87.718376605977099</v>
      </c>
    </row>
    <row r="88" spans="1:12" x14ac:dyDescent="0.25">
      <c r="A88" s="8" t="s">
        <v>106</v>
      </c>
      <c r="B88" s="2" t="s">
        <v>15</v>
      </c>
      <c r="C88" s="4">
        <v>321.566084814531</v>
      </c>
      <c r="D88" s="4">
        <v>313.681998316251</v>
      </c>
      <c r="E88" s="4">
        <v>308.023420081594</v>
      </c>
      <c r="F88" s="4">
        <v>310.11671719037798</v>
      </c>
      <c r="G88" s="4">
        <v>265.19859973521301</v>
      </c>
      <c r="H88" s="4">
        <v>224.206105256999</v>
      </c>
      <c r="I88" s="4">
        <v>187.99649901232701</v>
      </c>
      <c r="J88" s="4">
        <v>146.977902435771</v>
      </c>
      <c r="K88" s="4">
        <v>114.136428671438</v>
      </c>
      <c r="L88" s="4">
        <v>83.370186783332301</v>
      </c>
    </row>
    <row r="89" spans="1:12" x14ac:dyDescent="0.25">
      <c r="A89" s="8" t="s">
        <v>107</v>
      </c>
      <c r="B89" s="2" t="s">
        <v>15</v>
      </c>
      <c r="C89" s="4">
        <v>502.29532831050102</v>
      </c>
      <c r="D89" s="4">
        <v>487.620013175059</v>
      </c>
      <c r="E89" s="4">
        <v>583.476376720894</v>
      </c>
      <c r="F89" s="4">
        <v>623.79737937807101</v>
      </c>
      <c r="G89" s="4">
        <v>687.81474500604998</v>
      </c>
      <c r="H89" s="4">
        <v>659.75164527650998</v>
      </c>
      <c r="I89" s="4">
        <v>623.16656781063102</v>
      </c>
      <c r="J89" s="4">
        <v>537.17890233238904</v>
      </c>
      <c r="K89" s="4">
        <v>496.73994998191802</v>
      </c>
      <c r="L89" s="4">
        <v>386.34018824624002</v>
      </c>
    </row>
    <row r="90" spans="1:12" x14ac:dyDescent="0.25">
      <c r="A90" s="8" t="s">
        <v>108</v>
      </c>
      <c r="B90" s="2" t="s">
        <v>15</v>
      </c>
      <c r="C90" s="4">
        <v>6751.02209745865</v>
      </c>
      <c r="D90" s="4">
        <v>6455.4946285559099</v>
      </c>
      <c r="E90" s="4">
        <v>3691.7056136633801</v>
      </c>
      <c r="F90" s="4">
        <v>2101.9699951022299</v>
      </c>
      <c r="G90" s="4">
        <v>1579.85551802279</v>
      </c>
      <c r="H90" s="4">
        <v>1384.4985210974401</v>
      </c>
      <c r="I90" s="4">
        <v>1221.4861198190499</v>
      </c>
      <c r="J90" s="4">
        <v>1100.92036642939</v>
      </c>
      <c r="K90" s="4">
        <v>954.57814178697095</v>
      </c>
      <c r="L90" s="4">
        <v>808.77987021420495</v>
      </c>
    </row>
    <row r="91" spans="1:12" x14ac:dyDescent="0.25">
      <c r="A91" s="8" t="s">
        <v>101</v>
      </c>
      <c r="B91" s="2" t="s">
        <v>16</v>
      </c>
      <c r="C91" s="4">
        <v>172.970414181905</v>
      </c>
      <c r="D91" s="4">
        <v>171.90287453745299</v>
      </c>
      <c r="E91" s="4">
        <v>171.21541121492899</v>
      </c>
      <c r="F91" s="4">
        <v>170.56845667342699</v>
      </c>
      <c r="G91" s="4">
        <v>160.733323712361</v>
      </c>
      <c r="H91" s="4">
        <v>153.90824769797399</v>
      </c>
      <c r="I91" s="4">
        <v>127.99828362539</v>
      </c>
      <c r="J91" s="4">
        <v>96.671889931408899</v>
      </c>
      <c r="K91" s="4">
        <v>82.7107456410738</v>
      </c>
      <c r="L91" s="4">
        <v>70.194463647132295</v>
      </c>
    </row>
    <row r="92" spans="1:12" x14ac:dyDescent="0.25">
      <c r="A92" s="8" t="s">
        <v>102</v>
      </c>
      <c r="B92" s="2" t="s">
        <v>16</v>
      </c>
      <c r="C92" s="4">
        <v>2058.67077101311</v>
      </c>
      <c r="D92" s="4">
        <v>1861.3576009865601</v>
      </c>
      <c r="E92" s="4">
        <v>1440.89792805974</v>
      </c>
      <c r="F92" s="4">
        <v>1246.5806677600799</v>
      </c>
      <c r="G92" s="4">
        <v>724.88075613603201</v>
      </c>
      <c r="H92" s="4">
        <v>808.56409366815501</v>
      </c>
      <c r="I92" s="4">
        <v>842.98578625821995</v>
      </c>
      <c r="J92" s="4">
        <v>1193.2331004714999</v>
      </c>
      <c r="K92" s="4">
        <v>1304.1698491413599</v>
      </c>
      <c r="L92" s="4">
        <v>1034.6946754707601</v>
      </c>
    </row>
    <row r="93" spans="1:12" x14ac:dyDescent="0.25">
      <c r="A93" s="8" t="s">
        <v>103</v>
      </c>
      <c r="B93" s="2" t="s">
        <v>16</v>
      </c>
      <c r="C93" s="4">
        <v>2.0586852721884301</v>
      </c>
      <c r="D93" s="4">
        <v>0.14628855354796699</v>
      </c>
      <c r="E93" s="4">
        <v>0.13478860800124701</v>
      </c>
      <c r="F93" s="4">
        <v>0.111082422905343</v>
      </c>
      <c r="G93" s="4">
        <v>9.2329455914121603E-2</v>
      </c>
      <c r="H93" s="4">
        <v>0.111575063102132</v>
      </c>
      <c r="I93" s="4">
        <v>9.5024531413117605E-2</v>
      </c>
      <c r="J93" s="4">
        <v>9.1340438722442602E-2</v>
      </c>
      <c r="K93" s="4">
        <v>7.4172621063279903E-2</v>
      </c>
      <c r="L93" s="5"/>
    </row>
    <row r="94" spans="1:12" x14ac:dyDescent="0.25">
      <c r="A94" s="8" t="s">
        <v>104</v>
      </c>
      <c r="B94" s="2" t="s">
        <v>16</v>
      </c>
      <c r="C94" s="4">
        <v>969.44382515351401</v>
      </c>
      <c r="D94" s="4">
        <v>913.93706575118097</v>
      </c>
      <c r="E94" s="4">
        <v>974.54688273691499</v>
      </c>
      <c r="F94" s="4">
        <v>1074.6629579338201</v>
      </c>
      <c r="G94" s="4">
        <v>1097.2198366294399</v>
      </c>
      <c r="H94" s="4">
        <v>1106.5719023719901</v>
      </c>
      <c r="I94" s="4">
        <v>1117.57640205085</v>
      </c>
      <c r="J94" s="4">
        <v>1033.3400515928799</v>
      </c>
      <c r="K94" s="4">
        <v>1000.90594947522</v>
      </c>
      <c r="L94" s="4">
        <v>1025.7758875709801</v>
      </c>
    </row>
    <row r="95" spans="1:12" x14ac:dyDescent="0.25">
      <c r="A95" s="8" t="s">
        <v>105</v>
      </c>
      <c r="B95" s="2" t="s">
        <v>16</v>
      </c>
      <c r="C95" s="4">
        <v>378.479201151513</v>
      </c>
      <c r="D95" s="4">
        <v>297.17149925395699</v>
      </c>
      <c r="E95" s="4">
        <v>289.36646774605799</v>
      </c>
      <c r="F95" s="4">
        <v>237.631032017443</v>
      </c>
      <c r="G95" s="4">
        <v>206.60687457610601</v>
      </c>
      <c r="H95" s="4">
        <v>204.77310034909601</v>
      </c>
      <c r="I95" s="4">
        <v>206.96209491817299</v>
      </c>
      <c r="J95" s="4">
        <v>190.61526431784199</v>
      </c>
      <c r="K95" s="4">
        <v>138.49511793166499</v>
      </c>
      <c r="L95" s="4">
        <v>87.901542880250901</v>
      </c>
    </row>
    <row r="96" spans="1:12" x14ac:dyDescent="0.25">
      <c r="A96" s="8" t="s">
        <v>106</v>
      </c>
      <c r="B96" s="2" t="s">
        <v>16</v>
      </c>
      <c r="C96" s="4">
        <v>321.566084814531</v>
      </c>
      <c r="D96" s="4">
        <v>313.681998316251</v>
      </c>
      <c r="E96" s="4">
        <v>308.01304839631803</v>
      </c>
      <c r="F96" s="4">
        <v>310.10588473531902</v>
      </c>
      <c r="G96" s="4">
        <v>265.19146509745701</v>
      </c>
      <c r="H96" s="4">
        <v>224.20307278127399</v>
      </c>
      <c r="I96" s="4">
        <v>188.00091934848999</v>
      </c>
      <c r="J96" s="4">
        <v>146.995630305834</v>
      </c>
      <c r="K96" s="4">
        <v>114.14973620533701</v>
      </c>
      <c r="L96" s="4">
        <v>83.729054483550499</v>
      </c>
    </row>
    <row r="97" spans="1:12" x14ac:dyDescent="0.25">
      <c r="A97" s="8" t="s">
        <v>107</v>
      </c>
      <c r="B97" s="2" t="s">
        <v>16</v>
      </c>
      <c r="C97" s="4">
        <v>502.29813848673399</v>
      </c>
      <c r="D97" s="4">
        <v>487.61528244228703</v>
      </c>
      <c r="E97" s="4">
        <v>583.83401306047199</v>
      </c>
      <c r="F97" s="4">
        <v>624.14223068250305</v>
      </c>
      <c r="G97" s="4">
        <v>688.18372008265396</v>
      </c>
      <c r="H97" s="4">
        <v>660.08147872094503</v>
      </c>
      <c r="I97" s="4">
        <v>624.505042838549</v>
      </c>
      <c r="J97" s="4">
        <v>539.89724595094106</v>
      </c>
      <c r="K97" s="4">
        <v>497.86706331391701</v>
      </c>
      <c r="L97" s="4">
        <v>392.65021802614098</v>
      </c>
    </row>
    <row r="98" spans="1:12" x14ac:dyDescent="0.25">
      <c r="A98" s="8" t="s">
        <v>108</v>
      </c>
      <c r="B98" s="2" t="s">
        <v>16</v>
      </c>
      <c r="C98" s="4">
        <v>6751.02209745865</v>
      </c>
      <c r="D98" s="4">
        <v>6455.4946285559199</v>
      </c>
      <c r="E98" s="4">
        <v>3691.7056136633801</v>
      </c>
      <c r="F98" s="4">
        <v>2101.9544922024802</v>
      </c>
      <c r="G98" s="4">
        <v>1579.8555180228</v>
      </c>
      <c r="H98" s="4">
        <v>1385.2137074525101</v>
      </c>
      <c r="I98" s="4">
        <v>1222.6754631085901</v>
      </c>
      <c r="J98" s="4">
        <v>1099.3744787334799</v>
      </c>
      <c r="K98" s="4">
        <v>954.45220114934398</v>
      </c>
      <c r="L98" s="4">
        <v>811.87156381276702</v>
      </c>
    </row>
    <row r="99" spans="1:12" x14ac:dyDescent="0.25">
      <c r="A99" s="8" t="s">
        <v>101</v>
      </c>
      <c r="B99" s="2" t="s">
        <v>17</v>
      </c>
      <c r="C99" s="4">
        <v>172.970414181905</v>
      </c>
      <c r="D99" s="4">
        <v>171.90287453745299</v>
      </c>
      <c r="E99" s="4">
        <v>171.21541121492899</v>
      </c>
      <c r="F99" s="4">
        <v>170.56845667342699</v>
      </c>
      <c r="G99" s="4">
        <v>160.733323712361</v>
      </c>
      <c r="H99" s="4">
        <v>153.90824769797399</v>
      </c>
      <c r="I99" s="4">
        <v>127.99828362539</v>
      </c>
      <c r="J99" s="4">
        <v>96.671889931408899</v>
      </c>
      <c r="K99" s="4">
        <v>82.7107456410738</v>
      </c>
      <c r="L99" s="4">
        <v>70.194463647132295</v>
      </c>
    </row>
    <row r="100" spans="1:12" x14ac:dyDescent="0.25">
      <c r="A100" s="8" t="s">
        <v>102</v>
      </c>
      <c r="B100" s="2" t="s">
        <v>17</v>
      </c>
      <c r="C100" s="4">
        <v>2058.67077101311</v>
      </c>
      <c r="D100" s="4">
        <v>1861.3576009865601</v>
      </c>
      <c r="E100" s="4">
        <v>1440.89792805974</v>
      </c>
      <c r="F100" s="4">
        <v>1246.5806677590399</v>
      </c>
      <c r="G100" s="4">
        <v>724.88075614768604</v>
      </c>
      <c r="H100" s="4">
        <v>808.56409362033605</v>
      </c>
      <c r="I100" s="4">
        <v>842.98578624008098</v>
      </c>
      <c r="J100" s="4">
        <v>1193.23310046304</v>
      </c>
      <c r="K100" s="4">
        <v>1304.16984912611</v>
      </c>
      <c r="L100" s="4">
        <v>1034.69467547058</v>
      </c>
    </row>
    <row r="101" spans="1:12" x14ac:dyDescent="0.25">
      <c r="A101" s="8" t="s">
        <v>103</v>
      </c>
      <c r="B101" s="2" t="s">
        <v>17</v>
      </c>
      <c r="C101" s="4">
        <v>2.0586852721884301</v>
      </c>
      <c r="D101" s="4">
        <v>0.14628855354796699</v>
      </c>
      <c r="E101" s="4">
        <v>0.13478860800124701</v>
      </c>
      <c r="F101" s="4">
        <v>0.111082422905343</v>
      </c>
      <c r="G101" s="4">
        <v>9.2329455914121603E-2</v>
      </c>
      <c r="H101" s="4">
        <v>0.11157506310214201</v>
      </c>
      <c r="I101" s="4">
        <v>9.5024531413123794E-2</v>
      </c>
      <c r="J101" s="4">
        <v>9.13404387224514E-2</v>
      </c>
      <c r="K101" s="4">
        <v>7.4172621063292199E-2</v>
      </c>
      <c r="L101" s="5"/>
    </row>
    <row r="102" spans="1:12" x14ac:dyDescent="0.25">
      <c r="A102" s="8" t="s">
        <v>104</v>
      </c>
      <c r="B102" s="2" t="s">
        <v>17</v>
      </c>
      <c r="C102" s="4">
        <v>969.44382515351697</v>
      </c>
      <c r="D102" s="4">
        <v>913.93706575117994</v>
      </c>
      <c r="E102" s="4">
        <v>974.546882736974</v>
      </c>
      <c r="F102" s="4">
        <v>1074.52044365438</v>
      </c>
      <c r="G102" s="4">
        <v>1097.2198366293801</v>
      </c>
      <c r="H102" s="4">
        <v>1106.5719023719901</v>
      </c>
      <c r="I102" s="4">
        <v>1117.57640205085</v>
      </c>
      <c r="J102" s="4">
        <v>1033.34005159356</v>
      </c>
      <c r="K102" s="4">
        <v>1000.90594947522</v>
      </c>
      <c r="L102" s="4">
        <v>1025.7758875709801</v>
      </c>
    </row>
    <row r="103" spans="1:12" x14ac:dyDescent="0.25">
      <c r="A103" s="8" t="s">
        <v>105</v>
      </c>
      <c r="B103" s="2" t="s">
        <v>17</v>
      </c>
      <c r="C103" s="4">
        <v>378.479201151513</v>
      </c>
      <c r="D103" s="4">
        <v>297.22842940256498</v>
      </c>
      <c r="E103" s="4">
        <v>289.36646774606203</v>
      </c>
      <c r="F103" s="4">
        <v>237.630683730687</v>
      </c>
      <c r="G103" s="4">
        <v>206.60687457611999</v>
      </c>
      <c r="H103" s="4">
        <v>204.77310034910701</v>
      </c>
      <c r="I103" s="4">
        <v>206.96209491818399</v>
      </c>
      <c r="J103" s="4">
        <v>190.615264317868</v>
      </c>
      <c r="K103" s="4">
        <v>138.49511793169</v>
      </c>
      <c r="L103" s="4">
        <v>87.901542880285902</v>
      </c>
    </row>
    <row r="104" spans="1:12" x14ac:dyDescent="0.25">
      <c r="A104" s="8" t="s">
        <v>106</v>
      </c>
      <c r="B104" s="2" t="s">
        <v>17</v>
      </c>
      <c r="C104" s="4">
        <v>321.566084814531</v>
      </c>
      <c r="D104" s="4">
        <v>313.681998316251</v>
      </c>
      <c r="E104" s="4">
        <v>308.01304839631803</v>
      </c>
      <c r="F104" s="4">
        <v>310.10588473531902</v>
      </c>
      <c r="G104" s="4">
        <v>265.19146509710401</v>
      </c>
      <c r="H104" s="4">
        <v>224.203072780898</v>
      </c>
      <c r="I104" s="4">
        <v>188.000919348114</v>
      </c>
      <c r="J104" s="4">
        <v>146.99563030545801</v>
      </c>
      <c r="K104" s="4">
        <v>114.14973620533701</v>
      </c>
      <c r="L104" s="4">
        <v>83.729054483550499</v>
      </c>
    </row>
    <row r="105" spans="1:12" x14ac:dyDescent="0.25">
      <c r="A105" s="8" t="s">
        <v>107</v>
      </c>
      <c r="B105" s="2" t="s">
        <v>17</v>
      </c>
      <c r="C105" s="4">
        <v>502.29813848673302</v>
      </c>
      <c r="D105" s="4">
        <v>487.615282442286</v>
      </c>
      <c r="E105" s="4">
        <v>583.83401305977395</v>
      </c>
      <c r="F105" s="4">
        <v>624.14223068158901</v>
      </c>
      <c r="G105" s="4">
        <v>688.18372008383903</v>
      </c>
      <c r="H105" s="4">
        <v>660.08147872228994</v>
      </c>
      <c r="I105" s="4">
        <v>624.50504283804901</v>
      </c>
      <c r="J105" s="4">
        <v>539.89724595045095</v>
      </c>
      <c r="K105" s="4">
        <v>497.86706331342498</v>
      </c>
      <c r="L105" s="4">
        <v>392.65021802533602</v>
      </c>
    </row>
    <row r="106" spans="1:12" x14ac:dyDescent="0.25">
      <c r="A106" s="8" t="s">
        <v>108</v>
      </c>
      <c r="B106" s="2" t="s">
        <v>17</v>
      </c>
      <c r="C106" s="4">
        <v>6751.02209745865</v>
      </c>
      <c r="D106" s="4">
        <v>6455.4946285559199</v>
      </c>
      <c r="E106" s="4">
        <v>3691.7056136633801</v>
      </c>
      <c r="F106" s="4">
        <v>2101.9544922024802</v>
      </c>
      <c r="G106" s="4">
        <v>1579.8555180228</v>
      </c>
      <c r="H106" s="4">
        <v>1385.2137074524101</v>
      </c>
      <c r="I106" s="4">
        <v>1222.67546310849</v>
      </c>
      <c r="J106" s="4">
        <v>1099.3744787335199</v>
      </c>
      <c r="K106" s="4">
        <v>954.45220114940503</v>
      </c>
      <c r="L106" s="4">
        <v>811.87156381284694</v>
      </c>
    </row>
    <row r="107" spans="1:12" x14ac:dyDescent="0.25">
      <c r="A107" s="8" t="s">
        <v>101</v>
      </c>
      <c r="B107" s="2" t="s">
        <v>18</v>
      </c>
      <c r="C107" s="4">
        <v>172.970414181905</v>
      </c>
      <c r="D107" s="4">
        <v>171.90287453745299</v>
      </c>
      <c r="E107" s="4">
        <v>171.21541121492899</v>
      </c>
      <c r="F107" s="4">
        <v>170.56845667342699</v>
      </c>
      <c r="G107" s="4">
        <v>160.733323712361</v>
      </c>
      <c r="H107" s="4">
        <v>153.90824769797399</v>
      </c>
      <c r="I107" s="4">
        <v>127.99828362539</v>
      </c>
      <c r="J107" s="4">
        <v>96.671889931408899</v>
      </c>
      <c r="K107" s="4">
        <v>82.7107456410738</v>
      </c>
      <c r="L107" s="4">
        <v>70.194463647132295</v>
      </c>
    </row>
    <row r="108" spans="1:12" x14ac:dyDescent="0.25">
      <c r="A108" s="8" t="s">
        <v>102</v>
      </c>
      <c r="B108" s="2" t="s">
        <v>18</v>
      </c>
      <c r="C108" s="4">
        <v>2058.67077101311</v>
      </c>
      <c r="D108" s="4">
        <v>1861.3576009865601</v>
      </c>
      <c r="E108" s="4">
        <v>1440.89792805974</v>
      </c>
      <c r="F108" s="4">
        <v>1246.5806677575099</v>
      </c>
      <c r="G108" s="4">
        <v>724.88075611768102</v>
      </c>
      <c r="H108" s="4">
        <v>808.56409363949297</v>
      </c>
      <c r="I108" s="4">
        <v>842.98578624007496</v>
      </c>
      <c r="J108" s="4">
        <v>1193.2331004637399</v>
      </c>
      <c r="K108" s="4">
        <v>1304.16984912763</v>
      </c>
      <c r="L108" s="4">
        <v>1034.6946754543501</v>
      </c>
    </row>
    <row r="109" spans="1:12" x14ac:dyDescent="0.25">
      <c r="A109" s="8" t="s">
        <v>103</v>
      </c>
      <c r="B109" s="2" t="s">
        <v>18</v>
      </c>
      <c r="C109" s="4">
        <v>2.0586852721884301</v>
      </c>
      <c r="D109" s="4">
        <v>0.14628855354796699</v>
      </c>
      <c r="E109" s="4">
        <v>0.13478860800124701</v>
      </c>
      <c r="F109" s="4">
        <v>0.111082422905343</v>
      </c>
      <c r="G109" s="4">
        <v>9.2329455914121603E-2</v>
      </c>
      <c r="H109" s="4">
        <v>0.11157506310175901</v>
      </c>
      <c r="I109" s="4">
        <v>9.5024531412892396E-2</v>
      </c>
      <c r="J109" s="4">
        <v>9.1340438722126702E-2</v>
      </c>
      <c r="K109" s="4">
        <v>7.4172621062833899E-2</v>
      </c>
      <c r="L109" s="5"/>
    </row>
    <row r="110" spans="1:12" x14ac:dyDescent="0.25">
      <c r="A110" s="8" t="s">
        <v>104</v>
      </c>
      <c r="B110" s="2" t="s">
        <v>18</v>
      </c>
      <c r="C110" s="4">
        <v>969.44382515351697</v>
      </c>
      <c r="D110" s="4">
        <v>913.93706578158003</v>
      </c>
      <c r="E110" s="4">
        <v>974.54688273697002</v>
      </c>
      <c r="F110" s="4">
        <v>1074.50515637985</v>
      </c>
      <c r="G110" s="4">
        <v>1097.2198366314201</v>
      </c>
      <c r="H110" s="4">
        <v>1106.5719023719901</v>
      </c>
      <c r="I110" s="4">
        <v>1117.57640205085</v>
      </c>
      <c r="J110" s="4">
        <v>1033.34005159151</v>
      </c>
      <c r="K110" s="4">
        <v>1000.90594947522</v>
      </c>
      <c r="L110" s="4">
        <v>1025.7758875709801</v>
      </c>
    </row>
    <row r="111" spans="1:12" x14ac:dyDescent="0.25">
      <c r="A111" s="8" t="s">
        <v>105</v>
      </c>
      <c r="B111" s="2" t="s">
        <v>18</v>
      </c>
      <c r="C111" s="4">
        <v>378.479201151513</v>
      </c>
      <c r="D111" s="4">
        <v>297.22842940256498</v>
      </c>
      <c r="E111" s="4">
        <v>289.36646774602298</v>
      </c>
      <c r="F111" s="4">
        <v>237.630683730653</v>
      </c>
      <c r="G111" s="4">
        <v>206.606874576108</v>
      </c>
      <c r="H111" s="4">
        <v>204.77310034879801</v>
      </c>
      <c r="I111" s="4">
        <v>206.96209491790901</v>
      </c>
      <c r="J111" s="4">
        <v>190.61526431701901</v>
      </c>
      <c r="K111" s="4">
        <v>138.49511793087601</v>
      </c>
      <c r="L111" s="4">
        <v>87.901542880240001</v>
      </c>
    </row>
    <row r="112" spans="1:12" x14ac:dyDescent="0.25">
      <c r="A112" s="8" t="s">
        <v>106</v>
      </c>
      <c r="B112" s="2" t="s">
        <v>18</v>
      </c>
      <c r="C112" s="4">
        <v>321.566084814531</v>
      </c>
      <c r="D112" s="4">
        <v>313.681998316251</v>
      </c>
      <c r="E112" s="4">
        <v>308.01304839631803</v>
      </c>
      <c r="F112" s="4">
        <v>310.10588473531902</v>
      </c>
      <c r="G112" s="4">
        <v>265.19146509745502</v>
      </c>
      <c r="H112" s="4">
        <v>224.20307278127299</v>
      </c>
      <c r="I112" s="4">
        <v>188.00091934848899</v>
      </c>
      <c r="J112" s="4">
        <v>146.99563030583201</v>
      </c>
      <c r="K112" s="4">
        <v>114.14973620533701</v>
      </c>
      <c r="L112" s="4">
        <v>83.729054483550399</v>
      </c>
    </row>
    <row r="113" spans="1:12" x14ac:dyDescent="0.25">
      <c r="A113" s="8" t="s">
        <v>107</v>
      </c>
      <c r="B113" s="2" t="s">
        <v>18</v>
      </c>
      <c r="C113" s="4">
        <v>502.29813848673302</v>
      </c>
      <c r="D113" s="4">
        <v>487.615282442286</v>
      </c>
      <c r="E113" s="4">
        <v>583.83401306184498</v>
      </c>
      <c r="F113" s="4">
        <v>624.14223068383296</v>
      </c>
      <c r="G113" s="4">
        <v>688.18372008440303</v>
      </c>
      <c r="H113" s="4">
        <v>660.08147872284496</v>
      </c>
      <c r="I113" s="4">
        <v>624.50504283856901</v>
      </c>
      <c r="J113" s="4">
        <v>539.89724595088398</v>
      </c>
      <c r="K113" s="4">
        <v>497.86706331401899</v>
      </c>
      <c r="L113" s="4">
        <v>392.65021802771298</v>
      </c>
    </row>
    <row r="114" spans="1:12" x14ac:dyDescent="0.25">
      <c r="A114" s="8" t="s">
        <v>108</v>
      </c>
      <c r="B114" s="2" t="s">
        <v>18</v>
      </c>
      <c r="C114" s="4">
        <v>6751.02209745865</v>
      </c>
      <c r="D114" s="4">
        <v>6455.4946285559099</v>
      </c>
      <c r="E114" s="4">
        <v>3691.7056136633901</v>
      </c>
      <c r="F114" s="4">
        <v>2101.9544922024802</v>
      </c>
      <c r="G114" s="4">
        <v>1579.8555180228</v>
      </c>
      <c r="H114" s="4">
        <v>1385.2137074561699</v>
      </c>
      <c r="I114" s="4">
        <v>1222.6754631121801</v>
      </c>
      <c r="J114" s="4">
        <v>1099.3744787318701</v>
      </c>
      <c r="K114" s="4">
        <v>954.45220114709002</v>
      </c>
      <c r="L114" s="4">
        <v>811.87156381341595</v>
      </c>
    </row>
    <row r="115" spans="1:12" x14ac:dyDescent="0.25">
      <c r="A115" s="8" t="s">
        <v>101</v>
      </c>
      <c r="B115" s="2" t="s">
        <v>25</v>
      </c>
      <c r="C115" s="4">
        <v>172.970414181905</v>
      </c>
      <c r="D115" s="4">
        <v>171.90309861424501</v>
      </c>
      <c r="E115" s="4">
        <v>171.21516685584299</v>
      </c>
      <c r="F115" s="4">
        <v>170.56829585079399</v>
      </c>
      <c r="G115" s="4">
        <v>160.73138256412901</v>
      </c>
      <c r="H115" s="4">
        <v>153.90824769797399</v>
      </c>
      <c r="I115" s="4">
        <v>127.99828362539</v>
      </c>
      <c r="J115" s="4">
        <v>96.662856295287597</v>
      </c>
      <c r="K115" s="4">
        <v>82.681144444786099</v>
      </c>
      <c r="L115" s="4">
        <v>70.213430491475407</v>
      </c>
    </row>
    <row r="116" spans="1:12" x14ac:dyDescent="0.25">
      <c r="A116" s="8" t="s">
        <v>102</v>
      </c>
      <c r="B116" s="2" t="s">
        <v>25</v>
      </c>
      <c r="C116" s="4">
        <v>2058.67077101311</v>
      </c>
      <c r="D116" s="4">
        <v>1861.3576009865601</v>
      </c>
      <c r="E116" s="4">
        <v>1440.89792805974</v>
      </c>
      <c r="F116" s="4">
        <v>1247.2566294603801</v>
      </c>
      <c r="G116" s="4">
        <v>727.78078516762901</v>
      </c>
      <c r="H116" s="4">
        <v>808.92278431624595</v>
      </c>
      <c r="I116" s="4">
        <v>844.36299514410496</v>
      </c>
      <c r="J116" s="4">
        <v>1203.96881560933</v>
      </c>
      <c r="K116" s="4">
        <v>1303.9733929722699</v>
      </c>
      <c r="L116" s="4">
        <v>1066.8777049556099</v>
      </c>
    </row>
    <row r="117" spans="1:12" x14ac:dyDescent="0.25">
      <c r="A117" s="8" t="s">
        <v>103</v>
      </c>
      <c r="B117" s="2" t="s">
        <v>25</v>
      </c>
      <c r="C117" s="4">
        <v>2.0586852721884301</v>
      </c>
      <c r="D117" s="4">
        <v>0.14628789897983199</v>
      </c>
      <c r="E117" s="4">
        <v>0.13478805408318001</v>
      </c>
      <c r="F117" s="4">
        <v>0.10678613482697299</v>
      </c>
      <c r="G117" s="4">
        <v>9.2318398025552598E-2</v>
      </c>
      <c r="H117" s="4">
        <v>0.11163399884849901</v>
      </c>
      <c r="I117" s="4">
        <v>9.4912685680689293E-2</v>
      </c>
      <c r="J117" s="4">
        <v>9.1475533293739295E-2</v>
      </c>
      <c r="K117" s="4">
        <v>7.4141921404653102E-2</v>
      </c>
      <c r="L117" s="5"/>
    </row>
    <row r="118" spans="1:12" x14ac:dyDescent="0.25">
      <c r="A118" s="8" t="s">
        <v>104</v>
      </c>
      <c r="B118" s="2" t="s">
        <v>25</v>
      </c>
      <c r="C118" s="4">
        <v>969.44382515351697</v>
      </c>
      <c r="D118" s="4">
        <v>913.92576494163404</v>
      </c>
      <c r="E118" s="4">
        <v>973.601067626945</v>
      </c>
      <c r="F118" s="4">
        <v>1074.86342063846</v>
      </c>
      <c r="G118" s="4">
        <v>1096.9875921196799</v>
      </c>
      <c r="H118" s="4">
        <v>1105.5223958285401</v>
      </c>
      <c r="I118" s="4">
        <v>1119.2889662638199</v>
      </c>
      <c r="J118" s="4">
        <v>1022.70541734317</v>
      </c>
      <c r="K118" s="4">
        <v>1000.91421125794</v>
      </c>
      <c r="L118" s="4">
        <v>1025.65016775702</v>
      </c>
    </row>
    <row r="119" spans="1:12" x14ac:dyDescent="0.25">
      <c r="A119" s="8" t="s">
        <v>105</v>
      </c>
      <c r="B119" s="2" t="s">
        <v>25</v>
      </c>
      <c r="C119" s="4">
        <v>378.479201151513</v>
      </c>
      <c r="D119" s="4">
        <v>297.22856863715901</v>
      </c>
      <c r="E119" s="4">
        <v>289.39837658763201</v>
      </c>
      <c r="F119" s="4">
        <v>237.66586191386901</v>
      </c>
      <c r="G119" s="4">
        <v>206.595463104027</v>
      </c>
      <c r="H119" s="4">
        <v>204.891298369917</v>
      </c>
      <c r="I119" s="4">
        <v>207.05803437291101</v>
      </c>
      <c r="J119" s="4">
        <v>192.01523524791099</v>
      </c>
      <c r="K119" s="4">
        <v>139.20170164181101</v>
      </c>
      <c r="L119" s="4">
        <v>87.718376606524401</v>
      </c>
    </row>
    <row r="120" spans="1:12" x14ac:dyDescent="0.25">
      <c r="A120" s="8" t="s">
        <v>106</v>
      </c>
      <c r="B120" s="2" t="s">
        <v>25</v>
      </c>
      <c r="C120" s="4">
        <v>321.566084814531</v>
      </c>
      <c r="D120" s="4">
        <v>313.681998316251</v>
      </c>
      <c r="E120" s="4">
        <v>308.023420081594</v>
      </c>
      <c r="F120" s="4">
        <v>310.11671719037702</v>
      </c>
      <c r="G120" s="4">
        <v>265.19859973521301</v>
      </c>
      <c r="H120" s="4">
        <v>224.20610525699999</v>
      </c>
      <c r="I120" s="4">
        <v>187.99649901232701</v>
      </c>
      <c r="J120" s="4">
        <v>146.977902435771</v>
      </c>
      <c r="K120" s="4">
        <v>114.136428671437</v>
      </c>
      <c r="L120" s="4">
        <v>83.370186783332301</v>
      </c>
    </row>
    <row r="121" spans="1:12" x14ac:dyDescent="0.25">
      <c r="A121" s="8" t="s">
        <v>107</v>
      </c>
      <c r="B121" s="2" t="s">
        <v>25</v>
      </c>
      <c r="C121" s="4">
        <v>502.29532831039398</v>
      </c>
      <c r="D121" s="4">
        <v>487.620013175059</v>
      </c>
      <c r="E121" s="4">
        <v>583.48884649816296</v>
      </c>
      <c r="F121" s="4">
        <v>623.79737937798598</v>
      </c>
      <c r="G121" s="4">
        <v>687.81474500572006</v>
      </c>
      <c r="H121" s="4">
        <v>659.75164527642801</v>
      </c>
      <c r="I121" s="4">
        <v>623.16656781043196</v>
      </c>
      <c r="J121" s="4">
        <v>537.17890233088497</v>
      </c>
      <c r="K121" s="4">
        <v>496.739949983739</v>
      </c>
      <c r="L121" s="4">
        <v>386.34018824662797</v>
      </c>
    </row>
    <row r="122" spans="1:12" x14ac:dyDescent="0.25">
      <c r="A122" s="8" t="s">
        <v>108</v>
      </c>
      <c r="B122" s="2" t="s">
        <v>25</v>
      </c>
      <c r="C122" s="4">
        <v>6751.02209745865</v>
      </c>
      <c r="D122" s="4">
        <v>6455.4946285559199</v>
      </c>
      <c r="E122" s="4">
        <v>3691.7056136633801</v>
      </c>
      <c r="F122" s="4">
        <v>2101.9699951022299</v>
      </c>
      <c r="G122" s="4">
        <v>1579.8555180228</v>
      </c>
      <c r="H122" s="4">
        <v>1384.4985210974401</v>
      </c>
      <c r="I122" s="4">
        <v>1221.4861198190499</v>
      </c>
      <c r="J122" s="4">
        <v>1100.9203664311499</v>
      </c>
      <c r="K122" s="4">
        <v>954.57814178525496</v>
      </c>
      <c r="L122" s="4">
        <v>808.779870215306</v>
      </c>
    </row>
    <row r="123" spans="1:12" x14ac:dyDescent="0.25">
      <c r="A123" s="8" t="s">
        <v>101</v>
      </c>
      <c r="B123" s="2" t="s">
        <v>28</v>
      </c>
      <c r="C123" s="4">
        <v>172.970414181905</v>
      </c>
      <c r="D123" s="4">
        <v>171.90287453745299</v>
      </c>
      <c r="E123" s="4">
        <v>171.21541121492899</v>
      </c>
      <c r="F123" s="4">
        <v>170.56845667342699</v>
      </c>
      <c r="G123" s="4">
        <v>160.733323712361</v>
      </c>
      <c r="H123" s="4">
        <v>153.90824769797399</v>
      </c>
      <c r="I123" s="4">
        <v>127.99828362539</v>
      </c>
      <c r="J123" s="4">
        <v>96.671889931408899</v>
      </c>
      <c r="K123" s="4">
        <v>82.7107456410738</v>
      </c>
      <c r="L123" s="4">
        <v>70.194463647132295</v>
      </c>
    </row>
    <row r="124" spans="1:12" x14ac:dyDescent="0.25">
      <c r="A124" s="8" t="s">
        <v>102</v>
      </c>
      <c r="B124" s="2" t="s">
        <v>28</v>
      </c>
      <c r="C124" s="4">
        <v>2058.67077101311</v>
      </c>
      <c r="D124" s="4">
        <v>1861.3576009865601</v>
      </c>
      <c r="E124" s="4">
        <v>1440.89792805974</v>
      </c>
      <c r="F124" s="4">
        <v>1246.9987499352101</v>
      </c>
      <c r="G124" s="4">
        <v>726.77161663455797</v>
      </c>
      <c r="H124" s="4">
        <v>810.983052016491</v>
      </c>
      <c r="I124" s="4">
        <v>844.80281995285702</v>
      </c>
      <c r="J124" s="4">
        <v>1192.92366801052</v>
      </c>
      <c r="K124" s="4">
        <v>1304.5950442867199</v>
      </c>
      <c r="L124" s="4">
        <v>1033.29121203471</v>
      </c>
    </row>
    <row r="125" spans="1:12" x14ac:dyDescent="0.25">
      <c r="A125" s="8" t="s">
        <v>103</v>
      </c>
      <c r="B125" s="2" t="s">
        <v>28</v>
      </c>
      <c r="C125" s="4">
        <v>2.0586852721884301</v>
      </c>
      <c r="D125" s="4">
        <v>0.14629201874397599</v>
      </c>
      <c r="E125" s="4">
        <v>0.13479165196627199</v>
      </c>
      <c r="F125" s="4">
        <v>0.106775058782793</v>
      </c>
      <c r="G125" s="4">
        <v>9.2329455914121603E-2</v>
      </c>
      <c r="H125" s="4">
        <v>0.111573828265394</v>
      </c>
      <c r="I125" s="4">
        <v>9.5026900760748406E-2</v>
      </c>
      <c r="J125" s="4">
        <v>9.1338275458206206E-2</v>
      </c>
      <c r="K125" s="4">
        <v>7.4169576205173102E-2</v>
      </c>
      <c r="L125" s="5"/>
    </row>
    <row r="126" spans="1:12" x14ac:dyDescent="0.25">
      <c r="A126" s="8" t="s">
        <v>104</v>
      </c>
      <c r="B126" s="2" t="s">
        <v>28</v>
      </c>
      <c r="C126" s="4">
        <v>969.44382515351799</v>
      </c>
      <c r="D126" s="4">
        <v>913.93706010509504</v>
      </c>
      <c r="E126" s="4">
        <v>974.54687894906499</v>
      </c>
      <c r="F126" s="4">
        <v>1074.7535316768999</v>
      </c>
      <c r="G126" s="4">
        <v>1097.20785549891</v>
      </c>
      <c r="H126" s="4">
        <v>1106.48608840765</v>
      </c>
      <c r="I126" s="4">
        <v>1117.5050808410599</v>
      </c>
      <c r="J126" s="4">
        <v>1033.2811047666801</v>
      </c>
      <c r="K126" s="4">
        <v>1000.90594947522</v>
      </c>
      <c r="L126" s="4">
        <v>1025.7758875709801</v>
      </c>
    </row>
    <row r="127" spans="1:12" x14ac:dyDescent="0.25">
      <c r="A127" s="8" t="s">
        <v>105</v>
      </c>
      <c r="B127" s="2" t="s">
        <v>28</v>
      </c>
      <c r="C127" s="4">
        <v>378.479201151513</v>
      </c>
      <c r="D127" s="4">
        <v>297.22842184222202</v>
      </c>
      <c r="E127" s="4">
        <v>289.36800367309399</v>
      </c>
      <c r="F127" s="4">
        <v>237.60531810247801</v>
      </c>
      <c r="G127" s="4">
        <v>206.60671774714601</v>
      </c>
      <c r="H127" s="4">
        <v>204.77762862939099</v>
      </c>
      <c r="I127" s="4">
        <v>206.97073391135299</v>
      </c>
      <c r="J127" s="4">
        <v>190.611088480744</v>
      </c>
      <c r="K127" s="4">
        <v>138.491270342983</v>
      </c>
      <c r="L127" s="4">
        <v>87.834251945364599</v>
      </c>
    </row>
    <row r="128" spans="1:12" x14ac:dyDescent="0.25">
      <c r="A128" s="8" t="s">
        <v>106</v>
      </c>
      <c r="B128" s="2" t="s">
        <v>28</v>
      </c>
      <c r="C128" s="4">
        <v>321.566084814531</v>
      </c>
      <c r="D128" s="4">
        <v>313.681998316251</v>
      </c>
      <c r="E128" s="4">
        <v>308.01304839631803</v>
      </c>
      <c r="F128" s="4">
        <v>310.10588473531902</v>
      </c>
      <c r="G128" s="4">
        <v>265.18731181267299</v>
      </c>
      <c r="H128" s="4">
        <v>224.19865244511101</v>
      </c>
      <c r="I128" s="4">
        <v>187.99649901232701</v>
      </c>
      <c r="J128" s="4">
        <v>146.99120996967099</v>
      </c>
      <c r="K128" s="4">
        <v>114.14973620533701</v>
      </c>
      <c r="L128" s="4">
        <v>83.729054483550499</v>
      </c>
    </row>
    <row r="129" spans="1:12" x14ac:dyDescent="0.25">
      <c r="A129" s="8" t="s">
        <v>107</v>
      </c>
      <c r="B129" s="2" t="s">
        <v>28</v>
      </c>
      <c r="C129" s="4">
        <v>502.29813848673399</v>
      </c>
      <c r="D129" s="4">
        <v>487.61528332278903</v>
      </c>
      <c r="E129" s="4">
        <v>583.90346752961602</v>
      </c>
      <c r="F129" s="4">
        <v>624.20319374819496</v>
      </c>
      <c r="G129" s="4">
        <v>688.239213809479</v>
      </c>
      <c r="H129" s="4">
        <v>660.14339348457202</v>
      </c>
      <c r="I129" s="4">
        <v>624.65211448174705</v>
      </c>
      <c r="J129" s="4">
        <v>540.08950469932995</v>
      </c>
      <c r="K129" s="4">
        <v>498.420114181629</v>
      </c>
      <c r="L129" s="4">
        <v>393.26250361332097</v>
      </c>
    </row>
    <row r="130" spans="1:12" x14ac:dyDescent="0.25">
      <c r="A130" s="8" t="s">
        <v>108</v>
      </c>
      <c r="B130" s="2" t="s">
        <v>28</v>
      </c>
      <c r="C130" s="4">
        <v>6751.02209745865</v>
      </c>
      <c r="D130" s="4">
        <v>6455.4946285559199</v>
      </c>
      <c r="E130" s="4">
        <v>3691.7056136633801</v>
      </c>
      <c r="F130" s="4">
        <v>2101.86920012877</v>
      </c>
      <c r="G130" s="4">
        <v>1579.8555180228</v>
      </c>
      <c r="H130" s="4">
        <v>1385.25672056443</v>
      </c>
      <c r="I130" s="4">
        <v>1222.7128177294801</v>
      </c>
      <c r="J130" s="4">
        <v>1099.36311948201</v>
      </c>
      <c r="K130" s="4">
        <v>954.43540395368802</v>
      </c>
      <c r="L130" s="4">
        <v>811.65985947235504</v>
      </c>
    </row>
    <row r="131" spans="1:12" x14ac:dyDescent="0.25">
      <c r="A131" s="8" t="s">
        <v>101</v>
      </c>
      <c r="B131" s="2" t="s">
        <v>31</v>
      </c>
      <c r="C131" s="4">
        <v>172.970414181905</v>
      </c>
      <c r="D131" s="4">
        <v>171.90309861424501</v>
      </c>
      <c r="E131" s="4">
        <v>171.21516685584299</v>
      </c>
      <c r="F131" s="4">
        <v>170.56829585079399</v>
      </c>
      <c r="G131" s="4">
        <v>160.73138256412901</v>
      </c>
      <c r="H131" s="4">
        <v>153.90824769797399</v>
      </c>
      <c r="I131" s="4">
        <v>127.99828362539</v>
      </c>
      <c r="J131" s="4">
        <v>96.662856295287597</v>
      </c>
      <c r="K131" s="4">
        <v>82.681144444786099</v>
      </c>
      <c r="L131" s="4">
        <v>70.213430491475407</v>
      </c>
    </row>
    <row r="132" spans="1:12" x14ac:dyDescent="0.25">
      <c r="A132" s="8" t="s">
        <v>102</v>
      </c>
      <c r="B132" s="2" t="s">
        <v>31</v>
      </c>
      <c r="C132" s="4">
        <v>2058.67077101311</v>
      </c>
      <c r="D132" s="4">
        <v>1861.3576009865601</v>
      </c>
      <c r="E132" s="4">
        <v>1440.89792805974</v>
      </c>
      <c r="F132" s="4">
        <v>1247.25700422416</v>
      </c>
      <c r="G132" s="4">
        <v>727.78243590297598</v>
      </c>
      <c r="H132" s="4">
        <v>808.923523854216</v>
      </c>
      <c r="I132" s="4">
        <v>844.364767375611</v>
      </c>
      <c r="J132" s="4">
        <v>1203.96854559036</v>
      </c>
      <c r="K132" s="4">
        <v>1303.9733257185701</v>
      </c>
      <c r="L132" s="4">
        <v>1066.8765838658301</v>
      </c>
    </row>
    <row r="133" spans="1:12" x14ac:dyDescent="0.25">
      <c r="A133" s="8" t="s">
        <v>103</v>
      </c>
      <c r="B133" s="2" t="s">
        <v>31</v>
      </c>
      <c r="C133" s="4">
        <v>2.0586852721884301</v>
      </c>
      <c r="D133" s="4">
        <v>0.14628789897983599</v>
      </c>
      <c r="E133" s="4">
        <v>0.13478805408318001</v>
      </c>
      <c r="F133" s="4">
        <v>0.10678613482697299</v>
      </c>
      <c r="G133" s="4">
        <v>9.2318398025552501E-2</v>
      </c>
      <c r="H133" s="4">
        <v>0.11163399884849901</v>
      </c>
      <c r="I133" s="4">
        <v>9.4912689291373795E-2</v>
      </c>
      <c r="J133" s="4">
        <v>9.1475524533108796E-2</v>
      </c>
      <c r="K133" s="4">
        <v>7.4141942690116994E-2</v>
      </c>
      <c r="L133" s="5"/>
    </row>
    <row r="134" spans="1:12" x14ac:dyDescent="0.25">
      <c r="A134" s="8" t="s">
        <v>104</v>
      </c>
      <c r="B134" s="2" t="s">
        <v>31</v>
      </c>
      <c r="C134" s="4">
        <v>969.43007081878397</v>
      </c>
      <c r="D134" s="4">
        <v>913.93370521409202</v>
      </c>
      <c r="E134" s="4">
        <v>974.07964785863101</v>
      </c>
      <c r="F134" s="4">
        <v>1074.6612312544601</v>
      </c>
      <c r="G134" s="4">
        <v>1096.9875921196799</v>
      </c>
      <c r="H134" s="4">
        <v>1105.5223958285401</v>
      </c>
      <c r="I134" s="4">
        <v>1119.2889662638199</v>
      </c>
      <c r="J134" s="4">
        <v>1022.70564482436</v>
      </c>
      <c r="K134" s="4">
        <v>1000.91421125794</v>
      </c>
      <c r="L134" s="4">
        <v>1025.65016775702</v>
      </c>
    </row>
    <row r="135" spans="1:12" x14ac:dyDescent="0.25">
      <c r="A135" s="8" t="s">
        <v>105</v>
      </c>
      <c r="B135" s="2" t="s">
        <v>31</v>
      </c>
      <c r="C135" s="4">
        <v>378.479159092207</v>
      </c>
      <c r="D135" s="4">
        <v>299.35159259660497</v>
      </c>
      <c r="E135" s="4">
        <v>291.80420583896398</v>
      </c>
      <c r="F135" s="4">
        <v>237.66544974154499</v>
      </c>
      <c r="G135" s="4">
        <v>206.59546281781499</v>
      </c>
      <c r="H135" s="4">
        <v>204.89129828610601</v>
      </c>
      <c r="I135" s="4">
        <v>207.05803438311</v>
      </c>
      <c r="J135" s="4">
        <v>192.01521439264599</v>
      </c>
      <c r="K135" s="4">
        <v>139.20177831217299</v>
      </c>
      <c r="L135" s="4">
        <v>87.718363868498002</v>
      </c>
    </row>
    <row r="136" spans="1:12" x14ac:dyDescent="0.25">
      <c r="A136" s="8" t="s">
        <v>106</v>
      </c>
      <c r="B136" s="2" t="s">
        <v>31</v>
      </c>
      <c r="C136" s="4">
        <v>321.566084814531</v>
      </c>
      <c r="D136" s="4">
        <v>313.681998316251</v>
      </c>
      <c r="E136" s="4">
        <v>308.023420081594</v>
      </c>
      <c r="F136" s="4">
        <v>310.11671719037702</v>
      </c>
      <c r="G136" s="4">
        <v>265.19859973521301</v>
      </c>
      <c r="H136" s="4">
        <v>224.20610525699999</v>
      </c>
      <c r="I136" s="4">
        <v>187.99649901232701</v>
      </c>
      <c r="J136" s="4">
        <v>146.977902435771</v>
      </c>
      <c r="K136" s="4">
        <v>114.136428671437</v>
      </c>
      <c r="L136" s="4">
        <v>83.370186783332301</v>
      </c>
    </row>
    <row r="137" spans="1:12" x14ac:dyDescent="0.25">
      <c r="A137" s="8" t="s">
        <v>107</v>
      </c>
      <c r="B137" s="2" t="s">
        <v>31</v>
      </c>
      <c r="C137" s="4">
        <v>502.29532993800001</v>
      </c>
      <c r="D137" s="4">
        <v>487.620013175059</v>
      </c>
      <c r="E137" s="4">
        <v>583.47639389744597</v>
      </c>
      <c r="F137" s="4">
        <v>623.79740426940498</v>
      </c>
      <c r="G137" s="4">
        <v>687.81472698718801</v>
      </c>
      <c r="H137" s="4">
        <v>659.75165309367605</v>
      </c>
      <c r="I137" s="4">
        <v>623.16659757145896</v>
      </c>
      <c r="J137" s="4">
        <v>537.17896188560906</v>
      </c>
      <c r="K137" s="4">
        <v>496.74009514962302</v>
      </c>
      <c r="L137" s="4">
        <v>386.34040576315601</v>
      </c>
    </row>
    <row r="138" spans="1:12" x14ac:dyDescent="0.25">
      <c r="A138" s="8" t="s">
        <v>108</v>
      </c>
      <c r="B138" s="2" t="s">
        <v>31</v>
      </c>
      <c r="C138" s="4">
        <v>6751.02209745865</v>
      </c>
      <c r="D138" s="4">
        <v>6455.4946285559199</v>
      </c>
      <c r="E138" s="4">
        <v>3691.7056136633801</v>
      </c>
      <c r="F138" s="4">
        <v>2101.9699951022299</v>
      </c>
      <c r="G138" s="4">
        <v>1579.8555180228</v>
      </c>
      <c r="H138" s="4">
        <v>1384.4985210974401</v>
      </c>
      <c r="I138" s="4">
        <v>1221.4861198190499</v>
      </c>
      <c r="J138" s="4">
        <v>1100.92032419407</v>
      </c>
      <c r="K138" s="4">
        <v>954.578299528922</v>
      </c>
      <c r="L138" s="4">
        <v>808.77984399462105</v>
      </c>
    </row>
    <row r="139" spans="1:12" x14ac:dyDescent="0.25">
      <c r="A139" s="8" t="s">
        <v>101</v>
      </c>
      <c r="B139" s="2" t="s">
        <v>32</v>
      </c>
      <c r="C139" s="4">
        <v>172.970414181905</v>
      </c>
      <c r="D139" s="4">
        <v>171.90309861424501</v>
      </c>
      <c r="E139" s="4">
        <v>171.21516685584299</v>
      </c>
      <c r="F139" s="4">
        <v>170.56829585079399</v>
      </c>
      <c r="G139" s="4">
        <v>160.73138256412901</v>
      </c>
      <c r="H139" s="4">
        <v>153.90824769797399</v>
      </c>
      <c r="I139" s="4">
        <v>127.99828362539</v>
      </c>
      <c r="J139" s="4">
        <v>96.662856295287597</v>
      </c>
      <c r="K139" s="4">
        <v>82.681144444786099</v>
      </c>
      <c r="L139" s="4">
        <v>70.213430491475407</v>
      </c>
    </row>
    <row r="140" spans="1:12" x14ac:dyDescent="0.25">
      <c r="A140" s="8" t="s">
        <v>102</v>
      </c>
      <c r="B140" s="2" t="s">
        <v>32</v>
      </c>
      <c r="C140" s="4">
        <v>2058.67077101311</v>
      </c>
      <c r="D140" s="4">
        <v>1861.3576009865601</v>
      </c>
      <c r="E140" s="4">
        <v>1440.89792805974</v>
      </c>
      <c r="F140" s="4">
        <v>1247.25700422362</v>
      </c>
      <c r="G140" s="4">
        <v>727.78243642122402</v>
      </c>
      <c r="H140" s="4">
        <v>808.92352385461004</v>
      </c>
      <c r="I140" s="4">
        <v>844.36476737570797</v>
      </c>
      <c r="J140" s="4">
        <v>1203.96854559031</v>
      </c>
      <c r="K140" s="4">
        <v>1303.9733257150399</v>
      </c>
      <c r="L140" s="4">
        <v>1066.8765838658301</v>
      </c>
    </row>
    <row r="141" spans="1:12" x14ac:dyDescent="0.25">
      <c r="A141" s="8" t="s">
        <v>103</v>
      </c>
      <c r="B141" s="2" t="s">
        <v>32</v>
      </c>
      <c r="C141" s="4">
        <v>2.0586852721884301</v>
      </c>
      <c r="D141" s="4">
        <v>0.14628789897983599</v>
      </c>
      <c r="E141" s="4">
        <v>0.13478805408318001</v>
      </c>
      <c r="F141" s="4">
        <v>0.10678613482697299</v>
      </c>
      <c r="G141" s="4">
        <v>9.2318398025552501E-2</v>
      </c>
      <c r="H141" s="4">
        <v>0.11163399884849901</v>
      </c>
      <c r="I141" s="4">
        <v>9.4912689291373295E-2</v>
      </c>
      <c r="J141" s="4">
        <v>9.1475524533110003E-2</v>
      </c>
      <c r="K141" s="4">
        <v>7.4141942691366605E-2</v>
      </c>
      <c r="L141" s="5"/>
    </row>
    <row r="142" spans="1:12" x14ac:dyDescent="0.25">
      <c r="A142" s="8" t="s">
        <v>104</v>
      </c>
      <c r="B142" s="2" t="s">
        <v>32</v>
      </c>
      <c r="C142" s="4">
        <v>969.43007081878397</v>
      </c>
      <c r="D142" s="4">
        <v>913.93370521409099</v>
      </c>
      <c r="E142" s="4">
        <v>974.07964785899696</v>
      </c>
      <c r="F142" s="4">
        <v>1074.6612312550301</v>
      </c>
      <c r="G142" s="4">
        <v>1096.9875921196799</v>
      </c>
      <c r="H142" s="4">
        <v>1105.5223958285401</v>
      </c>
      <c r="I142" s="4">
        <v>1119.2889662638199</v>
      </c>
      <c r="J142" s="4">
        <v>1022.70564482574</v>
      </c>
      <c r="K142" s="4">
        <v>1000.91421125794</v>
      </c>
      <c r="L142" s="4">
        <v>1025.65016775702</v>
      </c>
    </row>
    <row r="143" spans="1:12" x14ac:dyDescent="0.25">
      <c r="A143" s="8" t="s">
        <v>105</v>
      </c>
      <c r="B143" s="2" t="s">
        <v>32</v>
      </c>
      <c r="C143" s="4">
        <v>378.47915909220802</v>
      </c>
      <c r="D143" s="4">
        <v>299.35159259660497</v>
      </c>
      <c r="E143" s="4">
        <v>291.804205839014</v>
      </c>
      <c r="F143" s="4">
        <v>237.665449741543</v>
      </c>
      <c r="G143" s="4">
        <v>206.59546281780999</v>
      </c>
      <c r="H143" s="4">
        <v>204.89129828610299</v>
      </c>
      <c r="I143" s="4">
        <v>207.05803438310701</v>
      </c>
      <c r="J143" s="4">
        <v>192.01521439264599</v>
      </c>
      <c r="K143" s="4">
        <v>139.20177831576001</v>
      </c>
      <c r="L143" s="4">
        <v>87.718363868496397</v>
      </c>
    </row>
    <row r="144" spans="1:12" x14ac:dyDescent="0.25">
      <c r="A144" s="8" t="s">
        <v>106</v>
      </c>
      <c r="B144" s="2" t="s">
        <v>32</v>
      </c>
      <c r="C144" s="4">
        <v>321.566084814531</v>
      </c>
      <c r="D144" s="4">
        <v>313.681998316251</v>
      </c>
      <c r="E144" s="4">
        <v>308.023420081594</v>
      </c>
      <c r="F144" s="4">
        <v>310.11671719037798</v>
      </c>
      <c r="G144" s="4">
        <v>265.19859973521301</v>
      </c>
      <c r="H144" s="4">
        <v>224.20610525699999</v>
      </c>
      <c r="I144" s="4">
        <v>187.99649901232701</v>
      </c>
      <c r="J144" s="4">
        <v>146.977902435771</v>
      </c>
      <c r="K144" s="4">
        <v>114.136428671437</v>
      </c>
      <c r="L144" s="4">
        <v>83.370186783332301</v>
      </c>
    </row>
    <row r="145" spans="1:12" x14ac:dyDescent="0.25">
      <c r="A145" s="8" t="s">
        <v>107</v>
      </c>
      <c r="B145" s="2" t="s">
        <v>32</v>
      </c>
      <c r="C145" s="4">
        <v>502.29532993799899</v>
      </c>
      <c r="D145" s="4">
        <v>487.620013175059</v>
      </c>
      <c r="E145" s="4">
        <v>583.47639389738401</v>
      </c>
      <c r="F145" s="4">
        <v>623.79740426927799</v>
      </c>
      <c r="G145" s="4">
        <v>687.81472698795699</v>
      </c>
      <c r="H145" s="4">
        <v>659.75165309362399</v>
      </c>
      <c r="I145" s="4">
        <v>623.16659757157299</v>
      </c>
      <c r="J145" s="4">
        <v>537.17896188577299</v>
      </c>
      <c r="K145" s="4">
        <v>496.74009514581201</v>
      </c>
      <c r="L145" s="4">
        <v>386.34040576311202</v>
      </c>
    </row>
    <row r="146" spans="1:12" x14ac:dyDescent="0.25">
      <c r="A146" s="8" t="s">
        <v>108</v>
      </c>
      <c r="B146" s="2" t="s">
        <v>32</v>
      </c>
      <c r="C146" s="4">
        <v>6751.02209745865</v>
      </c>
      <c r="D146" s="4">
        <v>6455.4946285559199</v>
      </c>
      <c r="E146" s="4">
        <v>3691.7056136633801</v>
      </c>
      <c r="F146" s="4">
        <v>2101.9699951022299</v>
      </c>
      <c r="G146" s="4">
        <v>1579.8555180228</v>
      </c>
      <c r="H146" s="4">
        <v>1384.4985210974401</v>
      </c>
      <c r="I146" s="4">
        <v>1221.4861198190499</v>
      </c>
      <c r="J146" s="4">
        <v>1100.92032419407</v>
      </c>
      <c r="K146" s="4">
        <v>954.57829953629505</v>
      </c>
      <c r="L146" s="4">
        <v>808.779843994624</v>
      </c>
    </row>
    <row r="147" spans="1:12" x14ac:dyDescent="0.25">
      <c r="A147" s="8" t="s">
        <v>101</v>
      </c>
      <c r="B147" s="2" t="s">
        <v>33</v>
      </c>
      <c r="C147" s="4">
        <v>172.970414181905</v>
      </c>
      <c r="D147" s="4">
        <v>171.90309861424501</v>
      </c>
      <c r="E147" s="4">
        <v>171.21516685584299</v>
      </c>
      <c r="F147" s="4">
        <v>170.56829585079399</v>
      </c>
      <c r="G147" s="4">
        <v>160.73138256412901</v>
      </c>
      <c r="H147" s="4">
        <v>153.90824769797399</v>
      </c>
      <c r="I147" s="4">
        <v>127.99828362539</v>
      </c>
      <c r="J147" s="4">
        <v>96.662856295287597</v>
      </c>
      <c r="K147" s="4">
        <v>82.681144444786099</v>
      </c>
      <c r="L147" s="4">
        <v>70.213430491475407</v>
      </c>
    </row>
    <row r="148" spans="1:12" x14ac:dyDescent="0.25">
      <c r="A148" s="8" t="s">
        <v>102</v>
      </c>
      <c r="B148" s="2" t="s">
        <v>33</v>
      </c>
      <c r="C148" s="4">
        <v>2058.67077101311</v>
      </c>
      <c r="D148" s="4">
        <v>1861.3576009865601</v>
      </c>
      <c r="E148" s="4">
        <v>1440.89792805974</v>
      </c>
      <c r="F148" s="4">
        <v>1247.25700422362</v>
      </c>
      <c r="G148" s="4">
        <v>727.782436429472</v>
      </c>
      <c r="H148" s="4">
        <v>808.92352385471895</v>
      </c>
      <c r="I148" s="4">
        <v>844.36476737569296</v>
      </c>
      <c r="J148" s="4">
        <v>1203.96854559025</v>
      </c>
      <c r="K148" s="4">
        <v>1303.9733257150201</v>
      </c>
      <c r="L148" s="4">
        <v>1066.8765838659001</v>
      </c>
    </row>
    <row r="149" spans="1:12" x14ac:dyDescent="0.25">
      <c r="A149" s="8" t="s">
        <v>103</v>
      </c>
      <c r="B149" s="2" t="s">
        <v>33</v>
      </c>
      <c r="C149" s="4">
        <v>2.0586852721884301</v>
      </c>
      <c r="D149" s="4">
        <v>0.14628789897983599</v>
      </c>
      <c r="E149" s="4">
        <v>0.13478805408318001</v>
      </c>
      <c r="F149" s="4">
        <v>0.10678613482697299</v>
      </c>
      <c r="G149" s="4">
        <v>9.2318398025552501E-2</v>
      </c>
      <c r="H149" s="4">
        <v>0.11163399884849901</v>
      </c>
      <c r="I149" s="4">
        <v>9.4912689291373795E-2</v>
      </c>
      <c r="J149" s="4">
        <v>9.1475524533108907E-2</v>
      </c>
      <c r="K149" s="4">
        <v>7.4141942691365897E-2</v>
      </c>
      <c r="L149" s="5"/>
    </row>
    <row r="150" spans="1:12" x14ac:dyDescent="0.25">
      <c r="A150" s="8" t="s">
        <v>104</v>
      </c>
      <c r="B150" s="2" t="s">
        <v>33</v>
      </c>
      <c r="C150" s="4">
        <v>969.43007081878295</v>
      </c>
      <c r="D150" s="4">
        <v>913.93370521409497</v>
      </c>
      <c r="E150" s="4">
        <v>974.07964785892</v>
      </c>
      <c r="F150" s="4">
        <v>1074.6612312544501</v>
      </c>
      <c r="G150" s="4">
        <v>1096.9875921196799</v>
      </c>
      <c r="H150" s="4">
        <v>1105.5223958285401</v>
      </c>
      <c r="I150" s="4">
        <v>1119.2889662638199</v>
      </c>
      <c r="J150" s="4">
        <v>1022.70564482574</v>
      </c>
      <c r="K150" s="4">
        <v>1000.91421125794</v>
      </c>
      <c r="L150" s="4">
        <v>1025.65016775702</v>
      </c>
    </row>
    <row r="151" spans="1:12" x14ac:dyDescent="0.25">
      <c r="A151" s="8" t="s">
        <v>105</v>
      </c>
      <c r="B151" s="2" t="s">
        <v>33</v>
      </c>
      <c r="C151" s="4">
        <v>378.479159092207</v>
      </c>
      <c r="D151" s="4">
        <v>299.35159259660497</v>
      </c>
      <c r="E151" s="4">
        <v>291.80420583896398</v>
      </c>
      <c r="F151" s="4">
        <v>237.66544974154399</v>
      </c>
      <c r="G151" s="4">
        <v>206.59546281780999</v>
      </c>
      <c r="H151" s="4">
        <v>204.89129828610501</v>
      </c>
      <c r="I151" s="4">
        <v>207.05803438310801</v>
      </c>
      <c r="J151" s="4">
        <v>192.015214392644</v>
      </c>
      <c r="K151" s="4">
        <v>139.201778315761</v>
      </c>
      <c r="L151" s="4">
        <v>87.718363868496198</v>
      </c>
    </row>
    <row r="152" spans="1:12" x14ac:dyDescent="0.25">
      <c r="A152" s="8" t="s">
        <v>106</v>
      </c>
      <c r="B152" s="2" t="s">
        <v>33</v>
      </c>
      <c r="C152" s="4">
        <v>321.566084814531</v>
      </c>
      <c r="D152" s="4">
        <v>313.681998316251</v>
      </c>
      <c r="E152" s="4">
        <v>308.023420081594</v>
      </c>
      <c r="F152" s="4">
        <v>310.11671719037702</v>
      </c>
      <c r="G152" s="4">
        <v>265.19859973521301</v>
      </c>
      <c r="H152" s="4">
        <v>224.20610525699999</v>
      </c>
      <c r="I152" s="4">
        <v>187.99649901232701</v>
      </c>
      <c r="J152" s="4">
        <v>146.977902435771</v>
      </c>
      <c r="K152" s="4">
        <v>114.136428671437</v>
      </c>
      <c r="L152" s="4">
        <v>83.370186783332301</v>
      </c>
    </row>
    <row r="153" spans="1:12" x14ac:dyDescent="0.25">
      <c r="A153" s="8" t="s">
        <v>107</v>
      </c>
      <c r="B153" s="2" t="s">
        <v>33</v>
      </c>
      <c r="C153" s="4">
        <v>502.295329937997</v>
      </c>
      <c r="D153" s="4">
        <v>487.620013175059</v>
      </c>
      <c r="E153" s="4">
        <v>583.47639389742403</v>
      </c>
      <c r="F153" s="4">
        <v>623.79740426942794</v>
      </c>
      <c r="G153" s="4">
        <v>687.81472698802099</v>
      </c>
      <c r="H153" s="4">
        <v>659.75165309367901</v>
      </c>
      <c r="I153" s="4">
        <v>623.166597571632</v>
      </c>
      <c r="J153" s="4">
        <v>537.17896188583495</v>
      </c>
      <c r="K153" s="4">
        <v>496.740095145868</v>
      </c>
      <c r="L153" s="4">
        <v>386.34040576317102</v>
      </c>
    </row>
    <row r="154" spans="1:12" x14ac:dyDescent="0.25">
      <c r="A154" s="8" t="s">
        <v>108</v>
      </c>
      <c r="B154" s="2" t="s">
        <v>33</v>
      </c>
      <c r="C154" s="4">
        <v>6751.02209745865</v>
      </c>
      <c r="D154" s="4">
        <v>6455.4946285559199</v>
      </c>
      <c r="E154" s="4">
        <v>3691.7056136633801</v>
      </c>
      <c r="F154" s="4">
        <v>2101.9699951022299</v>
      </c>
      <c r="G154" s="4">
        <v>1579.8555180228</v>
      </c>
      <c r="H154" s="4">
        <v>1384.4985210974401</v>
      </c>
      <c r="I154" s="4">
        <v>1221.4861198190499</v>
      </c>
      <c r="J154" s="4">
        <v>1100.92032419407</v>
      </c>
      <c r="K154" s="4">
        <v>954.57829953629505</v>
      </c>
      <c r="L154" s="4">
        <v>808.77984399462002</v>
      </c>
    </row>
    <row r="155" spans="1:12" x14ac:dyDescent="0.25">
      <c r="A155" s="8" t="s">
        <v>101</v>
      </c>
      <c r="B155" s="2" t="s">
        <v>34</v>
      </c>
      <c r="C155" s="4">
        <v>172.970414181905</v>
      </c>
      <c r="D155" s="4">
        <v>171.90287453745299</v>
      </c>
      <c r="E155" s="4">
        <v>171.21541121492899</v>
      </c>
      <c r="F155" s="4">
        <v>170.56845667342699</v>
      </c>
      <c r="G155" s="4">
        <v>160.733323712361</v>
      </c>
      <c r="H155" s="4">
        <v>153.90824769797399</v>
      </c>
      <c r="I155" s="4">
        <v>127.99828362539</v>
      </c>
      <c r="J155" s="4">
        <v>96.452333049096296</v>
      </c>
      <c r="K155" s="4">
        <v>82.718198301688403</v>
      </c>
      <c r="L155" s="4">
        <v>70.194463647132295</v>
      </c>
    </row>
    <row r="156" spans="1:12" x14ac:dyDescent="0.25">
      <c r="A156" s="8" t="s">
        <v>102</v>
      </c>
      <c r="B156" s="2" t="s">
        <v>34</v>
      </c>
      <c r="C156" s="4">
        <v>2058.67077101311</v>
      </c>
      <c r="D156" s="4">
        <v>1861.3576009865601</v>
      </c>
      <c r="E156" s="4">
        <v>1440.89792805974</v>
      </c>
      <c r="F156" s="4">
        <v>1244.3436351125699</v>
      </c>
      <c r="G156" s="4">
        <v>726.61213473085695</v>
      </c>
      <c r="H156" s="4">
        <v>805.93866530958098</v>
      </c>
      <c r="I156" s="4">
        <v>836.36833598928297</v>
      </c>
      <c r="J156" s="4">
        <v>1183.6884286566601</v>
      </c>
      <c r="K156" s="4">
        <v>1298.36772445976</v>
      </c>
      <c r="L156" s="4">
        <v>1019.53329837247</v>
      </c>
    </row>
    <row r="157" spans="1:12" x14ac:dyDescent="0.25">
      <c r="A157" s="8" t="s">
        <v>103</v>
      </c>
      <c r="B157" s="2" t="s">
        <v>34</v>
      </c>
      <c r="C157" s="4">
        <v>2.0586852721884301</v>
      </c>
      <c r="D157" s="4">
        <v>0.14629444080961801</v>
      </c>
      <c r="E157" s="4">
        <v>0.13479378040739201</v>
      </c>
      <c r="F157" s="4">
        <v>0.10676832837231</v>
      </c>
      <c r="G157" s="4">
        <v>9.2318398025552306E-2</v>
      </c>
      <c r="H157" s="4">
        <v>0.11158433324834501</v>
      </c>
      <c r="I157" s="4">
        <v>9.5010279021709498E-2</v>
      </c>
      <c r="J157" s="4">
        <v>9.1416409597793499E-2</v>
      </c>
      <c r="K157" s="4">
        <v>7.42895175226711E-2</v>
      </c>
      <c r="L157" s="5"/>
    </row>
    <row r="158" spans="1:12" x14ac:dyDescent="0.25">
      <c r="A158" s="8" t="s">
        <v>104</v>
      </c>
      <c r="B158" s="2" t="s">
        <v>34</v>
      </c>
      <c r="C158" s="4">
        <v>969.44382515351799</v>
      </c>
      <c r="D158" s="4">
        <v>913.93705618652496</v>
      </c>
      <c r="E158" s="4">
        <v>974.55639239065499</v>
      </c>
      <c r="F158" s="4">
        <v>1074.53812537558</v>
      </c>
      <c r="G158" s="4">
        <v>1097.18542793663</v>
      </c>
      <c r="H158" s="4">
        <v>1106.34435057519</v>
      </c>
      <c r="I158" s="4">
        <v>1119.03364131116</v>
      </c>
      <c r="J158" s="4">
        <v>1031.4971404278699</v>
      </c>
      <c r="K158" s="4">
        <v>1001.18035172047</v>
      </c>
      <c r="L158" s="4">
        <v>1025.7758875709801</v>
      </c>
    </row>
    <row r="159" spans="1:12" x14ac:dyDescent="0.25">
      <c r="A159" s="8" t="s">
        <v>105</v>
      </c>
      <c r="B159" s="2" t="s">
        <v>34</v>
      </c>
      <c r="C159" s="4">
        <v>378.479201151513</v>
      </c>
      <c r="D159" s="4">
        <v>297.22841655770998</v>
      </c>
      <c r="E159" s="4">
        <v>289.38258792537101</v>
      </c>
      <c r="F159" s="4">
        <v>237.59581424178501</v>
      </c>
      <c r="G159" s="4">
        <v>206.59606396445199</v>
      </c>
      <c r="H159" s="4">
        <v>204.84754890983601</v>
      </c>
      <c r="I159" s="4">
        <v>206.966129856256</v>
      </c>
      <c r="J159" s="4">
        <v>190.690234527575</v>
      </c>
      <c r="K159" s="4">
        <v>138.62542764204801</v>
      </c>
      <c r="L159" s="4">
        <v>87.599144407639002</v>
      </c>
    </row>
    <row r="160" spans="1:12" x14ac:dyDescent="0.25">
      <c r="A160" s="8" t="s">
        <v>106</v>
      </c>
      <c r="B160" s="2" t="s">
        <v>34</v>
      </c>
      <c r="C160" s="4">
        <v>321.566084814531</v>
      </c>
      <c r="D160" s="4">
        <v>313.681998316251</v>
      </c>
      <c r="E160" s="4">
        <v>307.99429054255103</v>
      </c>
      <c r="F160" s="4">
        <v>310.08629355003802</v>
      </c>
      <c r="G160" s="4">
        <v>265.16689688542402</v>
      </c>
      <c r="H160" s="4">
        <v>224.173265093282</v>
      </c>
      <c r="I160" s="4">
        <v>187.946709892895</v>
      </c>
      <c r="J160" s="4">
        <v>146.95487694125001</v>
      </c>
      <c r="K160" s="4">
        <v>114.11323796335699</v>
      </c>
      <c r="L160" s="4">
        <v>83.281518012626705</v>
      </c>
    </row>
    <row r="161" spans="1:12" x14ac:dyDescent="0.25">
      <c r="A161" s="8" t="s">
        <v>107</v>
      </c>
      <c r="B161" s="2" t="s">
        <v>34</v>
      </c>
      <c r="C161" s="4">
        <v>502.29813848674399</v>
      </c>
      <c r="D161" s="4">
        <v>487.61528393666703</v>
      </c>
      <c r="E161" s="4">
        <v>584.19980821501599</v>
      </c>
      <c r="F161" s="4">
        <v>624.50422406107998</v>
      </c>
      <c r="G161" s="4">
        <v>688.69566915998598</v>
      </c>
      <c r="H161" s="4">
        <v>660.50600826855896</v>
      </c>
      <c r="I161" s="4">
        <v>625.61236388277496</v>
      </c>
      <c r="J161" s="4">
        <v>541.05447357044204</v>
      </c>
      <c r="K161" s="4">
        <v>503.70610190042498</v>
      </c>
      <c r="L161" s="4">
        <v>397.44386613412598</v>
      </c>
    </row>
    <row r="162" spans="1:12" x14ac:dyDescent="0.25">
      <c r="A162" s="8" t="s">
        <v>108</v>
      </c>
      <c r="B162" s="2" t="s">
        <v>34</v>
      </c>
      <c r="C162" s="4">
        <v>6751.02209745865</v>
      </c>
      <c r="D162" s="4">
        <v>6455.4946285559199</v>
      </c>
      <c r="E162" s="4">
        <v>3691.7056136633801</v>
      </c>
      <c r="F162" s="4">
        <v>2101.8095329529601</v>
      </c>
      <c r="G162" s="4">
        <v>1579.8555180228</v>
      </c>
      <c r="H162" s="4">
        <v>1385.04482167061</v>
      </c>
      <c r="I162" s="4">
        <v>1222.9681755721001</v>
      </c>
      <c r="J162" s="4">
        <v>1099.6785998252201</v>
      </c>
      <c r="K162" s="4">
        <v>954.80626460692804</v>
      </c>
      <c r="L162" s="4">
        <v>810.82714138637095</v>
      </c>
    </row>
    <row r="163" spans="1:12" x14ac:dyDescent="0.25">
      <c r="A163" s="8" t="s">
        <v>101</v>
      </c>
      <c r="B163" s="2" t="s">
        <v>35</v>
      </c>
      <c r="C163" s="4">
        <v>172.970414181905</v>
      </c>
      <c r="D163" s="4">
        <v>171.90287453745299</v>
      </c>
      <c r="E163" s="4">
        <v>171.21541121492899</v>
      </c>
      <c r="F163" s="4">
        <v>170.56845667342699</v>
      </c>
      <c r="G163" s="4">
        <v>160.733323712361</v>
      </c>
      <c r="H163" s="4">
        <v>153.90824769797399</v>
      </c>
      <c r="I163" s="4">
        <v>127.99828362539</v>
      </c>
      <c r="J163" s="4">
        <v>96.452333049096296</v>
      </c>
      <c r="K163" s="4">
        <v>82.718198301688403</v>
      </c>
      <c r="L163" s="4">
        <v>70.194463647132295</v>
      </c>
    </row>
    <row r="164" spans="1:12" x14ac:dyDescent="0.25">
      <c r="A164" s="8" t="s">
        <v>102</v>
      </c>
      <c r="B164" s="2" t="s">
        <v>35</v>
      </c>
      <c r="C164" s="4">
        <v>2058.67077101311</v>
      </c>
      <c r="D164" s="4">
        <v>1861.3576009865601</v>
      </c>
      <c r="E164" s="4">
        <v>1440.89792805974</v>
      </c>
      <c r="F164" s="4">
        <v>1244.3436351043399</v>
      </c>
      <c r="G164" s="4">
        <v>726.61213473900204</v>
      </c>
      <c r="H164" s="4">
        <v>805.93866531327399</v>
      </c>
      <c r="I164" s="4">
        <v>836.368335991148</v>
      </c>
      <c r="J164" s="4">
        <v>1183.6884286575601</v>
      </c>
      <c r="K164" s="4">
        <v>1298.36772444753</v>
      </c>
      <c r="L164" s="4">
        <v>1019.53329837194</v>
      </c>
    </row>
    <row r="165" spans="1:12" x14ac:dyDescent="0.25">
      <c r="A165" s="8" t="s">
        <v>103</v>
      </c>
      <c r="B165" s="2" t="s">
        <v>35</v>
      </c>
      <c r="C165" s="4">
        <v>2.0586852721884301</v>
      </c>
      <c r="D165" s="4">
        <v>0.14629444080961801</v>
      </c>
      <c r="E165" s="4">
        <v>0.13479378040739201</v>
      </c>
      <c r="F165" s="4">
        <v>0.106768328372311</v>
      </c>
      <c r="G165" s="4">
        <v>9.2318398025552598E-2</v>
      </c>
      <c r="H165" s="4">
        <v>0.11158433324834501</v>
      </c>
      <c r="I165" s="4">
        <v>9.5010279021709804E-2</v>
      </c>
      <c r="J165" s="4">
        <v>9.1416409597793097E-2</v>
      </c>
      <c r="K165" s="4">
        <v>7.4289517522670601E-2</v>
      </c>
      <c r="L165" s="5"/>
    </row>
    <row r="166" spans="1:12" x14ac:dyDescent="0.25">
      <c r="A166" s="8" t="s">
        <v>104</v>
      </c>
      <c r="B166" s="2" t="s">
        <v>35</v>
      </c>
      <c r="C166" s="4">
        <v>969.44382515351799</v>
      </c>
      <c r="D166" s="4">
        <v>913.93705618651995</v>
      </c>
      <c r="E166" s="4">
        <v>974.00626876960803</v>
      </c>
      <c r="F166" s="4">
        <v>1074.4805206288099</v>
      </c>
      <c r="G166" s="4">
        <v>1097.18542793663</v>
      </c>
      <c r="H166" s="4">
        <v>1106.34435057519</v>
      </c>
      <c r="I166" s="4">
        <v>1119.03364131585</v>
      </c>
      <c r="J166" s="4">
        <v>1031.4971404267901</v>
      </c>
      <c r="K166" s="4">
        <v>1001.18035172119</v>
      </c>
      <c r="L166" s="4">
        <v>1025.7758875709801</v>
      </c>
    </row>
    <row r="167" spans="1:12" x14ac:dyDescent="0.25">
      <c r="A167" s="8" t="s">
        <v>105</v>
      </c>
      <c r="B167" s="2" t="s">
        <v>35</v>
      </c>
      <c r="C167" s="4">
        <v>378.479201151513</v>
      </c>
      <c r="D167" s="4">
        <v>297.22841655770998</v>
      </c>
      <c r="E167" s="4">
        <v>289.38100473753201</v>
      </c>
      <c r="F167" s="4">
        <v>237.59568178522599</v>
      </c>
      <c r="G167" s="4">
        <v>206.59606396445099</v>
      </c>
      <c r="H167" s="4">
        <v>204.847548909821</v>
      </c>
      <c r="I167" s="4">
        <v>206.96612985624</v>
      </c>
      <c r="J167" s="4">
        <v>190.690234527558</v>
      </c>
      <c r="K167" s="4">
        <v>138.62542764203101</v>
      </c>
      <c r="L167" s="4">
        <v>87.599144409448897</v>
      </c>
    </row>
    <row r="168" spans="1:12" x14ac:dyDescent="0.25">
      <c r="A168" s="8" t="s">
        <v>106</v>
      </c>
      <c r="B168" s="2" t="s">
        <v>35</v>
      </c>
      <c r="C168" s="4">
        <v>321.566084814531</v>
      </c>
      <c r="D168" s="4">
        <v>313.681998316251</v>
      </c>
      <c r="E168" s="4">
        <v>307.99429054255103</v>
      </c>
      <c r="F168" s="4">
        <v>310.08629355003802</v>
      </c>
      <c r="G168" s="4">
        <v>265.16689688542402</v>
      </c>
      <c r="H168" s="4">
        <v>224.173265093282</v>
      </c>
      <c r="I168" s="4">
        <v>187.946709892895</v>
      </c>
      <c r="J168" s="4">
        <v>146.95487694125001</v>
      </c>
      <c r="K168" s="4">
        <v>114.11323796335699</v>
      </c>
      <c r="L168" s="4">
        <v>83.281518012626705</v>
      </c>
    </row>
    <row r="169" spans="1:12" x14ac:dyDescent="0.25">
      <c r="A169" s="8" t="s">
        <v>107</v>
      </c>
      <c r="B169" s="2" t="s">
        <v>35</v>
      </c>
      <c r="C169" s="4">
        <v>502.29813848673302</v>
      </c>
      <c r="D169" s="4">
        <v>487.61528393666703</v>
      </c>
      <c r="E169" s="4">
        <v>584.19980821569902</v>
      </c>
      <c r="F169" s="4">
        <v>624.50422406172902</v>
      </c>
      <c r="G169" s="4">
        <v>688.69566916046404</v>
      </c>
      <c r="H169" s="4">
        <v>660.50600826919697</v>
      </c>
      <c r="I169" s="4">
        <v>625.61236388267105</v>
      </c>
      <c r="J169" s="4">
        <v>541.05447357095397</v>
      </c>
      <c r="K169" s="4">
        <v>503.70610187943402</v>
      </c>
      <c r="L169" s="4">
        <v>397.44386613559698</v>
      </c>
    </row>
    <row r="170" spans="1:12" x14ac:dyDescent="0.25">
      <c r="A170" s="8" t="s">
        <v>108</v>
      </c>
      <c r="B170" s="2" t="s">
        <v>35</v>
      </c>
      <c r="C170" s="4">
        <v>6751.02209745865</v>
      </c>
      <c r="D170" s="4">
        <v>6455.4946285559199</v>
      </c>
      <c r="E170" s="4">
        <v>3691.7056136633801</v>
      </c>
      <c r="F170" s="4">
        <v>2101.8095329529601</v>
      </c>
      <c r="G170" s="4">
        <v>1579.8555180228</v>
      </c>
      <c r="H170" s="4">
        <v>1385.04482167061</v>
      </c>
      <c r="I170" s="4">
        <v>1222.9681755721001</v>
      </c>
      <c r="J170" s="4">
        <v>1099.6785998252201</v>
      </c>
      <c r="K170" s="4">
        <v>954.80626460692702</v>
      </c>
      <c r="L170" s="4">
        <v>810.82714139213601</v>
      </c>
    </row>
    <row r="171" spans="1:12" x14ac:dyDescent="0.25">
      <c r="A171" s="8" t="s">
        <v>101</v>
      </c>
      <c r="B171" s="2" t="s">
        <v>36</v>
      </c>
      <c r="C171" s="4">
        <v>172.970414181905</v>
      </c>
      <c r="D171" s="4">
        <v>171.90287453745299</v>
      </c>
      <c r="E171" s="4">
        <v>171.21541121492899</v>
      </c>
      <c r="F171" s="4">
        <v>170.56845667342699</v>
      </c>
      <c r="G171" s="4">
        <v>160.733323712361</v>
      </c>
      <c r="H171" s="4">
        <v>153.90824769797399</v>
      </c>
      <c r="I171" s="4">
        <v>127.99828362539</v>
      </c>
      <c r="J171" s="4">
        <v>96.452333049096296</v>
      </c>
      <c r="K171" s="4">
        <v>82.718198301688403</v>
      </c>
      <c r="L171" s="4">
        <v>70.194463647132295</v>
      </c>
    </row>
    <row r="172" spans="1:12" x14ac:dyDescent="0.25">
      <c r="A172" s="8" t="s">
        <v>102</v>
      </c>
      <c r="B172" s="2" t="s">
        <v>36</v>
      </c>
      <c r="C172" s="4">
        <v>2058.67077101311</v>
      </c>
      <c r="D172" s="4">
        <v>1861.3576009865601</v>
      </c>
      <c r="E172" s="4">
        <v>1440.89792805974</v>
      </c>
      <c r="F172" s="4">
        <v>1244.34363511736</v>
      </c>
      <c r="G172" s="4">
        <v>726.61213472628799</v>
      </c>
      <c r="H172" s="4">
        <v>805.93866530744697</v>
      </c>
      <c r="I172" s="4">
        <v>836.36833598820203</v>
      </c>
      <c r="J172" s="4">
        <v>1183.6884286560801</v>
      </c>
      <c r="K172" s="4">
        <v>1298.36772445923</v>
      </c>
      <c r="L172" s="4">
        <v>1019.533298372</v>
      </c>
    </row>
    <row r="173" spans="1:12" x14ac:dyDescent="0.25">
      <c r="A173" s="8" t="s">
        <v>103</v>
      </c>
      <c r="B173" s="2" t="s">
        <v>36</v>
      </c>
      <c r="C173" s="4">
        <v>2.0586852721884301</v>
      </c>
      <c r="D173" s="4">
        <v>0.14629444080961801</v>
      </c>
      <c r="E173" s="4">
        <v>0.13479378040739201</v>
      </c>
      <c r="F173" s="4">
        <v>0.106768328372311</v>
      </c>
      <c r="G173" s="4">
        <v>9.2318398025552501E-2</v>
      </c>
      <c r="H173" s="4">
        <v>0.11158433324834501</v>
      </c>
      <c r="I173" s="4">
        <v>9.5010279021709707E-2</v>
      </c>
      <c r="J173" s="4">
        <v>9.1416409597793097E-2</v>
      </c>
      <c r="K173" s="4">
        <v>7.4289517522670795E-2</v>
      </c>
      <c r="L173" s="5"/>
    </row>
    <row r="174" spans="1:12" x14ac:dyDescent="0.25">
      <c r="A174" s="8" t="s">
        <v>104</v>
      </c>
      <c r="B174" s="2" t="s">
        <v>36</v>
      </c>
      <c r="C174" s="4">
        <v>969.44382515351799</v>
      </c>
      <c r="D174" s="4">
        <v>913.93705615611304</v>
      </c>
      <c r="E174" s="4">
        <v>974.55639239048105</v>
      </c>
      <c r="F174" s="4">
        <v>1074.53812537558</v>
      </c>
      <c r="G174" s="4">
        <v>1097.18542793663</v>
      </c>
      <c r="H174" s="4">
        <v>1106.34435057519</v>
      </c>
      <c r="I174" s="4">
        <v>1119.03364130672</v>
      </c>
      <c r="J174" s="4">
        <v>1031.4971404288999</v>
      </c>
      <c r="K174" s="4">
        <v>1001.18035171979</v>
      </c>
      <c r="L174" s="4">
        <v>1025.7758875709801</v>
      </c>
    </row>
    <row r="175" spans="1:12" x14ac:dyDescent="0.25">
      <c r="A175" s="8" t="s">
        <v>105</v>
      </c>
      <c r="B175" s="2" t="s">
        <v>36</v>
      </c>
      <c r="C175" s="4">
        <v>378.47920115151197</v>
      </c>
      <c r="D175" s="4">
        <v>297.22841655770998</v>
      </c>
      <c r="E175" s="4">
        <v>289.38258792538301</v>
      </c>
      <c r="F175" s="4">
        <v>237.59581424179501</v>
      </c>
      <c r="G175" s="4">
        <v>206.59606396445301</v>
      </c>
      <c r="H175" s="4">
        <v>204.84754890984701</v>
      </c>
      <c r="I175" s="4">
        <v>206.966129856267</v>
      </c>
      <c r="J175" s="4">
        <v>190.690234527586</v>
      </c>
      <c r="K175" s="4">
        <v>138.62542764205901</v>
      </c>
      <c r="L175" s="4">
        <v>87.599144409272796</v>
      </c>
    </row>
    <row r="176" spans="1:12" x14ac:dyDescent="0.25">
      <c r="A176" s="8" t="s">
        <v>106</v>
      </c>
      <c r="B176" s="2" t="s">
        <v>36</v>
      </c>
      <c r="C176" s="4">
        <v>321.566084814531</v>
      </c>
      <c r="D176" s="4">
        <v>313.681998316251</v>
      </c>
      <c r="E176" s="4">
        <v>307.99429054255103</v>
      </c>
      <c r="F176" s="4">
        <v>310.08629355003802</v>
      </c>
      <c r="G176" s="4">
        <v>265.16689688542402</v>
      </c>
      <c r="H176" s="4">
        <v>224.173265093282</v>
      </c>
      <c r="I176" s="4">
        <v>187.946709892895</v>
      </c>
      <c r="J176" s="4">
        <v>146.95487694125001</v>
      </c>
      <c r="K176" s="4">
        <v>114.11323796335699</v>
      </c>
      <c r="L176" s="4">
        <v>83.281518012626705</v>
      </c>
    </row>
    <row r="177" spans="1:12" x14ac:dyDescent="0.25">
      <c r="A177" s="8" t="s">
        <v>107</v>
      </c>
      <c r="B177" s="2" t="s">
        <v>36</v>
      </c>
      <c r="C177" s="4">
        <v>502.298138486732</v>
      </c>
      <c r="D177" s="4">
        <v>487.615283936666</v>
      </c>
      <c r="E177" s="4">
        <v>584.19980821473098</v>
      </c>
      <c r="F177" s="4">
        <v>624.50422406077303</v>
      </c>
      <c r="G177" s="4">
        <v>688.69566915978805</v>
      </c>
      <c r="H177" s="4">
        <v>660.50600826825803</v>
      </c>
      <c r="I177" s="4">
        <v>625.61236388304201</v>
      </c>
      <c r="J177" s="4">
        <v>541.05447357033097</v>
      </c>
      <c r="K177" s="4">
        <v>503.70610189992101</v>
      </c>
      <c r="L177" s="4">
        <v>397.44386613439002</v>
      </c>
    </row>
    <row r="178" spans="1:12" x14ac:dyDescent="0.25">
      <c r="A178" s="8" t="s">
        <v>108</v>
      </c>
      <c r="B178" s="2" t="s">
        <v>36</v>
      </c>
      <c r="C178" s="4">
        <v>6751.02209745865</v>
      </c>
      <c r="D178" s="4">
        <v>6455.4946285559199</v>
      </c>
      <c r="E178" s="4">
        <v>3691.7056136633801</v>
      </c>
      <c r="F178" s="4">
        <v>2101.8095329529601</v>
      </c>
      <c r="G178" s="4">
        <v>1579.8555180228</v>
      </c>
      <c r="H178" s="4">
        <v>1385.04482167061</v>
      </c>
      <c r="I178" s="4">
        <v>1222.9681755721001</v>
      </c>
      <c r="J178" s="4">
        <v>1099.6785998252201</v>
      </c>
      <c r="K178" s="4">
        <v>954.80626460692804</v>
      </c>
      <c r="L178" s="4">
        <v>810.82714139149402</v>
      </c>
    </row>
    <row r="179" spans="1:12" x14ac:dyDescent="0.25">
      <c r="A179" s="8" t="s">
        <v>101</v>
      </c>
      <c r="B179" s="2" t="s">
        <v>119</v>
      </c>
      <c r="C179" s="4">
        <v>172.970414181905</v>
      </c>
      <c r="D179" s="4">
        <v>171.90309861424501</v>
      </c>
      <c r="E179" s="4">
        <v>171.21516685584299</v>
      </c>
      <c r="F179" s="4">
        <v>170.56829585079399</v>
      </c>
      <c r="G179" s="4">
        <v>160.73138256412901</v>
      </c>
      <c r="H179" s="4">
        <v>153.90824769797399</v>
      </c>
      <c r="I179" s="4">
        <v>127.99828362539</v>
      </c>
      <c r="J179" s="4">
        <v>96.662856295287597</v>
      </c>
      <c r="K179" s="4">
        <v>82.681144444786099</v>
      </c>
      <c r="L179" s="4">
        <v>70.213430491475407</v>
      </c>
    </row>
    <row r="180" spans="1:12" x14ac:dyDescent="0.25">
      <c r="A180" s="8" t="s">
        <v>102</v>
      </c>
      <c r="B180" s="2" t="s">
        <v>119</v>
      </c>
      <c r="C180" s="4">
        <v>2058.67077101311</v>
      </c>
      <c r="D180" s="4">
        <v>1861.3576009865601</v>
      </c>
      <c r="E180" s="4">
        <v>1440.89792805974</v>
      </c>
      <c r="F180" s="4">
        <v>1247.2566294599601</v>
      </c>
      <c r="G180" s="4">
        <v>727.78078516381299</v>
      </c>
      <c r="H180" s="4">
        <v>808.92278431357397</v>
      </c>
      <c r="I180" s="4">
        <v>844.36299514389395</v>
      </c>
      <c r="J180" s="4">
        <v>1203.96881559588</v>
      </c>
      <c r="K180" s="4">
        <v>1303.9733929680499</v>
      </c>
      <c r="L180" s="4">
        <v>1066.87770495578</v>
      </c>
    </row>
    <row r="181" spans="1:12" x14ac:dyDescent="0.25">
      <c r="A181" s="8" t="s">
        <v>103</v>
      </c>
      <c r="B181" s="2" t="s">
        <v>119</v>
      </c>
      <c r="C181" s="4">
        <v>2.0586852721884301</v>
      </c>
      <c r="D181" s="4">
        <v>0.14628789897983099</v>
      </c>
      <c r="E181" s="4">
        <v>0.13478805408318001</v>
      </c>
      <c r="F181" s="4">
        <v>0.10678613482697299</v>
      </c>
      <c r="G181" s="4">
        <v>9.2318398025552098E-2</v>
      </c>
      <c r="H181" s="4">
        <v>0.11163399884849901</v>
      </c>
      <c r="I181" s="4">
        <v>9.4912685680798206E-2</v>
      </c>
      <c r="J181" s="4">
        <v>9.1475533293477795E-2</v>
      </c>
      <c r="K181" s="4">
        <v>7.4141921404689795E-2</v>
      </c>
      <c r="L181" s="5"/>
    </row>
    <row r="182" spans="1:12" x14ac:dyDescent="0.25">
      <c r="A182" s="8" t="s">
        <v>104</v>
      </c>
      <c r="B182" s="2" t="s">
        <v>119</v>
      </c>
      <c r="C182" s="4">
        <v>969.44382515351799</v>
      </c>
      <c r="D182" s="4">
        <v>913.92576491122497</v>
      </c>
      <c r="E182" s="4">
        <v>974.51479950226906</v>
      </c>
      <c r="F182" s="4">
        <v>1074.5416669004801</v>
      </c>
      <c r="G182" s="4">
        <v>1096.9875921196799</v>
      </c>
      <c r="H182" s="4">
        <v>1105.5223958285401</v>
      </c>
      <c r="I182" s="4">
        <v>1119.2889662638199</v>
      </c>
      <c r="J182" s="4">
        <v>1022.70541735084</v>
      </c>
      <c r="K182" s="4">
        <v>1000.91421125794</v>
      </c>
      <c r="L182" s="4">
        <v>1025.65016775702</v>
      </c>
    </row>
    <row r="183" spans="1:12" x14ac:dyDescent="0.25">
      <c r="A183" s="8" t="s">
        <v>105</v>
      </c>
      <c r="B183" s="2" t="s">
        <v>119</v>
      </c>
      <c r="C183" s="4">
        <v>378.479201151513</v>
      </c>
      <c r="D183" s="4">
        <v>297.22856863715901</v>
      </c>
      <c r="E183" s="4">
        <v>289.40098094247401</v>
      </c>
      <c r="F183" s="4">
        <v>237.66509316118101</v>
      </c>
      <c r="G183" s="4">
        <v>206.595463104027</v>
      </c>
      <c r="H183" s="4">
        <v>204.891298369916</v>
      </c>
      <c r="I183" s="4">
        <v>207.05803437291101</v>
      </c>
      <c r="J183" s="4">
        <v>192.01523524735501</v>
      </c>
      <c r="K183" s="4">
        <v>139.201701642437</v>
      </c>
      <c r="L183" s="4">
        <v>87.718376606175099</v>
      </c>
    </row>
    <row r="184" spans="1:12" x14ac:dyDescent="0.25">
      <c r="A184" s="8" t="s">
        <v>106</v>
      </c>
      <c r="B184" s="2" t="s">
        <v>119</v>
      </c>
      <c r="C184" s="4">
        <v>321.566084814531</v>
      </c>
      <c r="D184" s="4">
        <v>313.681998316251</v>
      </c>
      <c r="E184" s="4">
        <v>308.023420081594</v>
      </c>
      <c r="F184" s="4">
        <v>310.11671719037702</v>
      </c>
      <c r="G184" s="4">
        <v>265.19859973521301</v>
      </c>
      <c r="H184" s="4">
        <v>224.20610525699999</v>
      </c>
      <c r="I184" s="4">
        <v>187.99649901232701</v>
      </c>
      <c r="J184" s="4">
        <v>146.977902435771</v>
      </c>
      <c r="K184" s="4">
        <v>114.136428671437</v>
      </c>
      <c r="L184" s="4">
        <v>83.370186783332301</v>
      </c>
    </row>
    <row r="185" spans="1:12" x14ac:dyDescent="0.25">
      <c r="A185" s="8" t="s">
        <v>107</v>
      </c>
      <c r="B185" s="2" t="s">
        <v>119</v>
      </c>
      <c r="C185" s="4">
        <v>502.29532831046703</v>
      </c>
      <c r="D185" s="4">
        <v>487.620013175059</v>
      </c>
      <c r="E185" s="4">
        <v>583.48884649620095</v>
      </c>
      <c r="F185" s="4">
        <v>623.79737937599896</v>
      </c>
      <c r="G185" s="4">
        <v>687.81474500389504</v>
      </c>
      <c r="H185" s="4">
        <v>659.75164527439301</v>
      </c>
      <c r="I185" s="4">
        <v>623.16656780842902</v>
      </c>
      <c r="J185" s="4">
        <v>537.17890232960997</v>
      </c>
      <c r="K185" s="4">
        <v>496.73994998008902</v>
      </c>
      <c r="L185" s="4">
        <v>386.34018824401699</v>
      </c>
    </row>
    <row r="186" spans="1:12" x14ac:dyDescent="0.25">
      <c r="A186" s="8" t="s">
        <v>108</v>
      </c>
      <c r="B186" s="2" t="s">
        <v>119</v>
      </c>
      <c r="C186" s="4">
        <v>6751.02209745865</v>
      </c>
      <c r="D186" s="4">
        <v>6455.4946285559199</v>
      </c>
      <c r="E186" s="4">
        <v>3691.7056136633801</v>
      </c>
      <c r="F186" s="4">
        <v>2101.9699951022299</v>
      </c>
      <c r="G186" s="4">
        <v>1579.8555180228</v>
      </c>
      <c r="H186" s="4">
        <v>1384.4985210974401</v>
      </c>
      <c r="I186" s="4">
        <v>1221.4861198190499</v>
      </c>
      <c r="J186" s="4">
        <v>1100.9203664300301</v>
      </c>
      <c r="K186" s="4">
        <v>954.57814178656895</v>
      </c>
      <c r="L186" s="4">
        <v>808.77987021460399</v>
      </c>
    </row>
    <row r="187" spans="1:12" x14ac:dyDescent="0.25">
      <c r="A187" s="8" t="s">
        <v>101</v>
      </c>
      <c r="B187" s="2" t="s">
        <v>122</v>
      </c>
      <c r="C187" s="4">
        <v>172.970414181905</v>
      </c>
      <c r="D187" s="4">
        <v>171.90287453745299</v>
      </c>
      <c r="E187" s="4">
        <v>171.21541121492899</v>
      </c>
      <c r="F187" s="4">
        <v>170.56845667342699</v>
      </c>
      <c r="G187" s="4">
        <v>160.733323712361</v>
      </c>
      <c r="H187" s="4">
        <v>153.90824769797399</v>
      </c>
      <c r="I187" s="4">
        <v>127.99828362539</v>
      </c>
      <c r="J187" s="4">
        <v>96.671889931408899</v>
      </c>
      <c r="K187" s="4">
        <v>82.7107456410738</v>
      </c>
      <c r="L187" s="4">
        <v>70.194463647132295</v>
      </c>
    </row>
    <row r="188" spans="1:12" x14ac:dyDescent="0.25">
      <c r="A188" s="8" t="s">
        <v>102</v>
      </c>
      <c r="B188" s="2" t="s">
        <v>122</v>
      </c>
      <c r="C188" s="4">
        <v>2058.67077101311</v>
      </c>
      <c r="D188" s="4">
        <v>1861.3576009865601</v>
      </c>
      <c r="E188" s="4">
        <v>1440.89792805974</v>
      </c>
      <c r="F188" s="4">
        <v>1246.9987499356901</v>
      </c>
      <c r="G188" s="4">
        <v>726.77161662848596</v>
      </c>
      <c r="H188" s="4">
        <v>810.98305201699998</v>
      </c>
      <c r="I188" s="4">
        <v>844.80281995236805</v>
      </c>
      <c r="J188" s="4">
        <v>1192.92366800933</v>
      </c>
      <c r="K188" s="4">
        <v>1304.5950442870201</v>
      </c>
      <c r="L188" s="4">
        <v>1033.29121203462</v>
      </c>
    </row>
    <row r="189" spans="1:12" x14ac:dyDescent="0.25">
      <c r="A189" s="8" t="s">
        <v>103</v>
      </c>
      <c r="B189" s="2" t="s">
        <v>122</v>
      </c>
      <c r="C189" s="4">
        <v>2.0586852721884301</v>
      </c>
      <c r="D189" s="4">
        <v>0.14629201874405101</v>
      </c>
      <c r="E189" s="4">
        <v>0.13479165196633899</v>
      </c>
      <c r="F189" s="4">
        <v>0.106775058782587</v>
      </c>
      <c r="G189" s="4">
        <v>9.2329455914121603E-2</v>
      </c>
      <c r="H189" s="4">
        <v>0.11157382826543499</v>
      </c>
      <c r="I189" s="4">
        <v>9.5026900760845703E-2</v>
      </c>
      <c r="J189" s="4">
        <v>9.1338275458206206E-2</v>
      </c>
      <c r="K189" s="4">
        <v>7.4169576205173005E-2</v>
      </c>
      <c r="L189" s="5"/>
    </row>
    <row r="190" spans="1:12" x14ac:dyDescent="0.25">
      <c r="A190" s="8" t="s">
        <v>104</v>
      </c>
      <c r="B190" s="2" t="s">
        <v>122</v>
      </c>
      <c r="C190" s="4">
        <v>969.44382515351799</v>
      </c>
      <c r="D190" s="4">
        <v>913.93706010509504</v>
      </c>
      <c r="E190" s="4">
        <v>974.54687895066604</v>
      </c>
      <c r="F190" s="4">
        <v>1074.8751663880901</v>
      </c>
      <c r="G190" s="4">
        <v>1097.20785549891</v>
      </c>
      <c r="H190" s="4">
        <v>1106.48608840765</v>
      </c>
      <c r="I190" s="4">
        <v>1117.5050808410599</v>
      </c>
      <c r="J190" s="4">
        <v>1033.28110476915</v>
      </c>
      <c r="K190" s="4">
        <v>1000.90594947522</v>
      </c>
      <c r="L190" s="4">
        <v>1025.7758875709801</v>
      </c>
    </row>
    <row r="191" spans="1:12" x14ac:dyDescent="0.25">
      <c r="A191" s="8" t="s">
        <v>105</v>
      </c>
      <c r="B191" s="2" t="s">
        <v>122</v>
      </c>
      <c r="C191" s="4">
        <v>378.479201151513</v>
      </c>
      <c r="D191" s="4">
        <v>297.22842184222202</v>
      </c>
      <c r="E191" s="4">
        <v>289.368003673011</v>
      </c>
      <c r="F191" s="4">
        <v>237.60556887803301</v>
      </c>
      <c r="G191" s="4">
        <v>206.60671774714501</v>
      </c>
      <c r="H191" s="4">
        <v>204.777628629482</v>
      </c>
      <c r="I191" s="4">
        <v>206.970733911525</v>
      </c>
      <c r="J191" s="4">
        <v>190.61108848071501</v>
      </c>
      <c r="K191" s="4">
        <v>138.491270342955</v>
      </c>
      <c r="L191" s="4">
        <v>87.834251945413996</v>
      </c>
    </row>
    <row r="192" spans="1:12" x14ac:dyDescent="0.25">
      <c r="A192" s="8" t="s">
        <v>106</v>
      </c>
      <c r="B192" s="2" t="s">
        <v>122</v>
      </c>
      <c r="C192" s="4">
        <v>321.566084814531</v>
      </c>
      <c r="D192" s="4">
        <v>313.681998316251</v>
      </c>
      <c r="E192" s="4">
        <v>308.01304839631803</v>
      </c>
      <c r="F192" s="4">
        <v>310.10588473531902</v>
      </c>
      <c r="G192" s="4">
        <v>265.18731181267299</v>
      </c>
      <c r="H192" s="4">
        <v>224.19865244511101</v>
      </c>
      <c r="I192" s="4">
        <v>187.99649901232701</v>
      </c>
      <c r="J192" s="4">
        <v>146.99120996967099</v>
      </c>
      <c r="K192" s="4">
        <v>114.14973620533701</v>
      </c>
      <c r="L192" s="4">
        <v>83.729054483550499</v>
      </c>
    </row>
    <row r="193" spans="1:12" x14ac:dyDescent="0.25">
      <c r="A193" s="8" t="s">
        <v>107</v>
      </c>
      <c r="B193" s="2" t="s">
        <v>122</v>
      </c>
      <c r="C193" s="4">
        <v>502.298138486737</v>
      </c>
      <c r="D193" s="4">
        <v>487.61528332278903</v>
      </c>
      <c r="E193" s="4">
        <v>583.903467526074</v>
      </c>
      <c r="F193" s="4">
        <v>624.20319374442704</v>
      </c>
      <c r="G193" s="4">
        <v>688.239213805958</v>
      </c>
      <c r="H193" s="4">
        <v>660.14339348101203</v>
      </c>
      <c r="I193" s="4">
        <v>624.65211447658305</v>
      </c>
      <c r="J193" s="4">
        <v>540.08950469435604</v>
      </c>
      <c r="K193" s="4">
        <v>498.42011417785801</v>
      </c>
      <c r="L193" s="4">
        <v>393.26250360914401</v>
      </c>
    </row>
    <row r="194" spans="1:12" x14ac:dyDescent="0.25">
      <c r="A194" s="8" t="s">
        <v>108</v>
      </c>
      <c r="B194" s="2" t="s">
        <v>122</v>
      </c>
      <c r="C194" s="4">
        <v>6751.02209745865</v>
      </c>
      <c r="D194" s="4">
        <v>6455.4946285559199</v>
      </c>
      <c r="E194" s="4">
        <v>3691.7056136633801</v>
      </c>
      <c r="F194" s="4">
        <v>2101.8692001269001</v>
      </c>
      <c r="G194" s="4">
        <v>1579.8555180228</v>
      </c>
      <c r="H194" s="4">
        <v>1385.2567205646999</v>
      </c>
      <c r="I194" s="4">
        <v>1222.7128177296399</v>
      </c>
      <c r="J194" s="4">
        <v>1099.36311948201</v>
      </c>
      <c r="K194" s="4">
        <v>954.43540395368802</v>
      </c>
      <c r="L194" s="4">
        <v>811.65985947260594</v>
      </c>
    </row>
    <row r="195" spans="1:12" x14ac:dyDescent="0.25">
      <c r="A195" s="8" t="s">
        <v>101</v>
      </c>
      <c r="B195" s="2" t="s">
        <v>125</v>
      </c>
      <c r="C195" s="4">
        <v>172.970414181905</v>
      </c>
      <c r="D195" s="4">
        <v>171.90309861424501</v>
      </c>
      <c r="E195" s="4">
        <v>171.21516685584299</v>
      </c>
      <c r="F195" s="4">
        <v>170.56829585079399</v>
      </c>
      <c r="G195" s="4">
        <v>160.73138256412901</v>
      </c>
      <c r="H195" s="4">
        <v>153.90824769797399</v>
      </c>
      <c r="I195" s="4">
        <v>127.99828362539</v>
      </c>
      <c r="J195" s="4">
        <v>96.662856295287597</v>
      </c>
      <c r="K195" s="4">
        <v>82.681144444786099</v>
      </c>
      <c r="L195" s="4">
        <v>70.213430491475407</v>
      </c>
    </row>
    <row r="196" spans="1:12" x14ac:dyDescent="0.25">
      <c r="A196" s="8" t="s">
        <v>102</v>
      </c>
      <c r="B196" s="2" t="s">
        <v>125</v>
      </c>
      <c r="C196" s="4">
        <v>2058.67077101311</v>
      </c>
      <c r="D196" s="4">
        <v>1861.3576009865601</v>
      </c>
      <c r="E196" s="4">
        <v>1440.89792805974</v>
      </c>
      <c r="F196" s="4">
        <v>1247.2570042237101</v>
      </c>
      <c r="G196" s="4">
        <v>727.78243641527297</v>
      </c>
      <c r="H196" s="4">
        <v>808.92352385432196</v>
      </c>
      <c r="I196" s="4">
        <v>844.36476737566795</v>
      </c>
      <c r="J196" s="4">
        <v>1203.9685455999099</v>
      </c>
      <c r="K196" s="4">
        <v>1303.97332571792</v>
      </c>
      <c r="L196" s="4">
        <v>1066.8765838658901</v>
      </c>
    </row>
    <row r="197" spans="1:12" x14ac:dyDescent="0.25">
      <c r="A197" s="8" t="s">
        <v>103</v>
      </c>
      <c r="B197" s="2" t="s">
        <v>125</v>
      </c>
      <c r="C197" s="4">
        <v>2.0586852721884301</v>
      </c>
      <c r="D197" s="4">
        <v>0.14628789897983599</v>
      </c>
      <c r="E197" s="4">
        <v>0.13478805408318001</v>
      </c>
      <c r="F197" s="4">
        <v>0.10678613482697299</v>
      </c>
      <c r="G197" s="4">
        <v>9.2318398025552501E-2</v>
      </c>
      <c r="H197" s="4">
        <v>0.11163399884849901</v>
      </c>
      <c r="I197" s="4">
        <v>9.4912689291294705E-2</v>
      </c>
      <c r="J197" s="4">
        <v>9.1475524533298602E-2</v>
      </c>
      <c r="K197" s="4">
        <v>7.4141942691382301E-2</v>
      </c>
      <c r="L197" s="5"/>
    </row>
    <row r="198" spans="1:12" x14ac:dyDescent="0.25">
      <c r="A198" s="8" t="s">
        <v>104</v>
      </c>
      <c r="B198" s="2" t="s">
        <v>125</v>
      </c>
      <c r="C198" s="4">
        <v>969.44382515351799</v>
      </c>
      <c r="D198" s="4">
        <v>913.92576491122497</v>
      </c>
      <c r="E198" s="4">
        <v>974.51479950226701</v>
      </c>
      <c r="F198" s="4">
        <v>1074.5416669004801</v>
      </c>
      <c r="G198" s="4">
        <v>1096.9875921196799</v>
      </c>
      <c r="H198" s="4">
        <v>1105.5223958285401</v>
      </c>
      <c r="I198" s="4">
        <v>1119.2889662638199</v>
      </c>
      <c r="J198" s="4">
        <v>1022.70564482093</v>
      </c>
      <c r="K198" s="4">
        <v>1000.91421125794</v>
      </c>
      <c r="L198" s="4">
        <v>1025.65016775702</v>
      </c>
    </row>
    <row r="199" spans="1:12" x14ac:dyDescent="0.25">
      <c r="A199" s="8" t="s">
        <v>105</v>
      </c>
      <c r="B199" s="2" t="s">
        <v>125</v>
      </c>
      <c r="C199" s="4">
        <v>378.479201151513</v>
      </c>
      <c r="D199" s="4">
        <v>297.22856863715901</v>
      </c>
      <c r="E199" s="4">
        <v>289.40098090860101</v>
      </c>
      <c r="F199" s="4">
        <v>237.66509313265999</v>
      </c>
      <c r="G199" s="4">
        <v>206.59546281781101</v>
      </c>
      <c r="H199" s="4">
        <v>204.891298286107</v>
      </c>
      <c r="I199" s="4">
        <v>207.05803438311</v>
      </c>
      <c r="J199" s="4">
        <v>192.01521439305</v>
      </c>
      <c r="K199" s="4">
        <v>139.20177831543199</v>
      </c>
      <c r="L199" s="4">
        <v>87.718363868751297</v>
      </c>
    </row>
    <row r="200" spans="1:12" x14ac:dyDescent="0.25">
      <c r="A200" s="8" t="s">
        <v>106</v>
      </c>
      <c r="B200" s="2" t="s">
        <v>125</v>
      </c>
      <c r="C200" s="4">
        <v>321.566084814531</v>
      </c>
      <c r="D200" s="4">
        <v>313.681998316251</v>
      </c>
      <c r="E200" s="4">
        <v>308.023420081594</v>
      </c>
      <c r="F200" s="4">
        <v>310.11671719037702</v>
      </c>
      <c r="G200" s="4">
        <v>265.19859973521301</v>
      </c>
      <c r="H200" s="4">
        <v>224.20610525699999</v>
      </c>
      <c r="I200" s="4">
        <v>187.99649901232701</v>
      </c>
      <c r="J200" s="4">
        <v>146.977902435771</v>
      </c>
      <c r="K200" s="4">
        <v>114.136428671437</v>
      </c>
      <c r="L200" s="4">
        <v>83.370186783332301</v>
      </c>
    </row>
    <row r="201" spans="1:12" x14ac:dyDescent="0.25">
      <c r="A201" s="8" t="s">
        <v>107</v>
      </c>
      <c r="B201" s="2" t="s">
        <v>125</v>
      </c>
      <c r="C201" s="4">
        <v>502.29532993796403</v>
      </c>
      <c r="D201" s="4">
        <v>487.620013175059</v>
      </c>
      <c r="E201" s="4">
        <v>583.48886367461898</v>
      </c>
      <c r="F201" s="4">
        <v>623.79740426923001</v>
      </c>
      <c r="G201" s="4">
        <v>687.81472698780306</v>
      </c>
      <c r="H201" s="4">
        <v>659.75165309348097</v>
      </c>
      <c r="I201" s="4">
        <v>623.166597571377</v>
      </c>
      <c r="J201" s="4">
        <v>537.17896188500401</v>
      </c>
      <c r="K201" s="4">
        <v>496.74009514648998</v>
      </c>
      <c r="L201" s="4">
        <v>386.34040576316397</v>
      </c>
    </row>
    <row r="202" spans="1:12" x14ac:dyDescent="0.25">
      <c r="A202" s="8" t="s">
        <v>108</v>
      </c>
      <c r="B202" s="2" t="s">
        <v>125</v>
      </c>
      <c r="C202" s="4">
        <v>6751.02209745865</v>
      </c>
      <c r="D202" s="4">
        <v>6455.4946285559199</v>
      </c>
      <c r="E202" s="4">
        <v>3691.7056136633801</v>
      </c>
      <c r="F202" s="4">
        <v>2101.9699951022299</v>
      </c>
      <c r="G202" s="4">
        <v>1579.8555180228</v>
      </c>
      <c r="H202" s="4">
        <v>1384.4985210974401</v>
      </c>
      <c r="I202" s="4">
        <v>1221.4861198190499</v>
      </c>
      <c r="J202" s="4">
        <v>1100.9203241948901</v>
      </c>
      <c r="K202" s="4">
        <v>954.57829953559599</v>
      </c>
      <c r="L202" s="4">
        <v>808.77984399512798</v>
      </c>
    </row>
    <row r="203" spans="1:12" x14ac:dyDescent="0.25">
      <c r="A203" s="8" t="s">
        <v>101</v>
      </c>
      <c r="B203" s="2" t="s">
        <v>126</v>
      </c>
      <c r="C203" s="4">
        <v>172.970414181905</v>
      </c>
      <c r="D203" s="4">
        <v>171.90309861424501</v>
      </c>
      <c r="E203" s="4">
        <v>171.21516685584299</v>
      </c>
      <c r="F203" s="4">
        <v>170.56829585079399</v>
      </c>
      <c r="G203" s="4">
        <v>160.73138256412901</v>
      </c>
      <c r="H203" s="4">
        <v>153.90824769797399</v>
      </c>
      <c r="I203" s="4">
        <v>127.99828362539</v>
      </c>
      <c r="J203" s="4">
        <v>96.662856295287597</v>
      </c>
      <c r="K203" s="4">
        <v>82.681144444786099</v>
      </c>
      <c r="L203" s="4">
        <v>70.213430491475407</v>
      </c>
    </row>
    <row r="204" spans="1:12" x14ac:dyDescent="0.25">
      <c r="A204" s="8" t="s">
        <v>102</v>
      </c>
      <c r="B204" s="2" t="s">
        <v>126</v>
      </c>
      <c r="C204" s="4">
        <v>2058.67077101311</v>
      </c>
      <c r="D204" s="4">
        <v>1861.3576009865601</v>
      </c>
      <c r="E204" s="4">
        <v>1440.89792805974</v>
      </c>
      <c r="F204" s="4">
        <v>1247.2570042196701</v>
      </c>
      <c r="G204" s="4">
        <v>727.782436395682</v>
      </c>
      <c r="H204" s="4">
        <v>808.92352395870205</v>
      </c>
      <c r="I204" s="4">
        <v>844.36476737644296</v>
      </c>
      <c r="J204" s="4">
        <v>1203.9685455671299</v>
      </c>
      <c r="K204" s="4">
        <v>1303.97332566415</v>
      </c>
      <c r="L204" s="4">
        <v>1066.8765838029999</v>
      </c>
    </row>
    <row r="205" spans="1:12" x14ac:dyDescent="0.25">
      <c r="A205" s="8" t="s">
        <v>103</v>
      </c>
      <c r="B205" s="2" t="s">
        <v>126</v>
      </c>
      <c r="C205" s="4">
        <v>2.0586852721884301</v>
      </c>
      <c r="D205" s="4">
        <v>0.14628789897983599</v>
      </c>
      <c r="E205" s="4">
        <v>0.13478805408318001</v>
      </c>
      <c r="F205" s="4">
        <v>0.10678613482697299</v>
      </c>
      <c r="G205" s="4">
        <v>9.2318398025552501E-2</v>
      </c>
      <c r="H205" s="4">
        <v>0.11163399884849901</v>
      </c>
      <c r="I205" s="4">
        <v>9.4912689291048999E-2</v>
      </c>
      <c r="J205" s="4">
        <v>9.1475524533888797E-2</v>
      </c>
      <c r="K205" s="4">
        <v>7.4141942691421006E-2</v>
      </c>
      <c r="L205" s="5"/>
    </row>
    <row r="206" spans="1:12" x14ac:dyDescent="0.25">
      <c r="A206" s="8" t="s">
        <v>104</v>
      </c>
      <c r="B206" s="2" t="s">
        <v>126</v>
      </c>
      <c r="C206" s="4">
        <v>969.44382515351799</v>
      </c>
      <c r="D206" s="4">
        <v>913.92576491122702</v>
      </c>
      <c r="E206" s="4">
        <v>974.51479950284704</v>
      </c>
      <c r="F206" s="4">
        <v>1074.5416669010599</v>
      </c>
      <c r="G206" s="4">
        <v>1096.9875921196799</v>
      </c>
      <c r="H206" s="4">
        <v>1105.5223958285401</v>
      </c>
      <c r="I206" s="4">
        <v>1119.2889662638199</v>
      </c>
      <c r="J206" s="4">
        <v>1022.70564480593</v>
      </c>
      <c r="K206" s="4">
        <v>1000.91421125794</v>
      </c>
      <c r="L206" s="4">
        <v>1025.65016775702</v>
      </c>
    </row>
    <row r="207" spans="1:12" x14ac:dyDescent="0.25">
      <c r="A207" s="8" t="s">
        <v>105</v>
      </c>
      <c r="B207" s="2" t="s">
        <v>126</v>
      </c>
      <c r="C207" s="4">
        <v>378.479201151513</v>
      </c>
      <c r="D207" s="4">
        <v>297.22856863715901</v>
      </c>
      <c r="E207" s="4">
        <v>289.40098090863899</v>
      </c>
      <c r="F207" s="4">
        <v>237.66509313264899</v>
      </c>
      <c r="G207" s="4">
        <v>206.59546281780899</v>
      </c>
      <c r="H207" s="4">
        <v>204.89129828609899</v>
      </c>
      <c r="I207" s="4">
        <v>207.05803438309701</v>
      </c>
      <c r="J207" s="4">
        <v>192.01521439429101</v>
      </c>
      <c r="K207" s="4">
        <v>139.20177831435501</v>
      </c>
      <c r="L207" s="4">
        <v>87.718363869525703</v>
      </c>
    </row>
    <row r="208" spans="1:12" x14ac:dyDescent="0.25">
      <c r="A208" s="8" t="s">
        <v>106</v>
      </c>
      <c r="B208" s="2" t="s">
        <v>126</v>
      </c>
      <c r="C208" s="4">
        <v>321.566084814531</v>
      </c>
      <c r="D208" s="4">
        <v>313.681998316251</v>
      </c>
      <c r="E208" s="4">
        <v>308.023420081594</v>
      </c>
      <c r="F208" s="4">
        <v>310.11671719037702</v>
      </c>
      <c r="G208" s="4">
        <v>265.19859973521301</v>
      </c>
      <c r="H208" s="4">
        <v>224.20610525699999</v>
      </c>
      <c r="I208" s="4">
        <v>187.99649901232701</v>
      </c>
      <c r="J208" s="4">
        <v>146.977902435771</v>
      </c>
      <c r="K208" s="4">
        <v>114.136428671437</v>
      </c>
      <c r="L208" s="4">
        <v>83.370186783332301</v>
      </c>
    </row>
    <row r="209" spans="1:12" x14ac:dyDescent="0.25">
      <c r="A209" s="8" t="s">
        <v>107</v>
      </c>
      <c r="B209" s="2" t="s">
        <v>126</v>
      </c>
      <c r="C209" s="4">
        <v>502.29532993785199</v>
      </c>
      <c r="D209" s="4">
        <v>487.620013175059</v>
      </c>
      <c r="E209" s="4">
        <v>583.48886367397995</v>
      </c>
      <c r="F209" s="4">
        <v>623.79740426854005</v>
      </c>
      <c r="G209" s="4">
        <v>687.814726987163</v>
      </c>
      <c r="H209" s="4">
        <v>659.75165308889905</v>
      </c>
      <c r="I209" s="4">
        <v>623.16659757031005</v>
      </c>
      <c r="J209" s="4">
        <v>537.17896188242105</v>
      </c>
      <c r="K209" s="4">
        <v>496.74009514848001</v>
      </c>
      <c r="L209" s="4">
        <v>386.34040576311497</v>
      </c>
    </row>
    <row r="210" spans="1:12" x14ac:dyDescent="0.25">
      <c r="A210" s="8" t="s">
        <v>108</v>
      </c>
      <c r="B210" s="2" t="s">
        <v>126</v>
      </c>
      <c r="C210" s="4">
        <v>6751.02209745865</v>
      </c>
      <c r="D210" s="4">
        <v>6455.4946285559199</v>
      </c>
      <c r="E210" s="4">
        <v>3691.7056136633801</v>
      </c>
      <c r="F210" s="4">
        <v>2101.9699951022299</v>
      </c>
      <c r="G210" s="4">
        <v>1579.8555180228</v>
      </c>
      <c r="H210" s="4">
        <v>1384.4985210974401</v>
      </c>
      <c r="I210" s="4">
        <v>1221.4861198190499</v>
      </c>
      <c r="J210" s="4">
        <v>1100.9203241974301</v>
      </c>
      <c r="K210" s="4">
        <v>954.57829953335101</v>
      </c>
      <c r="L210" s="4">
        <v>808.77984399670697</v>
      </c>
    </row>
    <row r="211" spans="1:12" x14ac:dyDescent="0.25">
      <c r="A211" s="8" t="s">
        <v>101</v>
      </c>
      <c r="B211" s="2" t="s">
        <v>127</v>
      </c>
      <c r="C211" s="4">
        <v>172.970414181905</v>
      </c>
      <c r="D211" s="4">
        <v>171.90309861424501</v>
      </c>
      <c r="E211" s="4">
        <v>171.21516685584299</v>
      </c>
      <c r="F211" s="4">
        <v>170.56829585079399</v>
      </c>
      <c r="G211" s="4">
        <v>160.73138256412901</v>
      </c>
      <c r="H211" s="4">
        <v>153.90824769797399</v>
      </c>
      <c r="I211" s="4">
        <v>127.99828362539</v>
      </c>
      <c r="J211" s="4">
        <v>96.662856295287597</v>
      </c>
      <c r="K211" s="4">
        <v>82.681144444786099</v>
      </c>
      <c r="L211" s="4">
        <v>70.213430491475407</v>
      </c>
    </row>
    <row r="212" spans="1:12" x14ac:dyDescent="0.25">
      <c r="A212" s="8" t="s">
        <v>102</v>
      </c>
      <c r="B212" s="2" t="s">
        <v>127</v>
      </c>
      <c r="C212" s="4">
        <v>2058.67077101311</v>
      </c>
      <c r="D212" s="4">
        <v>1861.3576009865601</v>
      </c>
      <c r="E212" s="4">
        <v>1440.89792805974</v>
      </c>
      <c r="F212" s="4">
        <v>1247.2570042237201</v>
      </c>
      <c r="G212" s="4">
        <v>727.78243641607401</v>
      </c>
      <c r="H212" s="4">
        <v>808.92352385435595</v>
      </c>
      <c r="I212" s="4">
        <v>844.36476737569899</v>
      </c>
      <c r="J212" s="4">
        <v>1203.9685455997101</v>
      </c>
      <c r="K212" s="4">
        <v>1303.97332571787</v>
      </c>
      <c r="L212" s="4">
        <v>1066.87658386571</v>
      </c>
    </row>
    <row r="213" spans="1:12" x14ac:dyDescent="0.25">
      <c r="A213" s="8" t="s">
        <v>103</v>
      </c>
      <c r="B213" s="2" t="s">
        <v>127</v>
      </c>
      <c r="C213" s="4">
        <v>2.0586852721884301</v>
      </c>
      <c r="D213" s="4">
        <v>0.14628789897983599</v>
      </c>
      <c r="E213" s="4">
        <v>0.13478805408318001</v>
      </c>
      <c r="F213" s="4">
        <v>0.10678613482697299</v>
      </c>
      <c r="G213" s="4">
        <v>9.2318398025552501E-2</v>
      </c>
      <c r="H213" s="4">
        <v>0.11163399884849901</v>
      </c>
      <c r="I213" s="4">
        <v>9.4912689291296495E-2</v>
      </c>
      <c r="J213" s="4">
        <v>9.1475524533294605E-2</v>
      </c>
      <c r="K213" s="4">
        <v>7.4141942691379595E-2</v>
      </c>
      <c r="L213" s="5"/>
    </row>
    <row r="214" spans="1:12" x14ac:dyDescent="0.25">
      <c r="A214" s="8" t="s">
        <v>104</v>
      </c>
      <c r="B214" s="2" t="s">
        <v>127</v>
      </c>
      <c r="C214" s="4">
        <v>969.44382515351901</v>
      </c>
      <c r="D214" s="4">
        <v>913.925764911226</v>
      </c>
      <c r="E214" s="4">
        <v>974.51479950230203</v>
      </c>
      <c r="F214" s="4">
        <v>1074.5416669004801</v>
      </c>
      <c r="G214" s="4">
        <v>1096.9875921196799</v>
      </c>
      <c r="H214" s="4">
        <v>1105.5223958285401</v>
      </c>
      <c r="I214" s="4">
        <v>1119.2889662638199</v>
      </c>
      <c r="J214" s="4">
        <v>1022.70564482101</v>
      </c>
      <c r="K214" s="4">
        <v>1000.91421125794</v>
      </c>
      <c r="L214" s="4">
        <v>1025.65016775702</v>
      </c>
    </row>
    <row r="215" spans="1:12" x14ac:dyDescent="0.25">
      <c r="A215" s="8" t="s">
        <v>105</v>
      </c>
      <c r="B215" s="2" t="s">
        <v>127</v>
      </c>
      <c r="C215" s="4">
        <v>378.479201151513</v>
      </c>
      <c r="D215" s="4">
        <v>297.22856863715901</v>
      </c>
      <c r="E215" s="4">
        <v>289.40098090860101</v>
      </c>
      <c r="F215" s="4">
        <v>237.66509313265999</v>
      </c>
      <c r="G215" s="4">
        <v>206.59546281781101</v>
      </c>
      <c r="H215" s="4">
        <v>204.89129828610601</v>
      </c>
      <c r="I215" s="4">
        <v>207.05803438311</v>
      </c>
      <c r="J215" s="4">
        <v>192.01521439304199</v>
      </c>
      <c r="K215" s="4">
        <v>139.20177831543401</v>
      </c>
      <c r="L215" s="4">
        <v>87.718363868746593</v>
      </c>
    </row>
    <row r="216" spans="1:12" x14ac:dyDescent="0.25">
      <c r="A216" s="8" t="s">
        <v>106</v>
      </c>
      <c r="B216" s="2" t="s">
        <v>127</v>
      </c>
      <c r="C216" s="4">
        <v>321.566084814531</v>
      </c>
      <c r="D216" s="4">
        <v>313.681998316251</v>
      </c>
      <c r="E216" s="4">
        <v>308.023420081594</v>
      </c>
      <c r="F216" s="4">
        <v>310.11671719037702</v>
      </c>
      <c r="G216" s="4">
        <v>265.19859973521301</v>
      </c>
      <c r="H216" s="4">
        <v>224.20610525699999</v>
      </c>
      <c r="I216" s="4">
        <v>187.99649901232701</v>
      </c>
      <c r="J216" s="4">
        <v>146.977902435771</v>
      </c>
      <c r="K216" s="4">
        <v>114.136428671437</v>
      </c>
      <c r="L216" s="4">
        <v>83.370186783332301</v>
      </c>
    </row>
    <row r="217" spans="1:12" x14ac:dyDescent="0.25">
      <c r="A217" s="8" t="s">
        <v>107</v>
      </c>
      <c r="B217" s="2" t="s">
        <v>127</v>
      </c>
      <c r="C217" s="4">
        <v>502.29532993796499</v>
      </c>
      <c r="D217" s="4">
        <v>487.620013175059</v>
      </c>
      <c r="E217" s="4">
        <v>583.48886367461796</v>
      </c>
      <c r="F217" s="4">
        <v>623.79740426923297</v>
      </c>
      <c r="G217" s="4">
        <v>687.81472698780703</v>
      </c>
      <c r="H217" s="4">
        <v>659.75165309348301</v>
      </c>
      <c r="I217" s="4">
        <v>623.16659757137904</v>
      </c>
      <c r="J217" s="4">
        <v>537.17896188501402</v>
      </c>
      <c r="K217" s="4">
        <v>496.74009514649401</v>
      </c>
      <c r="L217" s="4">
        <v>386.34040576313402</v>
      </c>
    </row>
    <row r="218" spans="1:12" x14ac:dyDescent="0.25">
      <c r="A218" s="8" t="s">
        <v>108</v>
      </c>
      <c r="B218" s="2" t="s">
        <v>127</v>
      </c>
      <c r="C218" s="4">
        <v>6751.02209745865</v>
      </c>
      <c r="D218" s="4">
        <v>6455.4946285559199</v>
      </c>
      <c r="E218" s="4">
        <v>3691.7056136633801</v>
      </c>
      <c r="F218" s="4">
        <v>2101.9699951022299</v>
      </c>
      <c r="G218" s="4">
        <v>1579.8555180228</v>
      </c>
      <c r="H218" s="4">
        <v>1384.4985210974401</v>
      </c>
      <c r="I218" s="4">
        <v>1221.4861198190499</v>
      </c>
      <c r="J218" s="4">
        <v>1100.9203241948701</v>
      </c>
      <c r="K218" s="4">
        <v>954.57829953559997</v>
      </c>
      <c r="L218" s="4">
        <v>808.77984399511899</v>
      </c>
    </row>
    <row r="219" spans="1:12" x14ac:dyDescent="0.25">
      <c r="A219" s="8" t="s">
        <v>101</v>
      </c>
      <c r="B219" s="2" t="s">
        <v>128</v>
      </c>
      <c r="C219" s="4">
        <v>172.970414181905</v>
      </c>
      <c r="D219" s="4">
        <v>171.90287453745299</v>
      </c>
      <c r="E219" s="4">
        <v>171.21541121492899</v>
      </c>
      <c r="F219" s="4">
        <v>170.56845667342699</v>
      </c>
      <c r="G219" s="4">
        <v>160.733323712361</v>
      </c>
      <c r="H219" s="4">
        <v>153.90824769797399</v>
      </c>
      <c r="I219" s="4">
        <v>127.99828362539</v>
      </c>
      <c r="J219" s="4">
        <v>96.452333049096296</v>
      </c>
      <c r="K219" s="4">
        <v>82.718198301688403</v>
      </c>
      <c r="L219" s="4">
        <v>70.194463647132295</v>
      </c>
    </row>
    <row r="220" spans="1:12" x14ac:dyDescent="0.25">
      <c r="A220" s="8" t="s">
        <v>102</v>
      </c>
      <c r="B220" s="2" t="s">
        <v>128</v>
      </c>
      <c r="C220" s="4">
        <v>2058.67077101311</v>
      </c>
      <c r="D220" s="4">
        <v>1861.3576009865601</v>
      </c>
      <c r="E220" s="4">
        <v>1440.89792805974</v>
      </c>
      <c r="F220" s="4">
        <v>1244.3436351058201</v>
      </c>
      <c r="G220" s="4">
        <v>726.612134735886</v>
      </c>
      <c r="H220" s="4">
        <v>805.93866531264302</v>
      </c>
      <c r="I220" s="4">
        <v>836.36833599077397</v>
      </c>
      <c r="J220" s="4">
        <v>1183.68842865736</v>
      </c>
      <c r="K220" s="4">
        <v>1298.36772446038</v>
      </c>
      <c r="L220" s="4">
        <v>1019.53329837213</v>
      </c>
    </row>
    <row r="221" spans="1:12" x14ac:dyDescent="0.25">
      <c r="A221" s="8" t="s">
        <v>103</v>
      </c>
      <c r="B221" s="2" t="s">
        <v>128</v>
      </c>
      <c r="C221" s="4">
        <v>2.0586852721884301</v>
      </c>
      <c r="D221" s="4">
        <v>0.14629444080961801</v>
      </c>
      <c r="E221" s="4">
        <v>0.13479378040739201</v>
      </c>
      <c r="F221" s="4">
        <v>0.106768328372311</v>
      </c>
      <c r="G221" s="4">
        <v>9.2318398025552501E-2</v>
      </c>
      <c r="H221" s="4">
        <v>0.11158433324834501</v>
      </c>
      <c r="I221" s="4">
        <v>9.5010279021709595E-2</v>
      </c>
      <c r="J221" s="4">
        <v>9.1416409597793402E-2</v>
      </c>
      <c r="K221" s="4">
        <v>7.42895175226711E-2</v>
      </c>
      <c r="L221" s="5"/>
    </row>
    <row r="222" spans="1:12" x14ac:dyDescent="0.25">
      <c r="A222" s="8" t="s">
        <v>104</v>
      </c>
      <c r="B222" s="2" t="s">
        <v>128</v>
      </c>
      <c r="C222" s="4">
        <v>969.44382515351799</v>
      </c>
      <c r="D222" s="4">
        <v>913.93705618651995</v>
      </c>
      <c r="E222" s="4">
        <v>974.55639239024094</v>
      </c>
      <c r="F222" s="4">
        <v>1074.53812537558</v>
      </c>
      <c r="G222" s="4">
        <v>1097.18542793663</v>
      </c>
      <c r="H222" s="4">
        <v>1106.34435057519</v>
      </c>
      <c r="I222" s="4">
        <v>1119.0336413144</v>
      </c>
      <c r="J222" s="4">
        <v>1031.49714042712</v>
      </c>
      <c r="K222" s="4">
        <v>1001.18035172097</v>
      </c>
      <c r="L222" s="4">
        <v>1025.7758875709801</v>
      </c>
    </row>
    <row r="223" spans="1:12" x14ac:dyDescent="0.25">
      <c r="A223" s="8" t="s">
        <v>105</v>
      </c>
      <c r="B223" s="2" t="s">
        <v>128</v>
      </c>
      <c r="C223" s="4">
        <v>378.479201151513</v>
      </c>
      <c r="D223" s="4">
        <v>297.22841655770998</v>
      </c>
      <c r="E223" s="4">
        <v>289.382587925358</v>
      </c>
      <c r="F223" s="4">
        <v>237.59581424177401</v>
      </c>
      <c r="G223" s="4">
        <v>206.59606396445099</v>
      </c>
      <c r="H223" s="4">
        <v>204.84754890982401</v>
      </c>
      <c r="I223" s="4">
        <v>206.96612985624299</v>
      </c>
      <c r="J223" s="4">
        <v>190.69023452756301</v>
      </c>
      <c r="K223" s="4">
        <v>138.62542764203499</v>
      </c>
      <c r="L223" s="4">
        <v>87.599144408778997</v>
      </c>
    </row>
    <row r="224" spans="1:12" x14ac:dyDescent="0.25">
      <c r="A224" s="8" t="s">
        <v>106</v>
      </c>
      <c r="B224" s="2" t="s">
        <v>128</v>
      </c>
      <c r="C224" s="4">
        <v>321.566084814531</v>
      </c>
      <c r="D224" s="4">
        <v>313.681998316251</v>
      </c>
      <c r="E224" s="4">
        <v>307.99429054255103</v>
      </c>
      <c r="F224" s="4">
        <v>310.08629355003802</v>
      </c>
      <c r="G224" s="4">
        <v>265.16689688542402</v>
      </c>
      <c r="H224" s="4">
        <v>224.173265093282</v>
      </c>
      <c r="I224" s="4">
        <v>187.946709892895</v>
      </c>
      <c r="J224" s="4">
        <v>146.95487694125001</v>
      </c>
      <c r="K224" s="4">
        <v>114.11323796335699</v>
      </c>
      <c r="L224" s="4">
        <v>83.281518012626705</v>
      </c>
    </row>
    <row r="225" spans="1:12" x14ac:dyDescent="0.25">
      <c r="A225" s="8" t="s">
        <v>107</v>
      </c>
      <c r="B225" s="2" t="s">
        <v>128</v>
      </c>
      <c r="C225" s="4">
        <v>502.298138486737</v>
      </c>
      <c r="D225" s="4">
        <v>487.61528393666703</v>
      </c>
      <c r="E225" s="4">
        <v>584.19980821412901</v>
      </c>
      <c r="F225" s="4">
        <v>624.50422406011205</v>
      </c>
      <c r="G225" s="4">
        <v>688.69566915882797</v>
      </c>
      <c r="H225" s="4">
        <v>660.50600826757795</v>
      </c>
      <c r="I225" s="4">
        <v>625.612363881085</v>
      </c>
      <c r="J225" s="4">
        <v>541.05447356922502</v>
      </c>
      <c r="K225" s="4">
        <v>503.70610189938901</v>
      </c>
      <c r="L225" s="4">
        <v>397.44386613344801</v>
      </c>
    </row>
    <row r="226" spans="1:12" x14ac:dyDescent="0.25">
      <c r="A226" s="8" t="s">
        <v>108</v>
      </c>
      <c r="B226" s="2" t="s">
        <v>128</v>
      </c>
      <c r="C226" s="4">
        <v>6751.02209745865</v>
      </c>
      <c r="D226" s="4">
        <v>6455.4946285559199</v>
      </c>
      <c r="E226" s="4">
        <v>3691.7056136633801</v>
      </c>
      <c r="F226" s="4">
        <v>2101.8095329529601</v>
      </c>
      <c r="G226" s="4">
        <v>1579.8555180228</v>
      </c>
      <c r="H226" s="4">
        <v>1385.04482167061</v>
      </c>
      <c r="I226" s="4">
        <v>1222.9681755721001</v>
      </c>
      <c r="J226" s="4">
        <v>1099.6785998252201</v>
      </c>
      <c r="K226" s="4">
        <v>954.80626460692804</v>
      </c>
      <c r="L226" s="4">
        <v>810.82714139001303</v>
      </c>
    </row>
    <row r="227" spans="1:12" x14ac:dyDescent="0.25">
      <c r="A227" s="8" t="s">
        <v>101</v>
      </c>
      <c r="B227" s="2" t="s">
        <v>129</v>
      </c>
      <c r="C227" s="4">
        <v>172.970414181905</v>
      </c>
      <c r="D227" s="4">
        <v>171.90287453745299</v>
      </c>
      <c r="E227" s="4">
        <v>171.21541121492899</v>
      </c>
      <c r="F227" s="4">
        <v>170.56845667342699</v>
      </c>
      <c r="G227" s="4">
        <v>160.733323712361</v>
      </c>
      <c r="H227" s="4">
        <v>153.90824769797399</v>
      </c>
      <c r="I227" s="4">
        <v>127.99828362539</v>
      </c>
      <c r="J227" s="4">
        <v>96.452333049096296</v>
      </c>
      <c r="K227" s="4">
        <v>82.718198301688403</v>
      </c>
      <c r="L227" s="4">
        <v>70.194463647132295</v>
      </c>
    </row>
    <row r="228" spans="1:12" x14ac:dyDescent="0.25">
      <c r="A228" s="8" t="s">
        <v>102</v>
      </c>
      <c r="B228" s="2" t="s">
        <v>129</v>
      </c>
      <c r="C228" s="4">
        <v>2058.67077101311</v>
      </c>
      <c r="D228" s="4">
        <v>1861.3576009865601</v>
      </c>
      <c r="E228" s="4">
        <v>1440.89792805974</v>
      </c>
      <c r="F228" s="4">
        <v>1244.34363511589</v>
      </c>
      <c r="G228" s="4">
        <v>726.612134728554</v>
      </c>
      <c r="H228" s="4">
        <v>805.93866530810601</v>
      </c>
      <c r="I228" s="4">
        <v>836.36833598855003</v>
      </c>
      <c r="J228" s="4">
        <v>1183.6884286562599</v>
      </c>
      <c r="K228" s="4">
        <v>1298.3677244611799</v>
      </c>
      <c r="L228" s="4">
        <v>1019.53329837196</v>
      </c>
    </row>
    <row r="229" spans="1:12" x14ac:dyDescent="0.25">
      <c r="A229" s="8" t="s">
        <v>103</v>
      </c>
      <c r="B229" s="2" t="s">
        <v>129</v>
      </c>
      <c r="C229" s="4">
        <v>2.0586852721884301</v>
      </c>
      <c r="D229" s="4">
        <v>0.14629444080961801</v>
      </c>
      <c r="E229" s="4">
        <v>0.13479378040739201</v>
      </c>
      <c r="F229" s="4">
        <v>0.106768328372311</v>
      </c>
      <c r="G229" s="4">
        <v>9.2318398025552598E-2</v>
      </c>
      <c r="H229" s="4">
        <v>0.11158433324834501</v>
      </c>
      <c r="I229" s="4">
        <v>9.5010279021709707E-2</v>
      </c>
      <c r="J229" s="4">
        <v>9.1416409597793402E-2</v>
      </c>
      <c r="K229" s="4">
        <v>7.4289517522670906E-2</v>
      </c>
      <c r="L229" s="5"/>
    </row>
    <row r="230" spans="1:12" x14ac:dyDescent="0.25">
      <c r="A230" s="8" t="s">
        <v>104</v>
      </c>
      <c r="B230" s="2" t="s">
        <v>129</v>
      </c>
      <c r="C230" s="4">
        <v>969.44382515351799</v>
      </c>
      <c r="D230" s="4">
        <v>913.93705618651904</v>
      </c>
      <c r="E230" s="4">
        <v>974.00626876979095</v>
      </c>
      <c r="F230" s="4">
        <v>1074.4805206288099</v>
      </c>
      <c r="G230" s="4">
        <v>1097.18542793663</v>
      </c>
      <c r="H230" s="4">
        <v>1106.34435057519</v>
      </c>
      <c r="I230" s="4">
        <v>1119.0336413079699</v>
      </c>
      <c r="J230" s="4">
        <v>1031.49714042861</v>
      </c>
      <c r="K230" s="4">
        <v>1001.18035171998</v>
      </c>
      <c r="L230" s="4">
        <v>1025.7758875709801</v>
      </c>
    </row>
    <row r="231" spans="1:12" x14ac:dyDescent="0.25">
      <c r="A231" s="8" t="s">
        <v>105</v>
      </c>
      <c r="B231" s="2" t="s">
        <v>129</v>
      </c>
      <c r="C231" s="4">
        <v>378.479201151513</v>
      </c>
      <c r="D231" s="4">
        <v>297.17148640910102</v>
      </c>
      <c r="E231" s="4">
        <v>289.38100473755497</v>
      </c>
      <c r="F231" s="4">
        <v>237.59568178524799</v>
      </c>
      <c r="G231" s="4">
        <v>206.59606396445199</v>
      </c>
      <c r="H231" s="4">
        <v>204.847548909843</v>
      </c>
      <c r="I231" s="4">
        <v>206.966129856263</v>
      </c>
      <c r="J231" s="4">
        <v>190.69023452758199</v>
      </c>
      <c r="K231" s="4">
        <v>138.625427642056</v>
      </c>
      <c r="L231" s="4">
        <v>87.599144409379505</v>
      </c>
    </row>
    <row r="232" spans="1:12" x14ac:dyDescent="0.25">
      <c r="A232" s="8" t="s">
        <v>106</v>
      </c>
      <c r="B232" s="2" t="s">
        <v>129</v>
      </c>
      <c r="C232" s="4">
        <v>321.566084814531</v>
      </c>
      <c r="D232" s="4">
        <v>313.681998316251</v>
      </c>
      <c r="E232" s="4">
        <v>307.99429054255103</v>
      </c>
      <c r="F232" s="4">
        <v>310.08629355003802</v>
      </c>
      <c r="G232" s="4">
        <v>265.16689688542402</v>
      </c>
      <c r="H232" s="4">
        <v>224.173265093282</v>
      </c>
      <c r="I232" s="4">
        <v>187.946709892895</v>
      </c>
      <c r="J232" s="4">
        <v>146.95487694125001</v>
      </c>
      <c r="K232" s="4">
        <v>114.11323796335699</v>
      </c>
      <c r="L232" s="4">
        <v>83.281518012626705</v>
      </c>
    </row>
    <row r="233" spans="1:12" x14ac:dyDescent="0.25">
      <c r="A233" s="8" t="s">
        <v>107</v>
      </c>
      <c r="B233" s="2" t="s">
        <v>129</v>
      </c>
      <c r="C233" s="4">
        <v>502.29813848673302</v>
      </c>
      <c r="D233" s="4">
        <v>487.61528393666703</v>
      </c>
      <c r="E233" s="4">
        <v>584.19980821571005</v>
      </c>
      <c r="F233" s="4">
        <v>624.50422406176494</v>
      </c>
      <c r="G233" s="4">
        <v>688.69566916079702</v>
      </c>
      <c r="H233" s="4">
        <v>660.506008269267</v>
      </c>
      <c r="I233" s="4">
        <v>625.61236388396401</v>
      </c>
      <c r="J233" s="4">
        <v>541.05447357139201</v>
      </c>
      <c r="K233" s="4">
        <v>503.70610190410002</v>
      </c>
      <c r="L233" s="4">
        <v>397.44386613561801</v>
      </c>
    </row>
    <row r="234" spans="1:12" x14ac:dyDescent="0.25">
      <c r="A234" s="8" t="s">
        <v>108</v>
      </c>
      <c r="B234" s="2" t="s">
        <v>129</v>
      </c>
      <c r="C234" s="4">
        <v>6751.02209745865</v>
      </c>
      <c r="D234" s="4">
        <v>6455.4946285559199</v>
      </c>
      <c r="E234" s="4">
        <v>3691.7056136633801</v>
      </c>
      <c r="F234" s="4">
        <v>2101.8095329529601</v>
      </c>
      <c r="G234" s="4">
        <v>1579.8555180228</v>
      </c>
      <c r="H234" s="4">
        <v>1385.04482167061</v>
      </c>
      <c r="I234" s="4">
        <v>1222.9681755721001</v>
      </c>
      <c r="J234" s="4">
        <v>1099.6785998252201</v>
      </c>
      <c r="K234" s="4">
        <v>954.80626460692804</v>
      </c>
      <c r="L234" s="4">
        <v>810.82714139184304</v>
      </c>
    </row>
    <row r="235" spans="1:12" x14ac:dyDescent="0.25">
      <c r="A235" s="8" t="s">
        <v>101</v>
      </c>
      <c r="B235" s="2" t="s">
        <v>130</v>
      </c>
      <c r="C235" s="4">
        <v>172.970414181905</v>
      </c>
      <c r="D235" s="4">
        <v>171.90287453745299</v>
      </c>
      <c r="E235" s="4">
        <v>171.21541121492899</v>
      </c>
      <c r="F235" s="4">
        <v>170.56845667342699</v>
      </c>
      <c r="G235" s="4">
        <v>160.733323712361</v>
      </c>
      <c r="H235" s="4">
        <v>153.90824769797399</v>
      </c>
      <c r="I235" s="4">
        <v>127.99828362539</v>
      </c>
      <c r="J235" s="4">
        <v>96.452333049096296</v>
      </c>
      <c r="K235" s="4">
        <v>82.718198301688403</v>
      </c>
      <c r="L235" s="4">
        <v>70.194463647132295</v>
      </c>
    </row>
    <row r="236" spans="1:12" x14ac:dyDescent="0.25">
      <c r="A236" s="8" t="s">
        <v>102</v>
      </c>
      <c r="B236" s="2" t="s">
        <v>130</v>
      </c>
      <c r="C236" s="4">
        <v>2058.67077101311</v>
      </c>
      <c r="D236" s="4">
        <v>1861.3576009865601</v>
      </c>
      <c r="E236" s="4">
        <v>1440.89792805974</v>
      </c>
      <c r="F236" s="4">
        <v>1244.3436351043299</v>
      </c>
      <c r="G236" s="4">
        <v>726.612135049024</v>
      </c>
      <c r="H236" s="4">
        <v>805.93866531332696</v>
      </c>
      <c r="I236" s="4">
        <v>836.36833599113402</v>
      </c>
      <c r="J236" s="4">
        <v>1183.6884286576501</v>
      </c>
      <c r="K236" s="4">
        <v>1298.36772445617</v>
      </c>
      <c r="L236" s="4">
        <v>1019.53329837219</v>
      </c>
    </row>
    <row r="237" spans="1:12" x14ac:dyDescent="0.25">
      <c r="A237" s="8" t="s">
        <v>103</v>
      </c>
      <c r="B237" s="2" t="s">
        <v>130</v>
      </c>
      <c r="C237" s="4">
        <v>2.0586852721884301</v>
      </c>
      <c r="D237" s="4">
        <v>0.14629444080961801</v>
      </c>
      <c r="E237" s="4">
        <v>0.13479378040739201</v>
      </c>
      <c r="F237" s="4">
        <v>0.106768328372311</v>
      </c>
      <c r="G237" s="4">
        <v>9.2318398025552501E-2</v>
      </c>
      <c r="H237" s="4">
        <v>0.11158433324834501</v>
      </c>
      <c r="I237" s="4">
        <v>9.5010279021709595E-2</v>
      </c>
      <c r="J237" s="4">
        <v>9.1416409597793402E-2</v>
      </c>
      <c r="K237" s="4">
        <v>7.4289517522671003E-2</v>
      </c>
      <c r="L237" s="5"/>
    </row>
    <row r="238" spans="1:12" x14ac:dyDescent="0.25">
      <c r="A238" s="8" t="s">
        <v>104</v>
      </c>
      <c r="B238" s="2" t="s">
        <v>130</v>
      </c>
      <c r="C238" s="4">
        <v>969.44382515351799</v>
      </c>
      <c r="D238" s="4">
        <v>913.93705618651995</v>
      </c>
      <c r="E238" s="4">
        <v>974.48546845381497</v>
      </c>
      <c r="F238" s="4">
        <v>1074.53812537558</v>
      </c>
      <c r="G238" s="4">
        <v>1097.18542793663</v>
      </c>
      <c r="H238" s="4">
        <v>1106.34435057519</v>
      </c>
      <c r="I238" s="4">
        <v>1119.0336413191601</v>
      </c>
      <c r="J238" s="4">
        <v>1031.49714042602</v>
      </c>
      <c r="K238" s="4">
        <v>1001.1803517217</v>
      </c>
      <c r="L238" s="4">
        <v>1025.7758875709801</v>
      </c>
    </row>
    <row r="239" spans="1:12" x14ac:dyDescent="0.25">
      <c r="A239" s="8" t="s">
        <v>105</v>
      </c>
      <c r="B239" s="2" t="s">
        <v>130</v>
      </c>
      <c r="C239" s="4">
        <v>378.479201151513</v>
      </c>
      <c r="D239" s="4">
        <v>297.22841655770998</v>
      </c>
      <c r="E239" s="4">
        <v>289.38258792534998</v>
      </c>
      <c r="F239" s="4">
        <v>237.59581424176699</v>
      </c>
      <c r="G239" s="4">
        <v>206.59606396444599</v>
      </c>
      <c r="H239" s="4">
        <v>204.84754890981699</v>
      </c>
      <c r="I239" s="4">
        <v>206.96612985623599</v>
      </c>
      <c r="J239" s="4">
        <v>190.69023452755499</v>
      </c>
      <c r="K239" s="4">
        <v>138.62542764202701</v>
      </c>
      <c r="L239" s="4">
        <v>87.599144408583101</v>
      </c>
    </row>
    <row r="240" spans="1:12" x14ac:dyDescent="0.25">
      <c r="A240" s="8" t="s">
        <v>106</v>
      </c>
      <c r="B240" s="2" t="s">
        <v>130</v>
      </c>
      <c r="C240" s="4">
        <v>321.566084814531</v>
      </c>
      <c r="D240" s="4">
        <v>313.681998316251</v>
      </c>
      <c r="E240" s="4">
        <v>307.99429054255103</v>
      </c>
      <c r="F240" s="4">
        <v>310.08629355003802</v>
      </c>
      <c r="G240" s="4">
        <v>265.16689688542402</v>
      </c>
      <c r="H240" s="4">
        <v>224.173265093282</v>
      </c>
      <c r="I240" s="4">
        <v>187.946709892895</v>
      </c>
      <c r="J240" s="4">
        <v>146.95487694125001</v>
      </c>
      <c r="K240" s="4">
        <v>114.11323796335699</v>
      </c>
      <c r="L240" s="4">
        <v>83.281518012626705</v>
      </c>
    </row>
    <row r="241" spans="1:12" x14ac:dyDescent="0.25">
      <c r="A241" s="8" t="s">
        <v>107</v>
      </c>
      <c r="B241" s="2" t="s">
        <v>130</v>
      </c>
      <c r="C241" s="4">
        <v>502.29813848672802</v>
      </c>
      <c r="D241" s="4">
        <v>487.61528393666703</v>
      </c>
      <c r="E241" s="4">
        <v>584.19980821425804</v>
      </c>
      <c r="F241" s="4">
        <v>624.50422406035898</v>
      </c>
      <c r="G241" s="4">
        <v>688.69566915956204</v>
      </c>
      <c r="H241" s="4">
        <v>660.50600826783</v>
      </c>
      <c r="I241" s="4">
        <v>625.612363880977</v>
      </c>
      <c r="J241" s="4">
        <v>541.05447356927596</v>
      </c>
      <c r="K241" s="4">
        <v>503.706101892417</v>
      </c>
      <c r="L241" s="4">
        <v>397.44386613367902</v>
      </c>
    </row>
    <row r="242" spans="1:12" x14ac:dyDescent="0.25">
      <c r="A242" s="8" t="s">
        <v>108</v>
      </c>
      <c r="B242" s="2" t="s">
        <v>130</v>
      </c>
      <c r="C242" s="4">
        <v>6751.02209745865</v>
      </c>
      <c r="D242" s="4">
        <v>6455.4946285559199</v>
      </c>
      <c r="E242" s="4">
        <v>3691.7056136633801</v>
      </c>
      <c r="F242" s="4">
        <v>2101.8095329529601</v>
      </c>
      <c r="G242" s="4">
        <v>1579.8555180228</v>
      </c>
      <c r="H242" s="4">
        <v>1385.04482167061</v>
      </c>
      <c r="I242" s="4">
        <v>1222.9681755721001</v>
      </c>
      <c r="J242" s="4">
        <v>1099.6785998252201</v>
      </c>
      <c r="K242" s="4">
        <v>954.80626460692804</v>
      </c>
      <c r="L242" s="4">
        <v>810.82714138941901</v>
      </c>
    </row>
    <row r="243" spans="1:12" x14ac:dyDescent="0.25">
      <c r="A243" s="2" t="s">
        <v>101</v>
      </c>
      <c r="B243" s="2" t="s">
        <v>166</v>
      </c>
      <c r="C243" s="4">
        <v>172.970414181905</v>
      </c>
      <c r="D243" s="4">
        <v>173.402446843104</v>
      </c>
      <c r="E243" s="4">
        <v>172.74436134860201</v>
      </c>
      <c r="F243" s="4">
        <v>170.715285075482</v>
      </c>
      <c r="G243" s="4">
        <v>170.22383374491699</v>
      </c>
      <c r="H243" s="4">
        <v>169.487214755373</v>
      </c>
      <c r="I243" s="4">
        <v>165.973527132171</v>
      </c>
      <c r="J243" s="4">
        <v>164.39981969534</v>
      </c>
      <c r="K243" s="4">
        <v>167.40787589208099</v>
      </c>
      <c r="L243" s="4">
        <v>170.84771921809801</v>
      </c>
    </row>
    <row r="244" spans="1:12" x14ac:dyDescent="0.25">
      <c r="A244" s="8" t="s">
        <v>101</v>
      </c>
      <c r="B244" s="2" t="s">
        <v>163</v>
      </c>
      <c r="C244" s="4">
        <v>172.970414181905</v>
      </c>
      <c r="D244" s="4">
        <v>171.90309861424501</v>
      </c>
      <c r="E244" s="4">
        <v>171.21516685584299</v>
      </c>
      <c r="F244" s="4">
        <v>170.56829585079399</v>
      </c>
      <c r="G244" s="4">
        <v>160.73138256412901</v>
      </c>
      <c r="H244" s="4">
        <v>153.90824769797399</v>
      </c>
      <c r="I244" s="4">
        <v>127.99828362539</v>
      </c>
      <c r="J244" s="4">
        <v>96.6717954326041</v>
      </c>
      <c r="K244" s="4">
        <v>82.689626768541999</v>
      </c>
      <c r="L244" s="4">
        <v>70.207968389056902</v>
      </c>
    </row>
    <row r="245" spans="1:12" x14ac:dyDescent="0.25">
      <c r="A245" s="8" t="s">
        <v>101</v>
      </c>
      <c r="B245" s="2" t="s">
        <v>167</v>
      </c>
      <c r="C245" s="4">
        <v>172.970414181905</v>
      </c>
      <c r="D245" s="4">
        <v>171.90309861424501</v>
      </c>
      <c r="E245" s="4">
        <v>171.22324465954199</v>
      </c>
      <c r="F245" s="4">
        <v>170.57520390442599</v>
      </c>
      <c r="G245" s="4">
        <v>160.73138256412901</v>
      </c>
      <c r="H245" s="4">
        <v>153.90824769797399</v>
      </c>
      <c r="I245" s="4">
        <v>127.99828362539</v>
      </c>
      <c r="J245" s="4">
        <v>96.368348024758802</v>
      </c>
      <c r="K245" s="4">
        <v>82.675355873989204</v>
      </c>
      <c r="L245" s="4">
        <v>70.286789911376204</v>
      </c>
    </row>
    <row r="246" spans="1:12" x14ac:dyDescent="0.25">
      <c r="A246" s="8" t="s">
        <v>101</v>
      </c>
      <c r="B246" s="2" t="s">
        <v>168</v>
      </c>
      <c r="C246" s="4">
        <v>172.970414181905</v>
      </c>
      <c r="D246" s="4">
        <v>171.90287453745299</v>
      </c>
      <c r="E246" s="4">
        <v>171.21541121492899</v>
      </c>
      <c r="F246" s="4">
        <v>170.56845667342699</v>
      </c>
      <c r="G246" s="4">
        <v>160.733323712361</v>
      </c>
      <c r="H246" s="4">
        <v>153.90824769797399</v>
      </c>
      <c r="I246" s="4">
        <v>127.99828362539</v>
      </c>
      <c r="J246" s="4">
        <v>96.671889931408899</v>
      </c>
      <c r="K246" s="4">
        <v>82.689773571261497</v>
      </c>
      <c r="L246" s="4">
        <v>70.207968389056902</v>
      </c>
    </row>
    <row r="247" spans="1:12" x14ac:dyDescent="0.25">
      <c r="A247" s="8" t="s">
        <v>101</v>
      </c>
      <c r="B247" s="2" t="s">
        <v>169</v>
      </c>
      <c r="C247" s="4">
        <v>172.970414181905</v>
      </c>
      <c r="D247" s="4">
        <v>171.90309861424501</v>
      </c>
      <c r="E247" s="4">
        <v>171.22324465954199</v>
      </c>
      <c r="F247" s="4">
        <v>170.57520390442599</v>
      </c>
      <c r="G247" s="4">
        <v>160.73138256412901</v>
      </c>
      <c r="H247" s="4">
        <v>153.90824769797399</v>
      </c>
      <c r="I247" s="4">
        <v>127.99828362539</v>
      </c>
      <c r="J247" s="4">
        <v>96.662856295287597</v>
      </c>
      <c r="K247" s="4">
        <v>82.681144444786099</v>
      </c>
      <c r="L247" s="4">
        <v>70.213430491475407</v>
      </c>
    </row>
    <row r="248" spans="1:12" x14ac:dyDescent="0.25">
      <c r="A248" s="8" t="s">
        <v>101</v>
      </c>
      <c r="B248" s="2" t="s">
        <v>170</v>
      </c>
      <c r="C248" s="4">
        <v>172.970414181905</v>
      </c>
      <c r="D248" s="4">
        <v>171.90287453745299</v>
      </c>
      <c r="E248" s="4">
        <v>171.21541121492899</v>
      </c>
      <c r="F248" s="4">
        <v>170.56845667342699</v>
      </c>
      <c r="G248" s="4">
        <v>160.733323712361</v>
      </c>
      <c r="H248" s="4">
        <v>153.90824769797399</v>
      </c>
      <c r="I248" s="4">
        <v>127.99828362539</v>
      </c>
      <c r="J248" s="4">
        <v>96.671889931408899</v>
      </c>
      <c r="K248" s="4">
        <v>82.689773571261497</v>
      </c>
      <c r="L248" s="4">
        <v>70.207968389056902</v>
      </c>
    </row>
    <row r="249" spans="1:12" x14ac:dyDescent="0.25">
      <c r="A249" s="8" t="s">
        <v>101</v>
      </c>
      <c r="B249" s="2" t="s">
        <v>171</v>
      </c>
      <c r="C249" s="4">
        <v>172.970414181905</v>
      </c>
      <c r="D249" s="4">
        <v>171.90287453745299</v>
      </c>
      <c r="E249" s="4">
        <v>171.21541121492899</v>
      </c>
      <c r="F249" s="4">
        <v>170.56845667342699</v>
      </c>
      <c r="G249" s="4">
        <v>160.733323712361</v>
      </c>
      <c r="H249" s="4">
        <v>153.90824769797399</v>
      </c>
      <c r="I249" s="4">
        <v>127.99828362539</v>
      </c>
      <c r="J249" s="4">
        <v>96.671889931408998</v>
      </c>
      <c r="K249" s="4">
        <v>82.689773571261497</v>
      </c>
      <c r="L249" s="4">
        <v>70.207968389056902</v>
      </c>
    </row>
    <row r="250" spans="1:12" x14ac:dyDescent="0.25">
      <c r="A250" s="8" t="s">
        <v>101</v>
      </c>
      <c r="B250" s="2" t="s">
        <v>172</v>
      </c>
      <c r="C250" s="4">
        <v>172.970414181905</v>
      </c>
      <c r="D250" s="4">
        <v>171.90287453745299</v>
      </c>
      <c r="E250" s="4">
        <v>171.21541121492899</v>
      </c>
      <c r="F250" s="4">
        <v>170.56845667342699</v>
      </c>
      <c r="G250" s="4">
        <v>160.733323712361</v>
      </c>
      <c r="H250" s="4">
        <v>153.90824769797399</v>
      </c>
      <c r="I250" s="4">
        <v>127.99828362539</v>
      </c>
      <c r="J250" s="4">
        <v>96.671889931408899</v>
      </c>
      <c r="K250" s="4">
        <v>82.689773571261497</v>
      </c>
      <c r="L250" s="4">
        <v>70.207968389056902</v>
      </c>
    </row>
    <row r="251" spans="1:12" x14ac:dyDescent="0.25">
      <c r="A251" s="8" t="s">
        <v>101</v>
      </c>
      <c r="B251" s="2" t="s">
        <v>173</v>
      </c>
      <c r="C251" s="4">
        <v>172.970414181905</v>
      </c>
      <c r="D251" s="4">
        <v>171.90309861424501</v>
      </c>
      <c r="E251" s="4">
        <v>171.22324465954199</v>
      </c>
      <c r="F251" s="4">
        <v>170.57520390442599</v>
      </c>
      <c r="G251" s="4">
        <v>160.73138256412901</v>
      </c>
      <c r="H251" s="4">
        <v>153.90824769797399</v>
      </c>
      <c r="I251" s="4">
        <v>127.99828362539</v>
      </c>
      <c r="J251" s="4">
        <v>96.662856295287597</v>
      </c>
      <c r="K251" s="4">
        <v>82.681144444786099</v>
      </c>
      <c r="L251" s="4">
        <v>70.213430491475407</v>
      </c>
    </row>
    <row r="252" spans="1:12" x14ac:dyDescent="0.25">
      <c r="A252" s="8" t="s">
        <v>101</v>
      </c>
      <c r="B252" s="2" t="s">
        <v>174</v>
      </c>
      <c r="C252" s="4">
        <v>172.970414181905</v>
      </c>
      <c r="D252" s="4">
        <v>171.90309861424501</v>
      </c>
      <c r="E252" s="4">
        <v>171.22324465954199</v>
      </c>
      <c r="F252" s="4">
        <v>170.57520390442599</v>
      </c>
      <c r="G252" s="4">
        <v>160.73138256412901</v>
      </c>
      <c r="H252" s="4">
        <v>153.90824769797399</v>
      </c>
      <c r="I252" s="4">
        <v>127.99828362539</v>
      </c>
      <c r="J252" s="4">
        <v>96.662856295287696</v>
      </c>
      <c r="K252" s="4">
        <v>82.681144444786099</v>
      </c>
      <c r="L252" s="4">
        <v>70.213430491475506</v>
      </c>
    </row>
    <row r="253" spans="1:12" x14ac:dyDescent="0.25">
      <c r="A253" s="8" t="s">
        <v>101</v>
      </c>
      <c r="B253" s="2" t="s">
        <v>175</v>
      </c>
      <c r="C253" s="4">
        <v>172.970414181905</v>
      </c>
      <c r="D253" s="4">
        <v>171.90309861424501</v>
      </c>
      <c r="E253" s="4">
        <v>171.22324465954199</v>
      </c>
      <c r="F253" s="4">
        <v>170.57520390442599</v>
      </c>
      <c r="G253" s="4">
        <v>160.73138256412901</v>
      </c>
      <c r="H253" s="4">
        <v>153.90824769797399</v>
      </c>
      <c r="I253" s="4">
        <v>127.99828362539</v>
      </c>
      <c r="J253" s="4">
        <v>96.662856295287597</v>
      </c>
      <c r="K253" s="4">
        <v>82.681144444786099</v>
      </c>
      <c r="L253" s="4">
        <v>70.213430491475407</v>
      </c>
    </row>
    <row r="254" spans="1:12" x14ac:dyDescent="0.25">
      <c r="A254" s="8" t="s">
        <v>101</v>
      </c>
      <c r="B254" s="2" t="s">
        <v>164</v>
      </c>
      <c r="C254" s="4">
        <v>172.970414181905</v>
      </c>
      <c r="D254" s="4">
        <v>171.90309861424501</v>
      </c>
      <c r="E254" s="4">
        <v>171.21516685584299</v>
      </c>
      <c r="F254" s="4">
        <v>170.56829585079399</v>
      </c>
      <c r="G254" s="4">
        <v>160.73138256412901</v>
      </c>
      <c r="H254" s="4">
        <v>153.90824769797399</v>
      </c>
      <c r="I254" s="4">
        <v>127.99828362539</v>
      </c>
      <c r="J254" s="4">
        <v>96.6717954326041</v>
      </c>
      <c r="K254" s="4">
        <v>82.689626768541999</v>
      </c>
      <c r="L254" s="4">
        <v>70.207968389056902</v>
      </c>
    </row>
    <row r="255" spans="1:12" x14ac:dyDescent="0.25">
      <c r="A255" s="8" t="s">
        <v>101</v>
      </c>
      <c r="B255" s="2" t="s">
        <v>176</v>
      </c>
      <c r="C255" s="4">
        <v>172.970414181905</v>
      </c>
      <c r="D255" s="4">
        <v>171.90309861424501</v>
      </c>
      <c r="E255" s="4">
        <v>171.22324465954199</v>
      </c>
      <c r="F255" s="4">
        <v>170.57520390442599</v>
      </c>
      <c r="G255" s="4">
        <v>160.73138256412901</v>
      </c>
      <c r="H255" s="4">
        <v>153.90824769797399</v>
      </c>
      <c r="I255" s="4">
        <v>127.99828362539</v>
      </c>
      <c r="J255" s="4">
        <v>96.368348024758802</v>
      </c>
      <c r="K255" s="4">
        <v>82.675355873989204</v>
      </c>
      <c r="L255" s="4">
        <v>70.286789911376204</v>
      </c>
    </row>
    <row r="256" spans="1:12" x14ac:dyDescent="0.25">
      <c r="A256" s="8" t="s">
        <v>101</v>
      </c>
      <c r="B256" s="2" t="s">
        <v>177</v>
      </c>
      <c r="C256" s="4">
        <v>172.970414181905</v>
      </c>
      <c r="D256" s="4">
        <v>171.90287453745299</v>
      </c>
      <c r="E256" s="4">
        <v>171.21541121492899</v>
      </c>
      <c r="F256" s="4">
        <v>170.56845667342699</v>
      </c>
      <c r="G256" s="4">
        <v>160.733323712361</v>
      </c>
      <c r="H256" s="4">
        <v>153.90824769797399</v>
      </c>
      <c r="I256" s="4">
        <v>127.99828362539</v>
      </c>
      <c r="J256" s="4">
        <v>96.671889931408899</v>
      </c>
      <c r="K256" s="4">
        <v>82.689773571261497</v>
      </c>
      <c r="L256" s="4">
        <v>70.207968389056902</v>
      </c>
    </row>
    <row r="257" spans="1:12" x14ac:dyDescent="0.25">
      <c r="A257" s="8" t="s">
        <v>101</v>
      </c>
      <c r="B257" s="2" t="s">
        <v>178</v>
      </c>
      <c r="C257" s="4">
        <v>172.970414181905</v>
      </c>
      <c r="D257" s="4">
        <v>171.90309861424501</v>
      </c>
      <c r="E257" s="4">
        <v>171.22324465954199</v>
      </c>
      <c r="F257" s="4">
        <v>170.57520390442599</v>
      </c>
      <c r="G257" s="4">
        <v>160.73138256412901</v>
      </c>
      <c r="H257" s="4">
        <v>153.90824769797399</v>
      </c>
      <c r="I257" s="4">
        <v>127.99828362539</v>
      </c>
      <c r="J257" s="4">
        <v>96.662856295287597</v>
      </c>
      <c r="K257" s="4">
        <v>82.681144444786099</v>
      </c>
      <c r="L257" s="4">
        <v>70.213430491475407</v>
      </c>
    </row>
    <row r="258" spans="1:12" x14ac:dyDescent="0.25">
      <c r="A258" s="8" t="s">
        <v>101</v>
      </c>
      <c r="B258" s="2" t="s">
        <v>179</v>
      </c>
      <c r="C258" s="4">
        <v>172.970414181905</v>
      </c>
      <c r="D258" s="4">
        <v>171.90287453745299</v>
      </c>
      <c r="E258" s="4">
        <v>171.22348901862699</v>
      </c>
      <c r="F258" s="4">
        <v>170.575364727059</v>
      </c>
      <c r="G258" s="4">
        <v>160.733323712361</v>
      </c>
      <c r="H258" s="4">
        <v>153.90824769797399</v>
      </c>
      <c r="I258" s="4">
        <v>127.99828362539</v>
      </c>
      <c r="J258" s="4">
        <v>96.444202312314999</v>
      </c>
      <c r="K258" s="4">
        <v>82.697226231876101</v>
      </c>
      <c r="L258" s="4">
        <v>70.207968389056902</v>
      </c>
    </row>
    <row r="259" spans="1:12" x14ac:dyDescent="0.25">
      <c r="A259" s="8" t="s">
        <v>101</v>
      </c>
      <c r="B259" s="2" t="s">
        <v>180</v>
      </c>
      <c r="C259" s="4">
        <v>172.970414181905</v>
      </c>
      <c r="D259" s="4">
        <v>171.90287453745299</v>
      </c>
      <c r="E259" s="4">
        <v>171.22348901862699</v>
      </c>
      <c r="F259" s="4">
        <v>170.575364727059</v>
      </c>
      <c r="G259" s="4">
        <v>160.733323712361</v>
      </c>
      <c r="H259" s="4">
        <v>153.90824769797399</v>
      </c>
      <c r="I259" s="4">
        <v>127.99828362539</v>
      </c>
      <c r="J259" s="4">
        <v>96.444202312314999</v>
      </c>
      <c r="K259" s="4">
        <v>82.697226231876101</v>
      </c>
      <c r="L259" s="4">
        <v>70.207968389056902</v>
      </c>
    </row>
    <row r="260" spans="1:12" x14ac:dyDescent="0.25">
      <c r="A260" s="8" t="s">
        <v>101</v>
      </c>
      <c r="B260" s="2" t="s">
        <v>181</v>
      </c>
      <c r="C260" s="4">
        <v>172.970414181905</v>
      </c>
      <c r="D260" s="4">
        <v>171.90287453745299</v>
      </c>
      <c r="E260" s="4">
        <v>171.22348901862699</v>
      </c>
      <c r="F260" s="4">
        <v>170.575364727059</v>
      </c>
      <c r="G260" s="4">
        <v>160.733323712361</v>
      </c>
      <c r="H260" s="4">
        <v>153.90824769797399</v>
      </c>
      <c r="I260" s="4">
        <v>127.99828362539</v>
      </c>
      <c r="J260" s="4">
        <v>96.444202312314999</v>
      </c>
      <c r="K260" s="4">
        <v>82.697226231876101</v>
      </c>
      <c r="L260" s="4">
        <v>70.207968389056902</v>
      </c>
    </row>
    <row r="261" spans="1:12" x14ac:dyDescent="0.25">
      <c r="A261" s="8" t="s">
        <v>101</v>
      </c>
      <c r="B261" s="2" t="s">
        <v>182</v>
      </c>
      <c r="C261" s="4">
        <v>172.970414181905</v>
      </c>
      <c r="D261" s="4">
        <v>171.90309861424501</v>
      </c>
      <c r="E261" s="4">
        <v>171.22324465954199</v>
      </c>
      <c r="F261" s="4">
        <v>170.57520390442599</v>
      </c>
      <c r="G261" s="4">
        <v>160.73138256412901</v>
      </c>
      <c r="H261" s="4">
        <v>153.90824769797399</v>
      </c>
      <c r="I261" s="4">
        <v>127.99828362539</v>
      </c>
      <c r="J261" s="4">
        <v>96.038634453301697</v>
      </c>
      <c r="K261" s="4">
        <v>82.677322628487303</v>
      </c>
      <c r="L261" s="4">
        <v>70.288377335348898</v>
      </c>
    </row>
    <row r="262" spans="1:12" x14ac:dyDescent="0.25">
      <c r="A262" s="8" t="s">
        <v>101</v>
      </c>
      <c r="B262" s="2" t="s">
        <v>183</v>
      </c>
      <c r="C262" s="4">
        <v>172.970414181905</v>
      </c>
      <c r="D262" s="4">
        <v>171.90309861424501</v>
      </c>
      <c r="E262" s="4">
        <v>171.22324465954199</v>
      </c>
      <c r="F262" s="4">
        <v>170.57520390442599</v>
      </c>
      <c r="G262" s="4">
        <v>160.73138256412901</v>
      </c>
      <c r="H262" s="4">
        <v>153.90824769797399</v>
      </c>
      <c r="I262" s="4">
        <v>127.99828362539</v>
      </c>
      <c r="J262" s="4">
        <v>96.038634453301697</v>
      </c>
      <c r="K262" s="4">
        <v>82.677322628487303</v>
      </c>
      <c r="L262" s="4">
        <v>70.288377335348898</v>
      </c>
    </row>
    <row r="263" spans="1:12" x14ac:dyDescent="0.25">
      <c r="A263" s="8" t="s">
        <v>101</v>
      </c>
      <c r="B263" s="2" t="s">
        <v>184</v>
      </c>
      <c r="C263" s="4">
        <v>172.970414181905</v>
      </c>
      <c r="D263" s="4">
        <v>171.90309861424501</v>
      </c>
      <c r="E263" s="4">
        <v>171.22324465954199</v>
      </c>
      <c r="F263" s="4">
        <v>170.57520390442599</v>
      </c>
      <c r="G263" s="4">
        <v>160.73138256412901</v>
      </c>
      <c r="H263" s="4">
        <v>153.90824769797399</v>
      </c>
      <c r="I263" s="4">
        <v>127.99828362539</v>
      </c>
      <c r="J263" s="4">
        <v>96.038634453301697</v>
      </c>
      <c r="K263" s="4">
        <v>82.677322628487303</v>
      </c>
      <c r="L263" s="4">
        <v>70.288377335348898</v>
      </c>
    </row>
    <row r="264" spans="1:12" x14ac:dyDescent="0.25">
      <c r="A264" s="8" t="s">
        <v>101</v>
      </c>
      <c r="B264" s="2" t="s">
        <v>165</v>
      </c>
      <c r="C264" s="4">
        <v>172.970414181905</v>
      </c>
      <c r="D264" s="4">
        <v>171.90309861424501</v>
      </c>
      <c r="E264" s="4">
        <v>171.21516685584299</v>
      </c>
      <c r="F264" s="4">
        <v>170.56829585079399</v>
      </c>
      <c r="G264" s="4">
        <v>160.73138256412901</v>
      </c>
      <c r="H264" s="4">
        <v>153.90824769797399</v>
      </c>
      <c r="I264" s="4">
        <v>127.99828362539</v>
      </c>
      <c r="J264" s="4">
        <v>96.6717954326041</v>
      </c>
      <c r="K264" s="4">
        <v>82.689626768541999</v>
      </c>
      <c r="L264" s="4">
        <v>70.207968389056902</v>
      </c>
    </row>
    <row r="265" spans="1:12" x14ac:dyDescent="0.25">
      <c r="A265" s="8" t="s">
        <v>101</v>
      </c>
      <c r="B265" s="2" t="s">
        <v>185</v>
      </c>
      <c r="C265" s="4">
        <v>172.970414181905</v>
      </c>
      <c r="D265" s="4">
        <v>171.90309861424501</v>
      </c>
      <c r="E265" s="4">
        <v>171.22324465954199</v>
      </c>
      <c r="F265" s="4">
        <v>170.57520390442599</v>
      </c>
      <c r="G265" s="4">
        <v>160.73138256412901</v>
      </c>
      <c r="H265" s="4">
        <v>153.90824769797399</v>
      </c>
      <c r="I265" s="4">
        <v>127.99828362539</v>
      </c>
      <c r="J265" s="4">
        <v>96.368348024758802</v>
      </c>
      <c r="K265" s="4">
        <v>82.675355873989204</v>
      </c>
      <c r="L265" s="4">
        <v>70.286789911376204</v>
      </c>
    </row>
    <row r="266" spans="1:12" x14ac:dyDescent="0.25">
      <c r="A266" s="8" t="s">
        <v>101</v>
      </c>
      <c r="B266" s="2" t="s">
        <v>186</v>
      </c>
      <c r="C266" s="4">
        <v>172.970414181905</v>
      </c>
      <c r="D266" s="4">
        <v>171.90287453745299</v>
      </c>
      <c r="E266" s="4">
        <v>171.21541121492899</v>
      </c>
      <c r="F266" s="4">
        <v>170.56845667342699</v>
      </c>
      <c r="G266" s="4">
        <v>160.733323712361</v>
      </c>
      <c r="H266" s="4">
        <v>153.90824769797399</v>
      </c>
      <c r="I266" s="4">
        <v>127.99828362539</v>
      </c>
      <c r="J266" s="4">
        <v>96.671889931408899</v>
      </c>
      <c r="K266" s="4">
        <v>82.689773571261497</v>
      </c>
      <c r="L266" s="4">
        <v>70.207968389056902</v>
      </c>
    </row>
    <row r="267" spans="1:12" x14ac:dyDescent="0.25">
      <c r="A267" s="8" t="s">
        <v>101</v>
      </c>
      <c r="B267" s="2" t="s">
        <v>187</v>
      </c>
      <c r="C267" s="4">
        <v>172.970414181905</v>
      </c>
      <c r="D267" s="4">
        <v>171.90309861424501</v>
      </c>
      <c r="E267" s="4">
        <v>171.22324465954199</v>
      </c>
      <c r="F267" s="4">
        <v>170.57520390442599</v>
      </c>
      <c r="G267" s="4">
        <v>160.73138256412901</v>
      </c>
      <c r="H267" s="4">
        <v>153.90824769797399</v>
      </c>
      <c r="I267" s="4">
        <v>127.99828362539</v>
      </c>
      <c r="J267" s="4">
        <v>96.662856295287597</v>
      </c>
      <c r="K267" s="4">
        <v>82.681144444786099</v>
      </c>
      <c r="L267" s="4">
        <v>70.213430491475407</v>
      </c>
    </row>
    <row r="268" spans="1:12" x14ac:dyDescent="0.25">
      <c r="A268" s="8" t="s">
        <v>101</v>
      </c>
      <c r="B268" s="2" t="s">
        <v>188</v>
      </c>
      <c r="C268" s="4">
        <v>172.970414181905</v>
      </c>
      <c r="D268" s="4">
        <v>171.90287453745299</v>
      </c>
      <c r="E268" s="4">
        <v>171.22348901862699</v>
      </c>
      <c r="F268" s="4">
        <v>170.575364727059</v>
      </c>
      <c r="G268" s="4">
        <v>160.733323712361</v>
      </c>
      <c r="H268" s="4">
        <v>153.90824769797399</v>
      </c>
      <c r="I268" s="4">
        <v>127.99828362539</v>
      </c>
      <c r="J268" s="4">
        <v>96.444202312314999</v>
      </c>
      <c r="K268" s="4">
        <v>82.697226231876101</v>
      </c>
      <c r="L268" s="4">
        <v>70.207968389056902</v>
      </c>
    </row>
    <row r="269" spans="1:12" x14ac:dyDescent="0.25">
      <c r="A269" s="8" t="s">
        <v>101</v>
      </c>
      <c r="B269" s="2" t="s">
        <v>189</v>
      </c>
      <c r="C269" s="4">
        <v>172.970414181905</v>
      </c>
      <c r="D269" s="4">
        <v>171.90287453745299</v>
      </c>
      <c r="E269" s="4">
        <v>171.22348901862699</v>
      </c>
      <c r="F269" s="4">
        <v>170.575364727059</v>
      </c>
      <c r="G269" s="4">
        <v>160.733323712361</v>
      </c>
      <c r="H269" s="4">
        <v>153.90824769797399</v>
      </c>
      <c r="I269" s="4">
        <v>127.99828362539</v>
      </c>
      <c r="J269" s="4">
        <v>96.444202312314999</v>
      </c>
      <c r="K269" s="4">
        <v>82.697226231876101</v>
      </c>
      <c r="L269" s="4">
        <v>70.207968389056902</v>
      </c>
    </row>
    <row r="270" spans="1:12" x14ac:dyDescent="0.25">
      <c r="A270" s="8" t="s">
        <v>101</v>
      </c>
      <c r="B270" s="2" t="s">
        <v>190</v>
      </c>
      <c r="C270" s="4">
        <v>172.970414181905</v>
      </c>
      <c r="D270" s="4">
        <v>171.90287453745299</v>
      </c>
      <c r="E270" s="4">
        <v>171.22348901862699</v>
      </c>
      <c r="F270" s="4">
        <v>170.575364727059</v>
      </c>
      <c r="G270" s="4">
        <v>160.733323712361</v>
      </c>
      <c r="H270" s="4">
        <v>153.90824769797399</v>
      </c>
      <c r="I270" s="4">
        <v>127.99828362539</v>
      </c>
      <c r="J270" s="4">
        <v>96.444202312314999</v>
      </c>
      <c r="K270" s="4">
        <v>82.697226231876101</v>
      </c>
      <c r="L270" s="4">
        <v>70.207968389056902</v>
      </c>
    </row>
    <row r="271" spans="1:12" x14ac:dyDescent="0.25">
      <c r="A271" s="8" t="s">
        <v>101</v>
      </c>
      <c r="B271" s="2" t="s">
        <v>191</v>
      </c>
      <c r="C271" s="4">
        <v>172.970414181905</v>
      </c>
      <c r="D271" s="4">
        <v>171.90309861424501</v>
      </c>
      <c r="E271" s="4">
        <v>171.22324465954199</v>
      </c>
      <c r="F271" s="4">
        <v>170.57520390442599</v>
      </c>
      <c r="G271" s="4">
        <v>160.73138256412901</v>
      </c>
      <c r="H271" s="4">
        <v>153.90824769797399</v>
      </c>
      <c r="I271" s="4">
        <v>127.99828362539</v>
      </c>
      <c r="J271" s="4">
        <v>96.038634453301697</v>
      </c>
      <c r="K271" s="4">
        <v>82.677322628487303</v>
      </c>
      <c r="L271" s="4">
        <v>70.288377335348898</v>
      </c>
    </row>
    <row r="272" spans="1:12" x14ac:dyDescent="0.25">
      <c r="A272" s="8" t="s">
        <v>101</v>
      </c>
      <c r="B272" s="2" t="s">
        <v>192</v>
      </c>
      <c r="C272" s="4">
        <v>172.970414181905</v>
      </c>
      <c r="D272" s="4">
        <v>171.90309861424501</v>
      </c>
      <c r="E272" s="4">
        <v>171.22324465954199</v>
      </c>
      <c r="F272" s="4">
        <v>170.57520390442599</v>
      </c>
      <c r="G272" s="4">
        <v>160.73138256412901</v>
      </c>
      <c r="H272" s="4">
        <v>153.90824769797399</v>
      </c>
      <c r="I272" s="4">
        <v>127.99828362539</v>
      </c>
      <c r="J272" s="4">
        <v>96.038634453301697</v>
      </c>
      <c r="K272" s="4">
        <v>82.677322628487303</v>
      </c>
      <c r="L272" s="4">
        <v>70.288377335348898</v>
      </c>
    </row>
    <row r="273" spans="1:12" x14ac:dyDescent="0.25">
      <c r="A273" s="8" t="s">
        <v>101</v>
      </c>
      <c r="B273" s="2" t="s">
        <v>193</v>
      </c>
      <c r="C273" s="4">
        <v>172.970414181905</v>
      </c>
      <c r="D273" s="4">
        <v>171.90309861424501</v>
      </c>
      <c r="E273" s="4">
        <v>171.22324465954199</v>
      </c>
      <c r="F273" s="4">
        <v>170.57520390442599</v>
      </c>
      <c r="G273" s="4">
        <v>160.73138256412901</v>
      </c>
      <c r="H273" s="4">
        <v>153.90824769797399</v>
      </c>
      <c r="I273" s="4">
        <v>127.99828362539</v>
      </c>
      <c r="J273" s="4">
        <v>96.038634453301697</v>
      </c>
      <c r="K273" s="4">
        <v>82.677322628487303</v>
      </c>
      <c r="L273" s="4">
        <v>70.288377335348898</v>
      </c>
    </row>
    <row r="274" spans="1:12" x14ac:dyDescent="0.25">
      <c r="A274" s="2" t="s">
        <v>102</v>
      </c>
      <c r="B274" s="2" t="s">
        <v>166</v>
      </c>
      <c r="C274" s="4">
        <v>2058.67077101311</v>
      </c>
      <c r="D274" s="4">
        <v>1861.3576009865501</v>
      </c>
      <c r="E274" s="4">
        <v>1440.89792805974</v>
      </c>
      <c r="F274" s="4">
        <v>1223.4704429773799</v>
      </c>
      <c r="G274" s="4">
        <v>1092.23262251497</v>
      </c>
      <c r="H274" s="4">
        <v>1018.47454568944</v>
      </c>
      <c r="I274" s="4">
        <v>911.05174096015401</v>
      </c>
      <c r="J274" s="4">
        <v>757.10431023997705</v>
      </c>
      <c r="K274" s="4">
        <v>709.55779028397501</v>
      </c>
      <c r="L274" s="4">
        <v>660.691734006297</v>
      </c>
    </row>
    <row r="275" spans="1:12" x14ac:dyDescent="0.25">
      <c r="A275" s="8" t="s">
        <v>102</v>
      </c>
      <c r="B275" s="2" t="s">
        <v>163</v>
      </c>
      <c r="C275" s="4">
        <v>2058.67077101311</v>
      </c>
      <c r="D275" s="4">
        <v>1861.3576009865601</v>
      </c>
      <c r="E275" s="4">
        <v>1440.89792805974</v>
      </c>
      <c r="F275" s="4">
        <v>1246.47353901615</v>
      </c>
      <c r="G275" s="4">
        <v>725.74838595016104</v>
      </c>
      <c r="H275" s="4">
        <v>807.322541584806</v>
      </c>
      <c r="I275" s="4">
        <v>839.95412590891203</v>
      </c>
      <c r="J275" s="4">
        <v>1195.7115913877201</v>
      </c>
      <c r="K275" s="4">
        <v>1303.5216249912501</v>
      </c>
      <c r="L275" s="4">
        <v>1077.0696872964199</v>
      </c>
    </row>
    <row r="276" spans="1:12" x14ac:dyDescent="0.25">
      <c r="A276" s="8" t="s">
        <v>102</v>
      </c>
      <c r="B276" s="2" t="s">
        <v>167</v>
      </c>
      <c r="C276" s="4">
        <v>2058.67077101311</v>
      </c>
      <c r="D276" s="4">
        <v>1861.3576009865601</v>
      </c>
      <c r="E276" s="4">
        <v>1440.89792805974</v>
      </c>
      <c r="F276" s="4">
        <v>1241.5149564537201</v>
      </c>
      <c r="G276" s="4">
        <v>730.46098357539097</v>
      </c>
      <c r="H276" s="4">
        <v>812.08108914480101</v>
      </c>
      <c r="I276" s="4">
        <v>839.65602039299802</v>
      </c>
      <c r="J276" s="4">
        <v>1203.3623686419201</v>
      </c>
      <c r="K276" s="4">
        <v>1313.12258340323</v>
      </c>
      <c r="L276" s="4">
        <v>1115.5215664509899</v>
      </c>
    </row>
    <row r="277" spans="1:12" x14ac:dyDescent="0.25">
      <c r="A277" s="8" t="s">
        <v>102</v>
      </c>
      <c r="B277" s="2" t="s">
        <v>168</v>
      </c>
      <c r="C277" s="4">
        <v>2058.67077101311</v>
      </c>
      <c r="D277" s="4">
        <v>1861.3576009865601</v>
      </c>
      <c r="E277" s="4">
        <v>1440.89792805974</v>
      </c>
      <c r="F277" s="4">
        <v>1247.7090797764799</v>
      </c>
      <c r="G277" s="4">
        <v>729.71297648120606</v>
      </c>
      <c r="H277" s="4">
        <v>812.25267712879997</v>
      </c>
      <c r="I277" s="4">
        <v>848.52930736958103</v>
      </c>
      <c r="J277" s="4">
        <v>1195.7607640415799</v>
      </c>
      <c r="K277" s="4">
        <v>1309.3767897452699</v>
      </c>
      <c r="L277" s="4">
        <v>1078.17682134911</v>
      </c>
    </row>
    <row r="278" spans="1:12" x14ac:dyDescent="0.25">
      <c r="A278" s="8" t="s">
        <v>102</v>
      </c>
      <c r="B278" s="2" t="s">
        <v>169</v>
      </c>
      <c r="C278" s="4">
        <v>2058.67077101311</v>
      </c>
      <c r="D278" s="4">
        <v>1861.3576009865601</v>
      </c>
      <c r="E278" s="4">
        <v>1440.89792805974</v>
      </c>
      <c r="F278" s="4">
        <v>1241.34143440406</v>
      </c>
      <c r="G278" s="4">
        <v>728.97664508028799</v>
      </c>
      <c r="H278" s="4">
        <v>811.38137030651296</v>
      </c>
      <c r="I278" s="4">
        <v>839.00971576989798</v>
      </c>
      <c r="J278" s="4">
        <v>1200.2229605648799</v>
      </c>
      <c r="K278" s="4">
        <v>1344.39919092369</v>
      </c>
      <c r="L278" s="4">
        <v>1160.54530328494</v>
      </c>
    </row>
    <row r="279" spans="1:12" x14ac:dyDescent="0.25">
      <c r="A279" s="8" t="s">
        <v>102</v>
      </c>
      <c r="B279" s="2" t="s">
        <v>170</v>
      </c>
      <c r="C279" s="4">
        <v>2058.67077101311</v>
      </c>
      <c r="D279" s="4">
        <v>1861.3576009865601</v>
      </c>
      <c r="E279" s="4">
        <v>1440.89792805974</v>
      </c>
      <c r="F279" s="4">
        <v>1247.6498704662799</v>
      </c>
      <c r="G279" s="4">
        <v>729.52138614771002</v>
      </c>
      <c r="H279" s="4">
        <v>812.15290342112098</v>
      </c>
      <c r="I279" s="4">
        <v>848.18976242385497</v>
      </c>
      <c r="J279" s="4">
        <v>1195.85911469178</v>
      </c>
      <c r="K279" s="4">
        <v>1309.3860524534</v>
      </c>
      <c r="L279" s="4">
        <v>1075.6872765486301</v>
      </c>
    </row>
    <row r="280" spans="1:12" x14ac:dyDescent="0.25">
      <c r="A280" s="8" t="s">
        <v>102</v>
      </c>
      <c r="B280" s="2" t="s">
        <v>171</v>
      </c>
      <c r="C280" s="4">
        <v>2058.67077101311</v>
      </c>
      <c r="D280" s="4">
        <v>1861.3576009865601</v>
      </c>
      <c r="E280" s="4">
        <v>1440.89792805974</v>
      </c>
      <c r="F280" s="4">
        <v>1247.64987046792</v>
      </c>
      <c r="G280" s="4">
        <v>729.52138646977505</v>
      </c>
      <c r="H280" s="4">
        <v>812.15290334993995</v>
      </c>
      <c r="I280" s="4">
        <v>848.18976234965601</v>
      </c>
      <c r="J280" s="4">
        <v>1195.8591146082699</v>
      </c>
      <c r="K280" s="4">
        <v>1309.38605236997</v>
      </c>
      <c r="L280" s="4">
        <v>1075.6872765563101</v>
      </c>
    </row>
    <row r="281" spans="1:12" x14ac:dyDescent="0.25">
      <c r="A281" s="8" t="s">
        <v>102</v>
      </c>
      <c r="B281" s="2" t="s">
        <v>172</v>
      </c>
      <c r="C281" s="4">
        <v>2058.67077101311</v>
      </c>
      <c r="D281" s="4">
        <v>1861.3576009865601</v>
      </c>
      <c r="E281" s="4">
        <v>1440.89792805974</v>
      </c>
      <c r="F281" s="4">
        <v>1247.64987046792</v>
      </c>
      <c r="G281" s="4">
        <v>729.52138615346303</v>
      </c>
      <c r="H281" s="4">
        <v>812.15290334871895</v>
      </c>
      <c r="I281" s="4">
        <v>848.18976234905097</v>
      </c>
      <c r="J281" s="4">
        <v>1195.8591146087299</v>
      </c>
      <c r="K281" s="4">
        <v>1309.38605237045</v>
      </c>
      <c r="L281" s="4">
        <v>1075.68727655415</v>
      </c>
    </row>
    <row r="282" spans="1:12" x14ac:dyDescent="0.25">
      <c r="A282" s="8" t="s">
        <v>102</v>
      </c>
      <c r="B282" s="2" t="s">
        <v>173</v>
      </c>
      <c r="C282" s="4">
        <v>2058.67077101311</v>
      </c>
      <c r="D282" s="4">
        <v>1861.3576009865601</v>
      </c>
      <c r="E282" s="4">
        <v>1440.89792805974</v>
      </c>
      <c r="F282" s="4">
        <v>1241.34143440409</v>
      </c>
      <c r="G282" s="4">
        <v>728.97664508062098</v>
      </c>
      <c r="H282" s="4">
        <v>811.38137030647101</v>
      </c>
      <c r="I282" s="4">
        <v>839.00971576990298</v>
      </c>
      <c r="J282" s="4">
        <v>1200.22296056491</v>
      </c>
      <c r="K282" s="4">
        <v>1344.39919092369</v>
      </c>
      <c r="L282" s="4">
        <v>1160.54530328501</v>
      </c>
    </row>
    <row r="283" spans="1:12" x14ac:dyDescent="0.25">
      <c r="A283" s="8" t="s">
        <v>102</v>
      </c>
      <c r="B283" s="2" t="s">
        <v>174</v>
      </c>
      <c r="C283" s="4">
        <v>2058.67077101311</v>
      </c>
      <c r="D283" s="4">
        <v>1861.3576009865601</v>
      </c>
      <c r="E283" s="4">
        <v>1440.89792805974</v>
      </c>
      <c r="F283" s="4">
        <v>1241.34143440394</v>
      </c>
      <c r="G283" s="4">
        <v>728.97664508063099</v>
      </c>
      <c r="H283" s="4">
        <v>811.38137030651603</v>
      </c>
      <c r="I283" s="4">
        <v>839.00971576990605</v>
      </c>
      <c r="J283" s="4">
        <v>1200.2229605647799</v>
      </c>
      <c r="K283" s="4">
        <v>1344.39919092369</v>
      </c>
      <c r="L283" s="4">
        <v>1160.54530328483</v>
      </c>
    </row>
    <row r="284" spans="1:12" x14ac:dyDescent="0.25">
      <c r="A284" s="8" t="s">
        <v>102</v>
      </c>
      <c r="B284" s="2" t="s">
        <v>175</v>
      </c>
      <c r="C284" s="4">
        <v>2058.67077101311</v>
      </c>
      <c r="D284" s="4">
        <v>1861.3576009865601</v>
      </c>
      <c r="E284" s="4">
        <v>1440.89792805974</v>
      </c>
      <c r="F284" s="4">
        <v>1241.3414344043099</v>
      </c>
      <c r="G284" s="4">
        <v>728.97664508087098</v>
      </c>
      <c r="H284" s="4">
        <v>811.38137030647704</v>
      </c>
      <c r="I284" s="4">
        <v>839.00971576991799</v>
      </c>
      <c r="J284" s="4">
        <v>1200.22296056503</v>
      </c>
      <c r="K284" s="4">
        <v>1344.39919092369</v>
      </c>
      <c r="L284" s="4">
        <v>1160.5453032850701</v>
      </c>
    </row>
    <row r="285" spans="1:12" x14ac:dyDescent="0.25">
      <c r="A285" s="8" t="s">
        <v>102</v>
      </c>
      <c r="B285" s="2" t="s">
        <v>164</v>
      </c>
      <c r="C285" s="4">
        <v>2058.67077101311</v>
      </c>
      <c r="D285" s="4">
        <v>1861.3576009865601</v>
      </c>
      <c r="E285" s="4">
        <v>1440.89792805974</v>
      </c>
      <c r="F285" s="4">
        <v>1246.4735390184501</v>
      </c>
      <c r="G285" s="4">
        <v>725.74838595194501</v>
      </c>
      <c r="H285" s="4">
        <v>807.32254149581502</v>
      </c>
      <c r="I285" s="4">
        <v>839.95412590886599</v>
      </c>
      <c r="J285" s="4">
        <v>1195.7115913872301</v>
      </c>
      <c r="K285" s="4">
        <v>1303.5216249907501</v>
      </c>
      <c r="L285" s="4">
        <v>1077.0696872967601</v>
      </c>
    </row>
    <row r="286" spans="1:12" x14ac:dyDescent="0.25">
      <c r="A286" s="8" t="s">
        <v>102</v>
      </c>
      <c r="B286" s="2" t="s">
        <v>176</v>
      </c>
      <c r="C286" s="4">
        <v>2058.67077101311</v>
      </c>
      <c r="D286" s="4">
        <v>1861.3576009865601</v>
      </c>
      <c r="E286" s="4">
        <v>1440.89792805974</v>
      </c>
      <c r="F286" s="4">
        <v>1241.51495645369</v>
      </c>
      <c r="G286" s="4">
        <v>730.46098357539904</v>
      </c>
      <c r="H286" s="4">
        <v>812.08108914479999</v>
      </c>
      <c r="I286" s="4">
        <v>839.65602039297403</v>
      </c>
      <c r="J286" s="4">
        <v>1203.36236864331</v>
      </c>
      <c r="K286" s="4">
        <v>1313.1225834046299</v>
      </c>
      <c r="L286" s="4">
        <v>1115.5215664524001</v>
      </c>
    </row>
    <row r="287" spans="1:12" x14ac:dyDescent="0.25">
      <c r="A287" s="8" t="s">
        <v>102</v>
      </c>
      <c r="B287" s="2" t="s">
        <v>177</v>
      </c>
      <c r="C287" s="4">
        <v>2058.67077101311</v>
      </c>
      <c r="D287" s="4">
        <v>1861.3576009865601</v>
      </c>
      <c r="E287" s="4">
        <v>1440.89792805974</v>
      </c>
      <c r="F287" s="4">
        <v>1247.70907977877</v>
      </c>
      <c r="G287" s="4">
        <v>729.71297648633504</v>
      </c>
      <c r="H287" s="4">
        <v>812.25267713260303</v>
      </c>
      <c r="I287" s="4">
        <v>848.52930738169005</v>
      </c>
      <c r="J287" s="4">
        <v>1195.7607640400699</v>
      </c>
      <c r="K287" s="4">
        <v>1309.3767897437499</v>
      </c>
      <c r="L287" s="4">
        <v>1078.1768213550999</v>
      </c>
    </row>
    <row r="288" spans="1:12" x14ac:dyDescent="0.25">
      <c r="A288" s="8" t="s">
        <v>102</v>
      </c>
      <c r="B288" s="2" t="s">
        <v>178</v>
      </c>
      <c r="C288" s="4">
        <v>2058.67077101311</v>
      </c>
      <c r="D288" s="4">
        <v>1861.3576009865601</v>
      </c>
      <c r="E288" s="4">
        <v>1440.89792805974</v>
      </c>
      <c r="F288" s="4">
        <v>1241.34143440407</v>
      </c>
      <c r="G288" s="4">
        <v>728.97664508039395</v>
      </c>
      <c r="H288" s="4">
        <v>811.38137030646897</v>
      </c>
      <c r="I288" s="4">
        <v>839.00971576990503</v>
      </c>
      <c r="J288" s="4">
        <v>1200.2229605648799</v>
      </c>
      <c r="K288" s="4">
        <v>1344.39919092369</v>
      </c>
      <c r="L288" s="4">
        <v>1160.54530328499</v>
      </c>
    </row>
    <row r="289" spans="1:12" x14ac:dyDescent="0.25">
      <c r="A289" s="8" t="s">
        <v>102</v>
      </c>
      <c r="B289" s="2" t="s">
        <v>179</v>
      </c>
      <c r="C289" s="4">
        <v>2058.67077101311</v>
      </c>
      <c r="D289" s="4">
        <v>1861.3576009865601</v>
      </c>
      <c r="E289" s="4">
        <v>1440.89792805974</v>
      </c>
      <c r="F289" s="4">
        <v>1246.02657315088</v>
      </c>
      <c r="G289" s="4">
        <v>725.06793742890602</v>
      </c>
      <c r="H289" s="4">
        <v>802.761749075382</v>
      </c>
      <c r="I289" s="4">
        <v>831.89600781138199</v>
      </c>
      <c r="J289" s="4">
        <v>1191.6595271635899</v>
      </c>
      <c r="K289" s="4">
        <v>1301.7351290950701</v>
      </c>
      <c r="L289" s="4">
        <v>1028.27269692955</v>
      </c>
    </row>
    <row r="290" spans="1:12" x14ac:dyDescent="0.25">
      <c r="A290" s="8" t="s">
        <v>102</v>
      </c>
      <c r="B290" s="2" t="s">
        <v>180</v>
      </c>
      <c r="C290" s="4">
        <v>2058.67077101311</v>
      </c>
      <c r="D290" s="4">
        <v>1861.3576009865601</v>
      </c>
      <c r="E290" s="4">
        <v>1440.89792805974</v>
      </c>
      <c r="F290" s="4">
        <v>1246.02657315089</v>
      </c>
      <c r="G290" s="4">
        <v>725.06793742889101</v>
      </c>
      <c r="H290" s="4">
        <v>802.76174907544203</v>
      </c>
      <c r="I290" s="4">
        <v>831.89600781133902</v>
      </c>
      <c r="J290" s="4">
        <v>1191.6595271634201</v>
      </c>
      <c r="K290" s="4">
        <v>1301.7351290950801</v>
      </c>
      <c r="L290" s="4">
        <v>1028.2726969297</v>
      </c>
    </row>
    <row r="291" spans="1:12" x14ac:dyDescent="0.25">
      <c r="A291" s="8" t="s">
        <v>102</v>
      </c>
      <c r="B291" s="2" t="s">
        <v>181</v>
      </c>
      <c r="C291" s="4">
        <v>2058.67077101311</v>
      </c>
      <c r="D291" s="4">
        <v>1861.3576009865601</v>
      </c>
      <c r="E291" s="4">
        <v>1440.89792805974</v>
      </c>
      <c r="F291" s="4">
        <v>1246.02657315088</v>
      </c>
      <c r="G291" s="4">
        <v>725.06793743675303</v>
      </c>
      <c r="H291" s="4">
        <v>802.76174907537904</v>
      </c>
      <c r="I291" s="4">
        <v>831.896007811348</v>
      </c>
      <c r="J291" s="4">
        <v>1191.6595271634301</v>
      </c>
      <c r="K291" s="4">
        <v>1301.7351290950801</v>
      </c>
      <c r="L291" s="4">
        <v>1028.27269692654</v>
      </c>
    </row>
    <row r="292" spans="1:12" x14ac:dyDescent="0.25">
      <c r="A292" s="8" t="s">
        <v>102</v>
      </c>
      <c r="B292" s="2" t="s">
        <v>182</v>
      </c>
      <c r="C292" s="4">
        <v>2058.67077101311</v>
      </c>
      <c r="D292" s="4">
        <v>1861.3576009865601</v>
      </c>
      <c r="E292" s="4">
        <v>1440.89792805974</v>
      </c>
      <c r="F292" s="4">
        <v>1241.1157989257299</v>
      </c>
      <c r="G292" s="4">
        <v>729.19963992630505</v>
      </c>
      <c r="H292" s="4">
        <v>810.13094822159599</v>
      </c>
      <c r="I292" s="4">
        <v>838.26924796128901</v>
      </c>
      <c r="J292" s="4">
        <v>1191.2794423714899</v>
      </c>
      <c r="K292" s="4">
        <v>1311.1086821819699</v>
      </c>
      <c r="L292" s="4">
        <v>1099.6575318441901</v>
      </c>
    </row>
    <row r="293" spans="1:12" x14ac:dyDescent="0.25">
      <c r="A293" s="8" t="s">
        <v>102</v>
      </c>
      <c r="B293" s="2" t="s">
        <v>183</v>
      </c>
      <c r="C293" s="4">
        <v>2058.67077101311</v>
      </c>
      <c r="D293" s="4">
        <v>1861.3576009865601</v>
      </c>
      <c r="E293" s="4">
        <v>1440.89792805974</v>
      </c>
      <c r="F293" s="4">
        <v>1241.1157989256001</v>
      </c>
      <c r="G293" s="4">
        <v>729.19963992688099</v>
      </c>
      <c r="H293" s="4">
        <v>810.13094822211303</v>
      </c>
      <c r="I293" s="4">
        <v>838.26924796131004</v>
      </c>
      <c r="J293" s="4">
        <v>1191.27944237169</v>
      </c>
      <c r="K293" s="4">
        <v>1311.1086821819999</v>
      </c>
      <c r="L293" s="4">
        <v>1099.6575318442699</v>
      </c>
    </row>
    <row r="294" spans="1:12" x14ac:dyDescent="0.25">
      <c r="A294" s="8" t="s">
        <v>102</v>
      </c>
      <c r="B294" s="2" t="s">
        <v>184</v>
      </c>
      <c r="C294" s="4">
        <v>2058.67077101311</v>
      </c>
      <c r="D294" s="4">
        <v>1861.3576009865601</v>
      </c>
      <c r="E294" s="4">
        <v>1440.89792805974</v>
      </c>
      <c r="F294" s="4">
        <v>1241.11579892543</v>
      </c>
      <c r="G294" s="4">
        <v>729.19964074530105</v>
      </c>
      <c r="H294" s="4">
        <v>810.13094822211303</v>
      </c>
      <c r="I294" s="4">
        <v>838.26924796129197</v>
      </c>
      <c r="J294" s="4">
        <v>1191.2794423714899</v>
      </c>
      <c r="K294" s="4">
        <v>1311.1086821819699</v>
      </c>
      <c r="L294" s="4">
        <v>1099.6575318441901</v>
      </c>
    </row>
    <row r="295" spans="1:12" x14ac:dyDescent="0.25">
      <c r="A295" s="8" t="s">
        <v>102</v>
      </c>
      <c r="B295" s="2" t="s">
        <v>165</v>
      </c>
      <c r="C295" s="4">
        <v>2058.67077101311</v>
      </c>
      <c r="D295" s="4">
        <v>1861.3576009865601</v>
      </c>
      <c r="E295" s="4">
        <v>1440.89792805974</v>
      </c>
      <c r="F295" s="4">
        <v>1246.4735390184401</v>
      </c>
      <c r="G295" s="4">
        <v>725.74838595364895</v>
      </c>
      <c r="H295" s="4">
        <v>807.322541496859</v>
      </c>
      <c r="I295" s="4">
        <v>839.95412590892499</v>
      </c>
      <c r="J295" s="4">
        <v>1195.7115913883899</v>
      </c>
      <c r="K295" s="4">
        <v>1303.5216249920099</v>
      </c>
      <c r="L295" s="4">
        <v>1077.06968729148</v>
      </c>
    </row>
    <row r="296" spans="1:12" x14ac:dyDescent="0.25">
      <c r="A296" s="8" t="s">
        <v>102</v>
      </c>
      <c r="B296" s="2" t="s">
        <v>185</v>
      </c>
      <c r="C296" s="4">
        <v>2058.67077101311</v>
      </c>
      <c r="D296" s="4">
        <v>1861.3576009865601</v>
      </c>
      <c r="E296" s="4">
        <v>1440.89792805974</v>
      </c>
      <c r="F296" s="4">
        <v>1241.5149564537001</v>
      </c>
      <c r="G296" s="4">
        <v>730.46098360629799</v>
      </c>
      <c r="H296" s="4">
        <v>812.08108914589604</v>
      </c>
      <c r="I296" s="4">
        <v>839.65602039299802</v>
      </c>
      <c r="J296" s="4">
        <v>1203.3623686419101</v>
      </c>
      <c r="K296" s="4">
        <v>1313.12258340323</v>
      </c>
      <c r="L296" s="4">
        <v>1115.5215664510899</v>
      </c>
    </row>
    <row r="297" spans="1:12" x14ac:dyDescent="0.25">
      <c r="A297" s="8" t="s">
        <v>102</v>
      </c>
      <c r="B297" s="2" t="s">
        <v>186</v>
      </c>
      <c r="C297" s="4">
        <v>2058.67077101311</v>
      </c>
      <c r="D297" s="4">
        <v>1861.3576009865601</v>
      </c>
      <c r="E297" s="4">
        <v>1440.89792805974</v>
      </c>
      <c r="F297" s="4">
        <v>1247.7090797762</v>
      </c>
      <c r="G297" s="4">
        <v>729.71297647799497</v>
      </c>
      <c r="H297" s="4">
        <v>812.25267711847403</v>
      </c>
      <c r="I297" s="4">
        <v>848.52930735426105</v>
      </c>
      <c r="J297" s="4">
        <v>1195.7607640280501</v>
      </c>
      <c r="K297" s="4">
        <v>1309.37678973175</v>
      </c>
      <c r="L297" s="4">
        <v>1078.1768213401399</v>
      </c>
    </row>
    <row r="298" spans="1:12" x14ac:dyDescent="0.25">
      <c r="A298" s="8" t="s">
        <v>102</v>
      </c>
      <c r="B298" s="2" t="s">
        <v>187</v>
      </c>
      <c r="C298" s="4">
        <v>2058.67077101311</v>
      </c>
      <c r="D298" s="4">
        <v>1861.3576009865601</v>
      </c>
      <c r="E298" s="4">
        <v>1440.89792805974</v>
      </c>
      <c r="F298" s="4">
        <v>1241.34143440407</v>
      </c>
      <c r="G298" s="4">
        <v>728.97664508073899</v>
      </c>
      <c r="H298" s="4">
        <v>811.38137030654298</v>
      </c>
      <c r="I298" s="4">
        <v>839.00971576990401</v>
      </c>
      <c r="J298" s="4">
        <v>1200.2229605648899</v>
      </c>
      <c r="K298" s="4">
        <v>1344.39919092369</v>
      </c>
      <c r="L298" s="4">
        <v>1160.54530328499</v>
      </c>
    </row>
    <row r="299" spans="1:12" x14ac:dyDescent="0.25">
      <c r="A299" s="8" t="s">
        <v>102</v>
      </c>
      <c r="B299" s="2" t="s">
        <v>188</v>
      </c>
      <c r="C299" s="4">
        <v>2058.67077101311</v>
      </c>
      <c r="D299" s="4">
        <v>1861.3576009865601</v>
      </c>
      <c r="E299" s="4">
        <v>1440.89792805974</v>
      </c>
      <c r="F299" s="4">
        <v>1246.02657315089</v>
      </c>
      <c r="G299" s="4">
        <v>725.06793742891603</v>
      </c>
      <c r="H299" s="4">
        <v>802.76174907542998</v>
      </c>
      <c r="I299" s="4">
        <v>831.89600781134504</v>
      </c>
      <c r="J299" s="4">
        <v>1191.6595271635099</v>
      </c>
      <c r="K299" s="4">
        <v>1301.7351290950801</v>
      </c>
      <c r="L299" s="4">
        <v>1028.2726969262601</v>
      </c>
    </row>
    <row r="300" spans="1:12" x14ac:dyDescent="0.25">
      <c r="A300" s="8" t="s">
        <v>102</v>
      </c>
      <c r="B300" s="2" t="s">
        <v>189</v>
      </c>
      <c r="C300" s="4">
        <v>2058.67077101311</v>
      </c>
      <c r="D300" s="4">
        <v>1861.3576009865601</v>
      </c>
      <c r="E300" s="4">
        <v>1440.89792805974</v>
      </c>
      <c r="F300" s="4">
        <v>1246.02657315089</v>
      </c>
      <c r="G300" s="4">
        <v>725.06793742890295</v>
      </c>
      <c r="H300" s="4">
        <v>802.76174907541895</v>
      </c>
      <c r="I300" s="4">
        <v>831.89600781138199</v>
      </c>
      <c r="J300" s="4">
        <v>1191.6595271636199</v>
      </c>
      <c r="K300" s="4">
        <v>1301.7351290950801</v>
      </c>
      <c r="L300" s="4">
        <v>1028.27269692615</v>
      </c>
    </row>
    <row r="301" spans="1:12" x14ac:dyDescent="0.25">
      <c r="A301" s="8" t="s">
        <v>102</v>
      </c>
      <c r="B301" s="2" t="s">
        <v>190</v>
      </c>
      <c r="C301" s="4">
        <v>2058.67077101311</v>
      </c>
      <c r="D301" s="4">
        <v>1861.3576009865601</v>
      </c>
      <c r="E301" s="4">
        <v>1440.89792805974</v>
      </c>
      <c r="F301" s="4">
        <v>1246.02657315088</v>
      </c>
      <c r="G301" s="4">
        <v>725.06793742890704</v>
      </c>
      <c r="H301" s="4">
        <v>802.76174907553604</v>
      </c>
      <c r="I301" s="4">
        <v>831.89600781134902</v>
      </c>
      <c r="J301" s="4">
        <v>1191.6595271634301</v>
      </c>
      <c r="K301" s="4">
        <v>1301.7351290950701</v>
      </c>
      <c r="L301" s="4">
        <v>1028.27269679298</v>
      </c>
    </row>
    <row r="302" spans="1:12" x14ac:dyDescent="0.25">
      <c r="A302" s="8" t="s">
        <v>102</v>
      </c>
      <c r="B302" s="2" t="s">
        <v>191</v>
      </c>
      <c r="C302" s="4">
        <v>2058.67077101311</v>
      </c>
      <c r="D302" s="4">
        <v>1861.3576009865601</v>
      </c>
      <c r="E302" s="4">
        <v>1440.89792805974</v>
      </c>
      <c r="F302" s="4">
        <v>1241.11579892544</v>
      </c>
      <c r="G302" s="4">
        <v>729.19963992693101</v>
      </c>
      <c r="H302" s="4">
        <v>810.13094822210303</v>
      </c>
      <c r="I302" s="4">
        <v>838.26924796128901</v>
      </c>
      <c r="J302" s="4">
        <v>1191.2794423714899</v>
      </c>
      <c r="K302" s="4">
        <v>1311.1086821819699</v>
      </c>
      <c r="L302" s="4">
        <v>1099.6575318441901</v>
      </c>
    </row>
    <row r="303" spans="1:12" x14ac:dyDescent="0.25">
      <c r="A303" s="8" t="s">
        <v>102</v>
      </c>
      <c r="B303" s="2" t="s">
        <v>192</v>
      </c>
      <c r="C303" s="4">
        <v>2058.67077101311</v>
      </c>
      <c r="D303" s="4">
        <v>1861.3576009865601</v>
      </c>
      <c r="E303" s="4">
        <v>1440.89792805974</v>
      </c>
      <c r="F303" s="4">
        <v>1241.11579892544</v>
      </c>
      <c r="G303" s="4">
        <v>729.199639927205</v>
      </c>
      <c r="H303" s="4">
        <v>810.13094822211394</v>
      </c>
      <c r="I303" s="4">
        <v>838.26924796129697</v>
      </c>
      <c r="J303" s="4">
        <v>1191.2794423715</v>
      </c>
      <c r="K303" s="4">
        <v>1311.1086821819699</v>
      </c>
      <c r="L303" s="4">
        <v>1099.6575318441901</v>
      </c>
    </row>
    <row r="304" spans="1:12" x14ac:dyDescent="0.25">
      <c r="A304" s="8" t="s">
        <v>102</v>
      </c>
      <c r="B304" s="2" t="s">
        <v>193</v>
      </c>
      <c r="C304" s="4">
        <v>2058.67077101311</v>
      </c>
      <c r="D304" s="4">
        <v>1861.3576009865601</v>
      </c>
      <c r="E304" s="4">
        <v>1440.89792805974</v>
      </c>
      <c r="F304" s="4">
        <v>1241.11579892551</v>
      </c>
      <c r="G304" s="4">
        <v>729.19963992710996</v>
      </c>
      <c r="H304" s="4">
        <v>810.13094822272001</v>
      </c>
      <c r="I304" s="4">
        <v>838.26924796129197</v>
      </c>
      <c r="J304" s="4">
        <v>1191.2794423714899</v>
      </c>
      <c r="K304" s="4">
        <v>1311.1086821819699</v>
      </c>
      <c r="L304" s="4">
        <v>1099.6575318441901</v>
      </c>
    </row>
    <row r="305" spans="1:12" x14ac:dyDescent="0.25">
      <c r="A305" s="2" t="s">
        <v>103</v>
      </c>
      <c r="B305" s="2" t="s">
        <v>166</v>
      </c>
      <c r="C305" s="4">
        <v>2.05868517549276</v>
      </c>
      <c r="D305" s="4">
        <v>0.14097670902031501</v>
      </c>
      <c r="E305" s="4">
        <v>0.15456811452074301</v>
      </c>
      <c r="F305" s="4">
        <v>0.12632078161983201</v>
      </c>
      <c r="G305" s="4">
        <v>0.116054801911392</v>
      </c>
      <c r="H305" s="4">
        <v>0.114531581758489</v>
      </c>
      <c r="I305" s="4">
        <v>0.12458237822361699</v>
      </c>
      <c r="J305" s="4">
        <v>0.12395226955821501</v>
      </c>
      <c r="K305" s="4">
        <v>0.12835039822823299</v>
      </c>
      <c r="L305" s="4">
        <v>0.11713001892469101</v>
      </c>
    </row>
    <row r="306" spans="1:12" x14ac:dyDescent="0.25">
      <c r="A306" s="8" t="s">
        <v>103</v>
      </c>
      <c r="B306" s="2" t="s">
        <v>163</v>
      </c>
      <c r="C306" s="4">
        <v>2.05868521064522</v>
      </c>
      <c r="D306" s="4">
        <v>0.146287589062014</v>
      </c>
      <c r="E306" s="4">
        <v>0.13478773816721501</v>
      </c>
      <c r="F306" s="4">
        <v>0.111084991276115</v>
      </c>
      <c r="G306" s="4">
        <v>9.2346580784979204E-2</v>
      </c>
      <c r="H306" s="4">
        <v>0.114269455275901</v>
      </c>
      <c r="I306" s="4">
        <v>9.4684062648514006E-2</v>
      </c>
      <c r="J306" s="4">
        <v>9.1073434695982197E-2</v>
      </c>
      <c r="K306" s="4">
        <v>7.3964159905166901E-2</v>
      </c>
      <c r="L306" s="5"/>
    </row>
    <row r="307" spans="1:12" x14ac:dyDescent="0.25">
      <c r="A307" s="8" t="s">
        <v>103</v>
      </c>
      <c r="B307" s="2" t="s">
        <v>167</v>
      </c>
      <c r="C307" s="4">
        <v>2.0586852163617801</v>
      </c>
      <c r="D307" s="4">
        <v>0.146295467567198</v>
      </c>
      <c r="E307" s="4">
        <v>0.13479461249613101</v>
      </c>
      <c r="F307" s="4">
        <v>0.11106379509235501</v>
      </c>
      <c r="G307" s="4">
        <v>9.2299829195432101E-2</v>
      </c>
      <c r="H307" s="4">
        <v>0.111303609056863</v>
      </c>
      <c r="I307" s="4">
        <v>9.48494392585882E-2</v>
      </c>
      <c r="J307" s="4">
        <v>9.0951745923467803E-2</v>
      </c>
      <c r="K307" s="4">
        <v>7.3432724747937994E-2</v>
      </c>
      <c r="L307" s="5"/>
    </row>
    <row r="308" spans="1:12" x14ac:dyDescent="0.25">
      <c r="A308" s="8" t="s">
        <v>103</v>
      </c>
      <c r="B308" s="2" t="s">
        <v>168</v>
      </c>
      <c r="C308" s="4">
        <v>2.0586852163617801</v>
      </c>
      <c r="D308" s="4">
        <v>0.14628857867244</v>
      </c>
      <c r="E308" s="4">
        <v>0.13478860800124701</v>
      </c>
      <c r="F308" s="4">
        <v>0.111082422905343</v>
      </c>
      <c r="G308" s="4">
        <v>9.2329455914121603E-2</v>
      </c>
      <c r="H308" s="4">
        <v>0.111551467997079</v>
      </c>
      <c r="I308" s="4">
        <v>9.5136702223419703E-2</v>
      </c>
      <c r="J308" s="4">
        <v>9.1498810924873303E-2</v>
      </c>
      <c r="K308" s="4">
        <v>7.4226862582717906E-2</v>
      </c>
      <c r="L308" s="5"/>
    </row>
    <row r="309" spans="1:12" x14ac:dyDescent="0.25">
      <c r="A309" s="8" t="s">
        <v>103</v>
      </c>
      <c r="B309" s="2" t="s">
        <v>169</v>
      </c>
      <c r="C309" s="4">
        <v>2.0586852163617801</v>
      </c>
      <c r="D309" s="4">
        <v>0.14629546873815</v>
      </c>
      <c r="E309" s="4">
        <v>0.13479461249613101</v>
      </c>
      <c r="F309" s="4">
        <v>0.11106379509235501</v>
      </c>
      <c r="G309" s="4">
        <v>9.2310414807492899E-2</v>
      </c>
      <c r="H309" s="4">
        <v>0.111269995703866</v>
      </c>
      <c r="I309" s="4">
        <v>9.5689023266268797E-2</v>
      </c>
      <c r="J309" s="4">
        <v>9.1675201668481199E-2</v>
      </c>
      <c r="K309" s="4">
        <v>7.4153029988894503E-2</v>
      </c>
      <c r="L309" s="5"/>
    </row>
    <row r="310" spans="1:12" x14ac:dyDescent="0.25">
      <c r="A310" s="8" t="s">
        <v>103</v>
      </c>
      <c r="B310" s="2" t="s">
        <v>170</v>
      </c>
      <c r="C310" s="4">
        <v>2.0586852163617699</v>
      </c>
      <c r="D310" s="4">
        <v>0.14628857867244</v>
      </c>
      <c r="E310" s="4">
        <v>0.13478860800124701</v>
      </c>
      <c r="F310" s="4">
        <v>0.111082422905343</v>
      </c>
      <c r="G310" s="4">
        <v>9.2329455914121603E-2</v>
      </c>
      <c r="H310" s="4">
        <v>0.111551467997079</v>
      </c>
      <c r="I310" s="4">
        <v>9.5136708068449594E-2</v>
      </c>
      <c r="J310" s="4">
        <v>9.1501323491911299E-2</v>
      </c>
      <c r="K310" s="4">
        <v>7.4203028225597698E-2</v>
      </c>
      <c r="L310" s="5"/>
    </row>
    <row r="311" spans="1:12" x14ac:dyDescent="0.25">
      <c r="A311" s="8" t="s">
        <v>103</v>
      </c>
      <c r="B311" s="2" t="s">
        <v>171</v>
      </c>
      <c r="C311" s="4">
        <v>2.0586852163617801</v>
      </c>
      <c r="D311" s="4">
        <v>0.14628857867244</v>
      </c>
      <c r="E311" s="4">
        <v>0.13478860800124701</v>
      </c>
      <c r="F311" s="4">
        <v>0.111082422905343</v>
      </c>
      <c r="G311" s="4">
        <v>9.2329455914121603E-2</v>
      </c>
      <c r="H311" s="4">
        <v>0.111551467997079</v>
      </c>
      <c r="I311" s="4">
        <v>9.51367080684489E-2</v>
      </c>
      <c r="J311" s="4">
        <v>9.1501323491907705E-2</v>
      </c>
      <c r="K311" s="4">
        <v>7.4203028225572204E-2</v>
      </c>
      <c r="L311" s="5"/>
    </row>
    <row r="312" spans="1:12" x14ac:dyDescent="0.25">
      <c r="A312" s="8" t="s">
        <v>103</v>
      </c>
      <c r="B312" s="2" t="s">
        <v>172</v>
      </c>
      <c r="C312" s="4">
        <v>2.0586852163617801</v>
      </c>
      <c r="D312" s="4">
        <v>0.14628857867244</v>
      </c>
      <c r="E312" s="4">
        <v>0.13478860800124701</v>
      </c>
      <c r="F312" s="4">
        <v>0.111082422905343</v>
      </c>
      <c r="G312" s="4">
        <v>9.2329455914121603E-2</v>
      </c>
      <c r="H312" s="4">
        <v>0.111551467997079</v>
      </c>
      <c r="I312" s="4">
        <v>9.5136708068449094E-2</v>
      </c>
      <c r="J312" s="4">
        <v>9.1501323491920403E-2</v>
      </c>
      <c r="K312" s="4">
        <v>7.4203028225535803E-2</v>
      </c>
      <c r="L312" s="5"/>
    </row>
    <row r="313" spans="1:12" x14ac:dyDescent="0.25">
      <c r="A313" s="8" t="s">
        <v>103</v>
      </c>
      <c r="B313" s="2" t="s">
        <v>173</v>
      </c>
      <c r="C313" s="4">
        <v>2.0586852163617801</v>
      </c>
      <c r="D313" s="4">
        <v>0.14629546873815</v>
      </c>
      <c r="E313" s="4">
        <v>0.13479461249613101</v>
      </c>
      <c r="F313" s="4">
        <v>0.11106379509235501</v>
      </c>
      <c r="G313" s="4">
        <v>9.2310414807492802E-2</v>
      </c>
      <c r="H313" s="4">
        <v>0.111269995703866</v>
      </c>
      <c r="I313" s="4">
        <v>9.5689023266269504E-2</v>
      </c>
      <c r="J313" s="4">
        <v>9.1675201668478201E-2</v>
      </c>
      <c r="K313" s="4">
        <v>7.4153029988891006E-2</v>
      </c>
      <c r="L313" s="5"/>
    </row>
    <row r="314" spans="1:12" x14ac:dyDescent="0.25">
      <c r="A314" s="8" t="s">
        <v>103</v>
      </c>
      <c r="B314" s="2" t="s">
        <v>174</v>
      </c>
      <c r="C314" s="4">
        <v>2.0586852163617801</v>
      </c>
      <c r="D314" s="4">
        <v>0.14629546873815</v>
      </c>
      <c r="E314" s="4">
        <v>0.13479461249613101</v>
      </c>
      <c r="F314" s="4">
        <v>0.11106379509235501</v>
      </c>
      <c r="G314" s="4">
        <v>9.2310414807492996E-2</v>
      </c>
      <c r="H314" s="4">
        <v>0.111269995703866</v>
      </c>
      <c r="I314" s="4">
        <v>9.5689023266269199E-2</v>
      </c>
      <c r="J314" s="4">
        <v>9.1675201668479797E-2</v>
      </c>
      <c r="K314" s="4">
        <v>7.4153029988892796E-2</v>
      </c>
      <c r="L314" s="5"/>
    </row>
    <row r="315" spans="1:12" x14ac:dyDescent="0.25">
      <c r="A315" s="8" t="s">
        <v>103</v>
      </c>
      <c r="B315" s="2" t="s">
        <v>175</v>
      </c>
      <c r="C315" s="4">
        <v>2.0586852163617801</v>
      </c>
      <c r="D315" s="4">
        <v>0.14629546873815</v>
      </c>
      <c r="E315" s="4">
        <v>0.13479461249613101</v>
      </c>
      <c r="F315" s="4">
        <v>0.11106379509235501</v>
      </c>
      <c r="G315" s="4">
        <v>9.2310414807492802E-2</v>
      </c>
      <c r="H315" s="4">
        <v>0.111269995703866</v>
      </c>
      <c r="I315" s="4">
        <v>9.5689023266262802E-2</v>
      </c>
      <c r="J315" s="4">
        <v>9.16752016684938E-2</v>
      </c>
      <c r="K315" s="4">
        <v>7.4153029988911698E-2</v>
      </c>
      <c r="L315" s="5"/>
    </row>
    <row r="316" spans="1:12" x14ac:dyDescent="0.25">
      <c r="A316" s="8" t="s">
        <v>103</v>
      </c>
      <c r="B316" s="2" t="s">
        <v>164</v>
      </c>
      <c r="C316" s="4">
        <v>2.05868521064522</v>
      </c>
      <c r="D316" s="4">
        <v>0.146287589062014</v>
      </c>
      <c r="E316" s="4">
        <v>0.13478773816721501</v>
      </c>
      <c r="F316" s="4">
        <v>0.106787067636338</v>
      </c>
      <c r="G316" s="4">
        <v>9.2346580784979204E-2</v>
      </c>
      <c r="H316" s="4">
        <v>0.114269455275901</v>
      </c>
      <c r="I316" s="4">
        <v>9.4684062648133893E-2</v>
      </c>
      <c r="J316" s="4">
        <v>9.1073434697241606E-2</v>
      </c>
      <c r="K316" s="4">
        <v>7.3964159906360599E-2</v>
      </c>
      <c r="L316" s="5"/>
    </row>
    <row r="317" spans="1:12" x14ac:dyDescent="0.25">
      <c r="A317" s="8" t="s">
        <v>103</v>
      </c>
      <c r="B317" s="2" t="s">
        <v>176</v>
      </c>
      <c r="C317" s="4">
        <v>2.0586852163617699</v>
      </c>
      <c r="D317" s="4">
        <v>0.146295467567198</v>
      </c>
      <c r="E317" s="4">
        <v>0.13479461249613101</v>
      </c>
      <c r="F317" s="4">
        <v>0.106765871452578</v>
      </c>
      <c r="G317" s="4">
        <v>9.2299829195431907E-2</v>
      </c>
      <c r="H317" s="4">
        <v>0.111303609056863</v>
      </c>
      <c r="I317" s="4">
        <v>9.48494392585882E-2</v>
      </c>
      <c r="J317" s="4">
        <v>9.09517459234679E-2</v>
      </c>
      <c r="K317" s="4">
        <v>7.3432724747938105E-2</v>
      </c>
      <c r="L317" s="5"/>
    </row>
    <row r="318" spans="1:12" x14ac:dyDescent="0.25">
      <c r="A318" s="8" t="s">
        <v>103</v>
      </c>
      <c r="B318" s="2" t="s">
        <v>177</v>
      </c>
      <c r="C318" s="4">
        <v>2.0586852163617801</v>
      </c>
      <c r="D318" s="4">
        <v>0.14628857867244</v>
      </c>
      <c r="E318" s="4">
        <v>0.13478860800124701</v>
      </c>
      <c r="F318" s="4">
        <v>0.106784499265566</v>
      </c>
      <c r="G318" s="4">
        <v>9.2329455914121603E-2</v>
      </c>
      <c r="H318" s="4">
        <v>0.111551467997079</v>
      </c>
      <c r="I318" s="4">
        <v>9.5136702223420494E-2</v>
      </c>
      <c r="J318" s="4">
        <v>9.14988109249191E-2</v>
      </c>
      <c r="K318" s="4">
        <v>7.4226862582692898E-2</v>
      </c>
      <c r="L318" s="5"/>
    </row>
    <row r="319" spans="1:12" x14ac:dyDescent="0.25">
      <c r="A319" s="8" t="s">
        <v>103</v>
      </c>
      <c r="B319" s="2" t="s">
        <v>178</v>
      </c>
      <c r="C319" s="4">
        <v>2.0586852163617699</v>
      </c>
      <c r="D319" s="4">
        <v>0.14629546873815</v>
      </c>
      <c r="E319" s="4">
        <v>0.13479461249613101</v>
      </c>
      <c r="F319" s="4">
        <v>0.106765871452579</v>
      </c>
      <c r="G319" s="4">
        <v>9.2310414807492802E-2</v>
      </c>
      <c r="H319" s="4">
        <v>0.111269995703866</v>
      </c>
      <c r="I319" s="4">
        <v>9.5689023266264203E-2</v>
      </c>
      <c r="J319" s="4">
        <v>9.1675201668490899E-2</v>
      </c>
      <c r="K319" s="4">
        <v>7.4153029988907798E-2</v>
      </c>
      <c r="L319" s="5"/>
    </row>
    <row r="320" spans="1:12" x14ac:dyDescent="0.25">
      <c r="A320" s="8" t="s">
        <v>103</v>
      </c>
      <c r="B320" s="2" t="s">
        <v>179</v>
      </c>
      <c r="C320" s="4">
        <v>2.0586852163617801</v>
      </c>
      <c r="D320" s="4">
        <v>0.14629446394033499</v>
      </c>
      <c r="E320" s="4">
        <v>0.13479378040739201</v>
      </c>
      <c r="F320" s="4">
        <v>0.106768328372311</v>
      </c>
      <c r="G320" s="4">
        <v>9.2318398025552501E-2</v>
      </c>
      <c r="H320" s="4">
        <v>0.11657658223470101</v>
      </c>
      <c r="I320" s="4">
        <v>9.5784932950588403E-2</v>
      </c>
      <c r="J320" s="4">
        <v>9.2173189445043296E-2</v>
      </c>
      <c r="K320" s="4">
        <v>7.3136586808607199E-2</v>
      </c>
      <c r="L320" s="5"/>
    </row>
    <row r="321" spans="1:12" x14ac:dyDescent="0.25">
      <c r="A321" s="8" t="s">
        <v>103</v>
      </c>
      <c r="B321" s="2" t="s">
        <v>180</v>
      </c>
      <c r="C321" s="4">
        <v>2.0586852163617801</v>
      </c>
      <c r="D321" s="4">
        <v>0.14629446394033499</v>
      </c>
      <c r="E321" s="4">
        <v>0.13479378040739201</v>
      </c>
      <c r="F321" s="4">
        <v>0.106768328372311</v>
      </c>
      <c r="G321" s="4">
        <v>9.2318398025552598E-2</v>
      </c>
      <c r="H321" s="4">
        <v>0.11657658223470101</v>
      </c>
      <c r="I321" s="4">
        <v>9.5784932950588306E-2</v>
      </c>
      <c r="J321" s="4">
        <v>9.2173189445042505E-2</v>
      </c>
      <c r="K321" s="4">
        <v>7.3136586808606505E-2</v>
      </c>
      <c r="L321" s="5"/>
    </row>
    <row r="322" spans="1:12" x14ac:dyDescent="0.25">
      <c r="A322" s="8" t="s">
        <v>103</v>
      </c>
      <c r="B322" s="2" t="s">
        <v>181</v>
      </c>
      <c r="C322" s="4">
        <v>2.0586852163617801</v>
      </c>
      <c r="D322" s="4">
        <v>0.14629446394033499</v>
      </c>
      <c r="E322" s="4">
        <v>0.13479378040739201</v>
      </c>
      <c r="F322" s="4">
        <v>0.106768328372311</v>
      </c>
      <c r="G322" s="4">
        <v>9.2318398025552598E-2</v>
      </c>
      <c r="H322" s="4">
        <v>0.11657658223470101</v>
      </c>
      <c r="I322" s="4">
        <v>9.5784932950588403E-2</v>
      </c>
      <c r="J322" s="4">
        <v>9.21731894450427E-2</v>
      </c>
      <c r="K322" s="4">
        <v>7.3136586808606602E-2</v>
      </c>
      <c r="L322" s="5"/>
    </row>
    <row r="323" spans="1:12" x14ac:dyDescent="0.25">
      <c r="A323" s="8" t="s">
        <v>103</v>
      </c>
      <c r="B323" s="2" t="s">
        <v>182</v>
      </c>
      <c r="C323" s="4">
        <v>2.0586852128959001</v>
      </c>
      <c r="D323" s="4">
        <v>0.14628235934203401</v>
      </c>
      <c r="E323" s="4">
        <v>0.13478310661295501</v>
      </c>
      <c r="F323" s="4">
        <v>0.106799845030253</v>
      </c>
      <c r="G323" s="4">
        <v>9.22532782710421E-2</v>
      </c>
      <c r="H323" s="4">
        <v>0.116572337164178</v>
      </c>
      <c r="I323" s="4">
        <v>9.5434963245075402E-2</v>
      </c>
      <c r="J323" s="4">
        <v>9.16160665594562E-2</v>
      </c>
      <c r="K323" s="4">
        <v>6.5081451724790601E-2</v>
      </c>
      <c r="L323" s="5"/>
    </row>
    <row r="324" spans="1:12" x14ac:dyDescent="0.25">
      <c r="A324" s="8" t="s">
        <v>103</v>
      </c>
      <c r="B324" s="2" t="s">
        <v>183</v>
      </c>
      <c r="C324" s="4">
        <v>2.0586852128959001</v>
      </c>
      <c r="D324" s="4">
        <v>0.14628235934203401</v>
      </c>
      <c r="E324" s="4">
        <v>0.13478310661295501</v>
      </c>
      <c r="F324" s="4">
        <v>0.106799845030254</v>
      </c>
      <c r="G324" s="4">
        <v>9.22532782710421E-2</v>
      </c>
      <c r="H324" s="4">
        <v>0.116572337164178</v>
      </c>
      <c r="I324" s="4">
        <v>9.5434963245075402E-2</v>
      </c>
      <c r="J324" s="4">
        <v>9.1616066559456297E-2</v>
      </c>
      <c r="K324" s="4">
        <v>6.5081451724790601E-2</v>
      </c>
      <c r="L324" s="5"/>
    </row>
    <row r="325" spans="1:12" x14ac:dyDescent="0.25">
      <c r="A325" s="8" t="s">
        <v>103</v>
      </c>
      <c r="B325" s="2" t="s">
        <v>184</v>
      </c>
      <c r="C325" s="4">
        <v>2.0586852128959001</v>
      </c>
      <c r="D325" s="4">
        <v>0.14628235934203401</v>
      </c>
      <c r="E325" s="4">
        <v>0.13478310661295501</v>
      </c>
      <c r="F325" s="4">
        <v>0.106799845030253</v>
      </c>
      <c r="G325" s="4">
        <v>9.2253278271042002E-2</v>
      </c>
      <c r="H325" s="4">
        <v>0.116572337164178</v>
      </c>
      <c r="I325" s="4">
        <v>9.5434963245075402E-2</v>
      </c>
      <c r="J325" s="4">
        <v>9.1616066559456297E-2</v>
      </c>
      <c r="K325" s="4">
        <v>6.5081451724790601E-2</v>
      </c>
      <c r="L325" s="5"/>
    </row>
    <row r="326" spans="1:12" x14ac:dyDescent="0.25">
      <c r="A326" s="8" t="s">
        <v>103</v>
      </c>
      <c r="B326" s="2" t="s">
        <v>165</v>
      </c>
      <c r="C326" s="4">
        <v>2.05868521064522</v>
      </c>
      <c r="D326" s="4">
        <v>0.146287589062014</v>
      </c>
      <c r="E326" s="4">
        <v>0.13478773816721501</v>
      </c>
      <c r="F326" s="4">
        <v>0.106787067636338</v>
      </c>
      <c r="G326" s="4">
        <v>9.2346580784979093E-2</v>
      </c>
      <c r="H326" s="4">
        <v>0.114269455275901</v>
      </c>
      <c r="I326" s="4">
        <v>9.4684062651357995E-2</v>
      </c>
      <c r="J326" s="4">
        <v>9.10734346865609E-2</v>
      </c>
      <c r="K326" s="4">
        <v>7.39641598962371E-2</v>
      </c>
      <c r="L326" s="5"/>
    </row>
    <row r="327" spans="1:12" x14ac:dyDescent="0.25">
      <c r="A327" s="8" t="s">
        <v>103</v>
      </c>
      <c r="B327" s="2" t="s">
        <v>185</v>
      </c>
      <c r="C327" s="4">
        <v>2.0586852163617699</v>
      </c>
      <c r="D327" s="4">
        <v>0.14629546756719899</v>
      </c>
      <c r="E327" s="4">
        <v>0.13479461249613101</v>
      </c>
      <c r="F327" s="4">
        <v>0.106765871452579</v>
      </c>
      <c r="G327" s="4">
        <v>9.2299829195432198E-2</v>
      </c>
      <c r="H327" s="4">
        <v>0.111303609056863</v>
      </c>
      <c r="I327" s="4">
        <v>9.48494392585882E-2</v>
      </c>
      <c r="J327" s="4">
        <v>9.0951745923467803E-2</v>
      </c>
      <c r="K327" s="4">
        <v>7.3432724747937994E-2</v>
      </c>
      <c r="L327" s="5"/>
    </row>
    <row r="328" spans="1:12" x14ac:dyDescent="0.25">
      <c r="A328" s="8" t="s">
        <v>103</v>
      </c>
      <c r="B328" s="2" t="s">
        <v>186</v>
      </c>
      <c r="C328" s="4">
        <v>2.0586852163617699</v>
      </c>
      <c r="D328" s="4">
        <v>0.14628857867244</v>
      </c>
      <c r="E328" s="4">
        <v>0.13478860800124701</v>
      </c>
      <c r="F328" s="4">
        <v>0.106784499265566</v>
      </c>
      <c r="G328" s="4">
        <v>9.2329455914121603E-2</v>
      </c>
      <c r="H328" s="4">
        <v>0.111551467997079</v>
      </c>
      <c r="I328" s="4">
        <v>9.5136702223420203E-2</v>
      </c>
      <c r="J328" s="4">
        <v>9.1498810924902405E-2</v>
      </c>
      <c r="K328" s="4">
        <v>7.4226862582702696E-2</v>
      </c>
      <c r="L328" s="5"/>
    </row>
    <row r="329" spans="1:12" x14ac:dyDescent="0.25">
      <c r="A329" s="8" t="s">
        <v>103</v>
      </c>
      <c r="B329" s="2" t="s">
        <v>187</v>
      </c>
      <c r="C329" s="4">
        <v>2.0586852163617801</v>
      </c>
      <c r="D329" s="4">
        <v>0.14629546873815</v>
      </c>
      <c r="E329" s="4">
        <v>0.13479461249613101</v>
      </c>
      <c r="F329" s="4">
        <v>0.106765871452579</v>
      </c>
      <c r="G329" s="4">
        <v>9.2310414807492802E-2</v>
      </c>
      <c r="H329" s="4">
        <v>0.111269995703866</v>
      </c>
      <c r="I329" s="4">
        <v>9.5689023266256404E-2</v>
      </c>
      <c r="J329" s="4">
        <v>9.1675201668509607E-2</v>
      </c>
      <c r="K329" s="4">
        <v>7.4153029988932306E-2</v>
      </c>
      <c r="L329" s="5"/>
    </row>
    <row r="330" spans="1:12" x14ac:dyDescent="0.25">
      <c r="A330" s="8" t="s">
        <v>103</v>
      </c>
      <c r="B330" s="2" t="s">
        <v>188</v>
      </c>
      <c r="C330" s="4">
        <v>2.0586852163617801</v>
      </c>
      <c r="D330" s="4">
        <v>0.14629446394033499</v>
      </c>
      <c r="E330" s="4">
        <v>0.13479378040739201</v>
      </c>
      <c r="F330" s="4">
        <v>0.106768328372311</v>
      </c>
      <c r="G330" s="4">
        <v>9.2318398025552501E-2</v>
      </c>
      <c r="H330" s="4">
        <v>0.11657658223470101</v>
      </c>
      <c r="I330" s="4">
        <v>9.5784932950588403E-2</v>
      </c>
      <c r="J330" s="4">
        <v>9.2173189445042603E-2</v>
      </c>
      <c r="K330" s="4">
        <v>7.3136586808606602E-2</v>
      </c>
      <c r="L330" s="5"/>
    </row>
    <row r="331" spans="1:12" x14ac:dyDescent="0.25">
      <c r="A331" s="8" t="s">
        <v>103</v>
      </c>
      <c r="B331" s="2" t="s">
        <v>189</v>
      </c>
      <c r="C331" s="4">
        <v>2.0586852163617699</v>
      </c>
      <c r="D331" s="4">
        <v>0.14629446394033499</v>
      </c>
      <c r="E331" s="4">
        <v>0.13479378040739401</v>
      </c>
      <c r="F331" s="4">
        <v>0.106768328372311</v>
      </c>
      <c r="G331" s="4">
        <v>9.2318398025552501E-2</v>
      </c>
      <c r="H331" s="4">
        <v>0.11657658223470101</v>
      </c>
      <c r="I331" s="4">
        <v>9.5784932950588403E-2</v>
      </c>
      <c r="J331" s="4">
        <v>9.2173189445043296E-2</v>
      </c>
      <c r="K331" s="4">
        <v>7.3136586808607199E-2</v>
      </c>
      <c r="L331" s="5"/>
    </row>
    <row r="332" spans="1:12" x14ac:dyDescent="0.25">
      <c r="A332" s="8" t="s">
        <v>103</v>
      </c>
      <c r="B332" s="2" t="s">
        <v>190</v>
      </c>
      <c r="C332" s="4">
        <v>2.0586852163617801</v>
      </c>
      <c r="D332" s="4">
        <v>0.14629446394033499</v>
      </c>
      <c r="E332" s="4">
        <v>0.13479378040739201</v>
      </c>
      <c r="F332" s="4">
        <v>0.106768328372311</v>
      </c>
      <c r="G332" s="4">
        <v>9.2318398025552501E-2</v>
      </c>
      <c r="H332" s="4">
        <v>0.11657658223470101</v>
      </c>
      <c r="I332" s="4">
        <v>9.5784932950588306E-2</v>
      </c>
      <c r="J332" s="4">
        <v>9.21731894450427E-2</v>
      </c>
      <c r="K332" s="4">
        <v>7.3136586808606602E-2</v>
      </c>
      <c r="L332" s="5"/>
    </row>
    <row r="333" spans="1:12" x14ac:dyDescent="0.25">
      <c r="A333" s="8" t="s">
        <v>103</v>
      </c>
      <c r="B333" s="2" t="s">
        <v>191</v>
      </c>
      <c r="C333" s="4">
        <v>2.0586852128959001</v>
      </c>
      <c r="D333" s="4">
        <v>0.14628235934203401</v>
      </c>
      <c r="E333" s="4">
        <v>0.13478310661295501</v>
      </c>
      <c r="F333" s="4">
        <v>0.106799845030254</v>
      </c>
      <c r="G333" s="4">
        <v>9.22532782710421E-2</v>
      </c>
      <c r="H333" s="4">
        <v>0.116572337164178</v>
      </c>
      <c r="I333" s="4">
        <v>9.5434963245075402E-2</v>
      </c>
      <c r="J333" s="4">
        <v>9.1616066559456297E-2</v>
      </c>
      <c r="K333" s="4">
        <v>6.5081451724790601E-2</v>
      </c>
      <c r="L333" s="5"/>
    </row>
    <row r="334" spans="1:12" x14ac:dyDescent="0.25">
      <c r="A334" s="8" t="s">
        <v>103</v>
      </c>
      <c r="B334" s="2" t="s">
        <v>192</v>
      </c>
      <c r="C334" s="4">
        <v>2.0586852128959001</v>
      </c>
      <c r="D334" s="4">
        <v>0.14628235934203401</v>
      </c>
      <c r="E334" s="4">
        <v>0.13478310661295501</v>
      </c>
      <c r="F334" s="4">
        <v>0.106799845030253</v>
      </c>
      <c r="G334" s="4">
        <v>9.22532782710421E-2</v>
      </c>
      <c r="H334" s="4">
        <v>0.116572337164178</v>
      </c>
      <c r="I334" s="4">
        <v>9.5434963245075402E-2</v>
      </c>
      <c r="J334" s="4">
        <v>9.1616066559456297E-2</v>
      </c>
      <c r="K334" s="4">
        <v>6.5081451724790601E-2</v>
      </c>
      <c r="L334" s="5"/>
    </row>
    <row r="335" spans="1:12" x14ac:dyDescent="0.25">
      <c r="A335" s="8" t="s">
        <v>103</v>
      </c>
      <c r="B335" s="2" t="s">
        <v>193</v>
      </c>
      <c r="C335" s="4">
        <v>2.0586852128959001</v>
      </c>
      <c r="D335" s="4">
        <v>0.14628235934203401</v>
      </c>
      <c r="E335" s="4">
        <v>0.13478310661295501</v>
      </c>
      <c r="F335" s="4">
        <v>0.106799845030253</v>
      </c>
      <c r="G335" s="4">
        <v>9.2253278271042002E-2</v>
      </c>
      <c r="H335" s="4">
        <v>0.116572337164178</v>
      </c>
      <c r="I335" s="4">
        <v>9.5434963245075402E-2</v>
      </c>
      <c r="J335" s="4">
        <v>9.16160665594562E-2</v>
      </c>
      <c r="K335" s="4">
        <v>6.5081451724790601E-2</v>
      </c>
      <c r="L335" s="5"/>
    </row>
    <row r="336" spans="1:12" x14ac:dyDescent="0.25">
      <c r="A336" s="2" t="s">
        <v>104</v>
      </c>
      <c r="B336" s="2" t="s">
        <v>166</v>
      </c>
      <c r="C336" s="4">
        <v>969.28044531487001</v>
      </c>
      <c r="D336" s="4">
        <v>914.37699010786002</v>
      </c>
      <c r="E336" s="4">
        <v>972.17376430207503</v>
      </c>
      <c r="F336" s="4">
        <v>1081.9169779070401</v>
      </c>
      <c r="G336" s="4">
        <v>1115.9727591359399</v>
      </c>
      <c r="H336" s="4">
        <v>1137.4658523139999</v>
      </c>
      <c r="I336" s="4">
        <v>1183.53459085741</v>
      </c>
      <c r="J336" s="4">
        <v>1202.2329714084899</v>
      </c>
      <c r="K336" s="4">
        <v>1292.8625452011099</v>
      </c>
      <c r="L336" s="4">
        <v>1349.15060853298</v>
      </c>
    </row>
    <row r="337" spans="1:12" x14ac:dyDescent="0.25">
      <c r="A337" s="8" t="s">
        <v>104</v>
      </c>
      <c r="B337" s="2" t="s">
        <v>163</v>
      </c>
      <c r="C337" s="4">
        <v>969.44382515351799</v>
      </c>
      <c r="D337" s="4">
        <v>913.92576569824405</v>
      </c>
      <c r="E337" s="4">
        <v>974.51481099463501</v>
      </c>
      <c r="F337" s="4">
        <v>1074.4984004339001</v>
      </c>
      <c r="G337" s="4">
        <v>1096.9668489246701</v>
      </c>
      <c r="H337" s="4">
        <v>1106.2778716400501</v>
      </c>
      <c r="I337" s="4">
        <v>1118.66852600124</v>
      </c>
      <c r="J337" s="4">
        <v>1028.4352587133301</v>
      </c>
      <c r="K337" s="4">
        <v>1001.03662331848</v>
      </c>
      <c r="L337" s="4">
        <v>1025.65016775702</v>
      </c>
    </row>
    <row r="338" spans="1:12" x14ac:dyDescent="0.25">
      <c r="A338" s="8" t="s">
        <v>104</v>
      </c>
      <c r="B338" s="2" t="s">
        <v>167</v>
      </c>
      <c r="C338" s="4">
        <v>969.44382515351799</v>
      </c>
      <c r="D338" s="4">
        <v>914.02357685532797</v>
      </c>
      <c r="E338" s="4">
        <v>974.389265580965</v>
      </c>
      <c r="F338" s="4">
        <v>1074.52786426942</v>
      </c>
      <c r="G338" s="4">
        <v>1096.9051205393901</v>
      </c>
      <c r="H338" s="4">
        <v>1106.63646924765</v>
      </c>
      <c r="I338" s="4">
        <v>1119.02998602915</v>
      </c>
      <c r="J338" s="4">
        <v>1023.31489253172</v>
      </c>
      <c r="K338" s="4">
        <v>999.83247343650601</v>
      </c>
      <c r="L338" s="4">
        <v>1025.7996172307501</v>
      </c>
    </row>
    <row r="339" spans="1:12" x14ac:dyDescent="0.25">
      <c r="A339" s="8" t="s">
        <v>104</v>
      </c>
      <c r="B339" s="2" t="s">
        <v>168</v>
      </c>
      <c r="C339" s="4">
        <v>969.44382515351799</v>
      </c>
      <c r="D339" s="4">
        <v>913.93573718360699</v>
      </c>
      <c r="E339" s="4">
        <v>973.61553628007596</v>
      </c>
      <c r="F339" s="4">
        <v>1074.50082133971</v>
      </c>
      <c r="G339" s="4">
        <v>1097.14787768314</v>
      </c>
      <c r="H339" s="4">
        <v>1106.51376876221</v>
      </c>
      <c r="I339" s="4">
        <v>1117.40718018344</v>
      </c>
      <c r="J339" s="4">
        <v>1032.5456855842001</v>
      </c>
      <c r="K339" s="4">
        <v>1000.82914909097</v>
      </c>
      <c r="L339" s="4">
        <v>1025.7996172307501</v>
      </c>
    </row>
    <row r="340" spans="1:12" x14ac:dyDescent="0.25">
      <c r="A340" s="8" t="s">
        <v>104</v>
      </c>
      <c r="B340" s="2" t="s">
        <v>169</v>
      </c>
      <c r="C340" s="4">
        <v>969.44382515351799</v>
      </c>
      <c r="D340" s="4">
        <v>913.94319520478302</v>
      </c>
      <c r="E340" s="4">
        <v>974.40200290830398</v>
      </c>
      <c r="F340" s="4">
        <v>1074.64888518203</v>
      </c>
      <c r="G340" s="4">
        <v>1096.9051205393901</v>
      </c>
      <c r="H340" s="4">
        <v>1105.83828934608</v>
      </c>
      <c r="I340" s="4">
        <v>1119.05170720404</v>
      </c>
      <c r="J340" s="4">
        <v>1027.4564981922399</v>
      </c>
      <c r="K340" s="4">
        <v>1001.03662331848</v>
      </c>
      <c r="L340" s="4">
        <v>1025.7996172307401</v>
      </c>
    </row>
    <row r="341" spans="1:12" x14ac:dyDescent="0.25">
      <c r="A341" s="8" t="s">
        <v>104</v>
      </c>
      <c r="B341" s="2" t="s">
        <v>170</v>
      </c>
      <c r="C341" s="4">
        <v>969.44382515351799</v>
      </c>
      <c r="D341" s="4">
        <v>913.93573718360699</v>
      </c>
      <c r="E341" s="4">
        <v>973.61553627980402</v>
      </c>
      <c r="F341" s="4">
        <v>1074.50082133971</v>
      </c>
      <c r="G341" s="4">
        <v>1097.14787768314</v>
      </c>
      <c r="H341" s="4">
        <v>1106.51376876221</v>
      </c>
      <c r="I341" s="4">
        <v>1117.41950578964</v>
      </c>
      <c r="J341" s="4">
        <v>1032.42224920123</v>
      </c>
      <c r="K341" s="4">
        <v>1000.84869602948</v>
      </c>
      <c r="L341" s="4">
        <v>1025.7996172307501</v>
      </c>
    </row>
    <row r="342" spans="1:12" x14ac:dyDescent="0.25">
      <c r="A342" s="8" t="s">
        <v>104</v>
      </c>
      <c r="B342" s="2" t="s">
        <v>171</v>
      </c>
      <c r="C342" s="4">
        <v>969.44382515351401</v>
      </c>
      <c r="D342" s="4">
        <v>913.93573718360506</v>
      </c>
      <c r="E342" s="4">
        <v>974.45772476550201</v>
      </c>
      <c r="F342" s="4">
        <v>1074.7649703309201</v>
      </c>
      <c r="G342" s="4">
        <v>1097.14787768314</v>
      </c>
      <c r="H342" s="4">
        <v>1106.51376876221</v>
      </c>
      <c r="I342" s="4">
        <v>1117.4195057903801</v>
      </c>
      <c r="J342" s="4">
        <v>1032.42224919808</v>
      </c>
      <c r="K342" s="4">
        <v>1000.84869602994</v>
      </c>
      <c r="L342" s="4">
        <v>1025.7996172307501</v>
      </c>
    </row>
    <row r="343" spans="1:12" x14ac:dyDescent="0.25">
      <c r="A343" s="8" t="s">
        <v>104</v>
      </c>
      <c r="B343" s="2" t="s">
        <v>172</v>
      </c>
      <c r="C343" s="4">
        <v>969.44382515351799</v>
      </c>
      <c r="D343" s="4">
        <v>913.93959721867395</v>
      </c>
      <c r="E343" s="4">
        <v>974.01660484779495</v>
      </c>
      <c r="F343" s="4">
        <v>1074.51610861424</v>
      </c>
      <c r="G343" s="4">
        <v>1097.14787768314</v>
      </c>
      <c r="H343" s="4">
        <v>1106.51376876221</v>
      </c>
      <c r="I343" s="4">
        <v>1117.4195057904501</v>
      </c>
      <c r="J343" s="4">
        <v>1032.42224919809</v>
      </c>
      <c r="K343" s="4">
        <v>1000.84869602998</v>
      </c>
      <c r="L343" s="4">
        <v>1025.79961723067</v>
      </c>
    </row>
    <row r="344" spans="1:12" x14ac:dyDescent="0.25">
      <c r="A344" s="8" t="s">
        <v>104</v>
      </c>
      <c r="B344" s="2" t="s">
        <v>173</v>
      </c>
      <c r="C344" s="4">
        <v>969.44382515351901</v>
      </c>
      <c r="D344" s="4">
        <v>913.943195204782</v>
      </c>
      <c r="E344" s="4">
        <v>974.40200290821303</v>
      </c>
      <c r="F344" s="4">
        <v>1074.5063709025901</v>
      </c>
      <c r="G344" s="4">
        <v>1096.9051205393901</v>
      </c>
      <c r="H344" s="4">
        <v>1105.83828934608</v>
      </c>
      <c r="I344" s="4">
        <v>1119.0517072032701</v>
      </c>
      <c r="J344" s="4">
        <v>1027.45649819245</v>
      </c>
      <c r="K344" s="4">
        <v>1001.03662331848</v>
      </c>
      <c r="L344" s="4">
        <v>1025.7996172307501</v>
      </c>
    </row>
    <row r="345" spans="1:12" x14ac:dyDescent="0.25">
      <c r="A345" s="8" t="s">
        <v>104</v>
      </c>
      <c r="B345" s="2" t="s">
        <v>174</v>
      </c>
      <c r="C345" s="4">
        <v>969.44382515351504</v>
      </c>
      <c r="D345" s="4">
        <v>913.94319520477904</v>
      </c>
      <c r="E345" s="4">
        <v>974.40200290687596</v>
      </c>
      <c r="F345" s="4">
        <v>1074.9859261945501</v>
      </c>
      <c r="G345" s="4">
        <v>1096.9051205393901</v>
      </c>
      <c r="H345" s="4">
        <v>1105.83828934608</v>
      </c>
      <c r="I345" s="4">
        <v>1119.0517072038001</v>
      </c>
      <c r="J345" s="4">
        <v>1027.4564981922999</v>
      </c>
      <c r="K345" s="4">
        <v>1001.03662331848</v>
      </c>
      <c r="L345" s="4">
        <v>1025.7996172307501</v>
      </c>
    </row>
    <row r="346" spans="1:12" x14ac:dyDescent="0.25">
      <c r="A346" s="8" t="s">
        <v>104</v>
      </c>
      <c r="B346" s="2" t="s">
        <v>175</v>
      </c>
      <c r="C346" s="4">
        <v>969.44382515351799</v>
      </c>
      <c r="D346" s="4">
        <v>913.94319520478302</v>
      </c>
      <c r="E346" s="4">
        <v>974.40200290786504</v>
      </c>
      <c r="F346" s="4">
        <v>1074.7858071683399</v>
      </c>
      <c r="G346" s="4">
        <v>1096.9051205393901</v>
      </c>
      <c r="H346" s="4">
        <v>1105.83828934608</v>
      </c>
      <c r="I346" s="4">
        <v>1119.0517072029299</v>
      </c>
      <c r="J346" s="4">
        <v>1027.45649819248</v>
      </c>
      <c r="K346" s="4">
        <v>1001.03662331848</v>
      </c>
      <c r="L346" s="4">
        <v>1025.7996172307501</v>
      </c>
    </row>
    <row r="347" spans="1:12" x14ac:dyDescent="0.25">
      <c r="A347" s="8" t="s">
        <v>104</v>
      </c>
      <c r="B347" s="2" t="s">
        <v>164</v>
      </c>
      <c r="C347" s="4">
        <v>969.44382515351799</v>
      </c>
      <c r="D347" s="4">
        <v>913.92576566783703</v>
      </c>
      <c r="E347" s="4">
        <v>974.51481099488296</v>
      </c>
      <c r="F347" s="4">
        <v>1074.4737646828701</v>
      </c>
      <c r="G347" s="4">
        <v>1096.9998179203999</v>
      </c>
      <c r="H347" s="4">
        <v>1106.2449026443201</v>
      </c>
      <c r="I347" s="4">
        <v>1118.66852600124</v>
      </c>
      <c r="J347" s="4">
        <v>1028.4352587133301</v>
      </c>
      <c r="K347" s="4">
        <v>1001.03662331848</v>
      </c>
      <c r="L347" s="4">
        <v>1025.65016775702</v>
      </c>
    </row>
    <row r="348" spans="1:12" x14ac:dyDescent="0.25">
      <c r="A348" s="8" t="s">
        <v>104</v>
      </c>
      <c r="B348" s="2" t="s">
        <v>176</v>
      </c>
      <c r="C348" s="4">
        <v>969.44382515351901</v>
      </c>
      <c r="D348" s="4">
        <v>914.023576855329</v>
      </c>
      <c r="E348" s="4">
        <v>973.47553370589503</v>
      </c>
      <c r="F348" s="4">
        <v>1074.56083326515</v>
      </c>
      <c r="G348" s="4">
        <v>1096.9380895351201</v>
      </c>
      <c r="H348" s="4">
        <v>1106.60350025192</v>
      </c>
      <c r="I348" s="4">
        <v>1119.02998602915</v>
      </c>
      <c r="J348" s="4">
        <v>1023.31489253172</v>
      </c>
      <c r="K348" s="4">
        <v>999.83247343650601</v>
      </c>
      <c r="L348" s="4">
        <v>1025.7996172307401</v>
      </c>
    </row>
    <row r="349" spans="1:12" x14ac:dyDescent="0.25">
      <c r="A349" s="8" t="s">
        <v>104</v>
      </c>
      <c r="B349" s="2" t="s">
        <v>177</v>
      </c>
      <c r="C349" s="4">
        <v>969.44382515351799</v>
      </c>
      <c r="D349" s="4">
        <v>913.93573718360597</v>
      </c>
      <c r="E349" s="4">
        <v>974.45834421836105</v>
      </c>
      <c r="F349" s="4">
        <v>1074.47618558867</v>
      </c>
      <c r="G349" s="4">
        <v>1097.18084667887</v>
      </c>
      <c r="H349" s="4">
        <v>1106.48079976648</v>
      </c>
      <c r="I349" s="4">
        <v>1117.40718018344</v>
      </c>
      <c r="J349" s="4">
        <v>1032.5456855794901</v>
      </c>
      <c r="K349" s="4">
        <v>1000.82914909098</v>
      </c>
      <c r="L349" s="4">
        <v>1025.7996172307401</v>
      </c>
    </row>
    <row r="350" spans="1:12" x14ac:dyDescent="0.25">
      <c r="A350" s="8" t="s">
        <v>104</v>
      </c>
      <c r="B350" s="2" t="s">
        <v>178</v>
      </c>
      <c r="C350" s="4">
        <v>969.44382515351799</v>
      </c>
      <c r="D350" s="4">
        <v>913.94319520478302</v>
      </c>
      <c r="E350" s="4">
        <v>974.40200290820803</v>
      </c>
      <c r="F350" s="4">
        <v>1075.0188951902801</v>
      </c>
      <c r="G350" s="4">
        <v>1096.9380895351201</v>
      </c>
      <c r="H350" s="4">
        <v>1105.80532035035</v>
      </c>
      <c r="I350" s="4">
        <v>1119.0517072032301</v>
      </c>
      <c r="J350" s="4">
        <v>1027.45649819246</v>
      </c>
      <c r="K350" s="4">
        <v>1001.03662331848</v>
      </c>
      <c r="L350" s="4">
        <v>1025.7996172307401</v>
      </c>
    </row>
    <row r="351" spans="1:12" x14ac:dyDescent="0.25">
      <c r="A351" s="8" t="s">
        <v>104</v>
      </c>
      <c r="B351" s="2" t="s">
        <v>179</v>
      </c>
      <c r="C351" s="4">
        <v>969.44382515351401</v>
      </c>
      <c r="D351" s="4">
        <v>913.94319671229198</v>
      </c>
      <c r="E351" s="4">
        <v>974.38119406905503</v>
      </c>
      <c r="F351" s="4">
        <v>1074.46864548589</v>
      </c>
      <c r="G351" s="4">
        <v>1096.98781537336</v>
      </c>
      <c r="H351" s="4">
        <v>1105.44939065583</v>
      </c>
      <c r="I351" s="4">
        <v>1118.8319685199699</v>
      </c>
      <c r="J351" s="4">
        <v>1026.3534698508299</v>
      </c>
      <c r="K351" s="4">
        <v>1001.14947517862</v>
      </c>
      <c r="L351" s="4">
        <v>1025.65016775702</v>
      </c>
    </row>
    <row r="352" spans="1:12" x14ac:dyDescent="0.25">
      <c r="A352" s="8" t="s">
        <v>104</v>
      </c>
      <c r="B352" s="2" t="s">
        <v>180</v>
      </c>
      <c r="C352" s="4">
        <v>969.44382515351401</v>
      </c>
      <c r="D352" s="4">
        <v>913.943196712293</v>
      </c>
      <c r="E352" s="4">
        <v>974.38119406903297</v>
      </c>
      <c r="F352" s="4">
        <v>1074.52625023265</v>
      </c>
      <c r="G352" s="4">
        <v>1096.98781537336</v>
      </c>
      <c r="H352" s="4">
        <v>1105.44939065583</v>
      </c>
      <c r="I352" s="4">
        <v>1118.8319685199699</v>
      </c>
      <c r="J352" s="4">
        <v>1026.35346985099</v>
      </c>
      <c r="K352" s="4">
        <v>1001.14947517862</v>
      </c>
      <c r="L352" s="4">
        <v>1025.65016775702</v>
      </c>
    </row>
    <row r="353" spans="1:12" x14ac:dyDescent="0.25">
      <c r="A353" s="8" t="s">
        <v>104</v>
      </c>
      <c r="B353" s="2" t="s">
        <v>181</v>
      </c>
      <c r="C353" s="4">
        <v>969.44382515351799</v>
      </c>
      <c r="D353" s="4">
        <v>913.943196681887</v>
      </c>
      <c r="E353" s="4">
        <v>974.38119406898397</v>
      </c>
      <c r="F353" s="4">
        <v>1074.48393276042</v>
      </c>
      <c r="G353" s="4">
        <v>1096.98781537336</v>
      </c>
      <c r="H353" s="4">
        <v>1105.44939065583</v>
      </c>
      <c r="I353" s="4">
        <v>1118.8319685199699</v>
      </c>
      <c r="J353" s="4">
        <v>1026.35346985095</v>
      </c>
      <c r="K353" s="4">
        <v>1001.14947517862</v>
      </c>
      <c r="L353" s="4">
        <v>1025.65016775702</v>
      </c>
    </row>
    <row r="354" spans="1:12" x14ac:dyDescent="0.25">
      <c r="A354" s="8" t="s">
        <v>104</v>
      </c>
      <c r="B354" s="2" t="s">
        <v>182</v>
      </c>
      <c r="C354" s="4">
        <v>969.44382515351799</v>
      </c>
      <c r="D354" s="4">
        <v>913.94321653978898</v>
      </c>
      <c r="E354" s="4">
        <v>974.43566029578596</v>
      </c>
      <c r="F354" s="4">
        <v>1075.07649994604</v>
      </c>
      <c r="G354" s="4">
        <v>1096.9260870119101</v>
      </c>
      <c r="H354" s="4">
        <v>1106.5932067935801</v>
      </c>
      <c r="I354" s="4">
        <v>1119.03595198722</v>
      </c>
      <c r="J354" s="4">
        <v>1019.39519281704</v>
      </c>
      <c r="K354" s="4">
        <v>1001.0524128634499</v>
      </c>
      <c r="L354" s="4">
        <v>1025.7996172307501</v>
      </c>
    </row>
    <row r="355" spans="1:12" x14ac:dyDescent="0.25">
      <c r="A355" s="8" t="s">
        <v>104</v>
      </c>
      <c r="B355" s="2" t="s">
        <v>183</v>
      </c>
      <c r="C355" s="4">
        <v>969.44382515351595</v>
      </c>
      <c r="D355" s="4">
        <v>913.94321657019702</v>
      </c>
      <c r="E355" s="4">
        <v>974.43566029549402</v>
      </c>
      <c r="F355" s="4">
        <v>1074.7394589335299</v>
      </c>
      <c r="G355" s="4">
        <v>1096.9260870119101</v>
      </c>
      <c r="H355" s="4">
        <v>1106.5932067935801</v>
      </c>
      <c r="I355" s="4">
        <v>1119.03595198722</v>
      </c>
      <c r="J355" s="4">
        <v>1019.39519281705</v>
      </c>
      <c r="K355" s="4">
        <v>1001.0524128634499</v>
      </c>
      <c r="L355" s="4">
        <v>1025.7996172307401</v>
      </c>
    </row>
    <row r="356" spans="1:12" x14ac:dyDescent="0.25">
      <c r="A356" s="8" t="s">
        <v>104</v>
      </c>
      <c r="B356" s="2" t="s">
        <v>184</v>
      </c>
      <c r="C356" s="4">
        <v>969.44382515351901</v>
      </c>
      <c r="D356" s="4">
        <v>913.94321657019498</v>
      </c>
      <c r="E356" s="4">
        <v>974.43566029583701</v>
      </c>
      <c r="F356" s="4">
        <v>1074.53933990732</v>
      </c>
      <c r="G356" s="4">
        <v>1096.9260870119101</v>
      </c>
      <c r="H356" s="4">
        <v>1106.5932067935801</v>
      </c>
      <c r="I356" s="4">
        <v>1119.03595198722</v>
      </c>
      <c r="J356" s="4">
        <v>1019.39519281704</v>
      </c>
      <c r="K356" s="4">
        <v>1001.0524128634499</v>
      </c>
      <c r="L356" s="4">
        <v>1025.7996172307501</v>
      </c>
    </row>
    <row r="357" spans="1:12" x14ac:dyDescent="0.25">
      <c r="A357" s="8" t="s">
        <v>104</v>
      </c>
      <c r="B357" s="2" t="s">
        <v>165</v>
      </c>
      <c r="C357" s="4">
        <v>969.43007081878397</v>
      </c>
      <c r="D357" s="4">
        <v>913.93370597070395</v>
      </c>
      <c r="E357" s="4">
        <v>974.07965935120103</v>
      </c>
      <c r="F357" s="4">
        <v>1074.6509337836101</v>
      </c>
      <c r="G357" s="4">
        <v>1096.9998179204099</v>
      </c>
      <c r="H357" s="4">
        <v>1106.2449026443201</v>
      </c>
      <c r="I357" s="4">
        <v>1118.66852600124</v>
      </c>
      <c r="J357" s="4">
        <v>1028.4352587133301</v>
      </c>
      <c r="K357" s="4">
        <v>1001.03662331848</v>
      </c>
      <c r="L357" s="4">
        <v>1025.65016775702</v>
      </c>
    </row>
    <row r="358" spans="1:12" x14ac:dyDescent="0.25">
      <c r="A358" s="8" t="s">
        <v>104</v>
      </c>
      <c r="B358" s="2" t="s">
        <v>185</v>
      </c>
      <c r="C358" s="4">
        <v>969.44382515351799</v>
      </c>
      <c r="D358" s="4">
        <v>914.023576855329</v>
      </c>
      <c r="E358" s="4">
        <v>974.38926558096603</v>
      </c>
      <c r="F358" s="4">
        <v>1074.56083326515</v>
      </c>
      <c r="G358" s="4">
        <v>1096.9380895351201</v>
      </c>
      <c r="H358" s="4">
        <v>1106.60350025192</v>
      </c>
      <c r="I358" s="4">
        <v>1119.02998602915</v>
      </c>
      <c r="J358" s="4">
        <v>1023.31489253172</v>
      </c>
      <c r="K358" s="4">
        <v>999.83247343650601</v>
      </c>
      <c r="L358" s="4">
        <v>1025.7996172307401</v>
      </c>
    </row>
    <row r="359" spans="1:12" x14ac:dyDescent="0.25">
      <c r="A359" s="8" t="s">
        <v>104</v>
      </c>
      <c r="B359" s="2" t="s">
        <v>186</v>
      </c>
      <c r="C359" s="4">
        <v>969.44382515351799</v>
      </c>
      <c r="D359" s="4">
        <v>913.93573715319906</v>
      </c>
      <c r="E359" s="4">
        <v>974.52926815496903</v>
      </c>
      <c r="F359" s="4">
        <v>1075.0133456274</v>
      </c>
      <c r="G359" s="4">
        <v>1097.18084667887</v>
      </c>
      <c r="H359" s="4">
        <v>1106.48079976648</v>
      </c>
      <c r="I359" s="4">
        <v>1117.40718018344</v>
      </c>
      <c r="J359" s="4">
        <v>1032.5456855851601</v>
      </c>
      <c r="K359" s="4">
        <v>1000.82914909098</v>
      </c>
      <c r="L359" s="4">
        <v>1025.7996172307501</v>
      </c>
    </row>
    <row r="360" spans="1:12" x14ac:dyDescent="0.25">
      <c r="A360" s="8" t="s">
        <v>104</v>
      </c>
      <c r="B360" s="2" t="s">
        <v>187</v>
      </c>
      <c r="C360" s="4">
        <v>969.44382515351799</v>
      </c>
      <c r="D360" s="4">
        <v>913.94319523519005</v>
      </c>
      <c r="E360" s="4">
        <v>974.40200290830899</v>
      </c>
      <c r="F360" s="4">
        <v>1074.5393398983199</v>
      </c>
      <c r="G360" s="4">
        <v>1096.9380895351201</v>
      </c>
      <c r="H360" s="4">
        <v>1105.80532035035</v>
      </c>
      <c r="I360" s="4">
        <v>1119.0517072033001</v>
      </c>
      <c r="J360" s="4">
        <v>1027.45649819244</v>
      </c>
      <c r="K360" s="4">
        <v>1001.03662331848</v>
      </c>
      <c r="L360" s="4">
        <v>1025.7996172307501</v>
      </c>
    </row>
    <row r="361" spans="1:12" x14ac:dyDescent="0.25">
      <c r="A361" s="8" t="s">
        <v>104</v>
      </c>
      <c r="B361" s="2" t="s">
        <v>188</v>
      </c>
      <c r="C361" s="4">
        <v>969.44382515351901</v>
      </c>
      <c r="D361" s="4">
        <v>913.943196681887</v>
      </c>
      <c r="E361" s="4">
        <v>974.38119406898397</v>
      </c>
      <c r="F361" s="4">
        <v>1074.52625023265</v>
      </c>
      <c r="G361" s="4">
        <v>1096.98781537336</v>
      </c>
      <c r="H361" s="4">
        <v>1105.44939065583</v>
      </c>
      <c r="I361" s="4">
        <v>1118.8319685199699</v>
      </c>
      <c r="J361" s="4">
        <v>1026.35346985094</v>
      </c>
      <c r="K361" s="4">
        <v>1001.14947517862</v>
      </c>
      <c r="L361" s="4">
        <v>1025.65016775702</v>
      </c>
    </row>
    <row r="362" spans="1:12" x14ac:dyDescent="0.25">
      <c r="A362" s="8" t="s">
        <v>104</v>
      </c>
      <c r="B362" s="2" t="s">
        <v>189</v>
      </c>
      <c r="C362" s="4">
        <v>969.44382515351901</v>
      </c>
      <c r="D362" s="4">
        <v>913.943196681887</v>
      </c>
      <c r="E362" s="4">
        <v>974.38119406898397</v>
      </c>
      <c r="F362" s="4">
        <v>1074.52625023266</v>
      </c>
      <c r="G362" s="4">
        <v>1096.98781537336</v>
      </c>
      <c r="H362" s="4">
        <v>1105.44939065583</v>
      </c>
      <c r="I362" s="4">
        <v>1118.8319685199699</v>
      </c>
      <c r="J362" s="4">
        <v>1026.3534698508399</v>
      </c>
      <c r="K362" s="4">
        <v>1001.14947517862</v>
      </c>
      <c r="L362" s="4">
        <v>1025.65016775702</v>
      </c>
    </row>
    <row r="363" spans="1:12" x14ac:dyDescent="0.25">
      <c r="A363" s="8" t="s">
        <v>104</v>
      </c>
      <c r="B363" s="2" t="s">
        <v>190</v>
      </c>
      <c r="C363" s="4">
        <v>969.44382515351799</v>
      </c>
      <c r="D363" s="4">
        <v>913.943196712293</v>
      </c>
      <c r="E363" s="4">
        <v>973.46746219413501</v>
      </c>
      <c r="F363" s="4">
        <v>1074.46864548589</v>
      </c>
      <c r="G363" s="4">
        <v>1096.98781537336</v>
      </c>
      <c r="H363" s="4">
        <v>1105.44939065583</v>
      </c>
      <c r="I363" s="4">
        <v>1118.8319685199699</v>
      </c>
      <c r="J363" s="4">
        <v>1026.35346985094</v>
      </c>
      <c r="K363" s="4">
        <v>1001.14947517862</v>
      </c>
      <c r="L363" s="4">
        <v>1025.65016775702</v>
      </c>
    </row>
    <row r="364" spans="1:12" x14ac:dyDescent="0.25">
      <c r="A364" s="8" t="s">
        <v>104</v>
      </c>
      <c r="B364" s="2" t="s">
        <v>191</v>
      </c>
      <c r="C364" s="4">
        <v>969.44382515351799</v>
      </c>
      <c r="D364" s="4">
        <v>913.943216570196</v>
      </c>
      <c r="E364" s="4">
        <v>974.43566029596604</v>
      </c>
      <c r="F364" s="4">
        <v>1074.7394589335299</v>
      </c>
      <c r="G364" s="4">
        <v>1096.9260870119101</v>
      </c>
      <c r="H364" s="4">
        <v>1106.5932067935801</v>
      </c>
      <c r="I364" s="4">
        <v>1119.03595198722</v>
      </c>
      <c r="J364" s="4">
        <v>1019.39519281705</v>
      </c>
      <c r="K364" s="4">
        <v>1001.0524128634499</v>
      </c>
      <c r="L364" s="4">
        <v>1025.7996172307401</v>
      </c>
    </row>
    <row r="365" spans="1:12" x14ac:dyDescent="0.25">
      <c r="A365" s="8" t="s">
        <v>104</v>
      </c>
      <c r="B365" s="2" t="s">
        <v>192</v>
      </c>
      <c r="C365" s="4">
        <v>969.44382515351901</v>
      </c>
      <c r="D365" s="4">
        <v>913.943216570196</v>
      </c>
      <c r="E365" s="4">
        <v>973.52192842083298</v>
      </c>
      <c r="F365" s="4">
        <v>1074.53933990732</v>
      </c>
      <c r="G365" s="4">
        <v>1096.9260870119101</v>
      </c>
      <c r="H365" s="4">
        <v>1106.5932067935801</v>
      </c>
      <c r="I365" s="4">
        <v>1119.03595198722</v>
      </c>
      <c r="J365" s="4">
        <v>1019.39519281704</v>
      </c>
      <c r="K365" s="4">
        <v>1001.0524128634499</v>
      </c>
      <c r="L365" s="4">
        <v>1025.7996172307401</v>
      </c>
    </row>
    <row r="366" spans="1:12" x14ac:dyDescent="0.25">
      <c r="A366" s="8" t="s">
        <v>104</v>
      </c>
      <c r="B366" s="2" t="s">
        <v>193</v>
      </c>
      <c r="C366" s="4">
        <v>969.44382515351504</v>
      </c>
      <c r="D366" s="4">
        <v>913.94321657019498</v>
      </c>
      <c r="E366" s="4">
        <v>974.43566029594103</v>
      </c>
      <c r="F366" s="4">
        <v>1074.53933990732</v>
      </c>
      <c r="G366" s="4">
        <v>1096.9260870119101</v>
      </c>
      <c r="H366" s="4">
        <v>1106.5932067935801</v>
      </c>
      <c r="I366" s="4">
        <v>1119.03595198722</v>
      </c>
      <c r="J366" s="4">
        <v>1019.39519281704</v>
      </c>
      <c r="K366" s="4">
        <v>1001.0524128634499</v>
      </c>
      <c r="L366" s="4">
        <v>1025.7996172307501</v>
      </c>
    </row>
    <row r="367" spans="1:12" x14ac:dyDescent="0.25">
      <c r="A367" s="2" t="s">
        <v>105</v>
      </c>
      <c r="B367" s="2" t="s">
        <v>166</v>
      </c>
      <c r="C367" s="4">
        <v>378.47916034778501</v>
      </c>
      <c r="D367" s="4">
        <v>302.01938780012603</v>
      </c>
      <c r="E367" s="4">
        <v>297.29023431807502</v>
      </c>
      <c r="F367" s="4">
        <v>243.43674929339301</v>
      </c>
      <c r="G367" s="4">
        <v>213.24159316613199</v>
      </c>
      <c r="H367" s="4">
        <v>211.29614598245601</v>
      </c>
      <c r="I367" s="4">
        <v>216.21492643938299</v>
      </c>
      <c r="J367" s="4">
        <v>221.63350420375599</v>
      </c>
      <c r="K367" s="4">
        <v>227.82666641478301</v>
      </c>
      <c r="L367" s="4">
        <v>223.019903165492</v>
      </c>
    </row>
    <row r="368" spans="1:12" x14ac:dyDescent="0.25">
      <c r="A368" s="8" t="s">
        <v>105</v>
      </c>
      <c r="B368" s="2" t="s">
        <v>163</v>
      </c>
      <c r="C368" s="4">
        <v>378.47920122222098</v>
      </c>
      <c r="D368" s="4">
        <v>297.22856932544403</v>
      </c>
      <c r="E368" s="4">
        <v>289.39519809307399</v>
      </c>
      <c r="F368" s="4">
        <v>237.66059582463001</v>
      </c>
      <c r="G368" s="4">
        <v>206.58045728937799</v>
      </c>
      <c r="H368" s="4">
        <v>204.95596066633101</v>
      </c>
      <c r="I368" s="4">
        <v>207.12423834467</v>
      </c>
      <c r="J368" s="4">
        <v>191.254646105495</v>
      </c>
      <c r="K368" s="4">
        <v>139.105679428125</v>
      </c>
      <c r="L368" s="4">
        <v>87.054471342733095</v>
      </c>
    </row>
    <row r="369" spans="1:12" x14ac:dyDescent="0.25">
      <c r="A369" s="8" t="s">
        <v>105</v>
      </c>
      <c r="B369" s="2" t="s">
        <v>167</v>
      </c>
      <c r="C369" s="4">
        <v>378.47920121565301</v>
      </c>
      <c r="D369" s="4">
        <v>297.24760482003899</v>
      </c>
      <c r="E369" s="4">
        <v>289.39964043036599</v>
      </c>
      <c r="F369" s="4">
        <v>237.605011651517</v>
      </c>
      <c r="G369" s="4">
        <v>206.49096192372099</v>
      </c>
      <c r="H369" s="4">
        <v>204.755496694366</v>
      </c>
      <c r="I369" s="4">
        <v>207.176321132661</v>
      </c>
      <c r="J369" s="4">
        <v>191.864625213609</v>
      </c>
      <c r="K369" s="4">
        <v>138.342372231665</v>
      </c>
      <c r="L369" s="4">
        <v>87.127522504871294</v>
      </c>
    </row>
    <row r="370" spans="1:12" x14ac:dyDescent="0.25">
      <c r="A370" s="8" t="s">
        <v>105</v>
      </c>
      <c r="B370" s="2" t="s">
        <v>168</v>
      </c>
      <c r="C370" s="4">
        <v>378.47920121565301</v>
      </c>
      <c r="D370" s="4">
        <v>297.228448528191</v>
      </c>
      <c r="E370" s="4">
        <v>289.36437200926798</v>
      </c>
      <c r="F370" s="4">
        <v>237.63111189678199</v>
      </c>
      <c r="G370" s="4">
        <v>206.605882765503</v>
      </c>
      <c r="H370" s="4">
        <v>204.75144714301101</v>
      </c>
      <c r="I370" s="4">
        <v>206.95328468726501</v>
      </c>
      <c r="J370" s="4">
        <v>190.345493457353</v>
      </c>
      <c r="K370" s="4">
        <v>137.876284149372</v>
      </c>
      <c r="L370" s="4">
        <v>87.886527370235299</v>
      </c>
    </row>
    <row r="371" spans="1:12" x14ac:dyDescent="0.25">
      <c r="A371" s="8" t="s">
        <v>105</v>
      </c>
      <c r="B371" s="2" t="s">
        <v>169</v>
      </c>
      <c r="C371" s="4">
        <v>378.47920121565301</v>
      </c>
      <c r="D371" s="4">
        <v>297.276781766829</v>
      </c>
      <c r="E371" s="4">
        <v>289.40189046370301</v>
      </c>
      <c r="F371" s="4">
        <v>237.60719945017399</v>
      </c>
      <c r="G371" s="4">
        <v>206.51163681198901</v>
      </c>
      <c r="H371" s="4">
        <v>204.68706548935299</v>
      </c>
      <c r="I371" s="4">
        <v>207.244770653529</v>
      </c>
      <c r="J371" s="4">
        <v>191.03424673743999</v>
      </c>
      <c r="K371" s="4">
        <v>137.464022222122</v>
      </c>
      <c r="L371" s="4">
        <v>87.031044235632194</v>
      </c>
    </row>
    <row r="372" spans="1:12" x14ac:dyDescent="0.25">
      <c r="A372" s="8" t="s">
        <v>105</v>
      </c>
      <c r="B372" s="2" t="s">
        <v>170</v>
      </c>
      <c r="C372" s="4">
        <v>378.47920121565301</v>
      </c>
      <c r="D372" s="4">
        <v>297.228448528191</v>
      </c>
      <c r="E372" s="4">
        <v>289.39085141860897</v>
      </c>
      <c r="F372" s="4">
        <v>237.65340754619299</v>
      </c>
      <c r="G372" s="4">
        <v>206.606167098833</v>
      </c>
      <c r="H372" s="4">
        <v>204.77490017805499</v>
      </c>
      <c r="I372" s="4">
        <v>206.97746959164701</v>
      </c>
      <c r="J372" s="4">
        <v>190.40098122736001</v>
      </c>
      <c r="K372" s="4">
        <v>137.85709066099901</v>
      </c>
      <c r="L372" s="4">
        <v>87.922920567059506</v>
      </c>
    </row>
    <row r="373" spans="1:12" x14ac:dyDescent="0.25">
      <c r="A373" s="8" t="s">
        <v>105</v>
      </c>
      <c r="B373" s="2" t="s">
        <v>171</v>
      </c>
      <c r="C373" s="4">
        <v>378.47920121565301</v>
      </c>
      <c r="D373" s="4">
        <v>297.228448528191</v>
      </c>
      <c r="E373" s="4">
        <v>289.39325484908301</v>
      </c>
      <c r="F373" s="4">
        <v>237.654006609107</v>
      </c>
      <c r="G373" s="4">
        <v>206.60616709881199</v>
      </c>
      <c r="H373" s="4">
        <v>204.77490017803299</v>
      </c>
      <c r="I373" s="4">
        <v>206.977469591627</v>
      </c>
      <c r="J373" s="4">
        <v>190.40098122741901</v>
      </c>
      <c r="K373" s="4">
        <v>137.857090661032</v>
      </c>
      <c r="L373" s="4">
        <v>87.922920566818505</v>
      </c>
    </row>
    <row r="374" spans="1:12" x14ac:dyDescent="0.25">
      <c r="A374" s="8" t="s">
        <v>105</v>
      </c>
      <c r="B374" s="2" t="s">
        <v>172</v>
      </c>
      <c r="C374" s="4">
        <v>378.47920121565301</v>
      </c>
      <c r="D374" s="4">
        <v>297.228448528191</v>
      </c>
      <c r="E374" s="4">
        <v>289.391986329747</v>
      </c>
      <c r="F374" s="4">
        <v>237.653407546192</v>
      </c>
      <c r="G374" s="4">
        <v>206.606167098832</v>
      </c>
      <c r="H374" s="4">
        <v>204.774900178053</v>
      </c>
      <c r="I374" s="4">
        <v>206.97746959165099</v>
      </c>
      <c r="J374" s="4">
        <v>190.40098122769399</v>
      </c>
      <c r="K374" s="4">
        <v>137.85709066119699</v>
      </c>
      <c r="L374" s="4">
        <v>87.922920567018195</v>
      </c>
    </row>
    <row r="375" spans="1:12" x14ac:dyDescent="0.25">
      <c r="A375" s="8" t="s">
        <v>105</v>
      </c>
      <c r="B375" s="2" t="s">
        <v>173</v>
      </c>
      <c r="C375" s="4">
        <v>378.47920121565301</v>
      </c>
      <c r="D375" s="4">
        <v>297.276781766836</v>
      </c>
      <c r="E375" s="4">
        <v>289.40189046370301</v>
      </c>
      <c r="F375" s="4">
        <v>237.60685116341699</v>
      </c>
      <c r="G375" s="4">
        <v>206.51163681198901</v>
      </c>
      <c r="H375" s="4">
        <v>204.68706548935299</v>
      </c>
      <c r="I375" s="4">
        <v>207.24477065353</v>
      </c>
      <c r="J375" s="4">
        <v>191.03424673740199</v>
      </c>
      <c r="K375" s="4">
        <v>137.464022222083</v>
      </c>
      <c r="L375" s="4">
        <v>87.031044235610295</v>
      </c>
    </row>
    <row r="376" spans="1:12" x14ac:dyDescent="0.25">
      <c r="A376" s="8" t="s">
        <v>105</v>
      </c>
      <c r="B376" s="2" t="s">
        <v>174</v>
      </c>
      <c r="C376" s="4">
        <v>378.47920121565198</v>
      </c>
      <c r="D376" s="4">
        <v>297.27678176683901</v>
      </c>
      <c r="E376" s="4">
        <v>289.40189046370801</v>
      </c>
      <c r="F376" s="4">
        <v>237.607939291783</v>
      </c>
      <c r="G376" s="4">
        <v>206.51163681199199</v>
      </c>
      <c r="H376" s="4">
        <v>204.687065489357</v>
      </c>
      <c r="I376" s="4">
        <v>207.244770653534</v>
      </c>
      <c r="J376" s="4">
        <v>191.034246737432</v>
      </c>
      <c r="K376" s="4">
        <v>137.46402222211401</v>
      </c>
      <c r="L376" s="4">
        <v>87.031044235630205</v>
      </c>
    </row>
    <row r="377" spans="1:12" x14ac:dyDescent="0.25">
      <c r="A377" s="8" t="s">
        <v>105</v>
      </c>
      <c r="B377" s="2" t="s">
        <v>175</v>
      </c>
      <c r="C377" s="4">
        <v>378.47920121565301</v>
      </c>
      <c r="D377" s="4">
        <v>297.27678176684401</v>
      </c>
      <c r="E377" s="4">
        <v>289.401890463705</v>
      </c>
      <c r="F377" s="4">
        <v>237.60747913743299</v>
      </c>
      <c r="G377" s="4">
        <v>206.51163681199</v>
      </c>
      <c r="H377" s="4">
        <v>204.68706548935501</v>
      </c>
      <c r="I377" s="4">
        <v>207.24477065353099</v>
      </c>
      <c r="J377" s="4">
        <v>191.03424673740099</v>
      </c>
      <c r="K377" s="4">
        <v>137.4640222221</v>
      </c>
      <c r="L377" s="4">
        <v>87.031044235604199</v>
      </c>
    </row>
    <row r="378" spans="1:12" x14ac:dyDescent="0.25">
      <c r="A378" s="8" t="s">
        <v>105</v>
      </c>
      <c r="B378" s="2" t="s">
        <v>164</v>
      </c>
      <c r="C378" s="4">
        <v>378.47920122222098</v>
      </c>
      <c r="D378" s="4">
        <v>297.22856932544403</v>
      </c>
      <c r="E378" s="4">
        <v>289.39519809307399</v>
      </c>
      <c r="F378" s="4">
        <v>237.660463368086</v>
      </c>
      <c r="G378" s="4">
        <v>206.58045728937799</v>
      </c>
      <c r="H378" s="4">
        <v>204.95596066633101</v>
      </c>
      <c r="I378" s="4">
        <v>207.12423834467401</v>
      </c>
      <c r="J378" s="4">
        <v>191.25464610551799</v>
      </c>
      <c r="K378" s="4">
        <v>139.105679428147</v>
      </c>
      <c r="L378" s="4">
        <v>87.054471342742701</v>
      </c>
    </row>
    <row r="379" spans="1:12" x14ac:dyDescent="0.25">
      <c r="A379" s="8" t="s">
        <v>105</v>
      </c>
      <c r="B379" s="2" t="s">
        <v>176</v>
      </c>
      <c r="C379" s="4">
        <v>378.47920121565301</v>
      </c>
      <c r="D379" s="4">
        <v>297.24760482048202</v>
      </c>
      <c r="E379" s="4">
        <v>289.39703607552298</v>
      </c>
      <c r="F379" s="4">
        <v>237.605011651517</v>
      </c>
      <c r="G379" s="4">
        <v>206.49096192372099</v>
      </c>
      <c r="H379" s="4">
        <v>204.755496694366</v>
      </c>
      <c r="I379" s="4">
        <v>207.176321132661</v>
      </c>
      <c r="J379" s="4">
        <v>191.86462521361099</v>
      </c>
      <c r="K379" s="4">
        <v>138.34237223166701</v>
      </c>
      <c r="L379" s="4">
        <v>87.127522504541901</v>
      </c>
    </row>
    <row r="380" spans="1:12" x14ac:dyDescent="0.25">
      <c r="A380" s="8" t="s">
        <v>105</v>
      </c>
      <c r="B380" s="2" t="s">
        <v>177</v>
      </c>
      <c r="C380" s="4">
        <v>378.47920121565301</v>
      </c>
      <c r="D380" s="4">
        <v>297.228448528191</v>
      </c>
      <c r="E380" s="4">
        <v>289.36697636407899</v>
      </c>
      <c r="F380" s="4">
        <v>237.63097944021001</v>
      </c>
      <c r="G380" s="4">
        <v>206.60588276550101</v>
      </c>
      <c r="H380" s="4">
        <v>204.75144714298199</v>
      </c>
      <c r="I380" s="4">
        <v>206.95328468725901</v>
      </c>
      <c r="J380" s="4">
        <v>190.34549345855999</v>
      </c>
      <c r="K380" s="4">
        <v>137.87628415057</v>
      </c>
      <c r="L380" s="4">
        <v>87.8865273709673</v>
      </c>
    </row>
    <row r="381" spans="1:12" x14ac:dyDescent="0.25">
      <c r="A381" s="8" t="s">
        <v>105</v>
      </c>
      <c r="B381" s="2" t="s">
        <v>178</v>
      </c>
      <c r="C381" s="4">
        <v>378.47920121565301</v>
      </c>
      <c r="D381" s="4">
        <v>297.27678176684299</v>
      </c>
      <c r="E381" s="4">
        <v>289.40189046370301</v>
      </c>
      <c r="F381" s="4">
        <v>237.60793929177899</v>
      </c>
      <c r="G381" s="4">
        <v>206.51163681199</v>
      </c>
      <c r="H381" s="4">
        <v>204.68706548935299</v>
      </c>
      <c r="I381" s="4">
        <v>207.24477065353</v>
      </c>
      <c r="J381" s="4">
        <v>191.03424673740699</v>
      </c>
      <c r="K381" s="4">
        <v>137.46402222210301</v>
      </c>
      <c r="L381" s="4">
        <v>87.031044235609201</v>
      </c>
    </row>
    <row r="382" spans="1:12" x14ac:dyDescent="0.25">
      <c r="A382" s="8" t="s">
        <v>105</v>
      </c>
      <c r="B382" s="2" t="s">
        <v>179</v>
      </c>
      <c r="C382" s="4">
        <v>378.47920121565301</v>
      </c>
      <c r="D382" s="4">
        <v>297.398985092332</v>
      </c>
      <c r="E382" s="4">
        <v>289.40119442965897</v>
      </c>
      <c r="F382" s="4">
        <v>237.61134836991801</v>
      </c>
      <c r="G382" s="4">
        <v>206.59739370904899</v>
      </c>
      <c r="H382" s="4">
        <v>205.03280687022001</v>
      </c>
      <c r="I382" s="4">
        <v>207.20644846773399</v>
      </c>
      <c r="J382" s="4">
        <v>191.415715844228</v>
      </c>
      <c r="K382" s="4">
        <v>137.85075647839</v>
      </c>
      <c r="L382" s="4">
        <v>86.572341434846606</v>
      </c>
    </row>
    <row r="383" spans="1:12" x14ac:dyDescent="0.25">
      <c r="A383" s="8" t="s">
        <v>105</v>
      </c>
      <c r="B383" s="2" t="s">
        <v>180</v>
      </c>
      <c r="C383" s="4">
        <v>378.47920121565301</v>
      </c>
      <c r="D383" s="4">
        <v>297.398985092332</v>
      </c>
      <c r="E383" s="4">
        <v>289.40119442965897</v>
      </c>
      <c r="F383" s="4">
        <v>237.61148082646201</v>
      </c>
      <c r="G383" s="4">
        <v>206.59739370905001</v>
      </c>
      <c r="H383" s="4">
        <v>205.03280687022001</v>
      </c>
      <c r="I383" s="4">
        <v>207.20644846773399</v>
      </c>
      <c r="J383" s="4">
        <v>191.415715844207</v>
      </c>
      <c r="K383" s="4">
        <v>137.85075647836899</v>
      </c>
      <c r="L383" s="4">
        <v>86.572341434840695</v>
      </c>
    </row>
    <row r="384" spans="1:12" x14ac:dyDescent="0.25">
      <c r="A384" s="8" t="s">
        <v>105</v>
      </c>
      <c r="B384" s="2" t="s">
        <v>181</v>
      </c>
      <c r="C384" s="4">
        <v>378.47920121565301</v>
      </c>
      <c r="D384" s="4">
        <v>297.398985092332</v>
      </c>
      <c r="E384" s="4">
        <v>289.40119442965897</v>
      </c>
      <c r="F384" s="4">
        <v>237.61134004779299</v>
      </c>
      <c r="G384" s="4">
        <v>206.59739370905001</v>
      </c>
      <c r="H384" s="4">
        <v>205.03280687022001</v>
      </c>
      <c r="I384" s="4">
        <v>207.20644846773399</v>
      </c>
      <c r="J384" s="4">
        <v>191.415715844212</v>
      </c>
      <c r="K384" s="4">
        <v>137.850756478374</v>
      </c>
      <c r="L384" s="4">
        <v>86.572341434870907</v>
      </c>
    </row>
    <row r="385" spans="1:12" x14ac:dyDescent="0.25">
      <c r="A385" s="8" t="s">
        <v>105</v>
      </c>
      <c r="B385" s="2" t="s">
        <v>182</v>
      </c>
      <c r="C385" s="4">
        <v>378.479201219635</v>
      </c>
      <c r="D385" s="4">
        <v>297.53315091010302</v>
      </c>
      <c r="E385" s="4">
        <v>289.40347528169298</v>
      </c>
      <c r="F385" s="4">
        <v>237.68144044616901</v>
      </c>
      <c r="G385" s="4">
        <v>206.472385530851</v>
      </c>
      <c r="H385" s="4">
        <v>205.01942864551299</v>
      </c>
      <c r="I385" s="4">
        <v>207.08872078517501</v>
      </c>
      <c r="J385" s="4">
        <v>192.32670052587699</v>
      </c>
      <c r="K385" s="4">
        <v>137.86018188648899</v>
      </c>
      <c r="L385" s="4">
        <v>85.912207044283306</v>
      </c>
    </row>
    <row r="386" spans="1:12" x14ac:dyDescent="0.25">
      <c r="A386" s="8" t="s">
        <v>105</v>
      </c>
      <c r="B386" s="2" t="s">
        <v>183</v>
      </c>
      <c r="C386" s="4">
        <v>378.479201219635</v>
      </c>
      <c r="D386" s="4">
        <v>297.53315091002401</v>
      </c>
      <c r="E386" s="4">
        <v>289.40347528168797</v>
      </c>
      <c r="F386" s="4">
        <v>237.68070892668601</v>
      </c>
      <c r="G386" s="4">
        <v>206.472385530851</v>
      </c>
      <c r="H386" s="4">
        <v>205.01942864550901</v>
      </c>
      <c r="I386" s="4">
        <v>207.08872078517101</v>
      </c>
      <c r="J386" s="4">
        <v>192.32670052587301</v>
      </c>
      <c r="K386" s="4">
        <v>137.86018188648899</v>
      </c>
      <c r="L386" s="4">
        <v>85.912207044516705</v>
      </c>
    </row>
    <row r="387" spans="1:12" x14ac:dyDescent="0.25">
      <c r="A387" s="8" t="s">
        <v>105</v>
      </c>
      <c r="B387" s="2" t="s">
        <v>184</v>
      </c>
      <c r="C387" s="4">
        <v>378.479201219635</v>
      </c>
      <c r="D387" s="4">
        <v>297.53315091047801</v>
      </c>
      <c r="E387" s="4">
        <v>289.40347528168701</v>
      </c>
      <c r="F387" s="4">
        <v>237.68021986125399</v>
      </c>
      <c r="G387" s="4">
        <v>206.472385530824</v>
      </c>
      <c r="H387" s="4">
        <v>205.01942864550699</v>
      </c>
      <c r="I387" s="4">
        <v>207.08872078516899</v>
      </c>
      <c r="J387" s="4">
        <v>192.32670052587099</v>
      </c>
      <c r="K387" s="4">
        <v>137.86018188648299</v>
      </c>
      <c r="L387" s="4">
        <v>85.912207044238698</v>
      </c>
    </row>
    <row r="388" spans="1:12" x14ac:dyDescent="0.25">
      <c r="A388" s="8" t="s">
        <v>105</v>
      </c>
      <c r="B388" s="2" t="s">
        <v>165</v>
      </c>
      <c r="C388" s="4">
        <v>378.47915916291601</v>
      </c>
      <c r="D388" s="4">
        <v>299.35159328498202</v>
      </c>
      <c r="E388" s="4">
        <v>291.80411672382701</v>
      </c>
      <c r="F388" s="4">
        <v>237.660952433516</v>
      </c>
      <c r="G388" s="4">
        <v>206.58045728937699</v>
      </c>
      <c r="H388" s="4">
        <v>204.95596066633101</v>
      </c>
      <c r="I388" s="4">
        <v>207.12423834464801</v>
      </c>
      <c r="J388" s="4">
        <v>191.254646105359</v>
      </c>
      <c r="K388" s="4">
        <v>139.105679428001</v>
      </c>
      <c r="L388" s="4">
        <v>87.054471342754596</v>
      </c>
    </row>
    <row r="389" spans="1:12" x14ac:dyDescent="0.25">
      <c r="A389" s="8" t="s">
        <v>105</v>
      </c>
      <c r="B389" s="2" t="s">
        <v>185</v>
      </c>
      <c r="C389" s="4">
        <v>378.47920121565301</v>
      </c>
      <c r="D389" s="4">
        <v>297.247604820096</v>
      </c>
      <c r="E389" s="4">
        <v>289.399640430359</v>
      </c>
      <c r="F389" s="4">
        <v>237.60501165151001</v>
      </c>
      <c r="G389" s="4">
        <v>206.49096192372099</v>
      </c>
      <c r="H389" s="4">
        <v>204.75549669436</v>
      </c>
      <c r="I389" s="4">
        <v>207.17632113265401</v>
      </c>
      <c r="J389" s="4">
        <v>191.86462521360301</v>
      </c>
      <c r="K389" s="4">
        <v>138.342372231658</v>
      </c>
      <c r="L389" s="4">
        <v>87.127522504492205</v>
      </c>
    </row>
    <row r="390" spans="1:12" x14ac:dyDescent="0.25">
      <c r="A390" s="8" t="s">
        <v>105</v>
      </c>
      <c r="B390" s="2" t="s">
        <v>186</v>
      </c>
      <c r="C390" s="4">
        <v>378.47920121565301</v>
      </c>
      <c r="D390" s="4">
        <v>297.228448528191</v>
      </c>
      <c r="E390" s="4">
        <v>289.36697636412401</v>
      </c>
      <c r="F390" s="4">
        <v>237.632200025158</v>
      </c>
      <c r="G390" s="4">
        <v>206.605882765503</v>
      </c>
      <c r="H390" s="4">
        <v>204.75144714302201</v>
      </c>
      <c r="I390" s="4">
        <v>206.95328468729099</v>
      </c>
      <c r="J390" s="4">
        <v>190.34549345814199</v>
      </c>
      <c r="K390" s="4">
        <v>137.87628415015601</v>
      </c>
      <c r="L390" s="4">
        <v>87.886527370727293</v>
      </c>
    </row>
    <row r="391" spans="1:12" x14ac:dyDescent="0.25">
      <c r="A391" s="8" t="s">
        <v>105</v>
      </c>
      <c r="B391" s="2" t="s">
        <v>187</v>
      </c>
      <c r="C391" s="4">
        <v>378.47920121565301</v>
      </c>
      <c r="D391" s="4">
        <v>297.27678176683298</v>
      </c>
      <c r="E391" s="4">
        <v>289.40189046370301</v>
      </c>
      <c r="F391" s="4">
        <v>237.60685116341401</v>
      </c>
      <c r="G391" s="4">
        <v>206.51163681198901</v>
      </c>
      <c r="H391" s="4">
        <v>204.68706548935299</v>
      </c>
      <c r="I391" s="4">
        <v>207.244770653529</v>
      </c>
      <c r="J391" s="4">
        <v>191.03424673742001</v>
      </c>
      <c r="K391" s="4">
        <v>137.46402222211199</v>
      </c>
      <c r="L391" s="4">
        <v>87.031044235610906</v>
      </c>
    </row>
    <row r="392" spans="1:12" x14ac:dyDescent="0.25">
      <c r="A392" s="8" t="s">
        <v>105</v>
      </c>
      <c r="B392" s="2" t="s">
        <v>188</v>
      </c>
      <c r="C392" s="4">
        <v>378.47920121565301</v>
      </c>
      <c r="D392" s="4">
        <v>297.398985092332</v>
      </c>
      <c r="E392" s="4">
        <v>289.40119442965897</v>
      </c>
      <c r="F392" s="4">
        <v>237.61148082646201</v>
      </c>
      <c r="G392" s="4">
        <v>206.59739370905001</v>
      </c>
      <c r="H392" s="4">
        <v>205.03280687022001</v>
      </c>
      <c r="I392" s="4">
        <v>207.20644846773399</v>
      </c>
      <c r="J392" s="4">
        <v>191.41571584421101</v>
      </c>
      <c r="K392" s="4">
        <v>137.85075647837601</v>
      </c>
      <c r="L392" s="4">
        <v>86.572341434867994</v>
      </c>
    </row>
    <row r="393" spans="1:12" x14ac:dyDescent="0.25">
      <c r="A393" s="8" t="s">
        <v>105</v>
      </c>
      <c r="B393" s="2" t="s">
        <v>189</v>
      </c>
      <c r="C393" s="4">
        <v>378.47920121565301</v>
      </c>
      <c r="D393" s="4">
        <v>297.398985092332</v>
      </c>
      <c r="E393" s="4">
        <v>289.40119442965897</v>
      </c>
      <c r="F393" s="4">
        <v>237.61148082646201</v>
      </c>
      <c r="G393" s="4">
        <v>206.59739370905001</v>
      </c>
      <c r="H393" s="4">
        <v>205.03280687022001</v>
      </c>
      <c r="I393" s="4">
        <v>207.20644846773399</v>
      </c>
      <c r="J393" s="4">
        <v>191.415715844228</v>
      </c>
      <c r="K393" s="4">
        <v>137.85075647839</v>
      </c>
      <c r="L393" s="4">
        <v>86.572341434872897</v>
      </c>
    </row>
    <row r="394" spans="1:12" x14ac:dyDescent="0.25">
      <c r="A394" s="8" t="s">
        <v>105</v>
      </c>
      <c r="B394" s="2" t="s">
        <v>190</v>
      </c>
      <c r="C394" s="4">
        <v>378.47920121565301</v>
      </c>
      <c r="D394" s="4">
        <v>297.398985092332</v>
      </c>
      <c r="E394" s="4">
        <v>289.39859007481499</v>
      </c>
      <c r="F394" s="4">
        <v>237.61134836991701</v>
      </c>
      <c r="G394" s="4">
        <v>206.59739370904899</v>
      </c>
      <c r="H394" s="4">
        <v>205.03280687021899</v>
      </c>
      <c r="I394" s="4">
        <v>207.206448467733</v>
      </c>
      <c r="J394" s="4">
        <v>191.41571584421101</v>
      </c>
      <c r="K394" s="4">
        <v>137.850756478373</v>
      </c>
      <c r="L394" s="4">
        <v>86.5723414358837</v>
      </c>
    </row>
    <row r="395" spans="1:12" x14ac:dyDescent="0.25">
      <c r="A395" s="8" t="s">
        <v>105</v>
      </c>
      <c r="B395" s="2" t="s">
        <v>191</v>
      </c>
      <c r="C395" s="4">
        <v>378.479201219635</v>
      </c>
      <c r="D395" s="4">
        <v>297.53315091010398</v>
      </c>
      <c r="E395" s="4">
        <v>289.40347528168701</v>
      </c>
      <c r="F395" s="4">
        <v>237.68070892668399</v>
      </c>
      <c r="G395" s="4">
        <v>206.472385530851</v>
      </c>
      <c r="H395" s="4">
        <v>205.01942864550699</v>
      </c>
      <c r="I395" s="4">
        <v>207.08872078516899</v>
      </c>
      <c r="J395" s="4">
        <v>192.32670052587099</v>
      </c>
      <c r="K395" s="4">
        <v>137.860181886482</v>
      </c>
      <c r="L395" s="4">
        <v>85.912207044277494</v>
      </c>
    </row>
    <row r="396" spans="1:12" x14ac:dyDescent="0.25">
      <c r="A396" s="8" t="s">
        <v>105</v>
      </c>
      <c r="B396" s="2" t="s">
        <v>192</v>
      </c>
      <c r="C396" s="4">
        <v>378.479201219635</v>
      </c>
      <c r="D396" s="4">
        <v>297.53315091048802</v>
      </c>
      <c r="E396" s="4">
        <v>289.40087092684399</v>
      </c>
      <c r="F396" s="4">
        <v>237.68021986125399</v>
      </c>
      <c r="G396" s="4">
        <v>206.472385530851</v>
      </c>
      <c r="H396" s="4">
        <v>205.01942864550699</v>
      </c>
      <c r="I396" s="4">
        <v>207.08872078517001</v>
      </c>
      <c r="J396" s="4">
        <v>192.32670052587201</v>
      </c>
      <c r="K396" s="4">
        <v>137.860181886443</v>
      </c>
      <c r="L396" s="4">
        <v>85.912207044238102</v>
      </c>
    </row>
    <row r="397" spans="1:12" x14ac:dyDescent="0.25">
      <c r="A397" s="8" t="s">
        <v>105</v>
      </c>
      <c r="B397" s="2" t="s">
        <v>193</v>
      </c>
      <c r="C397" s="4">
        <v>378.479201219635</v>
      </c>
      <c r="D397" s="4">
        <v>297.53315091010398</v>
      </c>
      <c r="E397" s="4">
        <v>289.40347528168701</v>
      </c>
      <c r="F397" s="4">
        <v>237.68021986125399</v>
      </c>
      <c r="G397" s="4">
        <v>206.472385530851</v>
      </c>
      <c r="H397" s="4">
        <v>205.01942864550699</v>
      </c>
      <c r="I397" s="4">
        <v>207.08872078517001</v>
      </c>
      <c r="J397" s="4">
        <v>192.32670052587099</v>
      </c>
      <c r="K397" s="4">
        <v>137.86018188648401</v>
      </c>
      <c r="L397" s="4">
        <v>85.912207044277395</v>
      </c>
    </row>
    <row r="398" spans="1:12" x14ac:dyDescent="0.25">
      <c r="A398" s="2" t="s">
        <v>106</v>
      </c>
      <c r="B398" s="2" t="s">
        <v>166</v>
      </c>
      <c r="C398" s="4">
        <v>321.566084814531</v>
      </c>
      <c r="D398" s="4">
        <v>313.75224943354198</v>
      </c>
      <c r="E398" s="4">
        <v>308.34045211529298</v>
      </c>
      <c r="F398" s="4">
        <v>311.70655328999499</v>
      </c>
      <c r="G398" s="4">
        <v>268.39966233933001</v>
      </c>
      <c r="H398" s="4">
        <v>234.56697931583901</v>
      </c>
      <c r="I398" s="4">
        <v>191.11975836099899</v>
      </c>
      <c r="J398" s="4">
        <v>155.93862033840301</v>
      </c>
      <c r="K398" s="4">
        <v>123.680133881996</v>
      </c>
      <c r="L398" s="4">
        <v>102.30954492817899</v>
      </c>
    </row>
    <row r="399" spans="1:12" x14ac:dyDescent="0.25">
      <c r="A399" s="8" t="s">
        <v>106</v>
      </c>
      <c r="B399" s="2" t="s">
        <v>163</v>
      </c>
      <c r="C399" s="4">
        <v>321.566084814531</v>
      </c>
      <c r="D399" s="4">
        <v>313.681998316251</v>
      </c>
      <c r="E399" s="4">
        <v>308.01304839631803</v>
      </c>
      <c r="F399" s="4">
        <v>310.10588473531902</v>
      </c>
      <c r="G399" s="4">
        <v>265.18731181267299</v>
      </c>
      <c r="H399" s="4">
        <v>224.19865244511101</v>
      </c>
      <c r="I399" s="4">
        <v>187.99649901232701</v>
      </c>
      <c r="J399" s="4">
        <v>146.977902435771</v>
      </c>
      <c r="K399" s="4">
        <v>114.136428671437</v>
      </c>
      <c r="L399" s="4">
        <v>83.8541330666053</v>
      </c>
    </row>
    <row r="400" spans="1:12" x14ac:dyDescent="0.25">
      <c r="A400" s="8" t="s">
        <v>106</v>
      </c>
      <c r="B400" s="2" t="s">
        <v>167</v>
      </c>
      <c r="C400" s="4">
        <v>321.566084814531</v>
      </c>
      <c r="D400" s="4">
        <v>313.681998316251</v>
      </c>
      <c r="E400" s="4">
        <v>308.01304839631803</v>
      </c>
      <c r="F400" s="4">
        <v>310.10588473531902</v>
      </c>
      <c r="G400" s="4">
        <v>265.18731181267299</v>
      </c>
      <c r="H400" s="4">
        <v>224.19865244511101</v>
      </c>
      <c r="I400" s="4">
        <v>187.97654942808501</v>
      </c>
      <c r="J400" s="4">
        <v>146.92900380519899</v>
      </c>
      <c r="K400" s="4">
        <v>114.087530040865</v>
      </c>
      <c r="L400" s="4">
        <v>83.8541330666053</v>
      </c>
    </row>
    <row r="401" spans="1:12" x14ac:dyDescent="0.25">
      <c r="A401" s="8" t="s">
        <v>106</v>
      </c>
      <c r="B401" s="2" t="s">
        <v>168</v>
      </c>
      <c r="C401" s="4">
        <v>321.566084814531</v>
      </c>
      <c r="D401" s="4">
        <v>313.681998316251</v>
      </c>
      <c r="E401" s="4">
        <v>308.01304839631803</v>
      </c>
      <c r="F401" s="4">
        <v>310.10588473531902</v>
      </c>
      <c r="G401" s="4">
        <v>265.19293521191997</v>
      </c>
      <c r="H401" s="4">
        <v>224.20463742238701</v>
      </c>
      <c r="I401" s="4">
        <v>188.00248398960301</v>
      </c>
      <c r="J401" s="4">
        <v>146.997194946946</v>
      </c>
      <c r="K401" s="4">
        <v>114.14973620533701</v>
      </c>
      <c r="L401" s="4">
        <v>83.729054483550499</v>
      </c>
    </row>
    <row r="402" spans="1:12" x14ac:dyDescent="0.25">
      <c r="A402" s="8" t="s">
        <v>106</v>
      </c>
      <c r="B402" s="2" t="s">
        <v>169</v>
      </c>
      <c r="C402" s="4">
        <v>321.566084814531</v>
      </c>
      <c r="D402" s="4">
        <v>313.681998316251</v>
      </c>
      <c r="E402" s="4">
        <v>308.01304839631803</v>
      </c>
      <c r="F402" s="4">
        <v>310.10588473531902</v>
      </c>
      <c r="G402" s="4">
        <v>265.18731181267299</v>
      </c>
      <c r="H402" s="4">
        <v>224.19865244511101</v>
      </c>
      <c r="I402" s="4">
        <v>187.99649901232701</v>
      </c>
      <c r="J402" s="4">
        <v>146.977902435771</v>
      </c>
      <c r="K402" s="4">
        <v>114.136428671437</v>
      </c>
      <c r="L402" s="4">
        <v>83.8541330666053</v>
      </c>
    </row>
    <row r="403" spans="1:12" x14ac:dyDescent="0.25">
      <c r="A403" s="8" t="s">
        <v>106</v>
      </c>
      <c r="B403" s="2" t="s">
        <v>170</v>
      </c>
      <c r="C403" s="4">
        <v>321.566084814531</v>
      </c>
      <c r="D403" s="4">
        <v>313.681998316251</v>
      </c>
      <c r="E403" s="4">
        <v>308.01304839631803</v>
      </c>
      <c r="F403" s="4">
        <v>310.10588473531902</v>
      </c>
      <c r="G403" s="4">
        <v>265.19293521191997</v>
      </c>
      <c r="H403" s="4">
        <v>224.20463742238701</v>
      </c>
      <c r="I403" s="4">
        <v>188.00248398960301</v>
      </c>
      <c r="J403" s="4">
        <v>146.997194946946</v>
      </c>
      <c r="K403" s="4">
        <v>114.14973620533701</v>
      </c>
      <c r="L403" s="4">
        <v>83.729054483550499</v>
      </c>
    </row>
    <row r="404" spans="1:12" x14ac:dyDescent="0.25">
      <c r="A404" s="8" t="s">
        <v>106</v>
      </c>
      <c r="B404" s="2" t="s">
        <v>171</v>
      </c>
      <c r="C404" s="4">
        <v>321.566084814531</v>
      </c>
      <c r="D404" s="4">
        <v>313.681998316251</v>
      </c>
      <c r="E404" s="4">
        <v>308.01304839631803</v>
      </c>
      <c r="F404" s="4">
        <v>310.10588473531902</v>
      </c>
      <c r="G404" s="4">
        <v>265.19293521191997</v>
      </c>
      <c r="H404" s="4">
        <v>224.20463742238701</v>
      </c>
      <c r="I404" s="4">
        <v>188.00248398960301</v>
      </c>
      <c r="J404" s="4">
        <v>146.99719494694699</v>
      </c>
      <c r="K404" s="4">
        <v>114.14973620533701</v>
      </c>
      <c r="L404" s="4">
        <v>83.729054483550499</v>
      </c>
    </row>
    <row r="405" spans="1:12" x14ac:dyDescent="0.25">
      <c r="A405" s="8" t="s">
        <v>106</v>
      </c>
      <c r="B405" s="2" t="s">
        <v>172</v>
      </c>
      <c r="C405" s="4">
        <v>321.566084814531</v>
      </c>
      <c r="D405" s="4">
        <v>313.681998316251</v>
      </c>
      <c r="E405" s="4">
        <v>308.01304839631803</v>
      </c>
      <c r="F405" s="4">
        <v>310.10588473531902</v>
      </c>
      <c r="G405" s="4">
        <v>265.19293521191997</v>
      </c>
      <c r="H405" s="4">
        <v>224.20463742238701</v>
      </c>
      <c r="I405" s="4">
        <v>188.00248398960301</v>
      </c>
      <c r="J405" s="4">
        <v>146.997194946946</v>
      </c>
      <c r="K405" s="4">
        <v>114.14973620533701</v>
      </c>
      <c r="L405" s="4">
        <v>83.729054483550399</v>
      </c>
    </row>
    <row r="406" spans="1:12" x14ac:dyDescent="0.25">
      <c r="A406" s="8" t="s">
        <v>106</v>
      </c>
      <c r="B406" s="2" t="s">
        <v>173</v>
      </c>
      <c r="C406" s="4">
        <v>321.566084814531</v>
      </c>
      <c r="D406" s="4">
        <v>313.681998316251</v>
      </c>
      <c r="E406" s="4">
        <v>308.01304839631803</v>
      </c>
      <c r="F406" s="4">
        <v>310.10588473531902</v>
      </c>
      <c r="G406" s="4">
        <v>265.18731181267299</v>
      </c>
      <c r="H406" s="4">
        <v>224.19865244511101</v>
      </c>
      <c r="I406" s="4">
        <v>187.99649901232701</v>
      </c>
      <c r="J406" s="4">
        <v>146.977902435771</v>
      </c>
      <c r="K406" s="4">
        <v>114.136428671437</v>
      </c>
      <c r="L406" s="4">
        <v>83.8541330666053</v>
      </c>
    </row>
    <row r="407" spans="1:12" x14ac:dyDescent="0.25">
      <c r="A407" s="8" t="s">
        <v>106</v>
      </c>
      <c r="B407" s="2" t="s">
        <v>174</v>
      </c>
      <c r="C407" s="4">
        <v>321.566084814531</v>
      </c>
      <c r="D407" s="4">
        <v>313.681998316251</v>
      </c>
      <c r="E407" s="4">
        <v>308.01304839631803</v>
      </c>
      <c r="F407" s="4">
        <v>310.10588473531902</v>
      </c>
      <c r="G407" s="4">
        <v>265.18731181267299</v>
      </c>
      <c r="H407" s="4">
        <v>224.19865244511101</v>
      </c>
      <c r="I407" s="4">
        <v>187.99649901232701</v>
      </c>
      <c r="J407" s="4">
        <v>146.977902435771</v>
      </c>
      <c r="K407" s="4">
        <v>114.136428671438</v>
      </c>
      <c r="L407" s="4">
        <v>83.8541330666053</v>
      </c>
    </row>
    <row r="408" spans="1:12" x14ac:dyDescent="0.25">
      <c r="A408" s="8" t="s">
        <v>106</v>
      </c>
      <c r="B408" s="2" t="s">
        <v>175</v>
      </c>
      <c r="C408" s="4">
        <v>321.566084814531</v>
      </c>
      <c r="D408" s="4">
        <v>313.681998316251</v>
      </c>
      <c r="E408" s="4">
        <v>308.01304839631803</v>
      </c>
      <c r="F408" s="4">
        <v>310.10588473531902</v>
      </c>
      <c r="G408" s="4">
        <v>265.18731181267299</v>
      </c>
      <c r="H408" s="4">
        <v>224.19865244511101</v>
      </c>
      <c r="I408" s="4">
        <v>187.99649901232701</v>
      </c>
      <c r="J408" s="4">
        <v>146.977902435771</v>
      </c>
      <c r="K408" s="4">
        <v>114.136428671437</v>
      </c>
      <c r="L408" s="4">
        <v>83.8541330666053</v>
      </c>
    </row>
    <row r="409" spans="1:12" x14ac:dyDescent="0.25">
      <c r="A409" s="8" t="s">
        <v>106</v>
      </c>
      <c r="B409" s="2" t="s">
        <v>164</v>
      </c>
      <c r="C409" s="4">
        <v>321.566084814531</v>
      </c>
      <c r="D409" s="4">
        <v>313.681998316251</v>
      </c>
      <c r="E409" s="4">
        <v>308.01304839631803</v>
      </c>
      <c r="F409" s="4">
        <v>310.10588473531902</v>
      </c>
      <c r="G409" s="4">
        <v>265.18731181267299</v>
      </c>
      <c r="H409" s="4">
        <v>224.19865244511101</v>
      </c>
      <c r="I409" s="4">
        <v>187.99649901232701</v>
      </c>
      <c r="J409" s="4">
        <v>146.977902435771</v>
      </c>
      <c r="K409" s="4">
        <v>114.136428671437</v>
      </c>
      <c r="L409" s="4">
        <v>83.8541330666053</v>
      </c>
    </row>
    <row r="410" spans="1:12" x14ac:dyDescent="0.25">
      <c r="A410" s="8" t="s">
        <v>106</v>
      </c>
      <c r="B410" s="2" t="s">
        <v>176</v>
      </c>
      <c r="C410" s="4">
        <v>321.566084814531</v>
      </c>
      <c r="D410" s="4">
        <v>313.681998316251</v>
      </c>
      <c r="E410" s="4">
        <v>308.01304839631803</v>
      </c>
      <c r="F410" s="4">
        <v>310.10588473531902</v>
      </c>
      <c r="G410" s="4">
        <v>265.18731181267299</v>
      </c>
      <c r="H410" s="4">
        <v>224.19865244511101</v>
      </c>
      <c r="I410" s="4">
        <v>187.97654942808501</v>
      </c>
      <c r="J410" s="4">
        <v>146.92900380519899</v>
      </c>
      <c r="K410" s="4">
        <v>114.087530040865</v>
      </c>
      <c r="L410" s="4">
        <v>83.8541330666053</v>
      </c>
    </row>
    <row r="411" spans="1:12" x14ac:dyDescent="0.25">
      <c r="A411" s="8" t="s">
        <v>106</v>
      </c>
      <c r="B411" s="2" t="s">
        <v>177</v>
      </c>
      <c r="C411" s="4">
        <v>321.566084814531</v>
      </c>
      <c r="D411" s="4">
        <v>313.681998316251</v>
      </c>
      <c r="E411" s="4">
        <v>308.01304839631803</v>
      </c>
      <c r="F411" s="4">
        <v>310.10588473531902</v>
      </c>
      <c r="G411" s="4">
        <v>265.19293521191997</v>
      </c>
      <c r="H411" s="4">
        <v>224.20463742238701</v>
      </c>
      <c r="I411" s="4">
        <v>188.00248398960301</v>
      </c>
      <c r="J411" s="4">
        <v>146.997194946946</v>
      </c>
      <c r="K411" s="4">
        <v>114.14973620533701</v>
      </c>
      <c r="L411" s="4">
        <v>83.729054483550499</v>
      </c>
    </row>
    <row r="412" spans="1:12" x14ac:dyDescent="0.25">
      <c r="A412" s="8" t="s">
        <v>106</v>
      </c>
      <c r="B412" s="2" t="s">
        <v>178</v>
      </c>
      <c r="C412" s="4">
        <v>321.566084814531</v>
      </c>
      <c r="D412" s="4">
        <v>313.681998316251</v>
      </c>
      <c r="E412" s="4">
        <v>308.01304839631803</v>
      </c>
      <c r="F412" s="4">
        <v>310.10588473531902</v>
      </c>
      <c r="G412" s="4">
        <v>265.18731181267299</v>
      </c>
      <c r="H412" s="4">
        <v>224.19865244511101</v>
      </c>
      <c r="I412" s="4">
        <v>187.99649901232701</v>
      </c>
      <c r="J412" s="4">
        <v>146.977902435771</v>
      </c>
      <c r="K412" s="4">
        <v>114.136428671437</v>
      </c>
      <c r="L412" s="4">
        <v>83.8541330666053</v>
      </c>
    </row>
    <row r="413" spans="1:12" x14ac:dyDescent="0.25">
      <c r="A413" s="8" t="s">
        <v>106</v>
      </c>
      <c r="B413" s="2" t="s">
        <v>179</v>
      </c>
      <c r="C413" s="4">
        <v>321.566084814531</v>
      </c>
      <c r="D413" s="4">
        <v>313.681998316251</v>
      </c>
      <c r="E413" s="4">
        <v>307.99429054255103</v>
      </c>
      <c r="F413" s="4">
        <v>310.08629355003802</v>
      </c>
      <c r="G413" s="4">
        <v>265.16689688542402</v>
      </c>
      <c r="H413" s="4">
        <v>224.173099879723</v>
      </c>
      <c r="I413" s="4">
        <v>187.946544679336</v>
      </c>
      <c r="J413" s="4">
        <v>146.95471172769101</v>
      </c>
      <c r="K413" s="4">
        <v>114.11323796335699</v>
      </c>
      <c r="L413" s="4">
        <v>83.281518012626705</v>
      </c>
    </row>
    <row r="414" spans="1:12" x14ac:dyDescent="0.25">
      <c r="A414" s="8" t="s">
        <v>106</v>
      </c>
      <c r="B414" s="2" t="s">
        <v>180</v>
      </c>
      <c r="C414" s="4">
        <v>321.566084814531</v>
      </c>
      <c r="D414" s="4">
        <v>313.681998316251</v>
      </c>
      <c r="E414" s="4">
        <v>307.99429054255103</v>
      </c>
      <c r="F414" s="4">
        <v>310.08629355003802</v>
      </c>
      <c r="G414" s="4">
        <v>265.16689688542402</v>
      </c>
      <c r="H414" s="4">
        <v>224.173099879723</v>
      </c>
      <c r="I414" s="4">
        <v>187.946544679336</v>
      </c>
      <c r="J414" s="4">
        <v>146.95471172769101</v>
      </c>
      <c r="K414" s="4">
        <v>114.11323796335699</v>
      </c>
      <c r="L414" s="4">
        <v>83.281518012626705</v>
      </c>
    </row>
    <row r="415" spans="1:12" x14ac:dyDescent="0.25">
      <c r="A415" s="8" t="s">
        <v>106</v>
      </c>
      <c r="B415" s="2" t="s">
        <v>181</v>
      </c>
      <c r="C415" s="4">
        <v>321.566084814531</v>
      </c>
      <c r="D415" s="4">
        <v>313.681998316251</v>
      </c>
      <c r="E415" s="4">
        <v>307.99429054255103</v>
      </c>
      <c r="F415" s="4">
        <v>310.08629355003802</v>
      </c>
      <c r="G415" s="4">
        <v>265.16689688542402</v>
      </c>
      <c r="H415" s="4">
        <v>224.173099879723</v>
      </c>
      <c r="I415" s="4">
        <v>187.946544679336</v>
      </c>
      <c r="J415" s="4">
        <v>146.95471172769101</v>
      </c>
      <c r="K415" s="4">
        <v>114.11323796335699</v>
      </c>
      <c r="L415" s="4">
        <v>83.281518012626705</v>
      </c>
    </row>
    <row r="416" spans="1:12" x14ac:dyDescent="0.25">
      <c r="A416" s="8" t="s">
        <v>106</v>
      </c>
      <c r="B416" s="2" t="s">
        <v>182</v>
      </c>
      <c r="C416" s="4">
        <v>321.566084814531</v>
      </c>
      <c r="D416" s="4">
        <v>313.681998316251</v>
      </c>
      <c r="E416" s="4">
        <v>308.023420081594</v>
      </c>
      <c r="F416" s="4">
        <v>310.11671719037702</v>
      </c>
      <c r="G416" s="4">
        <v>265.19859973521301</v>
      </c>
      <c r="H416" s="4">
        <v>224.20610525699999</v>
      </c>
      <c r="I416" s="4">
        <v>187.99649901232701</v>
      </c>
      <c r="J416" s="4">
        <v>146.977902435771</v>
      </c>
      <c r="K416" s="4">
        <v>114.136428671437</v>
      </c>
      <c r="L416" s="4">
        <v>83.426310106735997</v>
      </c>
    </row>
    <row r="417" spans="1:12" x14ac:dyDescent="0.25">
      <c r="A417" s="8" t="s">
        <v>106</v>
      </c>
      <c r="B417" s="2" t="s">
        <v>183</v>
      </c>
      <c r="C417" s="4">
        <v>321.566084814531</v>
      </c>
      <c r="D417" s="4">
        <v>313.681998316251</v>
      </c>
      <c r="E417" s="4">
        <v>308.023420081594</v>
      </c>
      <c r="F417" s="4">
        <v>310.11671719037702</v>
      </c>
      <c r="G417" s="4">
        <v>265.19859973521301</v>
      </c>
      <c r="H417" s="4">
        <v>224.20610525699999</v>
      </c>
      <c r="I417" s="4">
        <v>187.99649901232701</v>
      </c>
      <c r="J417" s="4">
        <v>146.977902435771</v>
      </c>
      <c r="K417" s="4">
        <v>114.136428671437</v>
      </c>
      <c r="L417" s="4">
        <v>83.426310106735997</v>
      </c>
    </row>
    <row r="418" spans="1:12" x14ac:dyDescent="0.25">
      <c r="A418" s="8" t="s">
        <v>106</v>
      </c>
      <c r="B418" s="2" t="s">
        <v>184</v>
      </c>
      <c r="C418" s="4">
        <v>321.566084814531</v>
      </c>
      <c r="D418" s="4">
        <v>313.681998316251</v>
      </c>
      <c r="E418" s="4">
        <v>308.023420081594</v>
      </c>
      <c r="F418" s="4">
        <v>310.11671719037702</v>
      </c>
      <c r="G418" s="4">
        <v>265.19859973521301</v>
      </c>
      <c r="H418" s="4">
        <v>224.20610525699999</v>
      </c>
      <c r="I418" s="4">
        <v>187.99649901232701</v>
      </c>
      <c r="J418" s="4">
        <v>146.977902435771</v>
      </c>
      <c r="K418" s="4">
        <v>114.136428671437</v>
      </c>
      <c r="L418" s="4">
        <v>83.426310106735997</v>
      </c>
    </row>
    <row r="419" spans="1:12" x14ac:dyDescent="0.25">
      <c r="A419" s="8" t="s">
        <v>106</v>
      </c>
      <c r="B419" s="2" t="s">
        <v>165</v>
      </c>
      <c r="C419" s="4">
        <v>321.566084814531</v>
      </c>
      <c r="D419" s="4">
        <v>313.681998316251</v>
      </c>
      <c r="E419" s="4">
        <v>308.01304839631803</v>
      </c>
      <c r="F419" s="4">
        <v>310.10588473531902</v>
      </c>
      <c r="G419" s="4">
        <v>265.18731181267299</v>
      </c>
      <c r="H419" s="4">
        <v>224.19865244511101</v>
      </c>
      <c r="I419" s="4">
        <v>187.99649901232701</v>
      </c>
      <c r="J419" s="4">
        <v>146.977902435771</v>
      </c>
      <c r="K419" s="4">
        <v>114.136428671437</v>
      </c>
      <c r="L419" s="4">
        <v>83.8541330666053</v>
      </c>
    </row>
    <row r="420" spans="1:12" x14ac:dyDescent="0.25">
      <c r="A420" s="8" t="s">
        <v>106</v>
      </c>
      <c r="B420" s="2" t="s">
        <v>185</v>
      </c>
      <c r="C420" s="4">
        <v>321.566084814531</v>
      </c>
      <c r="D420" s="4">
        <v>313.681998316251</v>
      </c>
      <c r="E420" s="4">
        <v>308.01304839631803</v>
      </c>
      <c r="F420" s="4">
        <v>310.10588473531902</v>
      </c>
      <c r="G420" s="4">
        <v>265.18731181267299</v>
      </c>
      <c r="H420" s="4">
        <v>224.19865244511101</v>
      </c>
      <c r="I420" s="4">
        <v>187.97654942808501</v>
      </c>
      <c r="J420" s="4">
        <v>146.92900380519899</v>
      </c>
      <c r="K420" s="4">
        <v>114.087530040865</v>
      </c>
      <c r="L420" s="4">
        <v>83.8541330666053</v>
      </c>
    </row>
    <row r="421" spans="1:12" x14ac:dyDescent="0.25">
      <c r="A421" s="8" t="s">
        <v>106</v>
      </c>
      <c r="B421" s="2" t="s">
        <v>186</v>
      </c>
      <c r="C421" s="4">
        <v>321.566084814531</v>
      </c>
      <c r="D421" s="4">
        <v>313.681998316251</v>
      </c>
      <c r="E421" s="4">
        <v>308.01304839631803</v>
      </c>
      <c r="F421" s="4">
        <v>310.10588473531902</v>
      </c>
      <c r="G421" s="4">
        <v>265.19293521191997</v>
      </c>
      <c r="H421" s="4">
        <v>224.20463742238701</v>
      </c>
      <c r="I421" s="4">
        <v>188.00248398960301</v>
      </c>
      <c r="J421" s="4">
        <v>146.997194946946</v>
      </c>
      <c r="K421" s="4">
        <v>114.14973620533701</v>
      </c>
      <c r="L421" s="4">
        <v>83.729054483550499</v>
      </c>
    </row>
    <row r="422" spans="1:12" x14ac:dyDescent="0.25">
      <c r="A422" s="8" t="s">
        <v>106</v>
      </c>
      <c r="B422" s="2" t="s">
        <v>187</v>
      </c>
      <c r="C422" s="4">
        <v>321.566084814531</v>
      </c>
      <c r="D422" s="4">
        <v>313.681998316251</v>
      </c>
      <c r="E422" s="4">
        <v>308.01304839631803</v>
      </c>
      <c r="F422" s="4">
        <v>310.10588473531902</v>
      </c>
      <c r="G422" s="4">
        <v>265.18731181267299</v>
      </c>
      <c r="H422" s="4">
        <v>224.19865244511101</v>
      </c>
      <c r="I422" s="4">
        <v>187.99649901232701</v>
      </c>
      <c r="J422" s="4">
        <v>146.977902435771</v>
      </c>
      <c r="K422" s="4">
        <v>114.136428671437</v>
      </c>
      <c r="L422" s="4">
        <v>83.8541330666053</v>
      </c>
    </row>
    <row r="423" spans="1:12" x14ac:dyDescent="0.25">
      <c r="A423" s="8" t="s">
        <v>106</v>
      </c>
      <c r="B423" s="2" t="s">
        <v>188</v>
      </c>
      <c r="C423" s="4">
        <v>321.566084814531</v>
      </c>
      <c r="D423" s="4">
        <v>313.681998316251</v>
      </c>
      <c r="E423" s="4">
        <v>307.99429054255103</v>
      </c>
      <c r="F423" s="4">
        <v>310.08629355003802</v>
      </c>
      <c r="G423" s="4">
        <v>265.16689688542402</v>
      </c>
      <c r="H423" s="4">
        <v>224.173099879723</v>
      </c>
      <c r="I423" s="4">
        <v>187.946544679336</v>
      </c>
      <c r="J423" s="4">
        <v>146.95471172769101</v>
      </c>
      <c r="K423" s="4">
        <v>114.11323796335699</v>
      </c>
      <c r="L423" s="4">
        <v>83.281518012626705</v>
      </c>
    </row>
    <row r="424" spans="1:12" x14ac:dyDescent="0.25">
      <c r="A424" s="8" t="s">
        <v>106</v>
      </c>
      <c r="B424" s="2" t="s">
        <v>189</v>
      </c>
      <c r="C424" s="4">
        <v>321.566084814531</v>
      </c>
      <c r="D424" s="4">
        <v>313.681998316251</v>
      </c>
      <c r="E424" s="4">
        <v>307.99429054255103</v>
      </c>
      <c r="F424" s="4">
        <v>310.08629355003802</v>
      </c>
      <c r="G424" s="4">
        <v>265.16689688542402</v>
      </c>
      <c r="H424" s="4">
        <v>224.173099879723</v>
      </c>
      <c r="I424" s="4">
        <v>187.946544679336</v>
      </c>
      <c r="J424" s="4">
        <v>146.95471172769101</v>
      </c>
      <c r="K424" s="4">
        <v>114.11323796335699</v>
      </c>
      <c r="L424" s="4">
        <v>83.281518012626705</v>
      </c>
    </row>
    <row r="425" spans="1:12" x14ac:dyDescent="0.25">
      <c r="A425" s="8" t="s">
        <v>106</v>
      </c>
      <c r="B425" s="2" t="s">
        <v>190</v>
      </c>
      <c r="C425" s="4">
        <v>321.566084814531</v>
      </c>
      <c r="D425" s="4">
        <v>313.681998316251</v>
      </c>
      <c r="E425" s="4">
        <v>307.99429054255103</v>
      </c>
      <c r="F425" s="4">
        <v>310.08629355003802</v>
      </c>
      <c r="G425" s="4">
        <v>265.16689688542402</v>
      </c>
      <c r="H425" s="4">
        <v>224.173099879723</v>
      </c>
      <c r="I425" s="4">
        <v>187.946544679336</v>
      </c>
      <c r="J425" s="4">
        <v>146.95471172769101</v>
      </c>
      <c r="K425" s="4">
        <v>114.11323796335699</v>
      </c>
      <c r="L425" s="4">
        <v>83.281518012626705</v>
      </c>
    </row>
    <row r="426" spans="1:12" x14ac:dyDescent="0.25">
      <c r="A426" s="8" t="s">
        <v>106</v>
      </c>
      <c r="B426" s="2" t="s">
        <v>191</v>
      </c>
      <c r="C426" s="4">
        <v>321.566084814531</v>
      </c>
      <c r="D426" s="4">
        <v>313.681998316251</v>
      </c>
      <c r="E426" s="4">
        <v>308.023420081594</v>
      </c>
      <c r="F426" s="4">
        <v>310.11671719037702</v>
      </c>
      <c r="G426" s="4">
        <v>265.19859973521301</v>
      </c>
      <c r="H426" s="4">
        <v>224.20610525699999</v>
      </c>
      <c r="I426" s="4">
        <v>187.99649901232701</v>
      </c>
      <c r="J426" s="4">
        <v>146.977902435771</v>
      </c>
      <c r="K426" s="4">
        <v>114.136428671437</v>
      </c>
      <c r="L426" s="4">
        <v>83.426310106735997</v>
      </c>
    </row>
    <row r="427" spans="1:12" x14ac:dyDescent="0.25">
      <c r="A427" s="8" t="s">
        <v>106</v>
      </c>
      <c r="B427" s="2" t="s">
        <v>192</v>
      </c>
      <c r="C427" s="4">
        <v>321.566084814531</v>
      </c>
      <c r="D427" s="4">
        <v>313.681998316251</v>
      </c>
      <c r="E427" s="4">
        <v>308.023420081594</v>
      </c>
      <c r="F427" s="4">
        <v>310.11671719037702</v>
      </c>
      <c r="G427" s="4">
        <v>265.19859973521301</v>
      </c>
      <c r="H427" s="4">
        <v>224.20610525699999</v>
      </c>
      <c r="I427" s="4">
        <v>187.99649901232701</v>
      </c>
      <c r="J427" s="4">
        <v>146.977902435771</v>
      </c>
      <c r="K427" s="4">
        <v>114.136428671437</v>
      </c>
      <c r="L427" s="4">
        <v>83.426310106735997</v>
      </c>
    </row>
    <row r="428" spans="1:12" x14ac:dyDescent="0.25">
      <c r="A428" s="8" t="s">
        <v>106</v>
      </c>
      <c r="B428" s="2" t="s">
        <v>193</v>
      </c>
      <c r="C428" s="4">
        <v>321.566084814531</v>
      </c>
      <c r="D428" s="4">
        <v>313.681998316251</v>
      </c>
      <c r="E428" s="4">
        <v>308.023420081594</v>
      </c>
      <c r="F428" s="4">
        <v>310.11671719037702</v>
      </c>
      <c r="G428" s="4">
        <v>265.19859973521301</v>
      </c>
      <c r="H428" s="4">
        <v>224.20610525699999</v>
      </c>
      <c r="I428" s="4">
        <v>187.99649901232701</v>
      </c>
      <c r="J428" s="4">
        <v>146.977902435771</v>
      </c>
      <c r="K428" s="4">
        <v>114.136428671437</v>
      </c>
      <c r="L428" s="4">
        <v>83.426310106735997</v>
      </c>
    </row>
    <row r="429" spans="1:12" x14ac:dyDescent="0.25">
      <c r="A429" s="2" t="s">
        <v>107</v>
      </c>
      <c r="B429" s="2" t="s">
        <v>166</v>
      </c>
      <c r="C429" s="4">
        <v>502.09443437215702</v>
      </c>
      <c r="D429" s="4">
        <v>488.87241170323301</v>
      </c>
      <c r="E429" s="4">
        <v>595.08589474901203</v>
      </c>
      <c r="F429" s="4">
        <v>634.97484628323605</v>
      </c>
      <c r="G429" s="4">
        <v>667.82579949390595</v>
      </c>
      <c r="H429" s="4">
        <v>703.51498125335695</v>
      </c>
      <c r="I429" s="4">
        <v>727.22587927024199</v>
      </c>
      <c r="J429" s="4">
        <v>755.73365099633497</v>
      </c>
      <c r="K429" s="4">
        <v>793.54536841962204</v>
      </c>
      <c r="L429" s="4">
        <v>856.85479299286101</v>
      </c>
    </row>
    <row r="430" spans="1:12" x14ac:dyDescent="0.25">
      <c r="A430" s="8" t="s">
        <v>107</v>
      </c>
      <c r="B430" s="2" t="s">
        <v>163</v>
      </c>
      <c r="C430" s="4">
        <v>502.298137704819</v>
      </c>
      <c r="D430" s="4">
        <v>487.62001322500601</v>
      </c>
      <c r="E430" s="4">
        <v>584.23385750094201</v>
      </c>
      <c r="F430" s="4">
        <v>624.55266722281999</v>
      </c>
      <c r="G430" s="4">
        <v>688.68312658100001</v>
      </c>
      <c r="H430" s="4">
        <v>660.50642936534098</v>
      </c>
      <c r="I430" s="4">
        <v>624.798110388228</v>
      </c>
      <c r="J430" s="4">
        <v>539.70851130902804</v>
      </c>
      <c r="K430" s="4">
        <v>497.814606445923</v>
      </c>
      <c r="L430" s="4">
        <v>395.06158972826898</v>
      </c>
    </row>
    <row r="431" spans="1:12" x14ac:dyDescent="0.25">
      <c r="A431" s="8" t="s">
        <v>107</v>
      </c>
      <c r="B431" s="2" t="s">
        <v>167</v>
      </c>
      <c r="C431" s="4">
        <v>502.302677241661</v>
      </c>
      <c r="D431" s="4">
        <v>487.61356148378599</v>
      </c>
      <c r="E431" s="4">
        <v>584.69121014261702</v>
      </c>
      <c r="F431" s="4">
        <v>625.056318014559</v>
      </c>
      <c r="G431" s="4">
        <v>689.270603890968</v>
      </c>
      <c r="H431" s="4">
        <v>660.87384183735105</v>
      </c>
      <c r="I431" s="4">
        <v>620.45984645014198</v>
      </c>
      <c r="J431" s="4">
        <v>534.83919978759195</v>
      </c>
      <c r="K431" s="4">
        <v>497.07584958195503</v>
      </c>
      <c r="L431" s="4">
        <v>400.00508043319098</v>
      </c>
    </row>
    <row r="432" spans="1:12" x14ac:dyDescent="0.25">
      <c r="A432" s="8" t="s">
        <v>107</v>
      </c>
      <c r="B432" s="2" t="s">
        <v>168</v>
      </c>
      <c r="C432" s="4">
        <v>502.29813777744198</v>
      </c>
      <c r="D432" s="4">
        <v>487.61594066516199</v>
      </c>
      <c r="E432" s="4">
        <v>584.13044023581301</v>
      </c>
      <c r="F432" s="4">
        <v>624.473166408927</v>
      </c>
      <c r="G432" s="4">
        <v>688.36026982270096</v>
      </c>
      <c r="H432" s="4">
        <v>660.31058540452898</v>
      </c>
      <c r="I432" s="4">
        <v>624.85689472992999</v>
      </c>
      <c r="J432" s="4">
        <v>540.17430651331404</v>
      </c>
      <c r="K432" s="4">
        <v>499.15584265760498</v>
      </c>
      <c r="L432" s="4">
        <v>394.313037942883</v>
      </c>
    </row>
    <row r="433" spans="1:12" x14ac:dyDescent="0.25">
      <c r="A433" s="8" t="s">
        <v>107</v>
      </c>
      <c r="B433" s="2" t="s">
        <v>169</v>
      </c>
      <c r="C433" s="4">
        <v>502.30267724166202</v>
      </c>
      <c r="D433" s="4">
        <v>487.621340564886</v>
      </c>
      <c r="E433" s="4">
        <v>584.75234857087196</v>
      </c>
      <c r="F433" s="4">
        <v>625.03310120781202</v>
      </c>
      <c r="G433" s="4">
        <v>689.29723417352398</v>
      </c>
      <c r="H433" s="4">
        <v>660.95487616955404</v>
      </c>
      <c r="I433" s="4">
        <v>621.12282850325698</v>
      </c>
      <c r="J433" s="4">
        <v>536.41468453529103</v>
      </c>
      <c r="K433" s="4">
        <v>500.13056193255198</v>
      </c>
      <c r="L433" s="4">
        <v>400.73445101908601</v>
      </c>
    </row>
    <row r="434" spans="1:12" x14ac:dyDescent="0.25">
      <c r="A434" s="8" t="s">
        <v>107</v>
      </c>
      <c r="B434" s="2" t="s">
        <v>170</v>
      </c>
      <c r="C434" s="4">
        <v>502.29813777744198</v>
      </c>
      <c r="D434" s="4">
        <v>487.61594066516199</v>
      </c>
      <c r="E434" s="4">
        <v>584.10397642209705</v>
      </c>
      <c r="F434" s="4">
        <v>624.44526856413495</v>
      </c>
      <c r="G434" s="4">
        <v>688.370658884715</v>
      </c>
      <c r="H434" s="4">
        <v>660.32773549020499</v>
      </c>
      <c r="I434" s="4">
        <v>624.90452282680803</v>
      </c>
      <c r="J434" s="4">
        <v>540.23873777306903</v>
      </c>
      <c r="K434" s="4">
        <v>499.15172471486301</v>
      </c>
      <c r="L434" s="4">
        <v>394.35279248554599</v>
      </c>
    </row>
    <row r="435" spans="1:12" x14ac:dyDescent="0.25">
      <c r="A435" s="8" t="s">
        <v>107</v>
      </c>
      <c r="B435" s="2" t="s">
        <v>171</v>
      </c>
      <c r="C435" s="4">
        <v>502.29813777744101</v>
      </c>
      <c r="D435" s="4">
        <v>487.61594066516102</v>
      </c>
      <c r="E435" s="4">
        <v>584.10397642032103</v>
      </c>
      <c r="F435" s="4">
        <v>624.44526856235996</v>
      </c>
      <c r="G435" s="4">
        <v>688.37065888125301</v>
      </c>
      <c r="H435" s="4">
        <v>660.32773548637601</v>
      </c>
      <c r="I435" s="4">
        <v>624.90452282641195</v>
      </c>
      <c r="J435" s="4">
        <v>540.238737772381</v>
      </c>
      <c r="K435" s="4">
        <v>499.15172471496902</v>
      </c>
      <c r="L435" s="4">
        <v>394.35279248326202</v>
      </c>
    </row>
    <row r="436" spans="1:12" x14ac:dyDescent="0.25">
      <c r="A436" s="8" t="s">
        <v>107</v>
      </c>
      <c r="B436" s="2" t="s">
        <v>172</v>
      </c>
      <c r="C436" s="4">
        <v>502.29813777744403</v>
      </c>
      <c r="D436" s="4">
        <v>487.61594066516102</v>
      </c>
      <c r="E436" s="4">
        <v>584.10397642107898</v>
      </c>
      <c r="F436" s="4">
        <v>624.44526856313996</v>
      </c>
      <c r="G436" s="4">
        <v>688.37065888347399</v>
      </c>
      <c r="H436" s="4">
        <v>660.32773548717796</v>
      </c>
      <c r="I436" s="4">
        <v>624.90452282758497</v>
      </c>
      <c r="J436" s="4">
        <v>540.23873777338702</v>
      </c>
      <c r="K436" s="4">
        <v>499.15172471610202</v>
      </c>
      <c r="L436" s="4">
        <v>394.35279248457402</v>
      </c>
    </row>
    <row r="437" spans="1:12" x14ac:dyDescent="0.25">
      <c r="A437" s="8" t="s">
        <v>107</v>
      </c>
      <c r="B437" s="2" t="s">
        <v>173</v>
      </c>
      <c r="C437" s="4">
        <v>502.30267724166299</v>
      </c>
      <c r="D437" s="4">
        <v>487.62134056488702</v>
      </c>
      <c r="E437" s="4">
        <v>584.75234857087696</v>
      </c>
      <c r="F437" s="4">
        <v>625.03310120781202</v>
      </c>
      <c r="G437" s="4">
        <v>689.297234173486</v>
      </c>
      <c r="H437" s="4">
        <v>660.954876169572</v>
      </c>
      <c r="I437" s="4">
        <v>621.12282850330996</v>
      </c>
      <c r="J437" s="4">
        <v>536.41468453533196</v>
      </c>
      <c r="K437" s="4">
        <v>500.130561933004</v>
      </c>
      <c r="L437" s="4">
        <v>400.73445101911199</v>
      </c>
    </row>
    <row r="438" spans="1:12" x14ac:dyDescent="0.25">
      <c r="A438" s="8" t="s">
        <v>107</v>
      </c>
      <c r="B438" s="2" t="s">
        <v>174</v>
      </c>
      <c r="C438" s="4">
        <v>502.30267724165998</v>
      </c>
      <c r="D438" s="4">
        <v>487.62134056488702</v>
      </c>
      <c r="E438" s="4">
        <v>584.75234857101805</v>
      </c>
      <c r="F438" s="4">
        <v>625.03310120778997</v>
      </c>
      <c r="G438" s="4">
        <v>689.29723417352704</v>
      </c>
      <c r="H438" s="4">
        <v>660.95487616956802</v>
      </c>
      <c r="I438" s="4">
        <v>621.12282850330701</v>
      </c>
      <c r="J438" s="4">
        <v>536.41468453532104</v>
      </c>
      <c r="K438" s="4">
        <v>500.130561932516</v>
      </c>
      <c r="L438" s="4">
        <v>400.73445101914899</v>
      </c>
    </row>
    <row r="439" spans="1:12" x14ac:dyDescent="0.25">
      <c r="A439" s="8" t="s">
        <v>107</v>
      </c>
      <c r="B439" s="2" t="s">
        <v>175</v>
      </c>
      <c r="C439" s="4">
        <v>502.30267724165998</v>
      </c>
      <c r="D439" s="4">
        <v>487.621340564886</v>
      </c>
      <c r="E439" s="4">
        <v>584.752348570918</v>
      </c>
      <c r="F439" s="4">
        <v>625.03310120781703</v>
      </c>
      <c r="G439" s="4">
        <v>689.29723417348896</v>
      </c>
      <c r="H439" s="4">
        <v>660.95487616956302</v>
      </c>
      <c r="I439" s="4">
        <v>621.12282850335805</v>
      </c>
      <c r="J439" s="4">
        <v>536.41468453532104</v>
      </c>
      <c r="K439" s="4">
        <v>500.13056193250901</v>
      </c>
      <c r="L439" s="4">
        <v>400.73445101920402</v>
      </c>
    </row>
    <row r="440" spans="1:12" x14ac:dyDescent="0.25">
      <c r="A440" s="8" t="s">
        <v>107</v>
      </c>
      <c r="B440" s="2" t="s">
        <v>164</v>
      </c>
      <c r="C440" s="4">
        <v>502.29813770481201</v>
      </c>
      <c r="D440" s="4">
        <v>487.62001322500601</v>
      </c>
      <c r="E440" s="4">
        <v>584.23385750068496</v>
      </c>
      <c r="F440" s="4">
        <v>624.55266722232795</v>
      </c>
      <c r="G440" s="4">
        <v>688.68312658082596</v>
      </c>
      <c r="H440" s="4">
        <v>660.50642936706095</v>
      </c>
      <c r="I440" s="4">
        <v>624.79811038794196</v>
      </c>
      <c r="J440" s="4">
        <v>539.70851130863696</v>
      </c>
      <c r="K440" s="4">
        <v>497.81460644550299</v>
      </c>
      <c r="L440" s="4">
        <v>395.06158972798301</v>
      </c>
    </row>
    <row r="441" spans="1:12" x14ac:dyDescent="0.25">
      <c r="A441" s="8" t="s">
        <v>107</v>
      </c>
      <c r="B441" s="2" t="s">
        <v>176</v>
      </c>
      <c r="C441" s="4">
        <v>502.30267724166401</v>
      </c>
      <c r="D441" s="4">
        <v>487.61356148378599</v>
      </c>
      <c r="E441" s="4">
        <v>584.69121014261702</v>
      </c>
      <c r="F441" s="4">
        <v>625.05631801452796</v>
      </c>
      <c r="G441" s="4">
        <v>689.27060389096698</v>
      </c>
      <c r="H441" s="4">
        <v>660.87384183735003</v>
      </c>
      <c r="I441" s="4">
        <v>620.45984645010299</v>
      </c>
      <c r="J441" s="4">
        <v>534.83919978754705</v>
      </c>
      <c r="K441" s="4">
        <v>497.07584958190603</v>
      </c>
      <c r="L441" s="4">
        <v>400.00508043572302</v>
      </c>
    </row>
    <row r="442" spans="1:12" x14ac:dyDescent="0.25">
      <c r="A442" s="8" t="s">
        <v>107</v>
      </c>
      <c r="B442" s="2" t="s">
        <v>177</v>
      </c>
      <c r="C442" s="4">
        <v>502.29813777744198</v>
      </c>
      <c r="D442" s="4">
        <v>487.61594066516199</v>
      </c>
      <c r="E442" s="4">
        <v>584.13044023336397</v>
      </c>
      <c r="F442" s="4">
        <v>624.47316640646397</v>
      </c>
      <c r="G442" s="4">
        <v>688.36026981971099</v>
      </c>
      <c r="H442" s="4">
        <v>660.31058540189804</v>
      </c>
      <c r="I442" s="4">
        <v>624.85689472557999</v>
      </c>
      <c r="J442" s="4">
        <v>540.17430651261998</v>
      </c>
      <c r="K442" s="4">
        <v>499.15584265767399</v>
      </c>
      <c r="L442" s="4">
        <v>394.313037941956</v>
      </c>
    </row>
    <row r="443" spans="1:12" x14ac:dyDescent="0.25">
      <c r="A443" s="8" t="s">
        <v>107</v>
      </c>
      <c r="B443" s="2" t="s">
        <v>178</v>
      </c>
      <c r="C443" s="4">
        <v>502.30267724165998</v>
      </c>
      <c r="D443" s="4">
        <v>487.621340564886</v>
      </c>
      <c r="E443" s="4">
        <v>584.75234857088401</v>
      </c>
      <c r="F443" s="4">
        <v>625.03310120769504</v>
      </c>
      <c r="G443" s="4">
        <v>689.297234173486</v>
      </c>
      <c r="H443" s="4">
        <v>660.95487616955802</v>
      </c>
      <c r="I443" s="4">
        <v>621.12282850331997</v>
      </c>
      <c r="J443" s="4">
        <v>536.41468453530797</v>
      </c>
      <c r="K443" s="4">
        <v>500.13056193250497</v>
      </c>
      <c r="L443" s="4">
        <v>400.73445101915701</v>
      </c>
    </row>
    <row r="444" spans="1:12" x14ac:dyDescent="0.25">
      <c r="A444" s="8" t="s">
        <v>107</v>
      </c>
      <c r="B444" s="2" t="s">
        <v>179</v>
      </c>
      <c r="C444" s="4">
        <v>502.29813777744499</v>
      </c>
      <c r="D444" s="4">
        <v>487.621437494482</v>
      </c>
      <c r="E444" s="4">
        <v>584.73788046609695</v>
      </c>
      <c r="F444" s="4">
        <v>625.08326097918996</v>
      </c>
      <c r="G444" s="4">
        <v>689.37899657102798</v>
      </c>
      <c r="H444" s="4">
        <v>661.17444445982403</v>
      </c>
      <c r="I444" s="4">
        <v>626.02246381494001</v>
      </c>
      <c r="J444" s="4">
        <v>540.97430709708499</v>
      </c>
      <c r="K444" s="4">
        <v>506.79559388935201</v>
      </c>
      <c r="L444" s="4">
        <v>411.16918836002799</v>
      </c>
    </row>
    <row r="445" spans="1:12" x14ac:dyDescent="0.25">
      <c r="A445" s="8" t="s">
        <v>107</v>
      </c>
      <c r="B445" s="2" t="s">
        <v>180</v>
      </c>
      <c r="C445" s="4">
        <v>502.29813777744198</v>
      </c>
      <c r="D445" s="4">
        <v>487.621437494482</v>
      </c>
      <c r="E445" s="4">
        <v>584.73788046610196</v>
      </c>
      <c r="F445" s="4">
        <v>625.08326097919098</v>
      </c>
      <c r="G445" s="4">
        <v>689.37899657102901</v>
      </c>
      <c r="H445" s="4">
        <v>661.17444445982198</v>
      </c>
      <c r="I445" s="4">
        <v>626.02246381493796</v>
      </c>
      <c r="J445" s="4">
        <v>540.97430709710704</v>
      </c>
      <c r="K445" s="4">
        <v>506.79559388933598</v>
      </c>
      <c r="L445" s="4">
        <v>411.16918836003202</v>
      </c>
    </row>
    <row r="446" spans="1:12" x14ac:dyDescent="0.25">
      <c r="A446" s="8" t="s">
        <v>107</v>
      </c>
      <c r="B446" s="2" t="s">
        <v>181</v>
      </c>
      <c r="C446" s="4">
        <v>502.29813777744602</v>
      </c>
      <c r="D446" s="4">
        <v>487.621437494482</v>
      </c>
      <c r="E446" s="4">
        <v>584.73788046610503</v>
      </c>
      <c r="F446" s="4">
        <v>625.083260979187</v>
      </c>
      <c r="G446" s="4">
        <v>689.37899657105004</v>
      </c>
      <c r="H446" s="4">
        <v>661.174444459808</v>
      </c>
      <c r="I446" s="4">
        <v>626.02246381494103</v>
      </c>
      <c r="J446" s="4">
        <v>540.97430709710397</v>
      </c>
      <c r="K446" s="4">
        <v>506.79559388933598</v>
      </c>
      <c r="L446" s="4">
        <v>411.16918835958501</v>
      </c>
    </row>
    <row r="447" spans="1:12" x14ac:dyDescent="0.25">
      <c r="A447" s="8" t="s">
        <v>107</v>
      </c>
      <c r="B447" s="2" t="s">
        <v>182</v>
      </c>
      <c r="C447" s="4">
        <v>502.30267719762003</v>
      </c>
      <c r="D447" s="4">
        <v>487.62133721689401</v>
      </c>
      <c r="E447" s="4">
        <v>584.71963988731704</v>
      </c>
      <c r="F447" s="4">
        <v>625.04225215370798</v>
      </c>
      <c r="G447" s="4">
        <v>689.27094474309195</v>
      </c>
      <c r="H447" s="4">
        <v>661.01265134251298</v>
      </c>
      <c r="I447" s="4">
        <v>620.45607450223702</v>
      </c>
      <c r="J447" s="4">
        <v>534.01154668429501</v>
      </c>
      <c r="K447" s="4">
        <v>508.03462731678502</v>
      </c>
      <c r="L447" s="4">
        <v>420.18045653409598</v>
      </c>
    </row>
    <row r="448" spans="1:12" x14ac:dyDescent="0.25">
      <c r="A448" s="8" t="s">
        <v>107</v>
      </c>
      <c r="B448" s="2" t="s">
        <v>183</v>
      </c>
      <c r="C448" s="4">
        <v>502.30267719761798</v>
      </c>
      <c r="D448" s="4">
        <v>487.62133721689298</v>
      </c>
      <c r="E448" s="4">
        <v>584.71963988734399</v>
      </c>
      <c r="F448" s="4">
        <v>625.04225215371605</v>
      </c>
      <c r="G448" s="4">
        <v>689.27094474312401</v>
      </c>
      <c r="H448" s="4">
        <v>661.01265134060702</v>
      </c>
      <c r="I448" s="4">
        <v>620.45607450223201</v>
      </c>
      <c r="J448" s="4">
        <v>534.01154668429001</v>
      </c>
      <c r="K448" s="4">
        <v>508.03462731677399</v>
      </c>
      <c r="L448" s="4">
        <v>420.18045653397797</v>
      </c>
    </row>
    <row r="449" spans="1:12" x14ac:dyDescent="0.25">
      <c r="A449" s="8" t="s">
        <v>107</v>
      </c>
      <c r="B449" s="2" t="s">
        <v>184</v>
      </c>
      <c r="C449" s="4">
        <v>502.30267719762003</v>
      </c>
      <c r="D449" s="4">
        <v>487.62133721689401</v>
      </c>
      <c r="E449" s="4">
        <v>584.71963988731204</v>
      </c>
      <c r="F449" s="4">
        <v>625.042252153704</v>
      </c>
      <c r="G449" s="4">
        <v>689.27094474158696</v>
      </c>
      <c r="H449" s="4">
        <v>661.01265134060304</v>
      </c>
      <c r="I449" s="4">
        <v>620.45607450222496</v>
      </c>
      <c r="J449" s="4">
        <v>534.01154668429194</v>
      </c>
      <c r="K449" s="4">
        <v>508.03462731670999</v>
      </c>
      <c r="L449" s="4">
        <v>420.18045653626501</v>
      </c>
    </row>
    <row r="450" spans="1:12" x14ac:dyDescent="0.25">
      <c r="A450" s="8" t="s">
        <v>107</v>
      </c>
      <c r="B450" s="2" t="s">
        <v>165</v>
      </c>
      <c r="C450" s="4">
        <v>502.29813770481201</v>
      </c>
      <c r="D450" s="4">
        <v>487.62001322500703</v>
      </c>
      <c r="E450" s="4">
        <v>584.22138772520304</v>
      </c>
      <c r="F450" s="4">
        <v>624.55266722426302</v>
      </c>
      <c r="G450" s="4">
        <v>688.68312658281104</v>
      </c>
      <c r="H450" s="4">
        <v>660.50642936903</v>
      </c>
      <c r="I450" s="4">
        <v>624.798110390072</v>
      </c>
      <c r="J450" s="4">
        <v>539.70851131153404</v>
      </c>
      <c r="K450" s="4">
        <v>497.81460644873601</v>
      </c>
      <c r="L450" s="4">
        <v>395.06158973043102</v>
      </c>
    </row>
    <row r="451" spans="1:12" x14ac:dyDescent="0.25">
      <c r="A451" s="8" t="s">
        <v>107</v>
      </c>
      <c r="B451" s="2" t="s">
        <v>185</v>
      </c>
      <c r="C451" s="4">
        <v>502.30267724165901</v>
      </c>
      <c r="D451" s="4">
        <v>487.61356148378701</v>
      </c>
      <c r="E451" s="4">
        <v>584.69121014261702</v>
      </c>
      <c r="F451" s="4">
        <v>625.05631801456002</v>
      </c>
      <c r="G451" s="4">
        <v>689.27060389106805</v>
      </c>
      <c r="H451" s="4">
        <v>660.87384183484198</v>
      </c>
      <c r="I451" s="4">
        <v>620.459846450128</v>
      </c>
      <c r="J451" s="4">
        <v>534.83919978758695</v>
      </c>
      <c r="K451" s="4">
        <v>497.075849581949</v>
      </c>
      <c r="L451" s="4">
        <v>400.00508043337601</v>
      </c>
    </row>
    <row r="452" spans="1:12" x14ac:dyDescent="0.25">
      <c r="A452" s="8" t="s">
        <v>107</v>
      </c>
      <c r="B452" s="2" t="s">
        <v>186</v>
      </c>
      <c r="C452" s="4">
        <v>502.29813777744198</v>
      </c>
      <c r="D452" s="4">
        <v>487.61594066516199</v>
      </c>
      <c r="E452" s="4">
        <v>584.13044023322902</v>
      </c>
      <c r="F452" s="4">
        <v>624.47316640625195</v>
      </c>
      <c r="G452" s="4">
        <v>688.36026981996497</v>
      </c>
      <c r="H452" s="4">
        <v>660.31058540141896</v>
      </c>
      <c r="I452" s="4">
        <v>624.85689472768195</v>
      </c>
      <c r="J452" s="4">
        <v>540.17430651070504</v>
      </c>
      <c r="K452" s="4">
        <v>499.15584265476099</v>
      </c>
      <c r="L452" s="4">
        <v>394.31303793204302</v>
      </c>
    </row>
    <row r="453" spans="1:12" x14ac:dyDescent="0.25">
      <c r="A453" s="8" t="s">
        <v>107</v>
      </c>
      <c r="B453" s="2" t="s">
        <v>187</v>
      </c>
      <c r="C453" s="4">
        <v>502.30267724165998</v>
      </c>
      <c r="D453" s="4">
        <v>487.621340564886</v>
      </c>
      <c r="E453" s="4">
        <v>584.75234857087196</v>
      </c>
      <c r="F453" s="4">
        <v>625.03310120780702</v>
      </c>
      <c r="G453" s="4">
        <v>689.29723417358605</v>
      </c>
      <c r="H453" s="4">
        <v>660.954876169557</v>
      </c>
      <c r="I453" s="4">
        <v>621.12282850331201</v>
      </c>
      <c r="J453" s="4">
        <v>536.41468453529899</v>
      </c>
      <c r="K453" s="4">
        <v>500.13056193249901</v>
      </c>
      <c r="L453" s="4">
        <v>400.73445101903701</v>
      </c>
    </row>
    <row r="454" spans="1:12" x14ac:dyDescent="0.25">
      <c r="A454" s="8" t="s">
        <v>107</v>
      </c>
      <c r="B454" s="2" t="s">
        <v>188</v>
      </c>
      <c r="C454" s="4">
        <v>502.29813777743499</v>
      </c>
      <c r="D454" s="4">
        <v>487.621437494482</v>
      </c>
      <c r="E454" s="4">
        <v>584.73788046610503</v>
      </c>
      <c r="F454" s="4">
        <v>625.08326097918598</v>
      </c>
      <c r="G454" s="4">
        <v>689.37899657103503</v>
      </c>
      <c r="H454" s="4">
        <v>661.17444445981596</v>
      </c>
      <c r="I454" s="4">
        <v>626.02246381494103</v>
      </c>
      <c r="J454" s="4">
        <v>540.97430709710204</v>
      </c>
      <c r="K454" s="4">
        <v>506.795593889342</v>
      </c>
      <c r="L454" s="4">
        <v>411.16918835953902</v>
      </c>
    </row>
    <row r="455" spans="1:12" x14ac:dyDescent="0.25">
      <c r="A455" s="8" t="s">
        <v>107</v>
      </c>
      <c r="B455" s="2" t="s">
        <v>189</v>
      </c>
      <c r="C455" s="4">
        <v>502.29813777744198</v>
      </c>
      <c r="D455" s="4">
        <v>487.621437494482</v>
      </c>
      <c r="E455" s="4">
        <v>584.73788046610503</v>
      </c>
      <c r="F455" s="4">
        <v>625.08326097918598</v>
      </c>
      <c r="G455" s="4">
        <v>689.37899657103401</v>
      </c>
      <c r="H455" s="4">
        <v>661.17444445982096</v>
      </c>
      <c r="I455" s="4">
        <v>626.02246381494297</v>
      </c>
      <c r="J455" s="4">
        <v>540.97430709708999</v>
      </c>
      <c r="K455" s="4">
        <v>506.79559388935201</v>
      </c>
      <c r="L455" s="4">
        <v>411.16918835953697</v>
      </c>
    </row>
    <row r="456" spans="1:12" x14ac:dyDescent="0.25">
      <c r="A456" s="8" t="s">
        <v>107</v>
      </c>
      <c r="B456" s="2" t="s">
        <v>190</v>
      </c>
      <c r="C456" s="4">
        <v>502.29813777744198</v>
      </c>
      <c r="D456" s="4">
        <v>487.621437494482</v>
      </c>
      <c r="E456" s="4">
        <v>584.73788046608001</v>
      </c>
      <c r="F456" s="4">
        <v>625.083260979187</v>
      </c>
      <c r="G456" s="4">
        <v>689.37899657103003</v>
      </c>
      <c r="H456" s="4">
        <v>661.17444445981596</v>
      </c>
      <c r="I456" s="4">
        <v>626.02246381494194</v>
      </c>
      <c r="J456" s="4">
        <v>540.97430709710397</v>
      </c>
      <c r="K456" s="4">
        <v>506.79559388933899</v>
      </c>
      <c r="L456" s="4">
        <v>411.16918834032703</v>
      </c>
    </row>
    <row r="457" spans="1:12" x14ac:dyDescent="0.25">
      <c r="A457" s="8" t="s">
        <v>107</v>
      </c>
      <c r="B457" s="2" t="s">
        <v>191</v>
      </c>
      <c r="C457" s="4">
        <v>502.302677197619</v>
      </c>
      <c r="D457" s="4">
        <v>487.62133721689401</v>
      </c>
      <c r="E457" s="4">
        <v>584.71963988729897</v>
      </c>
      <c r="F457" s="4">
        <v>625.04225215377005</v>
      </c>
      <c r="G457" s="4">
        <v>689.27094474312196</v>
      </c>
      <c r="H457" s="4">
        <v>661.01265134060304</v>
      </c>
      <c r="I457" s="4">
        <v>620.45607450222701</v>
      </c>
      <c r="J457" s="4">
        <v>534.01154668429001</v>
      </c>
      <c r="K457" s="4">
        <v>508.03462731678098</v>
      </c>
      <c r="L457" s="4">
        <v>420.18045653409501</v>
      </c>
    </row>
    <row r="458" spans="1:12" x14ac:dyDescent="0.25">
      <c r="A458" s="8" t="s">
        <v>107</v>
      </c>
      <c r="B458" s="2" t="s">
        <v>192</v>
      </c>
      <c r="C458" s="4">
        <v>502.30267719762003</v>
      </c>
      <c r="D458" s="4">
        <v>487.62133721689401</v>
      </c>
      <c r="E458" s="4">
        <v>584.71963988730499</v>
      </c>
      <c r="F458" s="4">
        <v>625.04225215380598</v>
      </c>
      <c r="G458" s="4">
        <v>689.27094474309501</v>
      </c>
      <c r="H458" s="4">
        <v>661.01265134060804</v>
      </c>
      <c r="I458" s="4">
        <v>620.45607450222894</v>
      </c>
      <c r="J458" s="4">
        <v>534.01154668429103</v>
      </c>
      <c r="K458" s="4">
        <v>508.03462731685801</v>
      </c>
      <c r="L458" s="4">
        <v>420.18045653632601</v>
      </c>
    </row>
    <row r="459" spans="1:12" x14ac:dyDescent="0.25">
      <c r="A459" s="8" t="s">
        <v>107</v>
      </c>
      <c r="B459" s="2" t="s">
        <v>193</v>
      </c>
      <c r="C459" s="4">
        <v>502.30267719762003</v>
      </c>
      <c r="D459" s="4">
        <v>487.62133721689298</v>
      </c>
      <c r="E459" s="4">
        <v>584.71963988729999</v>
      </c>
      <c r="F459" s="4">
        <v>625.04225215370798</v>
      </c>
      <c r="G459" s="4">
        <v>689.270944743158</v>
      </c>
      <c r="H459" s="4">
        <v>661.01265134055598</v>
      </c>
      <c r="I459" s="4">
        <v>620.45607450222803</v>
      </c>
      <c r="J459" s="4">
        <v>534.01154668428796</v>
      </c>
      <c r="K459" s="4">
        <v>508.03462731677899</v>
      </c>
      <c r="L459" s="4">
        <v>420.18045653409501</v>
      </c>
    </row>
    <row r="460" spans="1:12" x14ac:dyDescent="0.25">
      <c r="A460" s="2" t="s">
        <v>108</v>
      </c>
      <c r="B460" s="2" t="s">
        <v>166</v>
      </c>
      <c r="C460" s="4">
        <v>6751.02209745865</v>
      </c>
      <c r="D460" s="4">
        <v>6455.43951418081</v>
      </c>
      <c r="E460" s="4">
        <v>3691.7056136633801</v>
      </c>
      <c r="F460" s="4">
        <v>2100.1233564948802</v>
      </c>
      <c r="G460" s="4">
        <v>1579.90789651102</v>
      </c>
      <c r="H460" s="4">
        <v>1392.2301205374999</v>
      </c>
      <c r="I460" s="4">
        <v>1231.3197045540101</v>
      </c>
      <c r="J460" s="4">
        <v>1168.6096341628199</v>
      </c>
      <c r="K460" s="4">
        <v>1312.56570522891</v>
      </c>
      <c r="L460" s="4">
        <v>1330.7027988417101</v>
      </c>
    </row>
    <row r="461" spans="1:12" x14ac:dyDescent="0.25">
      <c r="A461" s="8" t="s">
        <v>108</v>
      </c>
      <c r="B461" s="2" t="s">
        <v>163</v>
      </c>
      <c r="C461" s="4">
        <v>6751.02209745865</v>
      </c>
      <c r="D461" s="4">
        <v>6455.4946285559199</v>
      </c>
      <c r="E461" s="4">
        <v>3691.7056136633801</v>
      </c>
      <c r="F461" s="4">
        <v>2101.9788368675199</v>
      </c>
      <c r="G461" s="4">
        <v>1580.0521531243801</v>
      </c>
      <c r="H461" s="4">
        <v>1383.54358419706</v>
      </c>
      <c r="I461" s="4">
        <v>1220.51211660486</v>
      </c>
      <c r="J461" s="4">
        <v>1099.6632975446</v>
      </c>
      <c r="K461" s="4">
        <v>953.83827786198003</v>
      </c>
      <c r="L461" s="4">
        <v>807.46677304810203</v>
      </c>
    </row>
    <row r="462" spans="1:12" x14ac:dyDescent="0.25">
      <c r="A462" s="8" t="s">
        <v>108</v>
      </c>
      <c r="B462" s="2" t="s">
        <v>167</v>
      </c>
      <c r="C462" s="4">
        <v>6751.02209745865</v>
      </c>
      <c r="D462" s="4">
        <v>6455.4946285559199</v>
      </c>
      <c r="E462" s="4">
        <v>3691.7056136633801</v>
      </c>
      <c r="F462" s="4">
        <v>2101.78624469234</v>
      </c>
      <c r="G462" s="4">
        <v>1581.32014653483</v>
      </c>
      <c r="H462" s="4">
        <v>1385.9880062372599</v>
      </c>
      <c r="I462" s="4">
        <v>1221.69211287908</v>
      </c>
      <c r="J462" s="4">
        <v>1096.1959034808499</v>
      </c>
      <c r="K462" s="4">
        <v>945.76425418061399</v>
      </c>
      <c r="L462" s="4">
        <v>791.42154923455405</v>
      </c>
    </row>
    <row r="463" spans="1:12" x14ac:dyDescent="0.25">
      <c r="A463" s="8" t="s">
        <v>108</v>
      </c>
      <c r="B463" s="2" t="s">
        <v>168</v>
      </c>
      <c r="C463" s="4">
        <v>6751.02209745865</v>
      </c>
      <c r="D463" s="4">
        <v>6455.4946285559199</v>
      </c>
      <c r="E463" s="4">
        <v>3691.7056136633801</v>
      </c>
      <c r="F463" s="4">
        <v>2101.9544922024802</v>
      </c>
      <c r="G463" s="4">
        <v>1579.8555180228</v>
      </c>
      <c r="H463" s="4">
        <v>1385.44559861221</v>
      </c>
      <c r="I463" s="4">
        <v>1222.8592611259801</v>
      </c>
      <c r="J463" s="4">
        <v>1101.7011795896699</v>
      </c>
      <c r="K463" s="4">
        <v>955.50052825086902</v>
      </c>
      <c r="L463" s="4">
        <v>804.91244569961896</v>
      </c>
    </row>
    <row r="464" spans="1:12" x14ac:dyDescent="0.25">
      <c r="A464" s="8" t="s">
        <v>108</v>
      </c>
      <c r="B464" s="2" t="s">
        <v>169</v>
      </c>
      <c r="C464" s="4">
        <v>6751.02209745865</v>
      </c>
      <c r="D464" s="4">
        <v>6455.4946285559199</v>
      </c>
      <c r="E464" s="4">
        <v>3691.7056136633801</v>
      </c>
      <c r="F464" s="4">
        <v>2101.78624469234</v>
      </c>
      <c r="G464" s="4">
        <v>1581.2144753406201</v>
      </c>
      <c r="H464" s="4">
        <v>1386.44362685594</v>
      </c>
      <c r="I464" s="4">
        <v>1221.2975164251</v>
      </c>
      <c r="J464" s="4">
        <v>1092.28181605999</v>
      </c>
      <c r="K464" s="4">
        <v>942.20767036858103</v>
      </c>
      <c r="L464" s="4">
        <v>789.21820213468595</v>
      </c>
    </row>
    <row r="465" spans="1:12" x14ac:dyDescent="0.25">
      <c r="A465" s="8" t="s">
        <v>108</v>
      </c>
      <c r="B465" s="2" t="s">
        <v>170</v>
      </c>
      <c r="C465" s="4">
        <v>6751.02209745865</v>
      </c>
      <c r="D465" s="4">
        <v>6455.4946285559199</v>
      </c>
      <c r="E465" s="4">
        <v>3691.7056136633801</v>
      </c>
      <c r="F465" s="4">
        <v>2101.9544922024802</v>
      </c>
      <c r="G465" s="4">
        <v>1579.8555180228</v>
      </c>
      <c r="H465" s="4">
        <v>1385.44559861221</v>
      </c>
      <c r="I465" s="4">
        <v>1222.8605055286901</v>
      </c>
      <c r="J465" s="4">
        <v>1101.35844618796</v>
      </c>
      <c r="K465" s="4">
        <v>955.002823137782</v>
      </c>
      <c r="L465" s="4">
        <v>804.97239246935499</v>
      </c>
    </row>
    <row r="466" spans="1:12" x14ac:dyDescent="0.25">
      <c r="A466" s="8" t="s">
        <v>108</v>
      </c>
      <c r="B466" s="2" t="s">
        <v>171</v>
      </c>
      <c r="C466" s="4">
        <v>6751.02209745865</v>
      </c>
      <c r="D466" s="4">
        <v>6455.4946285559099</v>
      </c>
      <c r="E466" s="4">
        <v>3691.7056136633801</v>
      </c>
      <c r="F466" s="4">
        <v>2101.9544922024802</v>
      </c>
      <c r="G466" s="4">
        <v>1579.8555180228</v>
      </c>
      <c r="H466" s="4">
        <v>1385.44559861222</v>
      </c>
      <c r="I466" s="4">
        <v>1222.8605055287201</v>
      </c>
      <c r="J466" s="4">
        <v>1101.3584461907101</v>
      </c>
      <c r="K466" s="4">
        <v>955.00282314046899</v>
      </c>
      <c r="L466" s="4">
        <v>804.97239246829702</v>
      </c>
    </row>
    <row r="467" spans="1:12" x14ac:dyDescent="0.25">
      <c r="A467" s="8" t="s">
        <v>108</v>
      </c>
      <c r="B467" s="2" t="s">
        <v>172</v>
      </c>
      <c r="C467" s="4">
        <v>6751.02209745865</v>
      </c>
      <c r="D467" s="4">
        <v>6455.4946285559099</v>
      </c>
      <c r="E467" s="4">
        <v>3691.7056136633901</v>
      </c>
      <c r="F467" s="4">
        <v>2101.9544922024802</v>
      </c>
      <c r="G467" s="4">
        <v>1579.8555180228</v>
      </c>
      <c r="H467" s="4">
        <v>1385.44559861222</v>
      </c>
      <c r="I467" s="4">
        <v>1222.8605055287501</v>
      </c>
      <c r="J467" s="4">
        <v>1101.3584461903099</v>
      </c>
      <c r="K467" s="4">
        <v>955.002823139827</v>
      </c>
      <c r="L467" s="4">
        <v>804.97239246879406</v>
      </c>
    </row>
    <row r="468" spans="1:12" x14ac:dyDescent="0.25">
      <c r="A468" s="8" t="s">
        <v>108</v>
      </c>
      <c r="B468" s="2" t="s">
        <v>173</v>
      </c>
      <c r="C468" s="4">
        <v>6751.02209745865</v>
      </c>
      <c r="D468" s="4">
        <v>6455.4946285559199</v>
      </c>
      <c r="E468" s="4">
        <v>3691.7056136633801</v>
      </c>
      <c r="F468" s="4">
        <v>2101.78624469234</v>
      </c>
      <c r="G468" s="4">
        <v>1581.2144753406201</v>
      </c>
      <c r="H468" s="4">
        <v>1386.44362685594</v>
      </c>
      <c r="I468" s="4">
        <v>1221.2975164251</v>
      </c>
      <c r="J468" s="4">
        <v>1092.28181605993</v>
      </c>
      <c r="K468" s="4">
        <v>942.20767036849895</v>
      </c>
      <c r="L468" s="4">
        <v>789.218202134639</v>
      </c>
    </row>
    <row r="469" spans="1:12" x14ac:dyDescent="0.25">
      <c r="A469" s="8" t="s">
        <v>108</v>
      </c>
      <c r="B469" s="2" t="s">
        <v>174</v>
      </c>
      <c r="C469" s="4">
        <v>6751.02209745865</v>
      </c>
      <c r="D469" s="4">
        <v>6455.4946285558999</v>
      </c>
      <c r="E469" s="4">
        <v>3691.7056136633901</v>
      </c>
      <c r="F469" s="4">
        <v>2101.78624469234</v>
      </c>
      <c r="G469" s="4">
        <v>1581.2144753406201</v>
      </c>
      <c r="H469" s="4">
        <v>1386.44362685594</v>
      </c>
      <c r="I469" s="4">
        <v>1221.2975164251</v>
      </c>
      <c r="J469" s="4">
        <v>1092.28181605998</v>
      </c>
      <c r="K469" s="4">
        <v>942.207670368555</v>
      </c>
      <c r="L469" s="4">
        <v>789.21820213467004</v>
      </c>
    </row>
    <row r="470" spans="1:12" x14ac:dyDescent="0.25">
      <c r="A470" s="8" t="s">
        <v>108</v>
      </c>
      <c r="B470" s="2" t="s">
        <v>175</v>
      </c>
      <c r="C470" s="4">
        <v>6751.02209745865</v>
      </c>
      <c r="D470" s="4">
        <v>6455.4946285559199</v>
      </c>
      <c r="E470" s="4">
        <v>3691.7056136633801</v>
      </c>
      <c r="F470" s="4">
        <v>2101.78624469234</v>
      </c>
      <c r="G470" s="4">
        <v>1581.2144753406201</v>
      </c>
      <c r="H470" s="4">
        <v>1386.44362685594</v>
      </c>
      <c r="I470" s="4">
        <v>1221.2975164251</v>
      </c>
      <c r="J470" s="4">
        <v>1092.2818160597501</v>
      </c>
      <c r="K470" s="4">
        <v>942.207670368555</v>
      </c>
      <c r="L470" s="4">
        <v>789.21820213462502</v>
      </c>
    </row>
    <row r="471" spans="1:12" x14ac:dyDescent="0.25">
      <c r="A471" s="8" t="s">
        <v>108</v>
      </c>
      <c r="B471" s="2" t="s">
        <v>164</v>
      </c>
      <c r="C471" s="4">
        <v>6751.02209745865</v>
      </c>
      <c r="D471" s="4">
        <v>6455.4946285559199</v>
      </c>
      <c r="E471" s="4">
        <v>3691.7056136633801</v>
      </c>
      <c r="F471" s="4">
        <v>2101.9788368675199</v>
      </c>
      <c r="G471" s="4">
        <v>1580.0521531243801</v>
      </c>
      <c r="H471" s="4">
        <v>1383.54358419706</v>
      </c>
      <c r="I471" s="4">
        <v>1220.51211660489</v>
      </c>
      <c r="J471" s="4">
        <v>1099.6632975446601</v>
      </c>
      <c r="K471" s="4">
        <v>953.83827786203096</v>
      </c>
      <c r="L471" s="4">
        <v>807.46677304809998</v>
      </c>
    </row>
    <row r="472" spans="1:12" x14ac:dyDescent="0.25">
      <c r="A472" s="8" t="s">
        <v>108</v>
      </c>
      <c r="B472" s="2" t="s">
        <v>176</v>
      </c>
      <c r="C472" s="4">
        <v>6751.02209745865</v>
      </c>
      <c r="D472" s="4">
        <v>6455.4946285559199</v>
      </c>
      <c r="E472" s="4">
        <v>3691.7056136633801</v>
      </c>
      <c r="F472" s="4">
        <v>2101.78624469234</v>
      </c>
      <c r="G472" s="4">
        <v>1581.32014653483</v>
      </c>
      <c r="H472" s="4">
        <v>1385.9880062372599</v>
      </c>
      <c r="I472" s="4">
        <v>1221.69211287908</v>
      </c>
      <c r="J472" s="4">
        <v>1096.1959034808499</v>
      </c>
      <c r="K472" s="4">
        <v>945.76425418061899</v>
      </c>
      <c r="L472" s="4">
        <v>791.42154923351097</v>
      </c>
    </row>
    <row r="473" spans="1:12" x14ac:dyDescent="0.25">
      <c r="A473" s="8" t="s">
        <v>108</v>
      </c>
      <c r="B473" s="2" t="s">
        <v>177</v>
      </c>
      <c r="C473" s="4">
        <v>6751.02209745865</v>
      </c>
      <c r="D473" s="4">
        <v>6455.4946285559199</v>
      </c>
      <c r="E473" s="4">
        <v>3691.7056136633801</v>
      </c>
      <c r="F473" s="4">
        <v>2101.9544922024802</v>
      </c>
      <c r="G473" s="4">
        <v>1579.8555180228</v>
      </c>
      <c r="H473" s="4">
        <v>1385.44559861221</v>
      </c>
      <c r="I473" s="4">
        <v>1222.8592611261599</v>
      </c>
      <c r="J473" s="4">
        <v>1101.7011795923199</v>
      </c>
      <c r="K473" s="4">
        <v>955.50052825342698</v>
      </c>
      <c r="L473" s="4">
        <v>804.912445701151</v>
      </c>
    </row>
    <row r="474" spans="1:12" x14ac:dyDescent="0.25">
      <c r="A474" s="8" t="s">
        <v>108</v>
      </c>
      <c r="B474" s="2" t="s">
        <v>178</v>
      </c>
      <c r="C474" s="4">
        <v>6751.02209745865</v>
      </c>
      <c r="D474" s="4">
        <v>6455.4946285559199</v>
      </c>
      <c r="E474" s="4">
        <v>3691.7056136633801</v>
      </c>
      <c r="F474" s="4">
        <v>2101.78624469234</v>
      </c>
      <c r="G474" s="4">
        <v>1581.2144753406201</v>
      </c>
      <c r="H474" s="4">
        <v>1386.44362685594</v>
      </c>
      <c r="I474" s="4">
        <v>1221.2975164251</v>
      </c>
      <c r="J474" s="4">
        <v>1092.2818160598099</v>
      </c>
      <c r="K474" s="4">
        <v>942.20767036855898</v>
      </c>
      <c r="L474" s="4">
        <v>789.21820213463695</v>
      </c>
    </row>
    <row r="475" spans="1:12" x14ac:dyDescent="0.25">
      <c r="A475" s="8" t="s">
        <v>108</v>
      </c>
      <c r="B475" s="2" t="s">
        <v>179</v>
      </c>
      <c r="C475" s="4">
        <v>6751.02209745865</v>
      </c>
      <c r="D475" s="4">
        <v>6455.4946285559199</v>
      </c>
      <c r="E475" s="4">
        <v>3691.7056136633801</v>
      </c>
      <c r="F475" s="4">
        <v>2101.8095329529601</v>
      </c>
      <c r="G475" s="4">
        <v>1579.8555180228</v>
      </c>
      <c r="H475" s="4">
        <v>1382.7163332709899</v>
      </c>
      <c r="I475" s="4">
        <v>1220.5262348534</v>
      </c>
      <c r="J475" s="4">
        <v>1099.5577601580201</v>
      </c>
      <c r="K475" s="4">
        <v>952.07768649833895</v>
      </c>
      <c r="L475" s="4">
        <v>801.20223507181902</v>
      </c>
    </row>
    <row r="476" spans="1:12" x14ac:dyDescent="0.25">
      <c r="A476" s="8" t="s">
        <v>108</v>
      </c>
      <c r="B476" s="2" t="s">
        <v>180</v>
      </c>
      <c r="C476" s="4">
        <v>6751.02209745865</v>
      </c>
      <c r="D476" s="4">
        <v>6455.4946285559199</v>
      </c>
      <c r="E476" s="4">
        <v>3691.7056136633801</v>
      </c>
      <c r="F476" s="4">
        <v>2101.8095329529601</v>
      </c>
      <c r="G476" s="4">
        <v>1579.8555180228</v>
      </c>
      <c r="H476" s="4">
        <v>1382.7163332709899</v>
      </c>
      <c r="I476" s="4">
        <v>1220.5262348534</v>
      </c>
      <c r="J476" s="4">
        <v>1099.5577601579701</v>
      </c>
      <c r="K476" s="4">
        <v>952.07768649829598</v>
      </c>
      <c r="L476" s="4">
        <v>801.20223507191497</v>
      </c>
    </row>
    <row r="477" spans="1:12" x14ac:dyDescent="0.25">
      <c r="A477" s="8" t="s">
        <v>108</v>
      </c>
      <c r="B477" s="2" t="s">
        <v>181</v>
      </c>
      <c r="C477" s="4">
        <v>6751.02209745865</v>
      </c>
      <c r="D477" s="4">
        <v>6455.4946285559199</v>
      </c>
      <c r="E477" s="4">
        <v>3691.7056136633801</v>
      </c>
      <c r="F477" s="4">
        <v>2101.8095329529601</v>
      </c>
      <c r="G477" s="4">
        <v>1579.8555180228</v>
      </c>
      <c r="H477" s="4">
        <v>1382.7163332709899</v>
      </c>
      <c r="I477" s="4">
        <v>1220.5262348534</v>
      </c>
      <c r="J477" s="4">
        <v>1099.5577601579801</v>
      </c>
      <c r="K477" s="4">
        <v>952.07768649830496</v>
      </c>
      <c r="L477" s="4">
        <v>801.20223507238802</v>
      </c>
    </row>
    <row r="478" spans="1:12" x14ac:dyDescent="0.25">
      <c r="A478" s="8" t="s">
        <v>108</v>
      </c>
      <c r="B478" s="2" t="s">
        <v>182</v>
      </c>
      <c r="C478" s="4">
        <v>6751.02209745865</v>
      </c>
      <c r="D478" s="4">
        <v>6455.4946285559199</v>
      </c>
      <c r="E478" s="4">
        <v>3691.7056136633801</v>
      </c>
      <c r="F478" s="4">
        <v>2102.1082680456798</v>
      </c>
      <c r="G478" s="4">
        <v>1581.4319030576701</v>
      </c>
      <c r="H478" s="4">
        <v>1382.67285159687</v>
      </c>
      <c r="I478" s="4">
        <v>1221.11984208996</v>
      </c>
      <c r="J478" s="4">
        <v>1098.6255281670301</v>
      </c>
      <c r="K478" s="4">
        <v>946.14883863579405</v>
      </c>
      <c r="L478" s="4">
        <v>787.74190227614997</v>
      </c>
    </row>
    <row r="479" spans="1:12" x14ac:dyDescent="0.25">
      <c r="A479" s="8" t="s">
        <v>108</v>
      </c>
      <c r="B479" s="2" t="s">
        <v>183</v>
      </c>
      <c r="C479" s="4">
        <v>6751.02209745865</v>
      </c>
      <c r="D479" s="4">
        <v>6455.4946285559199</v>
      </c>
      <c r="E479" s="4">
        <v>3691.7056136633801</v>
      </c>
      <c r="F479" s="4">
        <v>2102.1082680456798</v>
      </c>
      <c r="G479" s="4">
        <v>1581.4319030576701</v>
      </c>
      <c r="H479" s="4">
        <v>1382.67285159687</v>
      </c>
      <c r="I479" s="4">
        <v>1221.11984208996</v>
      </c>
      <c r="J479" s="4">
        <v>1098.6255281670301</v>
      </c>
      <c r="K479" s="4">
        <v>946.14883863579405</v>
      </c>
      <c r="L479" s="4">
        <v>787.74190228022599</v>
      </c>
    </row>
    <row r="480" spans="1:12" x14ac:dyDescent="0.25">
      <c r="A480" s="8" t="s">
        <v>108</v>
      </c>
      <c r="B480" s="2" t="s">
        <v>184</v>
      </c>
      <c r="C480" s="4">
        <v>6751.02209745865</v>
      </c>
      <c r="D480" s="4">
        <v>6455.4946285559199</v>
      </c>
      <c r="E480" s="4">
        <v>3691.7056136633801</v>
      </c>
      <c r="F480" s="4">
        <v>2102.1082680456798</v>
      </c>
      <c r="G480" s="4">
        <v>1581.4319030576701</v>
      </c>
      <c r="H480" s="4">
        <v>1382.67285159687</v>
      </c>
      <c r="I480" s="4">
        <v>1221.11984208996</v>
      </c>
      <c r="J480" s="4">
        <v>1098.6255281670301</v>
      </c>
      <c r="K480" s="4">
        <v>946.14883863579405</v>
      </c>
      <c r="L480" s="4">
        <v>787.74190227549195</v>
      </c>
    </row>
    <row r="481" spans="1:12" x14ac:dyDescent="0.25">
      <c r="A481" s="8" t="s">
        <v>108</v>
      </c>
      <c r="B481" s="2" t="s">
        <v>165</v>
      </c>
      <c r="C481" s="4">
        <v>6751.02209745865</v>
      </c>
      <c r="D481" s="4">
        <v>6455.4946285559199</v>
      </c>
      <c r="E481" s="4">
        <v>3691.7056136633801</v>
      </c>
      <c r="F481" s="4">
        <v>2101.9788368675199</v>
      </c>
      <c r="G481" s="4">
        <v>1580.0521531243801</v>
      </c>
      <c r="H481" s="4">
        <v>1383.54358419706</v>
      </c>
      <c r="I481" s="4">
        <v>1220.5121166046499</v>
      </c>
      <c r="J481" s="4">
        <v>1099.6632975442101</v>
      </c>
      <c r="K481" s="4">
        <v>953.83827786166705</v>
      </c>
      <c r="L481" s="4">
        <v>807.46677304929597</v>
      </c>
    </row>
    <row r="482" spans="1:12" x14ac:dyDescent="0.25">
      <c r="A482" s="8" t="s">
        <v>108</v>
      </c>
      <c r="B482" s="2" t="s">
        <v>185</v>
      </c>
      <c r="C482" s="4">
        <v>6751.02209745865</v>
      </c>
      <c r="D482" s="4">
        <v>6455.4946285559199</v>
      </c>
      <c r="E482" s="4">
        <v>3691.7056136633801</v>
      </c>
      <c r="F482" s="4">
        <v>2101.78624469234</v>
      </c>
      <c r="G482" s="4">
        <v>1581.32014653483</v>
      </c>
      <c r="H482" s="4">
        <v>1385.9880062372599</v>
      </c>
      <c r="I482" s="4">
        <v>1221.69211287908</v>
      </c>
      <c r="J482" s="4">
        <v>1096.1959034808499</v>
      </c>
      <c r="K482" s="4">
        <v>945.76425418061501</v>
      </c>
      <c r="L482" s="4">
        <v>791.42154923338001</v>
      </c>
    </row>
    <row r="483" spans="1:12" x14ac:dyDescent="0.25">
      <c r="A483" s="8" t="s">
        <v>108</v>
      </c>
      <c r="B483" s="2" t="s">
        <v>186</v>
      </c>
      <c r="C483" s="4">
        <v>6751.02209745865</v>
      </c>
      <c r="D483" s="4">
        <v>6455.4946285559199</v>
      </c>
      <c r="E483" s="4">
        <v>3691.7056136633801</v>
      </c>
      <c r="F483" s="4">
        <v>2101.9544922024802</v>
      </c>
      <c r="G483" s="4">
        <v>1579.8555180228</v>
      </c>
      <c r="H483" s="4">
        <v>1385.44559861221</v>
      </c>
      <c r="I483" s="4">
        <v>1222.8592611260899</v>
      </c>
      <c r="J483" s="4">
        <v>1101.7011795913299</v>
      </c>
      <c r="K483" s="4">
        <v>955.50052825247496</v>
      </c>
      <c r="L483" s="4">
        <v>804.91244570057995</v>
      </c>
    </row>
    <row r="484" spans="1:12" x14ac:dyDescent="0.25">
      <c r="A484" s="8" t="s">
        <v>108</v>
      </c>
      <c r="B484" s="2" t="s">
        <v>187</v>
      </c>
      <c r="C484" s="4">
        <v>6751.02209745865</v>
      </c>
      <c r="D484" s="4">
        <v>6455.4946285559199</v>
      </c>
      <c r="E484" s="4">
        <v>3691.7056136633801</v>
      </c>
      <c r="F484" s="4">
        <v>2101.78624469234</v>
      </c>
      <c r="G484" s="4">
        <v>1581.2144753406201</v>
      </c>
      <c r="H484" s="4">
        <v>1386.44362685594</v>
      </c>
      <c r="I484" s="4">
        <v>1221.2975164251</v>
      </c>
      <c r="J484" s="4">
        <v>1092.28181605963</v>
      </c>
      <c r="K484" s="4">
        <v>942.20767036865698</v>
      </c>
      <c r="L484" s="4">
        <v>789.21820213464105</v>
      </c>
    </row>
    <row r="485" spans="1:12" x14ac:dyDescent="0.25">
      <c r="A485" s="8" t="s">
        <v>108</v>
      </c>
      <c r="B485" s="2" t="s">
        <v>188</v>
      </c>
      <c r="C485" s="4">
        <v>6751.02209745865</v>
      </c>
      <c r="D485" s="4">
        <v>6455.4946285559199</v>
      </c>
      <c r="E485" s="4">
        <v>3691.7056136633801</v>
      </c>
      <c r="F485" s="4">
        <v>2101.8095329529601</v>
      </c>
      <c r="G485" s="4">
        <v>1579.8555180228</v>
      </c>
      <c r="H485" s="4">
        <v>1382.7163332709899</v>
      </c>
      <c r="I485" s="4">
        <v>1220.5262348534</v>
      </c>
      <c r="J485" s="4">
        <v>1099.5577601579801</v>
      </c>
      <c r="K485" s="4">
        <v>952.07768649830496</v>
      </c>
      <c r="L485" s="4">
        <v>801.202235072343</v>
      </c>
    </row>
    <row r="486" spans="1:12" x14ac:dyDescent="0.25">
      <c r="A486" s="8" t="s">
        <v>108</v>
      </c>
      <c r="B486" s="2" t="s">
        <v>189</v>
      </c>
      <c r="C486" s="4">
        <v>6751.02209745865</v>
      </c>
      <c r="D486" s="4">
        <v>6455.4946285559199</v>
      </c>
      <c r="E486" s="4">
        <v>3691.7056136633801</v>
      </c>
      <c r="F486" s="4">
        <v>2101.8095329529601</v>
      </c>
      <c r="G486" s="4">
        <v>1579.8555180228</v>
      </c>
      <c r="H486" s="4">
        <v>1382.7163332709899</v>
      </c>
      <c r="I486" s="4">
        <v>1220.5262348534</v>
      </c>
      <c r="J486" s="4">
        <v>1099.5577601580201</v>
      </c>
      <c r="K486" s="4">
        <v>952.07768649833895</v>
      </c>
      <c r="L486" s="4">
        <v>801.20223507226297</v>
      </c>
    </row>
    <row r="487" spans="1:12" x14ac:dyDescent="0.25">
      <c r="A487" s="8" t="s">
        <v>108</v>
      </c>
      <c r="B487" s="2" t="s">
        <v>190</v>
      </c>
      <c r="C487" s="4">
        <v>6751.02209745865</v>
      </c>
      <c r="D487" s="4">
        <v>6455.4946285559199</v>
      </c>
      <c r="E487" s="4">
        <v>3691.7056136633801</v>
      </c>
      <c r="F487" s="4">
        <v>2101.8095329529601</v>
      </c>
      <c r="G487" s="4">
        <v>1579.8555180228</v>
      </c>
      <c r="H487" s="4">
        <v>1382.7163332709899</v>
      </c>
      <c r="I487" s="4">
        <v>1220.5262348534</v>
      </c>
      <c r="J487" s="4">
        <v>1099.5577601579801</v>
      </c>
      <c r="K487" s="4">
        <v>952.07768649830598</v>
      </c>
      <c r="L487" s="4">
        <v>801.20223508976403</v>
      </c>
    </row>
    <row r="488" spans="1:12" x14ac:dyDescent="0.25">
      <c r="A488" s="8" t="s">
        <v>108</v>
      </c>
      <c r="B488" s="2" t="s">
        <v>191</v>
      </c>
      <c r="C488" s="4">
        <v>6751.02209745865</v>
      </c>
      <c r="D488" s="4">
        <v>6455.4946285559199</v>
      </c>
      <c r="E488" s="4">
        <v>3691.7056136633801</v>
      </c>
      <c r="F488" s="4">
        <v>2102.1082680456798</v>
      </c>
      <c r="G488" s="4">
        <v>1581.4319030576701</v>
      </c>
      <c r="H488" s="4">
        <v>1382.67285159687</v>
      </c>
      <c r="I488" s="4">
        <v>1221.11984208996</v>
      </c>
      <c r="J488" s="4">
        <v>1098.6255281670301</v>
      </c>
      <c r="K488" s="4">
        <v>946.14883863579405</v>
      </c>
      <c r="L488" s="4">
        <v>787.74190227615395</v>
      </c>
    </row>
    <row r="489" spans="1:12" x14ac:dyDescent="0.25">
      <c r="A489" s="8" t="s">
        <v>108</v>
      </c>
      <c r="B489" s="2" t="s">
        <v>192</v>
      </c>
      <c r="C489" s="4">
        <v>6751.02209745865</v>
      </c>
      <c r="D489" s="4">
        <v>6455.4946285559199</v>
      </c>
      <c r="E489" s="4">
        <v>3691.7056136633801</v>
      </c>
      <c r="F489" s="4">
        <v>2102.1082680456798</v>
      </c>
      <c r="G489" s="4">
        <v>1581.4319030576701</v>
      </c>
      <c r="H489" s="4">
        <v>1382.67285159687</v>
      </c>
      <c r="I489" s="4">
        <v>1221.11984208996</v>
      </c>
      <c r="J489" s="4">
        <v>1098.6255281670301</v>
      </c>
      <c r="K489" s="4">
        <v>946.14883863579405</v>
      </c>
      <c r="L489" s="4">
        <v>787.74190227547399</v>
      </c>
    </row>
    <row r="490" spans="1:12" x14ac:dyDescent="0.25">
      <c r="A490" s="8" t="s">
        <v>108</v>
      </c>
      <c r="B490" s="2" t="s">
        <v>193</v>
      </c>
      <c r="C490" s="4">
        <v>6751.02209745865</v>
      </c>
      <c r="D490" s="4">
        <v>6455.4946285559199</v>
      </c>
      <c r="E490" s="4">
        <v>3691.7056136633801</v>
      </c>
      <c r="F490" s="4">
        <v>2102.1082680456798</v>
      </c>
      <c r="G490" s="4">
        <v>1581.4319030576701</v>
      </c>
      <c r="H490" s="4">
        <v>1382.67285159687</v>
      </c>
      <c r="I490" s="4">
        <v>1221.11984208996</v>
      </c>
      <c r="J490" s="4">
        <v>1098.6255281670301</v>
      </c>
      <c r="K490" s="4">
        <v>946.14883863579405</v>
      </c>
      <c r="L490" s="4">
        <v>787.74190227615395</v>
      </c>
    </row>
  </sheetData>
  <sortState xmlns:xlrd2="http://schemas.microsoft.com/office/spreadsheetml/2017/richdata2" ref="A3:L242">
    <sortCondition ref="B3:B24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5F857-BB27-4CEB-A2D2-6D19D0178303}">
  <dimension ref="A2:L63"/>
  <sheetViews>
    <sheetView topLeftCell="A28" workbookViewId="0">
      <selection activeCell="N47" sqref="N47"/>
    </sheetView>
  </sheetViews>
  <sheetFormatPr defaultRowHeight="15" x14ac:dyDescent="0.25"/>
  <cols>
    <col min="1" max="1" width="19.85546875" bestFit="1" customWidth="1"/>
  </cols>
  <sheetData>
    <row r="2" spans="1:11" x14ac:dyDescent="0.25">
      <c r="A2" s="1" t="s">
        <v>1</v>
      </c>
      <c r="B2" s="14">
        <v>2010</v>
      </c>
      <c r="C2" s="14">
        <v>2011</v>
      </c>
      <c r="D2" s="14">
        <v>2015</v>
      </c>
      <c r="E2" s="14">
        <v>2020</v>
      </c>
      <c r="F2" s="14">
        <v>2025</v>
      </c>
      <c r="G2" s="14">
        <v>2030</v>
      </c>
      <c r="H2" s="14">
        <v>2035</v>
      </c>
      <c r="I2" s="14">
        <v>2040</v>
      </c>
      <c r="J2" s="14">
        <v>2045</v>
      </c>
      <c r="K2" s="14">
        <v>2050</v>
      </c>
    </row>
    <row r="3" spans="1:11" x14ac:dyDescent="0.25">
      <c r="A3" s="2" t="s">
        <v>2</v>
      </c>
      <c r="B3" s="15">
        <f>SUMIFS(NOx!C:C,NOx!$B:$B,$A3,NOx!$A:$A,"COMNOx")+SUMIFS(NOx!C:C,NOx!$B:$B,$A3,NOx!$A:$A,"ELCNOx")+SUMIFS(NOx!C:C,NOx!$B:$B,$A3,NOx!$A:$A,"ETHNOx")+SUMIFS(NOx!C:C,NOx!$B:$B,$A3,NOx!$A:$A,"INDNOx")+SUMIFS(NOx!C:C,NOx!$B:$B,$A3,NOx!$A:$A,"REFNOx")+SUMIFS(NOx!C:C,NOx!$B:$B,$A3,NOx!$A:$A,"RESNOx")+SUMIFS(NOx!C:C,NOx!$B:$B,$A3,NOx!$A:$A,"RSSNOx")+SUMIFS(NOx!C:C,NOx!$B:$B,$A3,NOx!$A:$A,"TRNNOx")</f>
        <v>11149.823309760399</v>
      </c>
      <c r="C3" s="15">
        <f>SUMIFS(NOx!D:D,NOx!$B:$B,$A3,NOx!$A:$A,"COMNOx")+SUMIFS(NOx!D:D,NOx!$B:$B,$A3,NOx!$A:$A,"ELCNOx")+SUMIFS(NOx!D:D,NOx!$B:$B,$A3,NOx!$A:$A,"ETHNOx")+SUMIFS(NOx!D:D,NOx!$B:$B,$A3,NOx!$A:$A,"INDNOx")+SUMIFS(NOx!D:D,NOx!$B:$B,$A3,NOx!$A:$A,"REFNOx")+SUMIFS(NOx!D:D,NOx!$B:$B,$A3,NOx!$A:$A,"RESNOx")+SUMIFS(NOx!D:D,NOx!$B:$B,$A3,NOx!$A:$A,"RSSNOx")+SUMIFS(NOx!D:D,NOx!$B:$B,$A3,NOx!$A:$A,"TRNNOx")</f>
        <v>10510.784758220481</v>
      </c>
      <c r="D3" s="15">
        <f>SUMIFS(NOx!E:E,NOx!$B:$B,$A3,NOx!$A:$A,"COMNOx")+SUMIFS(NOx!E:E,NOx!$B:$B,$A3,NOx!$A:$A,"ELCNOx")+SUMIFS(NOx!E:E,NOx!$B:$B,$A3,NOx!$A:$A,"ETHNOx")+SUMIFS(NOx!E:E,NOx!$B:$B,$A3,NOx!$A:$A,"INDNOx")+SUMIFS(NOx!E:E,NOx!$B:$B,$A3,NOx!$A:$A,"REFNOx")+SUMIFS(NOx!E:E,NOx!$B:$B,$A3,NOx!$A:$A,"RESNOx")+SUMIFS(NOx!E:E,NOx!$B:$B,$A3,NOx!$A:$A,"RSSNOx")+SUMIFS(NOx!E:E,NOx!$B:$B,$A3,NOx!$A:$A,"TRNNOx")</f>
        <v>7423.851038296596</v>
      </c>
      <c r="E3" s="15">
        <f>SUMIFS(NOx!F:F,NOx!$B:$B,$A3,NOx!$A:$A,"COMNOx")+SUMIFS(NOx!F:F,NOx!$B:$B,$A3,NOx!$A:$A,"ELCNOx")+SUMIFS(NOx!F:F,NOx!$B:$B,$A3,NOx!$A:$A,"ETHNOx")+SUMIFS(NOx!F:F,NOx!$B:$B,$A3,NOx!$A:$A,"INDNOx")+SUMIFS(NOx!F:F,NOx!$B:$B,$A3,NOx!$A:$A,"REFNOx")+SUMIFS(NOx!F:F,NOx!$B:$B,$A3,NOx!$A:$A,"RESNOx")+SUMIFS(NOx!F:F,NOx!$B:$B,$A3,NOx!$A:$A,"RSSNOx")+SUMIFS(NOx!F:F,NOx!$B:$B,$A3,NOx!$A:$A,"TRNNOx")</f>
        <v>5670.3622076318588</v>
      </c>
      <c r="F3" s="15">
        <f>SUMIFS(NOx!G:G,NOx!$B:$B,$A3,NOx!$A:$A,"COMNOx")+SUMIFS(NOx!G:G,NOx!$B:$B,$A3,NOx!$A:$A,"ELCNOx")+SUMIFS(NOx!G:G,NOx!$B:$B,$A3,NOx!$A:$A,"ETHNOx")+SUMIFS(NOx!G:G,NOx!$B:$B,$A3,NOx!$A:$A,"INDNOx")+SUMIFS(NOx!G:G,NOx!$B:$B,$A3,NOx!$A:$A,"REFNOx")+SUMIFS(NOx!G:G,NOx!$B:$B,$A3,NOx!$A:$A,"RESNOx")+SUMIFS(NOx!G:G,NOx!$B:$B,$A3,NOx!$A:$A,"RSSNOx")+SUMIFS(NOx!G:G,NOx!$B:$B,$A3,NOx!$A:$A,"TRNNOx")</f>
        <v>4965.2599654515143</v>
      </c>
      <c r="G3" s="15">
        <f>SUMIFS(NOx!H:H,NOx!$B:$B,$A3,NOx!$A:$A,"COMNOx")+SUMIFS(NOx!H:H,NOx!$B:$B,$A3,NOx!$A:$A,"ELCNOx")+SUMIFS(NOx!H:H,NOx!$B:$B,$A3,NOx!$A:$A,"ETHNOx")+SUMIFS(NOx!H:H,NOx!$B:$B,$A3,NOx!$A:$A,"INDNOx")+SUMIFS(NOx!H:H,NOx!$B:$B,$A3,NOx!$A:$A,"REFNOx")+SUMIFS(NOx!H:H,NOx!$B:$B,$A3,NOx!$A:$A,"RESNOx")+SUMIFS(NOx!H:H,NOx!$B:$B,$A3,NOx!$A:$A,"RSSNOx")+SUMIFS(NOx!H:H,NOx!$B:$B,$A3,NOx!$A:$A,"TRNNOx")</f>
        <v>4516.3152319436076</v>
      </c>
      <c r="H3" s="15">
        <f>SUMIFS(NOx!I:I,NOx!$B:$B,$A3,NOx!$A:$A,"COMNOx")+SUMIFS(NOx!I:I,NOx!$B:$B,$A3,NOx!$A:$A,"ELCNOx")+SUMIFS(NOx!I:I,NOx!$B:$B,$A3,NOx!$A:$A,"ETHNOx")+SUMIFS(NOx!I:I,NOx!$B:$B,$A3,NOx!$A:$A,"INDNOx")+SUMIFS(NOx!I:I,NOx!$B:$B,$A3,NOx!$A:$A,"REFNOx")+SUMIFS(NOx!I:I,NOx!$B:$B,$A3,NOx!$A:$A,"RESNOx")+SUMIFS(NOx!I:I,NOx!$B:$B,$A3,NOx!$A:$A,"RSSNOx")+SUMIFS(NOx!I:I,NOx!$B:$B,$A3,NOx!$A:$A,"TRNNOx")</f>
        <v>4450.159316953891</v>
      </c>
      <c r="I3" s="15">
        <f>SUMIFS(NOx!J:J,NOx!$B:$B,$A3,NOx!$A:$A,"COMNOx")+SUMIFS(NOx!J:J,NOx!$B:$B,$A3,NOx!$A:$A,"ELCNOx")+SUMIFS(NOx!J:J,NOx!$B:$B,$A3,NOx!$A:$A,"ETHNOx")+SUMIFS(NOx!J:J,NOx!$B:$B,$A3,NOx!$A:$A,"INDNOx")+SUMIFS(NOx!J:J,NOx!$B:$B,$A3,NOx!$A:$A,"REFNOx")+SUMIFS(NOx!J:J,NOx!$B:$B,$A3,NOx!$A:$A,"RESNOx")+SUMIFS(NOx!J:J,NOx!$B:$B,$A3,NOx!$A:$A,"RSSNOx")+SUMIFS(NOx!J:J,NOx!$B:$B,$A3,NOx!$A:$A,"TRNNOx")</f>
        <v>3700.9137254298762</v>
      </c>
      <c r="J3" s="15">
        <f>SUMIFS(NOx!K:K,NOx!$B:$B,$A3,NOx!$A:$A,"COMNOx")+SUMIFS(NOx!K:K,NOx!$B:$B,$A3,NOx!$A:$A,"ELCNOx")+SUMIFS(NOx!K:K,NOx!$B:$B,$A3,NOx!$A:$A,"ETHNOx")+SUMIFS(NOx!K:K,NOx!$B:$B,$A3,NOx!$A:$A,"INDNOx")+SUMIFS(NOx!K:K,NOx!$B:$B,$A3,NOx!$A:$A,"REFNOx")+SUMIFS(NOx!K:K,NOx!$B:$B,$A3,NOx!$A:$A,"RESNOx")+SUMIFS(NOx!K:K,NOx!$B:$B,$A3,NOx!$A:$A,"RSSNOx")+SUMIFS(NOx!K:K,NOx!$B:$B,$A3,NOx!$A:$A,"TRNNOx")</f>
        <v>2442.9448950593146</v>
      </c>
      <c r="K3" s="15">
        <f>SUMIFS(NOx!L:L,NOx!$B:$B,$A3,NOx!$A:$A,"COMNOx")+SUMIFS(NOx!L:L,NOx!$B:$B,$A3,NOx!$A:$A,"ELCNOx")+SUMIFS(NOx!L:L,NOx!$B:$B,$A3,NOx!$A:$A,"ETHNOx")+SUMIFS(NOx!L:L,NOx!$B:$B,$A3,NOx!$A:$A,"INDNOx")+SUMIFS(NOx!L:L,NOx!$B:$B,$A3,NOx!$A:$A,"REFNOx")+SUMIFS(NOx!L:L,NOx!$B:$B,$A3,NOx!$A:$A,"RESNOx")+SUMIFS(NOx!L:L,NOx!$B:$B,$A3,NOx!$A:$A,"RSSNOx")+SUMIFS(NOx!L:L,NOx!$B:$B,$A3,NOx!$A:$A,"TRNNOx")</f>
        <v>2376.0388219815482</v>
      </c>
    </row>
    <row r="4" spans="1:11" x14ac:dyDescent="0.25">
      <c r="A4" s="2" t="s">
        <v>3</v>
      </c>
      <c r="B4" s="15">
        <f>SUMIFS(NOx!C:C,NOx!$B:$B,$A4,NOx!$A:$A,"COMNOx")+SUMIFS(NOx!C:C,NOx!$B:$B,$A4,NOx!$A:$A,"ELCNOx")+SUMIFS(NOx!C:C,NOx!$B:$B,$A4,NOx!$A:$A,"ETHNOx")+SUMIFS(NOx!C:C,NOx!$B:$B,$A4,NOx!$A:$A,"INDNOx")+SUMIFS(NOx!C:C,NOx!$B:$B,$A4,NOx!$A:$A,"REFNOx")+SUMIFS(NOx!C:C,NOx!$B:$B,$A4,NOx!$A:$A,"RESNOx")+SUMIFS(NOx!C:C,NOx!$B:$B,$A4,NOx!$A:$A,"RSSNOx")+SUMIFS(NOx!C:C,NOx!$B:$B,$A4,NOx!$A:$A,"TRNNOx")</f>
        <v>11156.524615642895</v>
      </c>
      <c r="C4" s="15">
        <f>SUMIFS(NOx!D:D,NOx!$B:$B,$A4,NOx!$A:$A,"COMNOx")+SUMIFS(NOx!D:D,NOx!$B:$B,$A4,NOx!$A:$A,"ELCNOx")+SUMIFS(NOx!D:D,NOx!$B:$B,$A4,NOx!$A:$A,"ETHNOx")+SUMIFS(NOx!D:D,NOx!$B:$B,$A4,NOx!$A:$A,"INDNOx")+SUMIFS(NOx!D:D,NOx!$B:$B,$A4,NOx!$A:$A,"REFNOx")+SUMIFS(NOx!D:D,NOx!$B:$B,$A4,NOx!$A:$A,"RESNOx")+SUMIFS(NOx!D:D,NOx!$B:$B,$A4,NOx!$A:$A,"RSSNOx")+SUMIFS(NOx!D:D,NOx!$B:$B,$A4,NOx!$A:$A,"TRNNOx")</f>
        <v>10500.936329687291</v>
      </c>
      <c r="D4" s="15">
        <f>SUMIFS(NOx!E:E,NOx!$B:$B,$A4,NOx!$A:$A,"COMNOx")+SUMIFS(NOx!E:E,NOx!$B:$B,$A4,NOx!$A:$A,"ELCNOx")+SUMIFS(NOx!E:E,NOx!$B:$B,$A4,NOx!$A:$A,"ETHNOx")+SUMIFS(NOx!E:E,NOx!$B:$B,$A4,NOx!$A:$A,"INDNOx")+SUMIFS(NOx!E:E,NOx!$B:$B,$A4,NOx!$A:$A,"REFNOx")+SUMIFS(NOx!E:E,NOx!$B:$B,$A4,NOx!$A:$A,"RESNOx")+SUMIFS(NOx!E:E,NOx!$B:$B,$A4,NOx!$A:$A,"RSSNOx")+SUMIFS(NOx!E:E,NOx!$B:$B,$A4,NOx!$A:$A,"TRNNOx")</f>
        <v>7461.5896119171002</v>
      </c>
      <c r="E4" s="15">
        <f>SUMIFS(NOx!F:F,NOx!$B:$B,$A4,NOx!$A:$A,"COMNOx")+SUMIFS(NOx!F:F,NOx!$B:$B,$A4,NOx!$A:$A,"ELCNOx")+SUMIFS(NOx!F:F,NOx!$B:$B,$A4,NOx!$A:$A,"ETHNOx")+SUMIFS(NOx!F:F,NOx!$B:$B,$A4,NOx!$A:$A,"INDNOx")+SUMIFS(NOx!F:F,NOx!$B:$B,$A4,NOx!$A:$A,"REFNOx")+SUMIFS(NOx!F:F,NOx!$B:$B,$A4,NOx!$A:$A,"RESNOx")+SUMIFS(NOx!F:F,NOx!$B:$B,$A4,NOx!$A:$A,"RSSNOx")+SUMIFS(NOx!F:F,NOx!$B:$B,$A4,NOx!$A:$A,"TRNNOx")</f>
        <v>5744.2586245947932</v>
      </c>
      <c r="F4" s="15">
        <f>SUMIFS(NOx!G:G,NOx!$B:$B,$A4,NOx!$A:$A,"COMNOx")+SUMIFS(NOx!G:G,NOx!$B:$B,$A4,NOx!$A:$A,"ELCNOx")+SUMIFS(NOx!G:G,NOx!$B:$B,$A4,NOx!$A:$A,"ETHNOx")+SUMIFS(NOx!G:G,NOx!$B:$B,$A4,NOx!$A:$A,"INDNOx")+SUMIFS(NOx!G:G,NOx!$B:$B,$A4,NOx!$A:$A,"REFNOx")+SUMIFS(NOx!G:G,NOx!$B:$B,$A4,NOx!$A:$A,"RESNOx")+SUMIFS(NOx!G:G,NOx!$B:$B,$A4,NOx!$A:$A,"RSSNOx")+SUMIFS(NOx!G:G,NOx!$B:$B,$A4,NOx!$A:$A,"TRNNOx")</f>
        <v>4779.2063964027911</v>
      </c>
      <c r="G4" s="15">
        <f>SUMIFS(NOx!H:H,NOx!$B:$B,$A4,NOx!$A:$A,"COMNOx")+SUMIFS(NOx!H:H,NOx!$B:$B,$A4,NOx!$A:$A,"ELCNOx")+SUMIFS(NOx!H:H,NOx!$B:$B,$A4,NOx!$A:$A,"ETHNOx")+SUMIFS(NOx!H:H,NOx!$B:$B,$A4,NOx!$A:$A,"INDNOx")+SUMIFS(NOx!H:H,NOx!$B:$B,$A4,NOx!$A:$A,"REFNOx")+SUMIFS(NOx!H:H,NOx!$B:$B,$A4,NOx!$A:$A,"RESNOx")+SUMIFS(NOx!H:H,NOx!$B:$B,$A4,NOx!$A:$A,"RSSNOx")+SUMIFS(NOx!H:H,NOx!$B:$B,$A4,NOx!$A:$A,"TRNNOx")</f>
        <v>4529.9433650147193</v>
      </c>
      <c r="H4" s="15">
        <f>SUMIFS(NOx!I:I,NOx!$B:$B,$A4,NOx!$A:$A,"COMNOx")+SUMIFS(NOx!I:I,NOx!$B:$B,$A4,NOx!$A:$A,"ELCNOx")+SUMIFS(NOx!I:I,NOx!$B:$B,$A4,NOx!$A:$A,"ETHNOx")+SUMIFS(NOx!I:I,NOx!$B:$B,$A4,NOx!$A:$A,"INDNOx")+SUMIFS(NOx!I:I,NOx!$B:$B,$A4,NOx!$A:$A,"REFNOx")+SUMIFS(NOx!I:I,NOx!$B:$B,$A4,NOx!$A:$A,"RESNOx")+SUMIFS(NOx!I:I,NOx!$B:$B,$A4,NOx!$A:$A,"RSSNOx")+SUMIFS(NOx!I:I,NOx!$B:$B,$A4,NOx!$A:$A,"TRNNOx")</f>
        <v>4237.9632734864572</v>
      </c>
      <c r="I4" s="15">
        <f>SUMIFS(NOx!J:J,NOx!$B:$B,$A4,NOx!$A:$A,"COMNOx")+SUMIFS(NOx!J:J,NOx!$B:$B,$A4,NOx!$A:$A,"ELCNOx")+SUMIFS(NOx!J:J,NOx!$B:$B,$A4,NOx!$A:$A,"ETHNOx")+SUMIFS(NOx!J:J,NOx!$B:$B,$A4,NOx!$A:$A,"INDNOx")+SUMIFS(NOx!J:J,NOx!$B:$B,$A4,NOx!$A:$A,"REFNOx")+SUMIFS(NOx!J:J,NOx!$B:$B,$A4,NOx!$A:$A,"RESNOx")+SUMIFS(NOx!J:J,NOx!$B:$B,$A4,NOx!$A:$A,"RSSNOx")+SUMIFS(NOx!J:J,NOx!$B:$B,$A4,NOx!$A:$A,"TRNNOx")</f>
        <v>4164.3842902916977</v>
      </c>
      <c r="J4" s="15">
        <f>SUMIFS(NOx!K:K,NOx!$B:$B,$A4,NOx!$A:$A,"COMNOx")+SUMIFS(NOx!K:K,NOx!$B:$B,$A4,NOx!$A:$A,"ELCNOx")+SUMIFS(NOx!K:K,NOx!$B:$B,$A4,NOx!$A:$A,"ETHNOx")+SUMIFS(NOx!K:K,NOx!$B:$B,$A4,NOx!$A:$A,"INDNOx")+SUMIFS(NOx!K:K,NOx!$B:$B,$A4,NOx!$A:$A,"REFNOx")+SUMIFS(NOx!K:K,NOx!$B:$B,$A4,NOx!$A:$A,"RESNOx")+SUMIFS(NOx!K:K,NOx!$B:$B,$A4,NOx!$A:$A,"RSSNOx")+SUMIFS(NOx!K:K,NOx!$B:$B,$A4,NOx!$A:$A,"TRNNOx")</f>
        <v>4324.7227947244419</v>
      </c>
      <c r="K4" s="15">
        <f>SUMIFS(NOx!L:L,NOx!$B:$B,$A4,NOx!$A:$A,"COMNOx")+SUMIFS(NOx!L:L,NOx!$B:$B,$A4,NOx!$A:$A,"ELCNOx")+SUMIFS(NOx!L:L,NOx!$B:$B,$A4,NOx!$A:$A,"ETHNOx")+SUMIFS(NOx!L:L,NOx!$B:$B,$A4,NOx!$A:$A,"INDNOx")+SUMIFS(NOx!L:L,NOx!$B:$B,$A4,NOx!$A:$A,"REFNOx")+SUMIFS(NOx!L:L,NOx!$B:$B,$A4,NOx!$A:$A,"RESNOx")+SUMIFS(NOx!L:L,NOx!$B:$B,$A4,NOx!$A:$A,"RSSNOx")+SUMIFS(NOx!L:L,NOx!$B:$B,$A4,NOx!$A:$A,"TRNNOx")</f>
        <v>4220.4689270458466</v>
      </c>
    </row>
    <row r="5" spans="1:11" x14ac:dyDescent="0.25">
      <c r="A5" s="2" t="s">
        <v>197</v>
      </c>
      <c r="B5" s="15">
        <f>SUMIFS(NOx!C:C,NOx!$B:$B,$A5,NOx!$A:$A,"COMNOx")+SUMIFS(NOx!C:C,NOx!$B:$B,$A5,NOx!$A:$A,"ELCNOx")+SUMIFS(NOx!C:C,NOx!$B:$B,$A5,NOx!$A:$A,"ETHNOx")+SUMIFS(NOx!C:C,NOx!$B:$B,$A5,NOx!$A:$A,"INDNOx")+SUMIFS(NOx!C:C,NOx!$B:$B,$A5,NOx!$A:$A,"REFNOx")+SUMIFS(NOx!C:C,NOx!$B:$B,$A5,NOx!$A:$A,"RESNOx")+SUMIFS(NOx!C:C,NOx!$B:$B,$A5,NOx!$A:$A,"RSSNOx")+SUMIFS(NOx!C:C,NOx!$B:$B,$A5,NOx!$A:$A,"TRNNOx")</f>
        <v>0</v>
      </c>
      <c r="C5" s="15">
        <f>SUMIFS(NOx!D:D,NOx!$B:$B,$A5,NOx!$A:$A,"COMNOx")+SUMIFS(NOx!D:D,NOx!$B:$B,$A5,NOx!$A:$A,"ELCNOx")+SUMIFS(NOx!D:D,NOx!$B:$B,$A5,NOx!$A:$A,"ETHNOx")+SUMIFS(NOx!D:D,NOx!$B:$B,$A5,NOx!$A:$A,"INDNOx")+SUMIFS(NOx!D:D,NOx!$B:$B,$A5,NOx!$A:$A,"REFNOx")+SUMIFS(NOx!D:D,NOx!$B:$B,$A5,NOx!$A:$A,"RESNOx")+SUMIFS(NOx!D:D,NOx!$B:$B,$A5,NOx!$A:$A,"RSSNOx")+SUMIFS(NOx!D:D,NOx!$B:$B,$A5,NOx!$A:$A,"TRNNOx")</f>
        <v>0</v>
      </c>
      <c r="D5" s="15">
        <f>SUMIFS(NOx!E:E,NOx!$B:$B,$A5,NOx!$A:$A,"COMNOx")+SUMIFS(NOx!E:E,NOx!$B:$B,$A5,NOx!$A:$A,"ELCNOx")+SUMIFS(NOx!E:E,NOx!$B:$B,$A5,NOx!$A:$A,"ETHNOx")+SUMIFS(NOx!E:E,NOx!$B:$B,$A5,NOx!$A:$A,"INDNOx")+SUMIFS(NOx!E:E,NOx!$B:$B,$A5,NOx!$A:$A,"REFNOx")+SUMIFS(NOx!E:E,NOx!$B:$B,$A5,NOx!$A:$A,"RESNOx")+SUMIFS(NOx!E:E,NOx!$B:$B,$A5,NOx!$A:$A,"RSSNOx")+SUMIFS(NOx!E:E,NOx!$B:$B,$A5,NOx!$A:$A,"TRNNOx")</f>
        <v>0</v>
      </c>
      <c r="E5" s="15">
        <f>SUMIFS(NOx!F:F,NOx!$B:$B,$A5,NOx!$A:$A,"COMNOx")+SUMIFS(NOx!F:F,NOx!$B:$B,$A5,NOx!$A:$A,"ELCNOx")+SUMIFS(NOx!F:F,NOx!$B:$B,$A5,NOx!$A:$A,"ETHNOx")+SUMIFS(NOx!F:F,NOx!$B:$B,$A5,NOx!$A:$A,"INDNOx")+SUMIFS(NOx!F:F,NOx!$B:$B,$A5,NOx!$A:$A,"REFNOx")+SUMIFS(NOx!F:F,NOx!$B:$B,$A5,NOx!$A:$A,"RESNOx")+SUMIFS(NOx!F:F,NOx!$B:$B,$A5,NOx!$A:$A,"RSSNOx")+SUMIFS(NOx!F:F,NOx!$B:$B,$A5,NOx!$A:$A,"TRNNOx")</f>
        <v>0</v>
      </c>
      <c r="F5" s="15">
        <f>SUMIFS(NOx!G:G,NOx!$B:$B,$A5,NOx!$A:$A,"COMNOx")+SUMIFS(NOx!G:G,NOx!$B:$B,$A5,NOx!$A:$A,"ELCNOx")+SUMIFS(NOx!G:G,NOx!$B:$B,$A5,NOx!$A:$A,"ETHNOx")+SUMIFS(NOx!G:G,NOx!$B:$B,$A5,NOx!$A:$A,"INDNOx")+SUMIFS(NOx!G:G,NOx!$B:$B,$A5,NOx!$A:$A,"REFNOx")+SUMIFS(NOx!G:G,NOx!$B:$B,$A5,NOx!$A:$A,"RESNOx")+SUMIFS(NOx!G:G,NOx!$B:$B,$A5,NOx!$A:$A,"RSSNOx")+SUMIFS(NOx!G:G,NOx!$B:$B,$A5,NOx!$A:$A,"TRNNOx")</f>
        <v>0</v>
      </c>
      <c r="G5" s="15">
        <f>SUMIFS(NOx!H:H,NOx!$B:$B,$A5,NOx!$A:$A,"COMNOx")+SUMIFS(NOx!H:H,NOx!$B:$B,$A5,NOx!$A:$A,"ELCNOx")+SUMIFS(NOx!H:H,NOx!$B:$B,$A5,NOx!$A:$A,"ETHNOx")+SUMIFS(NOx!H:H,NOx!$B:$B,$A5,NOx!$A:$A,"INDNOx")+SUMIFS(NOx!H:H,NOx!$B:$B,$A5,NOx!$A:$A,"REFNOx")+SUMIFS(NOx!H:H,NOx!$B:$B,$A5,NOx!$A:$A,"RESNOx")+SUMIFS(NOx!H:H,NOx!$B:$B,$A5,NOx!$A:$A,"RSSNOx")+SUMIFS(NOx!H:H,NOx!$B:$B,$A5,NOx!$A:$A,"TRNNOx")</f>
        <v>0</v>
      </c>
      <c r="H5" s="15">
        <f>SUMIFS(NOx!I:I,NOx!$B:$B,$A5,NOx!$A:$A,"COMNOx")+SUMIFS(NOx!I:I,NOx!$B:$B,$A5,NOx!$A:$A,"ELCNOx")+SUMIFS(NOx!I:I,NOx!$B:$B,$A5,NOx!$A:$A,"ETHNOx")+SUMIFS(NOx!I:I,NOx!$B:$B,$A5,NOx!$A:$A,"INDNOx")+SUMIFS(NOx!I:I,NOx!$B:$B,$A5,NOx!$A:$A,"REFNOx")+SUMIFS(NOx!I:I,NOx!$B:$B,$A5,NOx!$A:$A,"RESNOx")+SUMIFS(NOx!I:I,NOx!$B:$B,$A5,NOx!$A:$A,"RSSNOx")+SUMIFS(NOx!I:I,NOx!$B:$B,$A5,NOx!$A:$A,"TRNNOx")</f>
        <v>0</v>
      </c>
      <c r="I5" s="15">
        <f>SUMIFS(NOx!J:J,NOx!$B:$B,$A5,NOx!$A:$A,"COMNOx")+SUMIFS(NOx!J:J,NOx!$B:$B,$A5,NOx!$A:$A,"ELCNOx")+SUMIFS(NOx!J:J,NOx!$B:$B,$A5,NOx!$A:$A,"ETHNOx")+SUMIFS(NOx!J:J,NOx!$B:$B,$A5,NOx!$A:$A,"INDNOx")+SUMIFS(NOx!J:J,NOx!$B:$B,$A5,NOx!$A:$A,"REFNOx")+SUMIFS(NOx!J:J,NOx!$B:$B,$A5,NOx!$A:$A,"RESNOx")+SUMIFS(NOx!J:J,NOx!$B:$B,$A5,NOx!$A:$A,"RSSNOx")+SUMIFS(NOx!J:J,NOx!$B:$B,$A5,NOx!$A:$A,"TRNNOx")</f>
        <v>0</v>
      </c>
      <c r="J5" s="15">
        <f>SUMIFS(NOx!K:K,NOx!$B:$B,$A5,NOx!$A:$A,"COMNOx")+SUMIFS(NOx!K:K,NOx!$B:$B,$A5,NOx!$A:$A,"ELCNOx")+SUMIFS(NOx!K:K,NOx!$B:$B,$A5,NOx!$A:$A,"ETHNOx")+SUMIFS(NOx!K:K,NOx!$B:$B,$A5,NOx!$A:$A,"INDNOx")+SUMIFS(NOx!K:K,NOx!$B:$B,$A5,NOx!$A:$A,"REFNOx")+SUMIFS(NOx!K:K,NOx!$B:$B,$A5,NOx!$A:$A,"RESNOx")+SUMIFS(NOx!K:K,NOx!$B:$B,$A5,NOx!$A:$A,"RSSNOx")+SUMIFS(NOx!K:K,NOx!$B:$B,$A5,NOx!$A:$A,"TRNNOx")</f>
        <v>0</v>
      </c>
      <c r="K5" s="15">
        <f>SUMIFS(NOx!L:L,NOx!$B:$B,$A5,NOx!$A:$A,"COMNOx")+SUMIFS(NOx!L:L,NOx!$B:$B,$A5,NOx!$A:$A,"ELCNOx")+SUMIFS(NOx!L:L,NOx!$B:$B,$A5,NOx!$A:$A,"ETHNOx")+SUMIFS(NOx!L:L,NOx!$B:$B,$A5,NOx!$A:$A,"INDNOx")+SUMIFS(NOx!L:L,NOx!$B:$B,$A5,NOx!$A:$A,"REFNOx")+SUMIFS(NOx!L:L,NOx!$B:$B,$A5,NOx!$A:$A,"RESNOx")+SUMIFS(NOx!L:L,NOx!$B:$B,$A5,NOx!$A:$A,"RSSNOx")+SUMIFS(NOx!L:L,NOx!$B:$B,$A5,NOx!$A:$A,"TRNNOx")</f>
        <v>0</v>
      </c>
    </row>
    <row r="6" spans="1:11" x14ac:dyDescent="0.25">
      <c r="A6" s="2" t="s">
        <v>4</v>
      </c>
      <c r="B6" s="15">
        <f>SUMIFS(NOx!C:C,NOx!$B:$B,$A6,NOx!$A:$A,"COMNOx")+SUMIFS(NOx!C:C,NOx!$B:$B,$A6,NOx!$A:$A,"ELCNOx")+SUMIFS(NOx!C:C,NOx!$B:$B,$A6,NOx!$A:$A,"ETHNOx")+SUMIFS(NOx!C:C,NOx!$B:$B,$A6,NOx!$A:$A,"INDNOx")+SUMIFS(NOx!C:C,NOx!$B:$B,$A6,NOx!$A:$A,"REFNOx")+SUMIFS(NOx!C:C,NOx!$B:$B,$A6,NOx!$A:$A,"RESNOx")+SUMIFS(NOx!C:C,NOx!$B:$B,$A6,NOx!$A:$A,"RSSNOx")+SUMIFS(NOx!C:C,NOx!$B:$B,$A6,NOx!$A:$A,"TRNNOx")</f>
        <v>11153.50959828544</v>
      </c>
      <c r="C6" s="15">
        <f>SUMIFS(NOx!D:D,NOx!$B:$B,$A6,NOx!$A:$A,"COMNOx")+SUMIFS(NOx!D:D,NOx!$B:$B,$A6,NOx!$A:$A,"ELCNOx")+SUMIFS(NOx!D:D,NOx!$B:$B,$A6,NOx!$A:$A,"ETHNOx")+SUMIFS(NOx!D:D,NOx!$B:$B,$A6,NOx!$A:$A,"INDNOx")+SUMIFS(NOx!D:D,NOx!$B:$B,$A6,NOx!$A:$A,"REFNOx")+SUMIFS(NOx!D:D,NOx!$B:$B,$A6,NOx!$A:$A,"RESNOx")+SUMIFS(NOx!D:D,NOx!$B:$B,$A6,NOx!$A:$A,"RSSNOx")+SUMIFS(NOx!D:D,NOx!$B:$B,$A6,NOx!$A:$A,"TRNNOx")</f>
        <v>10509.232879837078</v>
      </c>
      <c r="D6" s="15">
        <f>SUMIFS(NOx!E:E,NOx!$B:$B,$A6,NOx!$A:$A,"COMNOx")+SUMIFS(NOx!E:E,NOx!$B:$B,$A6,NOx!$A:$A,"ELCNOx")+SUMIFS(NOx!E:E,NOx!$B:$B,$A6,NOx!$A:$A,"ETHNOx")+SUMIFS(NOx!E:E,NOx!$B:$B,$A6,NOx!$A:$A,"INDNOx")+SUMIFS(NOx!E:E,NOx!$B:$B,$A6,NOx!$A:$A,"REFNOx")+SUMIFS(NOx!E:E,NOx!$B:$B,$A6,NOx!$A:$A,"RESNOx")+SUMIFS(NOx!E:E,NOx!$B:$B,$A6,NOx!$A:$A,"RSSNOx")+SUMIFS(NOx!E:E,NOx!$B:$B,$A6,NOx!$A:$A,"TRNNOx")</f>
        <v>7427.947469964105</v>
      </c>
      <c r="E6" s="15">
        <f>SUMIFS(NOx!F:F,NOx!$B:$B,$A6,NOx!$A:$A,"COMNOx")+SUMIFS(NOx!F:F,NOx!$B:$B,$A6,NOx!$A:$A,"ELCNOx")+SUMIFS(NOx!F:F,NOx!$B:$B,$A6,NOx!$A:$A,"ETHNOx")+SUMIFS(NOx!F:F,NOx!$B:$B,$A6,NOx!$A:$A,"INDNOx")+SUMIFS(NOx!F:F,NOx!$B:$B,$A6,NOx!$A:$A,"REFNOx")+SUMIFS(NOx!F:F,NOx!$B:$B,$A6,NOx!$A:$A,"RESNOx")+SUMIFS(NOx!F:F,NOx!$B:$B,$A6,NOx!$A:$A,"RSSNOx")+SUMIFS(NOx!F:F,NOx!$B:$B,$A6,NOx!$A:$A,"TRNNOx")</f>
        <v>5683.1924614841264</v>
      </c>
      <c r="F6" s="15">
        <f>SUMIFS(NOx!G:G,NOx!$B:$B,$A6,NOx!$A:$A,"COMNOx")+SUMIFS(NOx!G:G,NOx!$B:$B,$A6,NOx!$A:$A,"ELCNOx")+SUMIFS(NOx!G:G,NOx!$B:$B,$A6,NOx!$A:$A,"ETHNOx")+SUMIFS(NOx!G:G,NOx!$B:$B,$A6,NOx!$A:$A,"INDNOx")+SUMIFS(NOx!G:G,NOx!$B:$B,$A6,NOx!$A:$A,"REFNOx")+SUMIFS(NOx!G:G,NOx!$B:$B,$A6,NOx!$A:$A,"RESNOx")+SUMIFS(NOx!G:G,NOx!$B:$B,$A6,NOx!$A:$A,"RSSNOx")+SUMIFS(NOx!G:G,NOx!$B:$B,$A6,NOx!$A:$A,"TRNNOx")</f>
        <v>4937.2518660591004</v>
      </c>
      <c r="G6" s="15">
        <f>SUMIFS(NOx!H:H,NOx!$B:$B,$A6,NOx!$A:$A,"COMNOx")+SUMIFS(NOx!H:H,NOx!$B:$B,$A6,NOx!$A:$A,"ELCNOx")+SUMIFS(NOx!H:H,NOx!$B:$B,$A6,NOx!$A:$A,"ETHNOx")+SUMIFS(NOx!H:H,NOx!$B:$B,$A6,NOx!$A:$A,"INDNOx")+SUMIFS(NOx!H:H,NOx!$B:$B,$A6,NOx!$A:$A,"REFNOx")+SUMIFS(NOx!H:H,NOx!$B:$B,$A6,NOx!$A:$A,"RESNOx")+SUMIFS(NOx!H:H,NOx!$B:$B,$A6,NOx!$A:$A,"RSSNOx")+SUMIFS(NOx!H:H,NOx!$B:$B,$A6,NOx!$A:$A,"TRNNOx")</f>
        <v>4469.9422005547895</v>
      </c>
      <c r="H6" s="15">
        <f>SUMIFS(NOx!I:I,NOx!$B:$B,$A6,NOx!$A:$A,"COMNOx")+SUMIFS(NOx!I:I,NOx!$B:$B,$A6,NOx!$A:$A,"ELCNOx")+SUMIFS(NOx!I:I,NOx!$B:$B,$A6,NOx!$A:$A,"ETHNOx")+SUMIFS(NOx!I:I,NOx!$B:$B,$A6,NOx!$A:$A,"INDNOx")+SUMIFS(NOx!I:I,NOx!$B:$B,$A6,NOx!$A:$A,"REFNOx")+SUMIFS(NOx!I:I,NOx!$B:$B,$A6,NOx!$A:$A,"RESNOx")+SUMIFS(NOx!I:I,NOx!$B:$B,$A6,NOx!$A:$A,"RSSNOx")+SUMIFS(NOx!I:I,NOx!$B:$B,$A6,NOx!$A:$A,"TRNNOx")</f>
        <v>4406.5353099170952</v>
      </c>
      <c r="I6" s="15">
        <f>SUMIFS(NOx!J:J,NOx!$B:$B,$A6,NOx!$A:$A,"COMNOx")+SUMIFS(NOx!J:J,NOx!$B:$B,$A6,NOx!$A:$A,"ELCNOx")+SUMIFS(NOx!J:J,NOx!$B:$B,$A6,NOx!$A:$A,"ETHNOx")+SUMIFS(NOx!J:J,NOx!$B:$B,$A6,NOx!$A:$A,"INDNOx")+SUMIFS(NOx!J:J,NOx!$B:$B,$A6,NOx!$A:$A,"REFNOx")+SUMIFS(NOx!J:J,NOx!$B:$B,$A6,NOx!$A:$A,"RESNOx")+SUMIFS(NOx!J:J,NOx!$B:$B,$A6,NOx!$A:$A,"RSSNOx")+SUMIFS(NOx!J:J,NOx!$B:$B,$A6,NOx!$A:$A,"TRNNOx")</f>
        <v>3866.415559933961</v>
      </c>
      <c r="J6" s="15">
        <f>SUMIFS(NOx!K:K,NOx!$B:$B,$A6,NOx!$A:$A,"COMNOx")+SUMIFS(NOx!K:K,NOx!$B:$B,$A6,NOx!$A:$A,"ELCNOx")+SUMIFS(NOx!K:K,NOx!$B:$B,$A6,NOx!$A:$A,"ETHNOx")+SUMIFS(NOx!K:K,NOx!$B:$B,$A6,NOx!$A:$A,"INDNOx")+SUMIFS(NOx!K:K,NOx!$B:$B,$A6,NOx!$A:$A,"REFNOx")+SUMIFS(NOx!K:K,NOx!$B:$B,$A6,NOx!$A:$A,"RESNOx")+SUMIFS(NOx!K:K,NOx!$B:$B,$A6,NOx!$A:$A,"RSSNOx")+SUMIFS(NOx!K:K,NOx!$B:$B,$A6,NOx!$A:$A,"TRNNOx")</f>
        <v>2442.7632230381528</v>
      </c>
      <c r="K6" s="15">
        <f>SUMIFS(NOx!L:L,NOx!$B:$B,$A6,NOx!$A:$A,"COMNOx")+SUMIFS(NOx!L:L,NOx!$B:$B,$A6,NOx!$A:$A,"ELCNOx")+SUMIFS(NOx!L:L,NOx!$B:$B,$A6,NOx!$A:$A,"ETHNOx")+SUMIFS(NOx!L:L,NOx!$B:$B,$A6,NOx!$A:$A,"INDNOx")+SUMIFS(NOx!L:L,NOx!$B:$B,$A6,NOx!$A:$A,"REFNOx")+SUMIFS(NOx!L:L,NOx!$B:$B,$A6,NOx!$A:$A,"RESNOx")+SUMIFS(NOx!L:L,NOx!$B:$B,$A6,NOx!$A:$A,"RSSNOx")+SUMIFS(NOx!L:L,NOx!$B:$B,$A6,NOx!$A:$A,"TRNNOx")</f>
        <v>2375.2914160964337</v>
      </c>
    </row>
    <row r="7" spans="1:11" x14ac:dyDescent="0.25">
      <c r="A7" s="2" t="s">
        <v>5</v>
      </c>
      <c r="B7" s="15">
        <f>SUMIFS(NOx!C:C,NOx!$B:$B,$A7,NOx!$A:$A,"COMNOx")+SUMIFS(NOx!C:C,NOx!$B:$B,$A7,NOx!$A:$A,"ELCNOx")+SUMIFS(NOx!C:C,NOx!$B:$B,$A7,NOx!$A:$A,"ETHNOx")+SUMIFS(NOx!C:C,NOx!$B:$B,$A7,NOx!$A:$A,"INDNOx")+SUMIFS(NOx!C:C,NOx!$B:$B,$A7,NOx!$A:$A,"REFNOx")+SUMIFS(NOx!C:C,NOx!$B:$B,$A7,NOx!$A:$A,"RESNOx")+SUMIFS(NOx!C:C,NOx!$B:$B,$A7,NOx!$A:$A,"RSSNOx")+SUMIFS(NOx!C:C,NOx!$B:$B,$A7,NOx!$A:$A,"TRNNOx")</f>
        <v>11156.311269725546</v>
      </c>
      <c r="C7" s="15">
        <f>SUMIFS(NOx!D:D,NOx!$B:$B,$A7,NOx!$A:$A,"COMNOx")+SUMIFS(NOx!D:D,NOx!$B:$B,$A7,NOx!$A:$A,"ELCNOx")+SUMIFS(NOx!D:D,NOx!$B:$B,$A7,NOx!$A:$A,"ETHNOx")+SUMIFS(NOx!D:D,NOx!$B:$B,$A7,NOx!$A:$A,"INDNOx")+SUMIFS(NOx!D:D,NOx!$B:$B,$A7,NOx!$A:$A,"REFNOx")+SUMIFS(NOx!D:D,NOx!$B:$B,$A7,NOx!$A:$A,"RESNOx")+SUMIFS(NOx!D:D,NOx!$B:$B,$A7,NOx!$A:$A,"RSSNOx")+SUMIFS(NOx!D:D,NOx!$B:$B,$A7,NOx!$A:$A,"TRNNOx")</f>
        <v>10506.045701399271</v>
      </c>
      <c r="D7" s="15">
        <f>SUMIFS(NOx!E:E,NOx!$B:$B,$A7,NOx!$A:$A,"COMNOx")+SUMIFS(NOx!E:E,NOx!$B:$B,$A7,NOx!$A:$A,"ELCNOx")+SUMIFS(NOx!E:E,NOx!$B:$B,$A7,NOx!$A:$A,"ETHNOx")+SUMIFS(NOx!E:E,NOx!$B:$B,$A7,NOx!$A:$A,"INDNOx")+SUMIFS(NOx!E:E,NOx!$B:$B,$A7,NOx!$A:$A,"REFNOx")+SUMIFS(NOx!E:E,NOx!$B:$B,$A7,NOx!$A:$A,"RESNOx")+SUMIFS(NOx!E:E,NOx!$B:$B,$A7,NOx!$A:$A,"RSSNOx")+SUMIFS(NOx!E:E,NOx!$B:$B,$A7,NOx!$A:$A,"TRNNOx")</f>
        <v>7472.83246943218</v>
      </c>
      <c r="E7" s="15">
        <f>SUMIFS(NOx!F:F,NOx!$B:$B,$A7,NOx!$A:$A,"COMNOx")+SUMIFS(NOx!F:F,NOx!$B:$B,$A7,NOx!$A:$A,"ELCNOx")+SUMIFS(NOx!F:F,NOx!$B:$B,$A7,NOx!$A:$A,"ETHNOx")+SUMIFS(NOx!F:F,NOx!$B:$B,$A7,NOx!$A:$A,"INDNOx")+SUMIFS(NOx!F:F,NOx!$B:$B,$A7,NOx!$A:$A,"REFNOx")+SUMIFS(NOx!F:F,NOx!$B:$B,$A7,NOx!$A:$A,"RESNOx")+SUMIFS(NOx!F:F,NOx!$B:$B,$A7,NOx!$A:$A,"RSSNOx")+SUMIFS(NOx!F:F,NOx!$B:$B,$A7,NOx!$A:$A,"TRNNOx")</f>
        <v>5773.7997806593703</v>
      </c>
      <c r="F7" s="15">
        <f>SUMIFS(NOx!G:G,NOx!$B:$B,$A7,NOx!$A:$A,"COMNOx")+SUMIFS(NOx!G:G,NOx!$B:$B,$A7,NOx!$A:$A,"ELCNOx")+SUMIFS(NOx!G:G,NOx!$B:$B,$A7,NOx!$A:$A,"ETHNOx")+SUMIFS(NOx!G:G,NOx!$B:$B,$A7,NOx!$A:$A,"INDNOx")+SUMIFS(NOx!G:G,NOx!$B:$B,$A7,NOx!$A:$A,"REFNOx")+SUMIFS(NOx!G:G,NOx!$B:$B,$A7,NOx!$A:$A,"RESNOx")+SUMIFS(NOx!G:G,NOx!$B:$B,$A7,NOx!$A:$A,"RSSNOx")+SUMIFS(NOx!G:G,NOx!$B:$B,$A7,NOx!$A:$A,"TRNNOx")</f>
        <v>4778.7581540540168</v>
      </c>
      <c r="G7" s="15">
        <f>SUMIFS(NOx!H:H,NOx!$B:$B,$A7,NOx!$A:$A,"COMNOx")+SUMIFS(NOx!H:H,NOx!$B:$B,$A7,NOx!$A:$A,"ELCNOx")+SUMIFS(NOx!H:H,NOx!$B:$B,$A7,NOx!$A:$A,"ETHNOx")+SUMIFS(NOx!H:H,NOx!$B:$B,$A7,NOx!$A:$A,"INDNOx")+SUMIFS(NOx!H:H,NOx!$B:$B,$A7,NOx!$A:$A,"REFNOx")+SUMIFS(NOx!H:H,NOx!$B:$B,$A7,NOx!$A:$A,"RESNOx")+SUMIFS(NOx!H:H,NOx!$B:$B,$A7,NOx!$A:$A,"RSSNOx")+SUMIFS(NOx!H:H,NOx!$B:$B,$A7,NOx!$A:$A,"TRNNOx")</f>
        <v>4274.3146384854581</v>
      </c>
      <c r="H7" s="15">
        <f>SUMIFS(NOx!I:I,NOx!$B:$B,$A7,NOx!$A:$A,"COMNOx")+SUMIFS(NOx!I:I,NOx!$B:$B,$A7,NOx!$A:$A,"ELCNOx")+SUMIFS(NOx!I:I,NOx!$B:$B,$A7,NOx!$A:$A,"ETHNOx")+SUMIFS(NOx!I:I,NOx!$B:$B,$A7,NOx!$A:$A,"INDNOx")+SUMIFS(NOx!I:I,NOx!$B:$B,$A7,NOx!$A:$A,"REFNOx")+SUMIFS(NOx!I:I,NOx!$B:$B,$A7,NOx!$A:$A,"RESNOx")+SUMIFS(NOx!I:I,NOx!$B:$B,$A7,NOx!$A:$A,"RSSNOx")+SUMIFS(NOx!I:I,NOx!$B:$B,$A7,NOx!$A:$A,"TRNNOx")</f>
        <v>4143.3526657728544</v>
      </c>
      <c r="I7" s="15">
        <f>SUMIFS(NOx!J:J,NOx!$B:$B,$A7,NOx!$A:$A,"COMNOx")+SUMIFS(NOx!J:J,NOx!$B:$B,$A7,NOx!$A:$A,"ELCNOx")+SUMIFS(NOx!J:J,NOx!$B:$B,$A7,NOx!$A:$A,"ETHNOx")+SUMIFS(NOx!J:J,NOx!$B:$B,$A7,NOx!$A:$A,"INDNOx")+SUMIFS(NOx!J:J,NOx!$B:$B,$A7,NOx!$A:$A,"REFNOx")+SUMIFS(NOx!J:J,NOx!$B:$B,$A7,NOx!$A:$A,"RESNOx")+SUMIFS(NOx!J:J,NOx!$B:$B,$A7,NOx!$A:$A,"RSSNOx")+SUMIFS(NOx!J:J,NOx!$B:$B,$A7,NOx!$A:$A,"TRNNOx")</f>
        <v>4116.622386772784</v>
      </c>
      <c r="J7" s="15">
        <f>SUMIFS(NOx!K:K,NOx!$B:$B,$A7,NOx!$A:$A,"COMNOx")+SUMIFS(NOx!K:K,NOx!$B:$B,$A7,NOx!$A:$A,"ELCNOx")+SUMIFS(NOx!K:K,NOx!$B:$B,$A7,NOx!$A:$A,"ETHNOx")+SUMIFS(NOx!K:K,NOx!$B:$B,$A7,NOx!$A:$A,"INDNOx")+SUMIFS(NOx!K:K,NOx!$B:$B,$A7,NOx!$A:$A,"REFNOx")+SUMIFS(NOx!K:K,NOx!$B:$B,$A7,NOx!$A:$A,"RESNOx")+SUMIFS(NOx!K:K,NOx!$B:$B,$A7,NOx!$A:$A,"RSSNOx")+SUMIFS(NOx!K:K,NOx!$B:$B,$A7,NOx!$A:$A,"TRNNOx")</f>
        <v>4348.5253644375516</v>
      </c>
      <c r="K7" s="15">
        <f>SUMIFS(NOx!L:L,NOx!$B:$B,$A7,NOx!$A:$A,"COMNOx")+SUMIFS(NOx!L:L,NOx!$B:$B,$A7,NOx!$A:$A,"ELCNOx")+SUMIFS(NOx!L:L,NOx!$B:$B,$A7,NOx!$A:$A,"ETHNOx")+SUMIFS(NOx!L:L,NOx!$B:$B,$A7,NOx!$A:$A,"INDNOx")+SUMIFS(NOx!L:L,NOx!$B:$B,$A7,NOx!$A:$A,"REFNOx")+SUMIFS(NOx!L:L,NOx!$B:$B,$A7,NOx!$A:$A,"RESNOx")+SUMIFS(NOx!L:L,NOx!$B:$B,$A7,NOx!$A:$A,"RSSNOx")+SUMIFS(NOx!L:L,NOx!$B:$B,$A7,NOx!$A:$A,"TRNNOx")</f>
        <v>4399.167991619066</v>
      </c>
    </row>
    <row r="8" spans="1:11" x14ac:dyDescent="0.25">
      <c r="A8" s="2" t="s">
        <v>6</v>
      </c>
      <c r="B8" s="15">
        <f>SUMIFS(NOx!C:C,NOx!$B:$B,$A8,NOx!$A:$A,"COMNOx")+SUMIFS(NOx!C:C,NOx!$B:$B,$A8,NOx!$A:$A,"ELCNOx")+SUMIFS(NOx!C:C,NOx!$B:$B,$A8,NOx!$A:$A,"ETHNOx")+SUMIFS(NOx!C:C,NOx!$B:$B,$A8,NOx!$A:$A,"INDNOx")+SUMIFS(NOx!C:C,NOx!$B:$B,$A8,NOx!$A:$A,"REFNOx")+SUMIFS(NOx!C:C,NOx!$B:$B,$A8,NOx!$A:$A,"RESNOx")+SUMIFS(NOx!C:C,NOx!$B:$B,$A8,NOx!$A:$A,"RSSNOx")+SUMIFS(NOx!C:C,NOx!$B:$B,$A8,NOx!$A:$A,"TRNNOx")</f>
        <v>11156.506407355904</v>
      </c>
      <c r="C8" s="15">
        <f>SUMIFS(NOx!D:D,NOx!$B:$B,$A8,NOx!$A:$A,"COMNOx")+SUMIFS(NOx!D:D,NOx!$B:$B,$A8,NOx!$A:$A,"ELCNOx")+SUMIFS(NOx!D:D,NOx!$B:$B,$A8,NOx!$A:$A,"ETHNOx")+SUMIFS(NOx!D:D,NOx!$B:$B,$A8,NOx!$A:$A,"INDNOx")+SUMIFS(NOx!D:D,NOx!$B:$B,$A8,NOx!$A:$A,"REFNOx")+SUMIFS(NOx!D:D,NOx!$B:$B,$A8,NOx!$A:$A,"RESNOx")+SUMIFS(NOx!D:D,NOx!$B:$B,$A8,NOx!$A:$A,"RSSNOx")+SUMIFS(NOx!D:D,NOx!$B:$B,$A8,NOx!$A:$A,"TRNNOx")</f>
        <v>10501.3579610954</v>
      </c>
      <c r="D8" s="15">
        <f>SUMIFS(NOx!E:E,NOx!$B:$B,$A8,NOx!$A:$A,"COMNOx")+SUMIFS(NOx!E:E,NOx!$B:$B,$A8,NOx!$A:$A,"ELCNOx")+SUMIFS(NOx!E:E,NOx!$B:$B,$A8,NOx!$A:$A,"ETHNOx")+SUMIFS(NOx!E:E,NOx!$B:$B,$A8,NOx!$A:$A,"INDNOx")+SUMIFS(NOx!E:E,NOx!$B:$B,$A8,NOx!$A:$A,"REFNOx")+SUMIFS(NOx!E:E,NOx!$B:$B,$A8,NOx!$A:$A,"RESNOx")+SUMIFS(NOx!E:E,NOx!$B:$B,$A8,NOx!$A:$A,"RSSNOx")+SUMIFS(NOx!E:E,NOx!$B:$B,$A8,NOx!$A:$A,"TRNNOx")</f>
        <v>7459.3815436558089</v>
      </c>
      <c r="E8" s="15">
        <f>SUMIFS(NOx!F:F,NOx!$B:$B,$A8,NOx!$A:$A,"COMNOx")+SUMIFS(NOx!F:F,NOx!$B:$B,$A8,NOx!$A:$A,"ELCNOx")+SUMIFS(NOx!F:F,NOx!$B:$B,$A8,NOx!$A:$A,"ETHNOx")+SUMIFS(NOx!F:F,NOx!$B:$B,$A8,NOx!$A:$A,"INDNOx")+SUMIFS(NOx!F:F,NOx!$B:$B,$A8,NOx!$A:$A,"REFNOx")+SUMIFS(NOx!F:F,NOx!$B:$B,$A8,NOx!$A:$A,"RESNOx")+SUMIFS(NOx!F:F,NOx!$B:$B,$A8,NOx!$A:$A,"RSSNOx")+SUMIFS(NOx!F:F,NOx!$B:$B,$A8,NOx!$A:$A,"TRNNOx")</f>
        <v>5766.009179378334</v>
      </c>
      <c r="F8" s="15">
        <f>SUMIFS(NOx!G:G,NOx!$B:$B,$A8,NOx!$A:$A,"COMNOx")+SUMIFS(NOx!G:G,NOx!$B:$B,$A8,NOx!$A:$A,"ELCNOx")+SUMIFS(NOx!G:G,NOx!$B:$B,$A8,NOx!$A:$A,"ETHNOx")+SUMIFS(NOx!G:G,NOx!$B:$B,$A8,NOx!$A:$A,"INDNOx")+SUMIFS(NOx!G:G,NOx!$B:$B,$A8,NOx!$A:$A,"REFNOx")+SUMIFS(NOx!G:G,NOx!$B:$B,$A8,NOx!$A:$A,"RESNOx")+SUMIFS(NOx!G:G,NOx!$B:$B,$A8,NOx!$A:$A,"RSSNOx")+SUMIFS(NOx!G:G,NOx!$B:$B,$A8,NOx!$A:$A,"TRNNOx")</f>
        <v>4725.0234351147137</v>
      </c>
      <c r="G8" s="15">
        <f>SUMIFS(NOx!H:H,NOx!$B:$B,$A8,NOx!$A:$A,"COMNOx")+SUMIFS(NOx!H:H,NOx!$B:$B,$A8,NOx!$A:$A,"ELCNOx")+SUMIFS(NOx!H:H,NOx!$B:$B,$A8,NOx!$A:$A,"ETHNOx")+SUMIFS(NOx!H:H,NOx!$B:$B,$A8,NOx!$A:$A,"INDNOx")+SUMIFS(NOx!H:H,NOx!$B:$B,$A8,NOx!$A:$A,"REFNOx")+SUMIFS(NOx!H:H,NOx!$B:$B,$A8,NOx!$A:$A,"RESNOx")+SUMIFS(NOx!H:H,NOx!$B:$B,$A8,NOx!$A:$A,"RSSNOx")+SUMIFS(NOx!H:H,NOx!$B:$B,$A8,NOx!$A:$A,"TRNNOx")</f>
        <v>4541.8456008326484</v>
      </c>
      <c r="H8" s="15">
        <f>SUMIFS(NOx!I:I,NOx!$B:$B,$A8,NOx!$A:$A,"COMNOx")+SUMIFS(NOx!I:I,NOx!$B:$B,$A8,NOx!$A:$A,"ELCNOx")+SUMIFS(NOx!I:I,NOx!$B:$B,$A8,NOx!$A:$A,"ETHNOx")+SUMIFS(NOx!I:I,NOx!$B:$B,$A8,NOx!$A:$A,"INDNOx")+SUMIFS(NOx!I:I,NOx!$B:$B,$A8,NOx!$A:$A,"REFNOx")+SUMIFS(NOx!I:I,NOx!$B:$B,$A8,NOx!$A:$A,"RESNOx")+SUMIFS(NOx!I:I,NOx!$B:$B,$A8,NOx!$A:$A,"RSSNOx")+SUMIFS(NOx!I:I,NOx!$B:$B,$A8,NOx!$A:$A,"TRNNOx")</f>
        <v>4331.4523787319749</v>
      </c>
      <c r="I8" s="15">
        <f>SUMIFS(NOx!J:J,NOx!$B:$B,$A8,NOx!$A:$A,"COMNOx")+SUMIFS(NOx!J:J,NOx!$B:$B,$A8,NOx!$A:$A,"ELCNOx")+SUMIFS(NOx!J:J,NOx!$B:$B,$A8,NOx!$A:$A,"ETHNOx")+SUMIFS(NOx!J:J,NOx!$B:$B,$A8,NOx!$A:$A,"INDNOx")+SUMIFS(NOx!J:J,NOx!$B:$B,$A8,NOx!$A:$A,"REFNOx")+SUMIFS(NOx!J:J,NOx!$B:$B,$A8,NOx!$A:$A,"RESNOx")+SUMIFS(NOx!J:J,NOx!$B:$B,$A8,NOx!$A:$A,"RSSNOx")+SUMIFS(NOx!J:J,NOx!$B:$B,$A8,NOx!$A:$A,"TRNNOx")</f>
        <v>4300.5209712158903</v>
      </c>
      <c r="J8" s="15">
        <f>SUMIFS(NOx!K:K,NOx!$B:$B,$A8,NOx!$A:$A,"COMNOx")+SUMIFS(NOx!K:K,NOx!$B:$B,$A8,NOx!$A:$A,"ELCNOx")+SUMIFS(NOx!K:K,NOx!$B:$B,$A8,NOx!$A:$A,"ETHNOx")+SUMIFS(NOx!K:K,NOx!$B:$B,$A8,NOx!$A:$A,"INDNOx")+SUMIFS(NOx!K:K,NOx!$B:$B,$A8,NOx!$A:$A,"REFNOx")+SUMIFS(NOx!K:K,NOx!$B:$B,$A8,NOx!$A:$A,"RESNOx")+SUMIFS(NOx!K:K,NOx!$B:$B,$A8,NOx!$A:$A,"RSSNOx")+SUMIFS(NOx!K:K,NOx!$B:$B,$A8,NOx!$A:$A,"TRNNOx")</f>
        <v>4092.2991126692486</v>
      </c>
      <c r="K8" s="15">
        <f>SUMIFS(NOx!L:L,NOx!$B:$B,$A8,NOx!$A:$A,"COMNOx")+SUMIFS(NOx!L:L,NOx!$B:$B,$A8,NOx!$A:$A,"ELCNOx")+SUMIFS(NOx!L:L,NOx!$B:$B,$A8,NOx!$A:$A,"ETHNOx")+SUMIFS(NOx!L:L,NOx!$B:$B,$A8,NOx!$A:$A,"INDNOx")+SUMIFS(NOx!L:L,NOx!$B:$B,$A8,NOx!$A:$A,"REFNOx")+SUMIFS(NOx!L:L,NOx!$B:$B,$A8,NOx!$A:$A,"RESNOx")+SUMIFS(NOx!L:L,NOx!$B:$B,$A8,NOx!$A:$A,"RSSNOx")+SUMIFS(NOx!L:L,NOx!$B:$B,$A8,NOx!$A:$A,"TRNNOx")</f>
        <v>3528.9499250518688</v>
      </c>
    </row>
    <row r="9" spans="1:11" x14ac:dyDescent="0.25">
      <c r="A9" s="2" t="s">
        <v>7</v>
      </c>
      <c r="B9" s="15">
        <f>SUMIFS(NOx!C:C,NOx!$B:$B,$A9,NOx!$A:$A,"COMNOx")+SUMIFS(NOx!C:C,NOx!$B:$B,$A9,NOx!$A:$A,"ELCNOx")+SUMIFS(NOx!C:C,NOx!$B:$B,$A9,NOx!$A:$A,"ETHNOx")+SUMIFS(NOx!C:C,NOx!$B:$B,$A9,NOx!$A:$A,"INDNOx")+SUMIFS(NOx!C:C,NOx!$B:$B,$A9,NOx!$A:$A,"REFNOx")+SUMIFS(NOx!C:C,NOx!$B:$B,$A9,NOx!$A:$A,"RESNOx")+SUMIFS(NOx!C:C,NOx!$B:$B,$A9,NOx!$A:$A,"RSSNOx")+SUMIFS(NOx!C:C,NOx!$B:$B,$A9,NOx!$A:$A,"TRNNOx")</f>
        <v>11155.614565587694</v>
      </c>
      <c r="C9" s="15">
        <f>SUMIFS(NOx!D:D,NOx!$B:$B,$A9,NOx!$A:$A,"COMNOx")+SUMIFS(NOx!D:D,NOx!$B:$B,$A9,NOx!$A:$A,"ELCNOx")+SUMIFS(NOx!D:D,NOx!$B:$B,$A9,NOx!$A:$A,"ETHNOx")+SUMIFS(NOx!D:D,NOx!$B:$B,$A9,NOx!$A:$A,"INDNOx")+SUMIFS(NOx!D:D,NOx!$B:$B,$A9,NOx!$A:$A,"REFNOx")+SUMIFS(NOx!D:D,NOx!$B:$B,$A9,NOx!$A:$A,"RESNOx")+SUMIFS(NOx!D:D,NOx!$B:$B,$A9,NOx!$A:$A,"RSSNOx")+SUMIFS(NOx!D:D,NOx!$B:$B,$A9,NOx!$A:$A,"TRNNOx")</f>
        <v>10505.774488744693</v>
      </c>
      <c r="D9" s="15">
        <f>SUMIFS(NOx!E:E,NOx!$B:$B,$A9,NOx!$A:$A,"COMNOx")+SUMIFS(NOx!E:E,NOx!$B:$B,$A9,NOx!$A:$A,"ELCNOx")+SUMIFS(NOx!E:E,NOx!$B:$B,$A9,NOx!$A:$A,"ETHNOx")+SUMIFS(NOx!E:E,NOx!$B:$B,$A9,NOx!$A:$A,"INDNOx")+SUMIFS(NOx!E:E,NOx!$B:$B,$A9,NOx!$A:$A,"REFNOx")+SUMIFS(NOx!E:E,NOx!$B:$B,$A9,NOx!$A:$A,"RESNOx")+SUMIFS(NOx!E:E,NOx!$B:$B,$A9,NOx!$A:$A,"RSSNOx")+SUMIFS(NOx!E:E,NOx!$B:$B,$A9,NOx!$A:$A,"TRNNOx")</f>
        <v>7473.8444727159858</v>
      </c>
      <c r="E9" s="15">
        <f>SUMIFS(NOx!F:F,NOx!$B:$B,$A9,NOx!$A:$A,"COMNOx")+SUMIFS(NOx!F:F,NOx!$B:$B,$A9,NOx!$A:$A,"ELCNOx")+SUMIFS(NOx!F:F,NOx!$B:$B,$A9,NOx!$A:$A,"ETHNOx")+SUMIFS(NOx!F:F,NOx!$B:$B,$A9,NOx!$A:$A,"INDNOx")+SUMIFS(NOx!F:F,NOx!$B:$B,$A9,NOx!$A:$A,"REFNOx")+SUMIFS(NOx!F:F,NOx!$B:$B,$A9,NOx!$A:$A,"RESNOx")+SUMIFS(NOx!F:F,NOx!$B:$B,$A9,NOx!$A:$A,"RSSNOx")+SUMIFS(NOx!F:F,NOx!$B:$B,$A9,NOx!$A:$A,"TRNNOx")</f>
        <v>5791.4284664696652</v>
      </c>
      <c r="F9" s="15">
        <f>SUMIFS(NOx!G:G,NOx!$B:$B,$A9,NOx!$A:$A,"COMNOx")+SUMIFS(NOx!G:G,NOx!$B:$B,$A9,NOx!$A:$A,"ELCNOx")+SUMIFS(NOx!G:G,NOx!$B:$B,$A9,NOx!$A:$A,"ETHNOx")+SUMIFS(NOx!G:G,NOx!$B:$B,$A9,NOx!$A:$A,"INDNOx")+SUMIFS(NOx!G:G,NOx!$B:$B,$A9,NOx!$A:$A,"REFNOx")+SUMIFS(NOx!G:G,NOx!$B:$B,$A9,NOx!$A:$A,"RESNOx")+SUMIFS(NOx!G:G,NOx!$B:$B,$A9,NOx!$A:$A,"RSSNOx")+SUMIFS(NOx!G:G,NOx!$B:$B,$A9,NOx!$A:$A,"TRNNOx")</f>
        <v>4716.0458239299924</v>
      </c>
      <c r="G9" s="15">
        <f>SUMIFS(NOx!H:H,NOx!$B:$B,$A9,NOx!$A:$A,"COMNOx")+SUMIFS(NOx!H:H,NOx!$B:$B,$A9,NOx!$A:$A,"ELCNOx")+SUMIFS(NOx!H:H,NOx!$B:$B,$A9,NOx!$A:$A,"ETHNOx")+SUMIFS(NOx!H:H,NOx!$B:$B,$A9,NOx!$A:$A,"INDNOx")+SUMIFS(NOx!H:H,NOx!$B:$B,$A9,NOx!$A:$A,"REFNOx")+SUMIFS(NOx!H:H,NOx!$B:$B,$A9,NOx!$A:$A,"RESNOx")+SUMIFS(NOx!H:H,NOx!$B:$B,$A9,NOx!$A:$A,"RSSNOx")+SUMIFS(NOx!H:H,NOx!$B:$B,$A9,NOx!$A:$A,"TRNNOx")</f>
        <v>4469.3324086391658</v>
      </c>
      <c r="H9" s="15">
        <f>SUMIFS(NOx!I:I,NOx!$B:$B,$A9,NOx!$A:$A,"COMNOx")+SUMIFS(NOx!I:I,NOx!$B:$B,$A9,NOx!$A:$A,"ELCNOx")+SUMIFS(NOx!I:I,NOx!$B:$B,$A9,NOx!$A:$A,"ETHNOx")+SUMIFS(NOx!I:I,NOx!$B:$B,$A9,NOx!$A:$A,"INDNOx")+SUMIFS(NOx!I:I,NOx!$B:$B,$A9,NOx!$A:$A,"REFNOx")+SUMIFS(NOx!I:I,NOx!$B:$B,$A9,NOx!$A:$A,"RESNOx")+SUMIFS(NOx!I:I,NOx!$B:$B,$A9,NOx!$A:$A,"RSSNOx")+SUMIFS(NOx!I:I,NOx!$B:$B,$A9,NOx!$A:$A,"TRNNOx")</f>
        <v>4235.4155535017981</v>
      </c>
      <c r="I9" s="15">
        <f>SUMIFS(NOx!J:J,NOx!$B:$B,$A9,NOx!$A:$A,"COMNOx")+SUMIFS(NOx!J:J,NOx!$B:$B,$A9,NOx!$A:$A,"ELCNOx")+SUMIFS(NOx!J:J,NOx!$B:$B,$A9,NOx!$A:$A,"ETHNOx")+SUMIFS(NOx!J:J,NOx!$B:$B,$A9,NOx!$A:$A,"INDNOx")+SUMIFS(NOx!J:J,NOx!$B:$B,$A9,NOx!$A:$A,"REFNOx")+SUMIFS(NOx!J:J,NOx!$B:$B,$A9,NOx!$A:$A,"RESNOx")+SUMIFS(NOx!J:J,NOx!$B:$B,$A9,NOx!$A:$A,"RSSNOx")+SUMIFS(NOx!J:J,NOx!$B:$B,$A9,NOx!$A:$A,"TRNNOx")</f>
        <v>4241.5035742002674</v>
      </c>
      <c r="J9" s="15">
        <f>SUMIFS(NOx!K:K,NOx!$B:$B,$A9,NOx!$A:$A,"COMNOx")+SUMIFS(NOx!K:K,NOx!$B:$B,$A9,NOx!$A:$A,"ELCNOx")+SUMIFS(NOx!K:K,NOx!$B:$B,$A9,NOx!$A:$A,"ETHNOx")+SUMIFS(NOx!K:K,NOx!$B:$B,$A9,NOx!$A:$A,"INDNOx")+SUMIFS(NOx!K:K,NOx!$B:$B,$A9,NOx!$A:$A,"REFNOx")+SUMIFS(NOx!K:K,NOx!$B:$B,$A9,NOx!$A:$A,"RESNOx")+SUMIFS(NOx!K:K,NOx!$B:$B,$A9,NOx!$A:$A,"RSSNOx")+SUMIFS(NOx!K:K,NOx!$B:$B,$A9,NOx!$A:$A,"TRNNOx")</f>
        <v>4270.8608855313505</v>
      </c>
      <c r="K9" s="15">
        <f>SUMIFS(NOx!L:L,NOx!$B:$B,$A9,NOx!$A:$A,"COMNOx")+SUMIFS(NOx!L:L,NOx!$B:$B,$A9,NOx!$A:$A,"ELCNOx")+SUMIFS(NOx!L:L,NOx!$B:$B,$A9,NOx!$A:$A,"ETHNOx")+SUMIFS(NOx!L:L,NOx!$B:$B,$A9,NOx!$A:$A,"INDNOx")+SUMIFS(NOx!L:L,NOx!$B:$B,$A9,NOx!$A:$A,"REFNOx")+SUMIFS(NOx!L:L,NOx!$B:$B,$A9,NOx!$A:$A,"RESNOx")+SUMIFS(NOx!L:L,NOx!$B:$B,$A9,NOx!$A:$A,"RSSNOx")+SUMIFS(NOx!L:L,NOx!$B:$B,$A9,NOx!$A:$A,"TRNNOx")</f>
        <v>3886.7528783767762</v>
      </c>
    </row>
    <row r="10" spans="1:11" x14ac:dyDescent="0.25">
      <c r="A10" s="2" t="s">
        <v>8</v>
      </c>
      <c r="B10" s="15">
        <f>SUMIFS(NOx!C:C,NOx!$B:$B,$A10,NOx!$A:$A,"COMNOx")+SUMIFS(NOx!C:C,NOx!$B:$B,$A10,NOx!$A:$A,"ELCNOx")+SUMIFS(NOx!C:C,NOx!$B:$B,$A10,NOx!$A:$A,"ETHNOx")+SUMIFS(NOx!C:C,NOx!$B:$B,$A10,NOx!$A:$A,"INDNOx")+SUMIFS(NOx!C:C,NOx!$B:$B,$A10,NOx!$A:$A,"REFNOx")+SUMIFS(NOx!C:C,NOx!$B:$B,$A10,NOx!$A:$A,"RESNOx")+SUMIFS(NOx!C:C,NOx!$B:$B,$A10,NOx!$A:$A,"RSSNOx")+SUMIFS(NOx!C:C,NOx!$B:$B,$A10,NOx!$A:$A,"TRNNOx")</f>
        <v>0</v>
      </c>
      <c r="C10" s="15">
        <f>SUMIFS(NOx!D:D,NOx!$B:$B,$A10,NOx!$A:$A,"COMNOx")+SUMIFS(NOx!D:D,NOx!$B:$B,$A10,NOx!$A:$A,"ELCNOx")+SUMIFS(NOx!D:D,NOx!$B:$B,$A10,NOx!$A:$A,"ETHNOx")+SUMIFS(NOx!D:D,NOx!$B:$B,$A10,NOx!$A:$A,"INDNOx")+SUMIFS(NOx!D:D,NOx!$B:$B,$A10,NOx!$A:$A,"REFNOx")+SUMIFS(NOx!D:D,NOx!$B:$B,$A10,NOx!$A:$A,"RESNOx")+SUMIFS(NOx!D:D,NOx!$B:$B,$A10,NOx!$A:$A,"RSSNOx")+SUMIFS(NOx!D:D,NOx!$B:$B,$A10,NOx!$A:$A,"TRNNOx")</f>
        <v>0</v>
      </c>
      <c r="D10" s="15">
        <f>SUMIFS(NOx!E:E,NOx!$B:$B,$A10,NOx!$A:$A,"COMNOx")+SUMIFS(NOx!E:E,NOx!$B:$B,$A10,NOx!$A:$A,"ELCNOx")+SUMIFS(NOx!E:E,NOx!$B:$B,$A10,NOx!$A:$A,"ETHNOx")+SUMIFS(NOx!E:E,NOx!$B:$B,$A10,NOx!$A:$A,"INDNOx")+SUMIFS(NOx!E:E,NOx!$B:$B,$A10,NOx!$A:$A,"REFNOx")+SUMIFS(NOx!E:E,NOx!$B:$B,$A10,NOx!$A:$A,"RESNOx")+SUMIFS(NOx!E:E,NOx!$B:$B,$A10,NOx!$A:$A,"RSSNOx")+SUMIFS(NOx!E:E,NOx!$B:$B,$A10,NOx!$A:$A,"TRNNOx")</f>
        <v>0</v>
      </c>
      <c r="E10" s="15">
        <f>SUMIFS(NOx!F:F,NOx!$B:$B,$A10,NOx!$A:$A,"COMNOx")+SUMIFS(NOx!F:F,NOx!$B:$B,$A10,NOx!$A:$A,"ELCNOx")+SUMIFS(NOx!F:F,NOx!$B:$B,$A10,NOx!$A:$A,"ETHNOx")+SUMIFS(NOx!F:F,NOx!$B:$B,$A10,NOx!$A:$A,"INDNOx")+SUMIFS(NOx!F:F,NOx!$B:$B,$A10,NOx!$A:$A,"REFNOx")+SUMIFS(NOx!F:F,NOx!$B:$B,$A10,NOx!$A:$A,"RESNOx")+SUMIFS(NOx!F:F,NOx!$B:$B,$A10,NOx!$A:$A,"RSSNOx")+SUMIFS(NOx!F:F,NOx!$B:$B,$A10,NOx!$A:$A,"TRNNOx")</f>
        <v>0</v>
      </c>
      <c r="F10" s="15">
        <f>SUMIFS(NOx!G:G,NOx!$B:$B,$A10,NOx!$A:$A,"COMNOx")+SUMIFS(NOx!G:G,NOx!$B:$B,$A10,NOx!$A:$A,"ELCNOx")+SUMIFS(NOx!G:G,NOx!$B:$B,$A10,NOx!$A:$A,"ETHNOx")+SUMIFS(NOx!G:G,NOx!$B:$B,$A10,NOx!$A:$A,"INDNOx")+SUMIFS(NOx!G:G,NOx!$B:$B,$A10,NOx!$A:$A,"REFNOx")+SUMIFS(NOx!G:G,NOx!$B:$B,$A10,NOx!$A:$A,"RESNOx")+SUMIFS(NOx!G:G,NOx!$B:$B,$A10,NOx!$A:$A,"RSSNOx")+SUMIFS(NOx!G:G,NOx!$B:$B,$A10,NOx!$A:$A,"TRNNOx")</f>
        <v>0</v>
      </c>
      <c r="G10" s="15">
        <f>SUMIFS(NOx!H:H,NOx!$B:$B,$A10,NOx!$A:$A,"COMNOx")+SUMIFS(NOx!H:H,NOx!$B:$B,$A10,NOx!$A:$A,"ELCNOx")+SUMIFS(NOx!H:H,NOx!$B:$B,$A10,NOx!$A:$A,"ETHNOx")+SUMIFS(NOx!H:H,NOx!$B:$B,$A10,NOx!$A:$A,"INDNOx")+SUMIFS(NOx!H:H,NOx!$B:$B,$A10,NOx!$A:$A,"REFNOx")+SUMIFS(NOx!H:H,NOx!$B:$B,$A10,NOx!$A:$A,"RESNOx")+SUMIFS(NOx!H:H,NOx!$B:$B,$A10,NOx!$A:$A,"RSSNOx")+SUMIFS(NOx!H:H,NOx!$B:$B,$A10,NOx!$A:$A,"TRNNOx")</f>
        <v>0</v>
      </c>
      <c r="H10" s="15">
        <f>SUMIFS(NOx!I:I,NOx!$B:$B,$A10,NOx!$A:$A,"COMNOx")+SUMIFS(NOx!I:I,NOx!$B:$B,$A10,NOx!$A:$A,"ELCNOx")+SUMIFS(NOx!I:I,NOx!$B:$B,$A10,NOx!$A:$A,"ETHNOx")+SUMIFS(NOx!I:I,NOx!$B:$B,$A10,NOx!$A:$A,"INDNOx")+SUMIFS(NOx!I:I,NOx!$B:$B,$A10,NOx!$A:$A,"REFNOx")+SUMIFS(NOx!I:I,NOx!$B:$B,$A10,NOx!$A:$A,"RESNOx")+SUMIFS(NOx!I:I,NOx!$B:$B,$A10,NOx!$A:$A,"RSSNOx")+SUMIFS(NOx!I:I,NOx!$B:$B,$A10,NOx!$A:$A,"TRNNOx")</f>
        <v>0</v>
      </c>
      <c r="I10" s="15">
        <f>SUMIFS(NOx!J:J,NOx!$B:$B,$A10,NOx!$A:$A,"COMNOx")+SUMIFS(NOx!J:J,NOx!$B:$B,$A10,NOx!$A:$A,"ELCNOx")+SUMIFS(NOx!J:J,NOx!$B:$B,$A10,NOx!$A:$A,"ETHNOx")+SUMIFS(NOx!J:J,NOx!$B:$B,$A10,NOx!$A:$A,"INDNOx")+SUMIFS(NOx!J:J,NOx!$B:$B,$A10,NOx!$A:$A,"REFNOx")+SUMIFS(NOx!J:J,NOx!$B:$B,$A10,NOx!$A:$A,"RESNOx")+SUMIFS(NOx!J:J,NOx!$B:$B,$A10,NOx!$A:$A,"RSSNOx")+SUMIFS(NOx!J:J,NOx!$B:$B,$A10,NOx!$A:$A,"TRNNOx")</f>
        <v>0</v>
      </c>
      <c r="J10" s="15">
        <f>SUMIFS(NOx!K:K,NOx!$B:$B,$A10,NOx!$A:$A,"COMNOx")+SUMIFS(NOx!K:K,NOx!$B:$B,$A10,NOx!$A:$A,"ELCNOx")+SUMIFS(NOx!K:K,NOx!$B:$B,$A10,NOx!$A:$A,"ETHNOx")+SUMIFS(NOx!K:K,NOx!$B:$B,$A10,NOx!$A:$A,"INDNOx")+SUMIFS(NOx!K:K,NOx!$B:$B,$A10,NOx!$A:$A,"REFNOx")+SUMIFS(NOx!K:K,NOx!$B:$B,$A10,NOx!$A:$A,"RESNOx")+SUMIFS(NOx!K:K,NOx!$B:$B,$A10,NOx!$A:$A,"RSSNOx")+SUMIFS(NOx!K:K,NOx!$B:$B,$A10,NOx!$A:$A,"TRNNOx")</f>
        <v>0</v>
      </c>
      <c r="K10" s="15">
        <f>SUMIFS(NOx!L:L,NOx!$B:$B,$A10,NOx!$A:$A,"COMNOx")+SUMIFS(NOx!L:L,NOx!$B:$B,$A10,NOx!$A:$A,"ELCNOx")+SUMIFS(NOx!L:L,NOx!$B:$B,$A10,NOx!$A:$A,"ETHNOx")+SUMIFS(NOx!L:L,NOx!$B:$B,$A10,NOx!$A:$A,"INDNOx")+SUMIFS(NOx!L:L,NOx!$B:$B,$A10,NOx!$A:$A,"REFNOx")+SUMIFS(NOx!L:L,NOx!$B:$B,$A10,NOx!$A:$A,"RESNOx")+SUMIFS(NOx!L:L,NOx!$B:$B,$A10,NOx!$A:$A,"RSSNOx")+SUMIFS(NOx!L:L,NOx!$B:$B,$A10,NOx!$A:$A,"TRNNOx")</f>
        <v>0</v>
      </c>
    </row>
    <row r="11" spans="1:11" x14ac:dyDescent="0.25">
      <c r="A11" s="2" t="s">
        <v>9</v>
      </c>
      <c r="B11" s="15">
        <f>SUMIFS(NOx!C:C,NOx!$B:$B,$A11,NOx!$A:$A,"COMNOx")+SUMIFS(NOx!C:C,NOx!$B:$B,$A11,NOx!$A:$A,"ELCNOx")+SUMIFS(NOx!C:C,NOx!$B:$B,$A11,NOx!$A:$A,"ETHNOx")+SUMIFS(NOx!C:C,NOx!$B:$B,$A11,NOx!$A:$A,"INDNOx")+SUMIFS(NOx!C:C,NOx!$B:$B,$A11,NOx!$A:$A,"REFNOx")+SUMIFS(NOx!C:C,NOx!$B:$B,$A11,NOx!$A:$A,"RESNOx")+SUMIFS(NOx!C:C,NOx!$B:$B,$A11,NOx!$A:$A,"RSSNOx")+SUMIFS(NOx!C:C,NOx!$B:$B,$A11,NOx!$A:$A,"TRNNOx")</f>
        <v>0</v>
      </c>
      <c r="C11" s="15">
        <f>SUMIFS(NOx!D:D,NOx!$B:$B,$A11,NOx!$A:$A,"COMNOx")+SUMIFS(NOx!D:D,NOx!$B:$B,$A11,NOx!$A:$A,"ELCNOx")+SUMIFS(NOx!D:D,NOx!$B:$B,$A11,NOx!$A:$A,"ETHNOx")+SUMIFS(NOx!D:D,NOx!$B:$B,$A11,NOx!$A:$A,"INDNOx")+SUMIFS(NOx!D:D,NOx!$B:$B,$A11,NOx!$A:$A,"REFNOx")+SUMIFS(NOx!D:D,NOx!$B:$B,$A11,NOx!$A:$A,"RESNOx")+SUMIFS(NOx!D:D,NOx!$B:$B,$A11,NOx!$A:$A,"RSSNOx")+SUMIFS(NOx!D:D,NOx!$B:$B,$A11,NOx!$A:$A,"TRNNOx")</f>
        <v>0</v>
      </c>
      <c r="D11" s="15">
        <f>SUMIFS(NOx!E:E,NOx!$B:$B,$A11,NOx!$A:$A,"COMNOx")+SUMIFS(NOx!E:E,NOx!$B:$B,$A11,NOx!$A:$A,"ELCNOx")+SUMIFS(NOx!E:E,NOx!$B:$B,$A11,NOx!$A:$A,"ETHNOx")+SUMIFS(NOx!E:E,NOx!$B:$B,$A11,NOx!$A:$A,"INDNOx")+SUMIFS(NOx!E:E,NOx!$B:$B,$A11,NOx!$A:$A,"REFNOx")+SUMIFS(NOx!E:E,NOx!$B:$B,$A11,NOx!$A:$A,"RESNOx")+SUMIFS(NOx!E:E,NOx!$B:$B,$A11,NOx!$A:$A,"RSSNOx")+SUMIFS(NOx!E:E,NOx!$B:$B,$A11,NOx!$A:$A,"TRNNOx")</f>
        <v>0</v>
      </c>
      <c r="E11" s="15">
        <f>SUMIFS(NOx!F:F,NOx!$B:$B,$A11,NOx!$A:$A,"COMNOx")+SUMIFS(NOx!F:F,NOx!$B:$B,$A11,NOx!$A:$A,"ELCNOx")+SUMIFS(NOx!F:F,NOx!$B:$B,$A11,NOx!$A:$A,"ETHNOx")+SUMIFS(NOx!F:F,NOx!$B:$B,$A11,NOx!$A:$A,"INDNOx")+SUMIFS(NOx!F:F,NOx!$B:$B,$A11,NOx!$A:$A,"REFNOx")+SUMIFS(NOx!F:F,NOx!$B:$B,$A11,NOx!$A:$A,"RESNOx")+SUMIFS(NOx!F:F,NOx!$B:$B,$A11,NOx!$A:$A,"RSSNOx")+SUMIFS(NOx!F:F,NOx!$B:$B,$A11,NOx!$A:$A,"TRNNOx")</f>
        <v>0</v>
      </c>
      <c r="F11" s="15">
        <f>SUMIFS(NOx!G:G,NOx!$B:$B,$A11,NOx!$A:$A,"COMNOx")+SUMIFS(NOx!G:G,NOx!$B:$B,$A11,NOx!$A:$A,"ELCNOx")+SUMIFS(NOx!G:G,NOx!$B:$B,$A11,NOx!$A:$A,"ETHNOx")+SUMIFS(NOx!G:G,NOx!$B:$B,$A11,NOx!$A:$A,"INDNOx")+SUMIFS(NOx!G:G,NOx!$B:$B,$A11,NOx!$A:$A,"REFNOx")+SUMIFS(NOx!G:G,NOx!$B:$B,$A11,NOx!$A:$A,"RESNOx")+SUMIFS(NOx!G:G,NOx!$B:$B,$A11,NOx!$A:$A,"RSSNOx")+SUMIFS(NOx!G:G,NOx!$B:$B,$A11,NOx!$A:$A,"TRNNOx")</f>
        <v>0</v>
      </c>
      <c r="G11" s="15">
        <f>SUMIFS(NOx!H:H,NOx!$B:$B,$A11,NOx!$A:$A,"COMNOx")+SUMIFS(NOx!H:H,NOx!$B:$B,$A11,NOx!$A:$A,"ELCNOx")+SUMIFS(NOx!H:H,NOx!$B:$B,$A11,NOx!$A:$A,"ETHNOx")+SUMIFS(NOx!H:H,NOx!$B:$B,$A11,NOx!$A:$A,"INDNOx")+SUMIFS(NOx!H:H,NOx!$B:$B,$A11,NOx!$A:$A,"REFNOx")+SUMIFS(NOx!H:H,NOx!$B:$B,$A11,NOx!$A:$A,"RESNOx")+SUMIFS(NOx!H:H,NOx!$B:$B,$A11,NOx!$A:$A,"RSSNOx")+SUMIFS(NOx!H:H,NOx!$B:$B,$A11,NOx!$A:$A,"TRNNOx")</f>
        <v>0</v>
      </c>
      <c r="H11" s="15">
        <f>SUMIFS(NOx!I:I,NOx!$B:$B,$A11,NOx!$A:$A,"COMNOx")+SUMIFS(NOx!I:I,NOx!$B:$B,$A11,NOx!$A:$A,"ELCNOx")+SUMIFS(NOx!I:I,NOx!$B:$B,$A11,NOx!$A:$A,"ETHNOx")+SUMIFS(NOx!I:I,NOx!$B:$B,$A11,NOx!$A:$A,"INDNOx")+SUMIFS(NOx!I:I,NOx!$B:$B,$A11,NOx!$A:$A,"REFNOx")+SUMIFS(NOx!I:I,NOx!$B:$B,$A11,NOx!$A:$A,"RESNOx")+SUMIFS(NOx!I:I,NOx!$B:$B,$A11,NOx!$A:$A,"RSSNOx")+SUMIFS(NOx!I:I,NOx!$B:$B,$A11,NOx!$A:$A,"TRNNOx")</f>
        <v>0</v>
      </c>
      <c r="I11" s="15">
        <f>SUMIFS(NOx!J:J,NOx!$B:$B,$A11,NOx!$A:$A,"COMNOx")+SUMIFS(NOx!J:J,NOx!$B:$B,$A11,NOx!$A:$A,"ELCNOx")+SUMIFS(NOx!J:J,NOx!$B:$B,$A11,NOx!$A:$A,"ETHNOx")+SUMIFS(NOx!J:J,NOx!$B:$B,$A11,NOx!$A:$A,"INDNOx")+SUMIFS(NOx!J:J,NOx!$B:$B,$A11,NOx!$A:$A,"REFNOx")+SUMIFS(NOx!J:J,NOx!$B:$B,$A11,NOx!$A:$A,"RESNOx")+SUMIFS(NOx!J:J,NOx!$B:$B,$A11,NOx!$A:$A,"RSSNOx")+SUMIFS(NOx!J:J,NOx!$B:$B,$A11,NOx!$A:$A,"TRNNOx")</f>
        <v>0</v>
      </c>
      <c r="J11" s="15">
        <f>SUMIFS(NOx!K:K,NOx!$B:$B,$A11,NOx!$A:$A,"COMNOx")+SUMIFS(NOx!K:K,NOx!$B:$B,$A11,NOx!$A:$A,"ELCNOx")+SUMIFS(NOx!K:K,NOx!$B:$B,$A11,NOx!$A:$A,"ETHNOx")+SUMIFS(NOx!K:K,NOx!$B:$B,$A11,NOx!$A:$A,"INDNOx")+SUMIFS(NOx!K:K,NOx!$B:$B,$A11,NOx!$A:$A,"REFNOx")+SUMIFS(NOx!K:K,NOx!$B:$B,$A11,NOx!$A:$A,"RESNOx")+SUMIFS(NOx!K:K,NOx!$B:$B,$A11,NOx!$A:$A,"RSSNOx")+SUMIFS(NOx!K:K,NOx!$B:$B,$A11,NOx!$A:$A,"TRNNOx")</f>
        <v>0</v>
      </c>
      <c r="K11" s="15">
        <f>SUMIFS(NOx!L:L,NOx!$B:$B,$A11,NOx!$A:$A,"COMNOx")+SUMIFS(NOx!L:L,NOx!$B:$B,$A11,NOx!$A:$A,"ELCNOx")+SUMIFS(NOx!L:L,NOx!$B:$B,$A11,NOx!$A:$A,"ETHNOx")+SUMIFS(NOx!L:L,NOx!$B:$B,$A11,NOx!$A:$A,"INDNOx")+SUMIFS(NOx!L:L,NOx!$B:$B,$A11,NOx!$A:$A,"REFNOx")+SUMIFS(NOx!L:L,NOx!$B:$B,$A11,NOx!$A:$A,"RESNOx")+SUMIFS(NOx!L:L,NOx!$B:$B,$A11,NOx!$A:$A,"RSSNOx")+SUMIFS(NOx!L:L,NOx!$B:$B,$A11,NOx!$A:$A,"TRNNOx")</f>
        <v>0</v>
      </c>
    </row>
    <row r="12" spans="1:11" x14ac:dyDescent="0.25">
      <c r="A12" s="2" t="s">
        <v>10</v>
      </c>
      <c r="B12" s="15">
        <f>SUMIFS(NOx!C:C,NOx!$B:$B,$A12,NOx!$A:$A,"COMNOx")+SUMIFS(NOx!C:C,NOx!$B:$B,$A12,NOx!$A:$A,"ELCNOx")+SUMIFS(NOx!C:C,NOx!$B:$B,$A12,NOx!$A:$A,"ETHNOx")+SUMIFS(NOx!C:C,NOx!$B:$B,$A12,NOx!$A:$A,"INDNOx")+SUMIFS(NOx!C:C,NOx!$B:$B,$A12,NOx!$A:$A,"REFNOx")+SUMIFS(NOx!C:C,NOx!$B:$B,$A12,NOx!$A:$A,"RESNOx")+SUMIFS(NOx!C:C,NOx!$B:$B,$A12,NOx!$A:$A,"RSSNOx")+SUMIFS(NOx!C:C,NOx!$B:$B,$A12,NOx!$A:$A,"TRNNOx")</f>
        <v>11156.509217532148</v>
      </c>
      <c r="C12" s="15">
        <f>SUMIFS(NOx!D:D,NOx!$B:$B,$A12,NOx!$A:$A,"COMNOx")+SUMIFS(NOx!D:D,NOx!$B:$B,$A12,NOx!$A:$A,"ELCNOx")+SUMIFS(NOx!D:D,NOx!$B:$B,$A12,NOx!$A:$A,"ETHNOx")+SUMIFS(NOx!D:D,NOx!$B:$B,$A12,NOx!$A:$A,"INDNOx")+SUMIFS(NOx!D:D,NOx!$B:$B,$A12,NOx!$A:$A,"REFNOx")+SUMIFS(NOx!D:D,NOx!$B:$B,$A12,NOx!$A:$A,"RESNOx")+SUMIFS(NOx!D:D,NOx!$B:$B,$A12,NOx!$A:$A,"RSSNOx")+SUMIFS(NOx!D:D,NOx!$B:$B,$A12,NOx!$A:$A,"TRNNOx")</f>
        <v>10501.364159715442</v>
      </c>
      <c r="D12" s="15">
        <f>SUMIFS(NOx!E:E,NOx!$B:$B,$A12,NOx!$A:$A,"COMNOx")+SUMIFS(NOx!E:E,NOx!$B:$B,$A12,NOx!$A:$A,"ELCNOx")+SUMIFS(NOx!E:E,NOx!$B:$B,$A12,NOx!$A:$A,"ETHNOx")+SUMIFS(NOx!E:E,NOx!$B:$B,$A12,NOx!$A:$A,"INDNOx")+SUMIFS(NOx!E:E,NOx!$B:$B,$A12,NOx!$A:$A,"REFNOx")+SUMIFS(NOx!E:E,NOx!$B:$B,$A12,NOx!$A:$A,"RESNOx")+SUMIFS(NOx!E:E,NOx!$B:$B,$A12,NOx!$A:$A,"RSSNOx")+SUMIFS(NOx!E:E,NOx!$B:$B,$A12,NOx!$A:$A,"TRNNOx")</f>
        <v>7459.7851431364033</v>
      </c>
      <c r="E12" s="15">
        <f>SUMIFS(NOx!F:F,NOx!$B:$B,$A12,NOx!$A:$A,"COMNOx")+SUMIFS(NOx!F:F,NOx!$B:$B,$A12,NOx!$A:$A,"ELCNOx")+SUMIFS(NOx!F:F,NOx!$B:$B,$A12,NOx!$A:$A,"ETHNOx")+SUMIFS(NOx!F:F,NOx!$B:$B,$A12,NOx!$A:$A,"INDNOx")+SUMIFS(NOx!F:F,NOx!$B:$B,$A12,NOx!$A:$A,"REFNOx")+SUMIFS(NOx!F:F,NOx!$B:$B,$A12,NOx!$A:$A,"RESNOx")+SUMIFS(NOx!F:F,NOx!$B:$B,$A12,NOx!$A:$A,"RSSNOx")+SUMIFS(NOx!F:F,NOx!$B:$B,$A12,NOx!$A:$A,"TRNNOx")</f>
        <v>5766.1671517059713</v>
      </c>
      <c r="F12" s="15">
        <f>SUMIFS(NOx!G:G,NOx!$B:$B,$A12,NOx!$A:$A,"COMNOx")+SUMIFS(NOx!G:G,NOx!$B:$B,$A12,NOx!$A:$A,"ELCNOx")+SUMIFS(NOx!G:G,NOx!$B:$B,$A12,NOx!$A:$A,"ETHNOx")+SUMIFS(NOx!G:G,NOx!$B:$B,$A12,NOx!$A:$A,"INDNOx")+SUMIFS(NOx!G:G,NOx!$B:$B,$A12,NOx!$A:$A,"REFNOx")+SUMIFS(NOx!G:G,NOx!$B:$B,$A12,NOx!$A:$A,"RESNOx")+SUMIFS(NOx!G:G,NOx!$B:$B,$A12,NOx!$A:$A,"RSSNOx")+SUMIFS(NOx!G:G,NOx!$B:$B,$A12,NOx!$A:$A,"TRNNOx")</f>
        <v>4724.6609177007322</v>
      </c>
      <c r="G12" s="15">
        <f>SUMIFS(NOx!H:H,NOx!$B:$B,$A12,NOx!$A:$A,"COMNOx")+SUMIFS(NOx!H:H,NOx!$B:$B,$A12,NOx!$A:$A,"ELCNOx")+SUMIFS(NOx!H:H,NOx!$B:$B,$A12,NOx!$A:$A,"ETHNOx")+SUMIFS(NOx!H:H,NOx!$B:$B,$A12,NOx!$A:$A,"INDNOx")+SUMIFS(NOx!H:H,NOx!$B:$B,$A12,NOx!$A:$A,"REFNOx")+SUMIFS(NOx!H:H,NOx!$B:$B,$A12,NOx!$A:$A,"RESNOx")+SUMIFS(NOx!H:H,NOx!$B:$B,$A12,NOx!$A:$A,"RSSNOx")+SUMIFS(NOx!H:H,NOx!$B:$B,$A12,NOx!$A:$A,"TRNNOx")</f>
        <v>4545.8983260770874</v>
      </c>
      <c r="H12" s="15">
        <f>SUMIFS(NOx!I:I,NOx!$B:$B,$A12,NOx!$A:$A,"COMNOx")+SUMIFS(NOx!I:I,NOx!$B:$B,$A12,NOx!$A:$A,"ELCNOx")+SUMIFS(NOx!I:I,NOx!$B:$B,$A12,NOx!$A:$A,"ETHNOx")+SUMIFS(NOx!I:I,NOx!$B:$B,$A12,NOx!$A:$A,"INDNOx")+SUMIFS(NOx!I:I,NOx!$B:$B,$A12,NOx!$A:$A,"REFNOx")+SUMIFS(NOx!I:I,NOx!$B:$B,$A12,NOx!$A:$A,"RESNOx")+SUMIFS(NOx!I:I,NOx!$B:$B,$A12,NOx!$A:$A,"RSSNOx")+SUMIFS(NOx!I:I,NOx!$B:$B,$A12,NOx!$A:$A,"TRNNOx")</f>
        <v>4332.7333764613159</v>
      </c>
      <c r="I12" s="15">
        <f>SUMIFS(NOx!J:J,NOx!$B:$B,$A12,NOx!$A:$A,"COMNOx")+SUMIFS(NOx!J:J,NOx!$B:$B,$A12,NOx!$A:$A,"ELCNOx")+SUMIFS(NOx!J:J,NOx!$B:$B,$A12,NOx!$A:$A,"ETHNOx")+SUMIFS(NOx!J:J,NOx!$B:$B,$A12,NOx!$A:$A,"INDNOx")+SUMIFS(NOx!J:J,NOx!$B:$B,$A12,NOx!$A:$A,"REFNOx")+SUMIFS(NOx!J:J,NOx!$B:$B,$A12,NOx!$A:$A,"RESNOx")+SUMIFS(NOx!J:J,NOx!$B:$B,$A12,NOx!$A:$A,"RSSNOx")+SUMIFS(NOx!J:J,NOx!$B:$B,$A12,NOx!$A:$A,"TRNNOx")</f>
        <v>4300.0229236173054</v>
      </c>
      <c r="J12" s="15">
        <f>SUMIFS(NOx!K:K,NOx!$B:$B,$A12,NOx!$A:$A,"COMNOx")+SUMIFS(NOx!K:K,NOx!$B:$B,$A12,NOx!$A:$A,"ELCNOx")+SUMIFS(NOx!K:K,NOx!$B:$B,$A12,NOx!$A:$A,"ETHNOx")+SUMIFS(NOx!K:K,NOx!$B:$B,$A12,NOx!$A:$A,"INDNOx")+SUMIFS(NOx!K:K,NOx!$B:$B,$A12,NOx!$A:$A,"REFNOx")+SUMIFS(NOx!K:K,NOx!$B:$B,$A12,NOx!$A:$A,"RESNOx")+SUMIFS(NOx!K:K,NOx!$B:$B,$A12,NOx!$A:$A,"RSSNOx")+SUMIFS(NOx!K:K,NOx!$B:$B,$A12,NOx!$A:$A,"TRNNOx")</f>
        <v>4093.7824336674316</v>
      </c>
      <c r="K12" s="15">
        <f>SUMIFS(NOx!L:L,NOx!$B:$B,$A12,NOx!$A:$A,"COMNOx")+SUMIFS(NOx!L:L,NOx!$B:$B,$A12,NOx!$A:$A,"ELCNOx")+SUMIFS(NOx!L:L,NOx!$B:$B,$A12,NOx!$A:$A,"ETHNOx")+SUMIFS(NOx!L:L,NOx!$B:$B,$A12,NOx!$A:$A,"INDNOx")+SUMIFS(NOx!L:L,NOx!$B:$B,$A12,NOx!$A:$A,"REFNOx")+SUMIFS(NOx!L:L,NOx!$B:$B,$A12,NOx!$A:$A,"RESNOx")+SUMIFS(NOx!L:L,NOx!$B:$B,$A12,NOx!$A:$A,"RSSNOx")+SUMIFS(NOx!L:L,NOx!$B:$B,$A12,NOx!$A:$A,"TRNNOx")</f>
        <v>3505.7472327634791</v>
      </c>
    </row>
    <row r="13" spans="1:11" x14ac:dyDescent="0.25">
      <c r="A13" s="2" t="s">
        <v>11</v>
      </c>
      <c r="B13" s="15">
        <f>SUMIFS(NOx!C:C,NOx!$B:$B,$A13,NOx!$A:$A,"COMNOx")+SUMIFS(NOx!C:C,NOx!$B:$B,$A13,NOx!$A:$A,"ELCNOx")+SUMIFS(NOx!C:C,NOx!$B:$B,$A13,NOx!$A:$A,"ETHNOx")+SUMIFS(NOx!C:C,NOx!$B:$B,$A13,NOx!$A:$A,"INDNOx")+SUMIFS(NOx!C:C,NOx!$B:$B,$A13,NOx!$A:$A,"REFNOx")+SUMIFS(NOx!C:C,NOx!$B:$B,$A13,NOx!$A:$A,"RESNOx")+SUMIFS(NOx!C:C,NOx!$B:$B,$A13,NOx!$A:$A,"RSSNOx")+SUMIFS(NOx!C:C,NOx!$B:$B,$A13,NOx!$A:$A,"TRNNOx")</f>
        <v>0</v>
      </c>
      <c r="C13" s="15">
        <f>SUMIFS(NOx!D:D,NOx!$B:$B,$A13,NOx!$A:$A,"COMNOx")+SUMIFS(NOx!D:D,NOx!$B:$B,$A13,NOx!$A:$A,"ELCNOx")+SUMIFS(NOx!D:D,NOx!$B:$B,$A13,NOx!$A:$A,"ETHNOx")+SUMIFS(NOx!D:D,NOx!$B:$B,$A13,NOx!$A:$A,"INDNOx")+SUMIFS(NOx!D:D,NOx!$B:$B,$A13,NOx!$A:$A,"REFNOx")+SUMIFS(NOx!D:D,NOx!$B:$B,$A13,NOx!$A:$A,"RESNOx")+SUMIFS(NOx!D:D,NOx!$B:$B,$A13,NOx!$A:$A,"RSSNOx")+SUMIFS(NOx!D:D,NOx!$B:$B,$A13,NOx!$A:$A,"TRNNOx")</f>
        <v>0</v>
      </c>
      <c r="D13" s="15">
        <f>SUMIFS(NOx!E:E,NOx!$B:$B,$A13,NOx!$A:$A,"COMNOx")+SUMIFS(NOx!E:E,NOx!$B:$B,$A13,NOx!$A:$A,"ELCNOx")+SUMIFS(NOx!E:E,NOx!$B:$B,$A13,NOx!$A:$A,"ETHNOx")+SUMIFS(NOx!E:E,NOx!$B:$B,$A13,NOx!$A:$A,"INDNOx")+SUMIFS(NOx!E:E,NOx!$B:$B,$A13,NOx!$A:$A,"REFNOx")+SUMIFS(NOx!E:E,NOx!$B:$B,$A13,NOx!$A:$A,"RESNOx")+SUMIFS(NOx!E:E,NOx!$B:$B,$A13,NOx!$A:$A,"RSSNOx")+SUMIFS(NOx!E:E,NOx!$B:$B,$A13,NOx!$A:$A,"TRNNOx")</f>
        <v>0</v>
      </c>
      <c r="E13" s="15">
        <f>SUMIFS(NOx!F:F,NOx!$B:$B,$A13,NOx!$A:$A,"COMNOx")+SUMIFS(NOx!F:F,NOx!$B:$B,$A13,NOx!$A:$A,"ELCNOx")+SUMIFS(NOx!F:F,NOx!$B:$B,$A13,NOx!$A:$A,"ETHNOx")+SUMIFS(NOx!F:F,NOx!$B:$B,$A13,NOx!$A:$A,"INDNOx")+SUMIFS(NOx!F:F,NOx!$B:$B,$A13,NOx!$A:$A,"REFNOx")+SUMIFS(NOx!F:F,NOx!$B:$B,$A13,NOx!$A:$A,"RESNOx")+SUMIFS(NOx!F:F,NOx!$B:$B,$A13,NOx!$A:$A,"RSSNOx")+SUMIFS(NOx!F:F,NOx!$B:$B,$A13,NOx!$A:$A,"TRNNOx")</f>
        <v>0</v>
      </c>
      <c r="F13" s="15">
        <f>SUMIFS(NOx!G:G,NOx!$B:$B,$A13,NOx!$A:$A,"COMNOx")+SUMIFS(NOx!G:G,NOx!$B:$B,$A13,NOx!$A:$A,"ELCNOx")+SUMIFS(NOx!G:G,NOx!$B:$B,$A13,NOx!$A:$A,"ETHNOx")+SUMIFS(NOx!G:G,NOx!$B:$B,$A13,NOx!$A:$A,"INDNOx")+SUMIFS(NOx!G:G,NOx!$B:$B,$A13,NOx!$A:$A,"REFNOx")+SUMIFS(NOx!G:G,NOx!$B:$B,$A13,NOx!$A:$A,"RESNOx")+SUMIFS(NOx!G:G,NOx!$B:$B,$A13,NOx!$A:$A,"RSSNOx")+SUMIFS(NOx!G:G,NOx!$B:$B,$A13,NOx!$A:$A,"TRNNOx")</f>
        <v>0</v>
      </c>
      <c r="G13" s="15">
        <f>SUMIFS(NOx!H:H,NOx!$B:$B,$A13,NOx!$A:$A,"COMNOx")+SUMIFS(NOx!H:H,NOx!$B:$B,$A13,NOx!$A:$A,"ELCNOx")+SUMIFS(NOx!H:H,NOx!$B:$B,$A13,NOx!$A:$A,"ETHNOx")+SUMIFS(NOx!H:H,NOx!$B:$B,$A13,NOx!$A:$A,"INDNOx")+SUMIFS(NOx!H:H,NOx!$B:$B,$A13,NOx!$A:$A,"REFNOx")+SUMIFS(NOx!H:H,NOx!$B:$B,$A13,NOx!$A:$A,"RESNOx")+SUMIFS(NOx!H:H,NOx!$B:$B,$A13,NOx!$A:$A,"RSSNOx")+SUMIFS(NOx!H:H,NOx!$B:$B,$A13,NOx!$A:$A,"TRNNOx")</f>
        <v>0</v>
      </c>
      <c r="H13" s="15">
        <f>SUMIFS(NOx!I:I,NOx!$B:$B,$A13,NOx!$A:$A,"COMNOx")+SUMIFS(NOx!I:I,NOx!$B:$B,$A13,NOx!$A:$A,"ELCNOx")+SUMIFS(NOx!I:I,NOx!$B:$B,$A13,NOx!$A:$A,"ETHNOx")+SUMIFS(NOx!I:I,NOx!$B:$B,$A13,NOx!$A:$A,"INDNOx")+SUMIFS(NOx!I:I,NOx!$B:$B,$A13,NOx!$A:$A,"REFNOx")+SUMIFS(NOx!I:I,NOx!$B:$B,$A13,NOx!$A:$A,"RESNOx")+SUMIFS(NOx!I:I,NOx!$B:$B,$A13,NOx!$A:$A,"RSSNOx")+SUMIFS(NOx!I:I,NOx!$B:$B,$A13,NOx!$A:$A,"TRNNOx")</f>
        <v>0</v>
      </c>
      <c r="I13" s="15">
        <f>SUMIFS(NOx!J:J,NOx!$B:$B,$A13,NOx!$A:$A,"COMNOx")+SUMIFS(NOx!J:J,NOx!$B:$B,$A13,NOx!$A:$A,"ELCNOx")+SUMIFS(NOx!J:J,NOx!$B:$B,$A13,NOx!$A:$A,"ETHNOx")+SUMIFS(NOx!J:J,NOx!$B:$B,$A13,NOx!$A:$A,"INDNOx")+SUMIFS(NOx!J:J,NOx!$B:$B,$A13,NOx!$A:$A,"REFNOx")+SUMIFS(NOx!J:J,NOx!$B:$B,$A13,NOx!$A:$A,"RESNOx")+SUMIFS(NOx!J:J,NOx!$B:$B,$A13,NOx!$A:$A,"RSSNOx")+SUMIFS(NOx!J:J,NOx!$B:$B,$A13,NOx!$A:$A,"TRNNOx")</f>
        <v>0</v>
      </c>
      <c r="J13" s="15">
        <f>SUMIFS(NOx!K:K,NOx!$B:$B,$A13,NOx!$A:$A,"COMNOx")+SUMIFS(NOx!K:K,NOx!$B:$B,$A13,NOx!$A:$A,"ELCNOx")+SUMIFS(NOx!K:K,NOx!$B:$B,$A13,NOx!$A:$A,"ETHNOx")+SUMIFS(NOx!K:K,NOx!$B:$B,$A13,NOx!$A:$A,"INDNOx")+SUMIFS(NOx!K:K,NOx!$B:$B,$A13,NOx!$A:$A,"REFNOx")+SUMIFS(NOx!K:K,NOx!$B:$B,$A13,NOx!$A:$A,"RESNOx")+SUMIFS(NOx!K:K,NOx!$B:$B,$A13,NOx!$A:$A,"RSSNOx")+SUMIFS(NOx!K:K,NOx!$B:$B,$A13,NOx!$A:$A,"TRNNOx")</f>
        <v>0</v>
      </c>
      <c r="K13" s="15">
        <f>SUMIFS(NOx!L:L,NOx!$B:$B,$A13,NOx!$A:$A,"COMNOx")+SUMIFS(NOx!L:L,NOx!$B:$B,$A13,NOx!$A:$A,"ELCNOx")+SUMIFS(NOx!L:L,NOx!$B:$B,$A13,NOx!$A:$A,"ETHNOx")+SUMIFS(NOx!L:L,NOx!$B:$B,$A13,NOx!$A:$A,"INDNOx")+SUMIFS(NOx!L:L,NOx!$B:$B,$A13,NOx!$A:$A,"REFNOx")+SUMIFS(NOx!L:L,NOx!$B:$B,$A13,NOx!$A:$A,"RESNOx")+SUMIFS(NOx!L:L,NOx!$B:$B,$A13,NOx!$A:$A,"RSSNOx")+SUMIFS(NOx!L:L,NOx!$B:$B,$A13,NOx!$A:$A,"TRNNOx")</f>
        <v>0</v>
      </c>
    </row>
    <row r="14" spans="1:11" x14ac:dyDescent="0.25">
      <c r="A14" s="2" t="s">
        <v>12</v>
      </c>
      <c r="B14" s="15">
        <f>SUMIFS(NOx!C:C,NOx!$B:$B,$A14,NOx!$A:$A,"COMNOx")+SUMIFS(NOx!C:C,NOx!$B:$B,$A14,NOx!$A:$A,"ELCNOx")+SUMIFS(NOx!C:C,NOx!$B:$B,$A14,NOx!$A:$A,"ETHNOx")+SUMIFS(NOx!C:C,NOx!$B:$B,$A14,NOx!$A:$A,"INDNOx")+SUMIFS(NOx!C:C,NOx!$B:$B,$A14,NOx!$A:$A,"REFNOx")+SUMIFS(NOx!C:C,NOx!$B:$B,$A14,NOx!$A:$A,"RESNOx")+SUMIFS(NOx!C:C,NOx!$B:$B,$A14,NOx!$A:$A,"RSSNOx")+SUMIFS(NOx!C:C,NOx!$B:$B,$A14,NOx!$A:$A,"TRNNOx")</f>
        <v>0</v>
      </c>
      <c r="C14" s="15">
        <f>SUMIFS(NOx!D:D,NOx!$B:$B,$A14,NOx!$A:$A,"COMNOx")+SUMIFS(NOx!D:D,NOx!$B:$B,$A14,NOx!$A:$A,"ELCNOx")+SUMIFS(NOx!D:D,NOx!$B:$B,$A14,NOx!$A:$A,"ETHNOx")+SUMIFS(NOx!D:D,NOx!$B:$B,$A14,NOx!$A:$A,"INDNOx")+SUMIFS(NOx!D:D,NOx!$B:$B,$A14,NOx!$A:$A,"REFNOx")+SUMIFS(NOx!D:D,NOx!$B:$B,$A14,NOx!$A:$A,"RESNOx")+SUMIFS(NOx!D:D,NOx!$B:$B,$A14,NOx!$A:$A,"RSSNOx")+SUMIFS(NOx!D:D,NOx!$B:$B,$A14,NOx!$A:$A,"TRNNOx")</f>
        <v>0</v>
      </c>
      <c r="D14" s="15">
        <f>SUMIFS(NOx!E:E,NOx!$B:$B,$A14,NOx!$A:$A,"COMNOx")+SUMIFS(NOx!E:E,NOx!$B:$B,$A14,NOx!$A:$A,"ELCNOx")+SUMIFS(NOx!E:E,NOx!$B:$B,$A14,NOx!$A:$A,"ETHNOx")+SUMIFS(NOx!E:E,NOx!$B:$B,$A14,NOx!$A:$A,"INDNOx")+SUMIFS(NOx!E:E,NOx!$B:$B,$A14,NOx!$A:$A,"REFNOx")+SUMIFS(NOx!E:E,NOx!$B:$B,$A14,NOx!$A:$A,"RESNOx")+SUMIFS(NOx!E:E,NOx!$B:$B,$A14,NOx!$A:$A,"RSSNOx")+SUMIFS(NOx!E:E,NOx!$B:$B,$A14,NOx!$A:$A,"TRNNOx")</f>
        <v>0</v>
      </c>
      <c r="E14" s="15">
        <f>SUMIFS(NOx!F:F,NOx!$B:$B,$A14,NOx!$A:$A,"COMNOx")+SUMIFS(NOx!F:F,NOx!$B:$B,$A14,NOx!$A:$A,"ELCNOx")+SUMIFS(NOx!F:F,NOx!$B:$B,$A14,NOx!$A:$A,"ETHNOx")+SUMIFS(NOx!F:F,NOx!$B:$B,$A14,NOx!$A:$A,"INDNOx")+SUMIFS(NOx!F:F,NOx!$B:$B,$A14,NOx!$A:$A,"REFNOx")+SUMIFS(NOx!F:F,NOx!$B:$B,$A14,NOx!$A:$A,"RESNOx")+SUMIFS(NOx!F:F,NOx!$B:$B,$A14,NOx!$A:$A,"RSSNOx")+SUMIFS(NOx!F:F,NOx!$B:$B,$A14,NOx!$A:$A,"TRNNOx")</f>
        <v>0</v>
      </c>
      <c r="F14" s="15">
        <f>SUMIFS(NOx!G:G,NOx!$B:$B,$A14,NOx!$A:$A,"COMNOx")+SUMIFS(NOx!G:G,NOx!$B:$B,$A14,NOx!$A:$A,"ELCNOx")+SUMIFS(NOx!G:G,NOx!$B:$B,$A14,NOx!$A:$A,"ETHNOx")+SUMIFS(NOx!G:G,NOx!$B:$B,$A14,NOx!$A:$A,"INDNOx")+SUMIFS(NOx!G:G,NOx!$B:$B,$A14,NOx!$A:$A,"REFNOx")+SUMIFS(NOx!G:G,NOx!$B:$B,$A14,NOx!$A:$A,"RESNOx")+SUMIFS(NOx!G:G,NOx!$B:$B,$A14,NOx!$A:$A,"RSSNOx")+SUMIFS(NOx!G:G,NOx!$B:$B,$A14,NOx!$A:$A,"TRNNOx")</f>
        <v>0</v>
      </c>
      <c r="G14" s="15">
        <f>SUMIFS(NOx!H:H,NOx!$B:$B,$A14,NOx!$A:$A,"COMNOx")+SUMIFS(NOx!H:H,NOx!$B:$B,$A14,NOx!$A:$A,"ELCNOx")+SUMIFS(NOx!H:H,NOx!$B:$B,$A14,NOx!$A:$A,"ETHNOx")+SUMIFS(NOx!H:H,NOx!$B:$B,$A14,NOx!$A:$A,"INDNOx")+SUMIFS(NOx!H:H,NOx!$B:$B,$A14,NOx!$A:$A,"REFNOx")+SUMIFS(NOx!H:H,NOx!$B:$B,$A14,NOx!$A:$A,"RESNOx")+SUMIFS(NOx!H:H,NOx!$B:$B,$A14,NOx!$A:$A,"RSSNOx")+SUMIFS(NOx!H:H,NOx!$B:$B,$A14,NOx!$A:$A,"TRNNOx")</f>
        <v>0</v>
      </c>
      <c r="H14" s="15">
        <f>SUMIFS(NOx!I:I,NOx!$B:$B,$A14,NOx!$A:$A,"COMNOx")+SUMIFS(NOx!I:I,NOx!$B:$B,$A14,NOx!$A:$A,"ELCNOx")+SUMIFS(NOx!I:I,NOx!$B:$B,$A14,NOx!$A:$A,"ETHNOx")+SUMIFS(NOx!I:I,NOx!$B:$B,$A14,NOx!$A:$A,"INDNOx")+SUMIFS(NOx!I:I,NOx!$B:$B,$A14,NOx!$A:$A,"REFNOx")+SUMIFS(NOx!I:I,NOx!$B:$B,$A14,NOx!$A:$A,"RESNOx")+SUMIFS(NOx!I:I,NOx!$B:$B,$A14,NOx!$A:$A,"RSSNOx")+SUMIFS(NOx!I:I,NOx!$B:$B,$A14,NOx!$A:$A,"TRNNOx")</f>
        <v>0</v>
      </c>
      <c r="I14" s="15">
        <f>SUMIFS(NOx!J:J,NOx!$B:$B,$A14,NOx!$A:$A,"COMNOx")+SUMIFS(NOx!J:J,NOx!$B:$B,$A14,NOx!$A:$A,"ELCNOx")+SUMIFS(NOx!J:J,NOx!$B:$B,$A14,NOx!$A:$A,"ETHNOx")+SUMIFS(NOx!J:J,NOx!$B:$B,$A14,NOx!$A:$A,"INDNOx")+SUMIFS(NOx!J:J,NOx!$B:$B,$A14,NOx!$A:$A,"REFNOx")+SUMIFS(NOx!J:J,NOx!$B:$B,$A14,NOx!$A:$A,"RESNOx")+SUMIFS(NOx!J:J,NOx!$B:$B,$A14,NOx!$A:$A,"RSSNOx")+SUMIFS(NOx!J:J,NOx!$B:$B,$A14,NOx!$A:$A,"TRNNOx")</f>
        <v>0</v>
      </c>
      <c r="J14" s="15">
        <f>SUMIFS(NOx!K:K,NOx!$B:$B,$A14,NOx!$A:$A,"COMNOx")+SUMIFS(NOx!K:K,NOx!$B:$B,$A14,NOx!$A:$A,"ELCNOx")+SUMIFS(NOx!K:K,NOx!$B:$B,$A14,NOx!$A:$A,"ETHNOx")+SUMIFS(NOx!K:K,NOx!$B:$B,$A14,NOx!$A:$A,"INDNOx")+SUMIFS(NOx!K:K,NOx!$B:$B,$A14,NOx!$A:$A,"REFNOx")+SUMIFS(NOx!K:K,NOx!$B:$B,$A14,NOx!$A:$A,"RESNOx")+SUMIFS(NOx!K:K,NOx!$B:$B,$A14,NOx!$A:$A,"RSSNOx")+SUMIFS(NOx!K:K,NOx!$B:$B,$A14,NOx!$A:$A,"TRNNOx")</f>
        <v>0</v>
      </c>
      <c r="K14" s="15">
        <f>SUMIFS(NOx!L:L,NOx!$B:$B,$A14,NOx!$A:$A,"COMNOx")+SUMIFS(NOx!L:L,NOx!$B:$B,$A14,NOx!$A:$A,"ELCNOx")+SUMIFS(NOx!L:L,NOx!$B:$B,$A14,NOx!$A:$A,"ETHNOx")+SUMIFS(NOx!L:L,NOx!$B:$B,$A14,NOx!$A:$A,"INDNOx")+SUMIFS(NOx!L:L,NOx!$B:$B,$A14,NOx!$A:$A,"REFNOx")+SUMIFS(NOx!L:L,NOx!$B:$B,$A14,NOx!$A:$A,"RESNOx")+SUMIFS(NOx!L:L,NOx!$B:$B,$A14,NOx!$A:$A,"RSSNOx")+SUMIFS(NOx!L:L,NOx!$B:$B,$A14,NOx!$A:$A,"TRNNOx")</f>
        <v>0</v>
      </c>
    </row>
    <row r="15" spans="1:11" x14ac:dyDescent="0.25">
      <c r="A15" s="2" t="s">
        <v>13</v>
      </c>
      <c r="B15" s="15">
        <f>SUMIFS(NOx!C:C,NOx!$B:$B,$A15,NOx!$A:$A,"COMNOx")+SUMIFS(NOx!C:C,NOx!$B:$B,$A15,NOx!$A:$A,"ELCNOx")+SUMIFS(NOx!C:C,NOx!$B:$B,$A15,NOx!$A:$A,"ETHNOx")+SUMIFS(NOx!C:C,NOx!$B:$B,$A15,NOx!$A:$A,"INDNOx")+SUMIFS(NOx!C:C,NOx!$B:$B,$A15,NOx!$A:$A,"REFNOx")+SUMIFS(NOx!C:C,NOx!$B:$B,$A15,NOx!$A:$A,"RESNOx")+SUMIFS(NOx!C:C,NOx!$B:$B,$A15,NOx!$A:$A,"RSSNOx")+SUMIFS(NOx!C:C,NOx!$B:$B,$A15,NOx!$A:$A,"TRNNOx")</f>
        <v>11156.49261096137</v>
      </c>
      <c r="C15" s="15">
        <f>SUMIFS(NOx!D:D,NOx!$B:$B,$A15,NOx!$A:$A,"COMNOx")+SUMIFS(NOx!D:D,NOx!$B:$B,$A15,NOx!$A:$A,"ELCNOx")+SUMIFS(NOx!D:D,NOx!$B:$B,$A15,NOx!$A:$A,"ETHNOx")+SUMIFS(NOx!D:D,NOx!$B:$B,$A15,NOx!$A:$A,"INDNOx")+SUMIFS(NOx!D:D,NOx!$B:$B,$A15,NOx!$A:$A,"REFNOx")+SUMIFS(NOx!D:D,NOx!$B:$B,$A15,NOx!$A:$A,"RESNOx")+SUMIFS(NOx!D:D,NOx!$B:$B,$A15,NOx!$A:$A,"RSSNOx")+SUMIFS(NOx!D:D,NOx!$B:$B,$A15,NOx!$A:$A,"TRNNOx")</f>
        <v>10503.488925357711</v>
      </c>
      <c r="D15" s="15">
        <f>SUMIFS(NOx!E:E,NOx!$B:$B,$A15,NOx!$A:$A,"COMNOx")+SUMIFS(NOx!E:E,NOx!$B:$B,$A15,NOx!$A:$A,"ELCNOx")+SUMIFS(NOx!E:E,NOx!$B:$B,$A15,NOx!$A:$A,"ETHNOx")+SUMIFS(NOx!E:E,NOx!$B:$B,$A15,NOx!$A:$A,"INDNOx")+SUMIFS(NOx!E:E,NOx!$B:$B,$A15,NOx!$A:$A,"REFNOx")+SUMIFS(NOx!E:E,NOx!$B:$B,$A15,NOx!$A:$A,"RESNOx")+SUMIFS(NOx!E:E,NOx!$B:$B,$A15,NOx!$A:$A,"RSSNOx")+SUMIFS(NOx!E:E,NOx!$B:$B,$A15,NOx!$A:$A,"TRNNOx")</f>
        <v>7461.337147128238</v>
      </c>
      <c r="E15" s="15">
        <f>SUMIFS(NOx!F:F,NOx!$B:$B,$A15,NOx!$A:$A,"COMNOx")+SUMIFS(NOx!F:F,NOx!$B:$B,$A15,NOx!$A:$A,"ELCNOx")+SUMIFS(NOx!F:F,NOx!$B:$B,$A15,NOx!$A:$A,"ETHNOx")+SUMIFS(NOx!F:F,NOx!$B:$B,$A15,NOx!$A:$A,"INDNOx")+SUMIFS(NOx!F:F,NOx!$B:$B,$A15,NOx!$A:$A,"REFNOx")+SUMIFS(NOx!F:F,NOx!$B:$B,$A15,NOx!$A:$A,"RESNOx")+SUMIFS(NOx!F:F,NOx!$B:$B,$A15,NOx!$A:$A,"RSSNOx")+SUMIFS(NOx!F:F,NOx!$B:$B,$A15,NOx!$A:$A,"TRNNOx")</f>
        <v>5766.1138130660565</v>
      </c>
      <c r="F15" s="15">
        <f>SUMIFS(NOx!G:G,NOx!$B:$B,$A15,NOx!$A:$A,"COMNOx")+SUMIFS(NOx!G:G,NOx!$B:$B,$A15,NOx!$A:$A,"ELCNOx")+SUMIFS(NOx!G:G,NOx!$B:$B,$A15,NOx!$A:$A,"ETHNOx")+SUMIFS(NOx!G:G,NOx!$B:$B,$A15,NOx!$A:$A,"INDNOx")+SUMIFS(NOx!G:G,NOx!$B:$B,$A15,NOx!$A:$A,"REFNOx")+SUMIFS(NOx!G:G,NOx!$B:$B,$A15,NOx!$A:$A,"RESNOx")+SUMIFS(NOx!G:G,NOx!$B:$B,$A15,NOx!$A:$A,"RSSNOx")+SUMIFS(NOx!G:G,NOx!$B:$B,$A15,NOx!$A:$A,"TRNNOx")</f>
        <v>4725.0234351229919</v>
      </c>
      <c r="G15" s="15">
        <f>SUMIFS(NOx!H:H,NOx!$B:$B,$A15,NOx!$A:$A,"COMNOx")+SUMIFS(NOx!H:H,NOx!$B:$B,$A15,NOx!$A:$A,"ELCNOx")+SUMIFS(NOx!H:H,NOx!$B:$B,$A15,NOx!$A:$A,"ETHNOx")+SUMIFS(NOx!H:H,NOx!$B:$B,$A15,NOx!$A:$A,"INDNOx")+SUMIFS(NOx!H:H,NOx!$B:$B,$A15,NOx!$A:$A,"REFNOx")+SUMIFS(NOx!H:H,NOx!$B:$B,$A15,NOx!$A:$A,"RESNOx")+SUMIFS(NOx!H:H,NOx!$B:$B,$A15,NOx!$A:$A,"RSSNOx")+SUMIFS(NOx!H:H,NOx!$B:$B,$A15,NOx!$A:$A,"TRNNOx")</f>
        <v>4541.8456008280064</v>
      </c>
      <c r="H15" s="15">
        <f>SUMIFS(NOx!I:I,NOx!$B:$B,$A15,NOx!$A:$A,"COMNOx")+SUMIFS(NOx!I:I,NOx!$B:$B,$A15,NOx!$A:$A,"ELCNOx")+SUMIFS(NOx!I:I,NOx!$B:$B,$A15,NOx!$A:$A,"ETHNOx")+SUMIFS(NOx!I:I,NOx!$B:$B,$A15,NOx!$A:$A,"INDNOx")+SUMIFS(NOx!I:I,NOx!$B:$B,$A15,NOx!$A:$A,"REFNOx")+SUMIFS(NOx!I:I,NOx!$B:$B,$A15,NOx!$A:$A,"RESNOx")+SUMIFS(NOx!I:I,NOx!$B:$B,$A15,NOx!$A:$A,"RSSNOx")+SUMIFS(NOx!I:I,NOx!$B:$B,$A15,NOx!$A:$A,"TRNNOx")</f>
        <v>4331.4523787276512</v>
      </c>
      <c r="I15" s="15">
        <f>SUMIFS(NOx!J:J,NOx!$B:$B,$A15,NOx!$A:$A,"COMNOx")+SUMIFS(NOx!J:J,NOx!$B:$B,$A15,NOx!$A:$A,"ELCNOx")+SUMIFS(NOx!J:J,NOx!$B:$B,$A15,NOx!$A:$A,"ETHNOx")+SUMIFS(NOx!J:J,NOx!$B:$B,$A15,NOx!$A:$A,"INDNOx")+SUMIFS(NOx!J:J,NOx!$B:$B,$A15,NOx!$A:$A,"REFNOx")+SUMIFS(NOx!J:J,NOx!$B:$B,$A15,NOx!$A:$A,"RESNOx")+SUMIFS(NOx!J:J,NOx!$B:$B,$A15,NOx!$A:$A,"RSSNOx")+SUMIFS(NOx!J:J,NOx!$B:$B,$A15,NOx!$A:$A,"TRNNOx")</f>
        <v>4300.5209712818505</v>
      </c>
      <c r="J15" s="15">
        <f>SUMIFS(NOx!K:K,NOx!$B:$B,$A15,NOx!$A:$A,"COMNOx")+SUMIFS(NOx!K:K,NOx!$B:$B,$A15,NOx!$A:$A,"ELCNOx")+SUMIFS(NOx!K:K,NOx!$B:$B,$A15,NOx!$A:$A,"ETHNOx")+SUMIFS(NOx!K:K,NOx!$B:$B,$A15,NOx!$A:$A,"INDNOx")+SUMIFS(NOx!K:K,NOx!$B:$B,$A15,NOx!$A:$A,"REFNOx")+SUMIFS(NOx!K:K,NOx!$B:$B,$A15,NOx!$A:$A,"RESNOx")+SUMIFS(NOx!K:K,NOx!$B:$B,$A15,NOx!$A:$A,"RSSNOx")+SUMIFS(NOx!K:K,NOx!$B:$B,$A15,NOx!$A:$A,"TRNNOx")</f>
        <v>4092.2991127073774</v>
      </c>
      <c r="K15" s="15">
        <f>SUMIFS(NOx!L:L,NOx!$B:$B,$A15,NOx!$A:$A,"COMNOx")+SUMIFS(NOx!L:L,NOx!$B:$B,$A15,NOx!$A:$A,"ELCNOx")+SUMIFS(NOx!L:L,NOx!$B:$B,$A15,NOx!$A:$A,"ETHNOx")+SUMIFS(NOx!L:L,NOx!$B:$B,$A15,NOx!$A:$A,"INDNOx")+SUMIFS(NOx!L:L,NOx!$B:$B,$A15,NOx!$A:$A,"REFNOx")+SUMIFS(NOx!L:L,NOx!$B:$B,$A15,NOx!$A:$A,"RESNOx")+SUMIFS(NOx!L:L,NOx!$B:$B,$A15,NOx!$A:$A,"RSSNOx")+SUMIFS(NOx!L:L,NOx!$B:$B,$A15,NOx!$A:$A,"TRNNOx")</f>
        <v>3528.949925062223</v>
      </c>
    </row>
    <row r="16" spans="1:11" x14ac:dyDescent="0.25">
      <c r="A16" s="2" t="s">
        <v>14</v>
      </c>
      <c r="B16" s="15">
        <f>SUMIFS(NOx!C:C,NOx!$B:$B,$A16,NOx!$A:$A,"COMNOx")+SUMIFS(NOx!C:C,NOx!$B:$B,$A16,NOx!$A:$A,"ELCNOx")+SUMIFS(NOx!C:C,NOx!$B:$B,$A16,NOx!$A:$A,"ETHNOx")+SUMIFS(NOx!C:C,NOx!$B:$B,$A16,NOx!$A:$A,"INDNOx")+SUMIFS(NOx!C:C,NOx!$B:$B,$A16,NOx!$A:$A,"REFNOx")+SUMIFS(NOx!C:C,NOx!$B:$B,$A16,NOx!$A:$A,"RESNOx")+SUMIFS(NOx!C:C,NOx!$B:$B,$A16,NOx!$A:$A,"RSSNOx")+SUMIFS(NOx!C:C,NOx!$B:$B,$A16,NOx!$A:$A,"TRNNOx")</f>
        <v>11156.506407355915</v>
      </c>
      <c r="C16" s="15">
        <f>SUMIFS(NOx!D:D,NOx!$B:$B,$A16,NOx!$A:$A,"COMNOx")+SUMIFS(NOx!D:D,NOx!$B:$B,$A16,NOx!$A:$A,"ELCNOx")+SUMIFS(NOx!D:D,NOx!$B:$B,$A16,NOx!$A:$A,"ETHNOx")+SUMIFS(NOx!D:D,NOx!$B:$B,$A16,NOx!$A:$A,"INDNOx")+SUMIFS(NOx!D:D,NOx!$B:$B,$A16,NOx!$A:$A,"REFNOx")+SUMIFS(NOx!D:D,NOx!$B:$B,$A16,NOx!$A:$A,"RESNOx")+SUMIFS(NOx!D:D,NOx!$B:$B,$A16,NOx!$A:$A,"RSSNOx")+SUMIFS(NOx!D:D,NOx!$B:$B,$A16,NOx!$A:$A,"TRNNOx")</f>
        <v>10501.357961125806</v>
      </c>
      <c r="D16" s="15">
        <f>SUMIFS(NOx!E:E,NOx!$B:$B,$A16,NOx!$A:$A,"COMNOx")+SUMIFS(NOx!E:E,NOx!$B:$B,$A16,NOx!$A:$A,"ELCNOx")+SUMIFS(NOx!E:E,NOx!$B:$B,$A16,NOx!$A:$A,"ETHNOx")+SUMIFS(NOx!E:E,NOx!$B:$B,$A16,NOx!$A:$A,"INDNOx")+SUMIFS(NOx!E:E,NOx!$B:$B,$A16,NOx!$A:$A,"REFNOx")+SUMIFS(NOx!E:E,NOx!$B:$B,$A16,NOx!$A:$A,"RESNOx")+SUMIFS(NOx!E:E,NOx!$B:$B,$A16,NOx!$A:$A,"RSSNOx")+SUMIFS(NOx!E:E,NOx!$B:$B,$A16,NOx!$A:$A,"TRNNOx")</f>
        <v>7459.381543657757</v>
      </c>
      <c r="E16" s="15">
        <f>SUMIFS(NOx!F:F,NOx!$B:$B,$A16,NOx!$A:$A,"COMNOx")+SUMIFS(NOx!F:F,NOx!$B:$B,$A16,NOx!$A:$A,"ELCNOx")+SUMIFS(NOx!F:F,NOx!$B:$B,$A16,NOx!$A:$A,"ETHNOx")+SUMIFS(NOx!F:F,NOx!$B:$B,$A16,NOx!$A:$A,"INDNOx")+SUMIFS(NOx!F:F,NOx!$B:$B,$A16,NOx!$A:$A,"REFNOx")+SUMIFS(NOx!F:F,NOx!$B:$B,$A16,NOx!$A:$A,"RESNOx")+SUMIFS(NOx!F:F,NOx!$B:$B,$A16,NOx!$A:$A,"RSSNOx")+SUMIFS(NOx!F:F,NOx!$B:$B,$A16,NOx!$A:$A,"TRNNOx")</f>
        <v>5765.9938921057656</v>
      </c>
      <c r="F16" s="15">
        <f>SUMIFS(NOx!G:G,NOx!$B:$B,$A16,NOx!$A:$A,"COMNOx")+SUMIFS(NOx!G:G,NOx!$B:$B,$A16,NOx!$A:$A,"ELCNOx")+SUMIFS(NOx!G:G,NOx!$B:$B,$A16,NOx!$A:$A,"ETHNOx")+SUMIFS(NOx!G:G,NOx!$B:$B,$A16,NOx!$A:$A,"INDNOx")+SUMIFS(NOx!G:G,NOx!$B:$B,$A16,NOx!$A:$A,"REFNOx")+SUMIFS(NOx!G:G,NOx!$B:$B,$A16,NOx!$A:$A,"RESNOx")+SUMIFS(NOx!G:G,NOx!$B:$B,$A16,NOx!$A:$A,"RSSNOx")+SUMIFS(NOx!G:G,NOx!$B:$B,$A16,NOx!$A:$A,"TRNNOx")</f>
        <v>4725.0234351193212</v>
      </c>
      <c r="G16" s="15">
        <f>SUMIFS(NOx!H:H,NOx!$B:$B,$A16,NOx!$A:$A,"COMNOx")+SUMIFS(NOx!H:H,NOx!$B:$B,$A16,NOx!$A:$A,"ELCNOx")+SUMIFS(NOx!H:H,NOx!$B:$B,$A16,NOx!$A:$A,"ETHNOx")+SUMIFS(NOx!H:H,NOx!$B:$B,$A16,NOx!$A:$A,"INDNOx")+SUMIFS(NOx!H:H,NOx!$B:$B,$A16,NOx!$A:$A,"REFNOx")+SUMIFS(NOx!H:H,NOx!$B:$B,$A16,NOx!$A:$A,"RESNOx")+SUMIFS(NOx!H:H,NOx!$B:$B,$A16,NOx!$A:$A,"RSSNOx")+SUMIFS(NOx!H:H,NOx!$B:$B,$A16,NOx!$A:$A,"TRNNOx")</f>
        <v>4541.8456008393732</v>
      </c>
      <c r="H16" s="15">
        <f>SUMIFS(NOx!I:I,NOx!$B:$B,$A16,NOx!$A:$A,"COMNOx")+SUMIFS(NOx!I:I,NOx!$B:$B,$A16,NOx!$A:$A,"ELCNOx")+SUMIFS(NOx!I:I,NOx!$B:$B,$A16,NOx!$A:$A,"ETHNOx")+SUMIFS(NOx!I:I,NOx!$B:$B,$A16,NOx!$A:$A,"INDNOx")+SUMIFS(NOx!I:I,NOx!$B:$B,$A16,NOx!$A:$A,"REFNOx")+SUMIFS(NOx!I:I,NOx!$B:$B,$A16,NOx!$A:$A,"RESNOx")+SUMIFS(NOx!I:I,NOx!$B:$B,$A16,NOx!$A:$A,"RSSNOx")+SUMIFS(NOx!I:I,NOx!$B:$B,$A16,NOx!$A:$A,"TRNNOx")</f>
        <v>4331.4523787342468</v>
      </c>
      <c r="I16" s="15">
        <f>SUMIFS(NOx!J:J,NOx!$B:$B,$A16,NOx!$A:$A,"COMNOx")+SUMIFS(NOx!J:J,NOx!$B:$B,$A16,NOx!$A:$A,"ELCNOx")+SUMIFS(NOx!J:J,NOx!$B:$B,$A16,NOx!$A:$A,"ETHNOx")+SUMIFS(NOx!J:J,NOx!$B:$B,$A16,NOx!$A:$A,"INDNOx")+SUMIFS(NOx!J:J,NOx!$B:$B,$A16,NOx!$A:$A,"REFNOx")+SUMIFS(NOx!J:J,NOx!$B:$B,$A16,NOx!$A:$A,"RESNOx")+SUMIFS(NOx!J:J,NOx!$B:$B,$A16,NOx!$A:$A,"RSSNOx")+SUMIFS(NOx!J:J,NOx!$B:$B,$A16,NOx!$A:$A,"TRNNOx")</f>
        <v>4300.520971211341</v>
      </c>
      <c r="J16" s="15">
        <f>SUMIFS(NOx!K:K,NOx!$B:$B,$A16,NOx!$A:$A,"COMNOx")+SUMIFS(NOx!K:K,NOx!$B:$B,$A16,NOx!$A:$A,"ELCNOx")+SUMIFS(NOx!K:K,NOx!$B:$B,$A16,NOx!$A:$A,"ETHNOx")+SUMIFS(NOx!K:K,NOx!$B:$B,$A16,NOx!$A:$A,"INDNOx")+SUMIFS(NOx!K:K,NOx!$B:$B,$A16,NOx!$A:$A,"REFNOx")+SUMIFS(NOx!K:K,NOx!$B:$B,$A16,NOx!$A:$A,"RESNOx")+SUMIFS(NOx!K:K,NOx!$B:$B,$A16,NOx!$A:$A,"RSSNOx")+SUMIFS(NOx!K:K,NOx!$B:$B,$A16,NOx!$A:$A,"TRNNOx")</f>
        <v>4092.2991126729489</v>
      </c>
      <c r="K16" s="15">
        <f>SUMIFS(NOx!L:L,NOx!$B:$B,$A16,NOx!$A:$A,"COMNOx")+SUMIFS(NOx!L:L,NOx!$B:$B,$A16,NOx!$A:$A,"ELCNOx")+SUMIFS(NOx!L:L,NOx!$B:$B,$A16,NOx!$A:$A,"ETHNOx")+SUMIFS(NOx!L:L,NOx!$B:$B,$A16,NOx!$A:$A,"INDNOx")+SUMIFS(NOx!L:L,NOx!$B:$B,$A16,NOx!$A:$A,"REFNOx")+SUMIFS(NOx!L:L,NOx!$B:$B,$A16,NOx!$A:$A,"RESNOx")+SUMIFS(NOx!L:L,NOx!$B:$B,$A16,NOx!$A:$A,"RSSNOx")+SUMIFS(NOx!L:L,NOx!$B:$B,$A16,NOx!$A:$A,"TRNNOx")</f>
        <v>3528.9499250539488</v>
      </c>
    </row>
    <row r="17" spans="1:11" x14ac:dyDescent="0.25">
      <c r="A17" s="2" t="s">
        <v>15</v>
      </c>
      <c r="B17" s="15">
        <f>SUMIFS(NOx!C:C,NOx!$B:$B,$A17,NOx!$A:$A,"COMNOx")+SUMIFS(NOx!C:C,NOx!$B:$B,$A17,NOx!$A:$A,"ELCNOx")+SUMIFS(NOx!C:C,NOx!$B:$B,$A17,NOx!$A:$A,"ETHNOx")+SUMIFS(NOx!C:C,NOx!$B:$B,$A17,NOx!$A:$A,"INDNOx")+SUMIFS(NOx!C:C,NOx!$B:$B,$A17,NOx!$A:$A,"REFNOx")+SUMIFS(NOx!C:C,NOx!$B:$B,$A17,NOx!$A:$A,"RESNOx")+SUMIFS(NOx!C:C,NOx!$B:$B,$A17,NOx!$A:$A,"RSSNOx")+SUMIFS(NOx!C:C,NOx!$B:$B,$A17,NOx!$A:$A,"TRNNOx")</f>
        <v>11156.492610961875</v>
      </c>
      <c r="C17" s="15">
        <f>SUMIFS(NOx!D:D,NOx!$B:$B,$A17,NOx!$A:$A,"COMNOx")+SUMIFS(NOx!D:D,NOx!$B:$B,$A17,NOx!$A:$A,"ELCNOx")+SUMIFS(NOx!D:D,NOx!$B:$B,$A17,NOx!$A:$A,"ETHNOx")+SUMIFS(NOx!D:D,NOx!$B:$B,$A17,NOx!$A:$A,"INDNOx")+SUMIFS(NOx!D:D,NOx!$B:$B,$A17,NOx!$A:$A,"REFNOx")+SUMIFS(NOx!D:D,NOx!$B:$B,$A17,NOx!$A:$A,"RESNOx")+SUMIFS(NOx!D:D,NOx!$B:$B,$A17,NOx!$A:$A,"RSSNOx")+SUMIFS(NOx!D:D,NOx!$B:$B,$A17,NOx!$A:$A,"TRNNOx")</f>
        <v>10503.488925357698</v>
      </c>
      <c r="D17" s="15">
        <f>SUMIFS(NOx!E:E,NOx!$B:$B,$A17,NOx!$A:$A,"COMNOx")+SUMIFS(NOx!E:E,NOx!$B:$B,$A17,NOx!$A:$A,"ELCNOx")+SUMIFS(NOx!E:E,NOx!$B:$B,$A17,NOx!$A:$A,"ETHNOx")+SUMIFS(NOx!E:E,NOx!$B:$B,$A17,NOx!$A:$A,"INDNOx")+SUMIFS(NOx!E:E,NOx!$B:$B,$A17,NOx!$A:$A,"REFNOx")+SUMIFS(NOx!E:E,NOx!$B:$B,$A17,NOx!$A:$A,"RESNOx")+SUMIFS(NOx!E:E,NOx!$B:$B,$A17,NOx!$A:$A,"RSSNOx")+SUMIFS(NOx!E:E,NOx!$B:$B,$A17,NOx!$A:$A,"TRNNOx")</f>
        <v>7461.3371471329401</v>
      </c>
      <c r="E17" s="15">
        <f>SUMIFS(NOx!F:F,NOx!$B:$B,$A17,NOx!$A:$A,"COMNOx")+SUMIFS(NOx!F:F,NOx!$B:$B,$A17,NOx!$A:$A,"ELCNOx")+SUMIFS(NOx!F:F,NOx!$B:$B,$A17,NOx!$A:$A,"ETHNOx")+SUMIFS(NOx!F:F,NOx!$B:$B,$A17,NOx!$A:$A,"INDNOx")+SUMIFS(NOx!F:F,NOx!$B:$B,$A17,NOx!$A:$A,"REFNOx")+SUMIFS(NOx!F:F,NOx!$B:$B,$A17,NOx!$A:$A,"RESNOx")+SUMIFS(NOx!F:F,NOx!$B:$B,$A17,NOx!$A:$A,"RSSNOx")+SUMIFS(NOx!F:F,NOx!$B:$B,$A17,NOx!$A:$A,"TRNNOx")</f>
        <v>5766.1138130689069</v>
      </c>
      <c r="F17" s="15">
        <f>SUMIFS(NOx!G:G,NOx!$B:$B,$A17,NOx!$A:$A,"COMNOx")+SUMIFS(NOx!G:G,NOx!$B:$B,$A17,NOx!$A:$A,"ELCNOx")+SUMIFS(NOx!G:G,NOx!$B:$B,$A17,NOx!$A:$A,"ETHNOx")+SUMIFS(NOx!G:G,NOx!$B:$B,$A17,NOx!$A:$A,"INDNOx")+SUMIFS(NOx!G:G,NOx!$B:$B,$A17,NOx!$A:$A,"REFNOx")+SUMIFS(NOx!G:G,NOx!$B:$B,$A17,NOx!$A:$A,"RESNOx")+SUMIFS(NOx!G:G,NOx!$B:$B,$A17,NOx!$A:$A,"RSSNOx")+SUMIFS(NOx!G:G,NOx!$B:$B,$A17,NOx!$A:$A,"TRNNOx")</f>
        <v>4725.0234351270119</v>
      </c>
      <c r="G17" s="15">
        <f>SUMIFS(NOx!H:H,NOx!$B:$B,$A17,NOx!$A:$A,"COMNOx")+SUMIFS(NOx!H:H,NOx!$B:$B,$A17,NOx!$A:$A,"ELCNOx")+SUMIFS(NOx!H:H,NOx!$B:$B,$A17,NOx!$A:$A,"ETHNOx")+SUMIFS(NOx!H:H,NOx!$B:$B,$A17,NOx!$A:$A,"INDNOx")+SUMIFS(NOx!H:H,NOx!$B:$B,$A17,NOx!$A:$A,"REFNOx")+SUMIFS(NOx!H:H,NOx!$B:$B,$A17,NOx!$A:$A,"RESNOx")+SUMIFS(NOx!H:H,NOx!$B:$B,$A17,NOx!$A:$A,"RSSNOx")+SUMIFS(NOx!H:H,NOx!$B:$B,$A17,NOx!$A:$A,"TRNNOx")</f>
        <v>4541.8456008394569</v>
      </c>
      <c r="H17" s="15">
        <f>SUMIFS(NOx!I:I,NOx!$B:$B,$A17,NOx!$A:$A,"COMNOx")+SUMIFS(NOx!I:I,NOx!$B:$B,$A17,NOx!$A:$A,"ELCNOx")+SUMIFS(NOx!I:I,NOx!$B:$B,$A17,NOx!$A:$A,"ETHNOx")+SUMIFS(NOx!I:I,NOx!$B:$B,$A17,NOx!$A:$A,"INDNOx")+SUMIFS(NOx!I:I,NOx!$B:$B,$A17,NOx!$A:$A,"REFNOx")+SUMIFS(NOx!I:I,NOx!$B:$B,$A17,NOx!$A:$A,"RESNOx")+SUMIFS(NOx!I:I,NOx!$B:$B,$A17,NOx!$A:$A,"RSSNOx")+SUMIFS(NOx!I:I,NOx!$B:$B,$A17,NOx!$A:$A,"TRNNOx")</f>
        <v>4331.4523787340249</v>
      </c>
      <c r="I17" s="15">
        <f>SUMIFS(NOx!J:J,NOx!$B:$B,$A17,NOx!$A:$A,"COMNOx")+SUMIFS(NOx!J:J,NOx!$B:$B,$A17,NOx!$A:$A,"ELCNOx")+SUMIFS(NOx!J:J,NOx!$B:$B,$A17,NOx!$A:$A,"ETHNOx")+SUMIFS(NOx!J:J,NOx!$B:$B,$A17,NOx!$A:$A,"INDNOx")+SUMIFS(NOx!J:J,NOx!$B:$B,$A17,NOx!$A:$A,"REFNOx")+SUMIFS(NOx!J:J,NOx!$B:$B,$A17,NOx!$A:$A,"RESNOx")+SUMIFS(NOx!J:J,NOx!$B:$B,$A17,NOx!$A:$A,"RSSNOx")+SUMIFS(NOx!J:J,NOx!$B:$B,$A17,NOx!$A:$A,"TRNNOx")</f>
        <v>4300.5209712157102</v>
      </c>
      <c r="J17" s="15">
        <f>SUMIFS(NOx!K:K,NOx!$B:$B,$A17,NOx!$A:$A,"COMNOx")+SUMIFS(NOx!K:K,NOx!$B:$B,$A17,NOx!$A:$A,"ELCNOx")+SUMIFS(NOx!K:K,NOx!$B:$B,$A17,NOx!$A:$A,"ETHNOx")+SUMIFS(NOx!K:K,NOx!$B:$B,$A17,NOx!$A:$A,"INDNOx")+SUMIFS(NOx!K:K,NOx!$B:$B,$A17,NOx!$A:$A,"REFNOx")+SUMIFS(NOx!K:K,NOx!$B:$B,$A17,NOx!$A:$A,"RESNOx")+SUMIFS(NOx!K:K,NOx!$B:$B,$A17,NOx!$A:$A,"RSSNOx")+SUMIFS(NOx!K:K,NOx!$B:$B,$A17,NOx!$A:$A,"TRNNOx")</f>
        <v>4092.2991126730012</v>
      </c>
      <c r="K17" s="15">
        <f>SUMIFS(NOx!L:L,NOx!$B:$B,$A17,NOx!$A:$A,"COMNOx")+SUMIFS(NOx!L:L,NOx!$B:$B,$A17,NOx!$A:$A,"ELCNOx")+SUMIFS(NOx!L:L,NOx!$B:$B,$A17,NOx!$A:$A,"ETHNOx")+SUMIFS(NOx!L:L,NOx!$B:$B,$A17,NOx!$A:$A,"INDNOx")+SUMIFS(NOx!L:L,NOx!$B:$B,$A17,NOx!$A:$A,"REFNOx")+SUMIFS(NOx!L:L,NOx!$B:$B,$A17,NOx!$A:$A,"RESNOx")+SUMIFS(NOx!L:L,NOx!$B:$B,$A17,NOx!$A:$A,"RSSNOx")+SUMIFS(NOx!L:L,NOx!$B:$B,$A17,NOx!$A:$A,"TRNNOx")</f>
        <v>3528.9499250537201</v>
      </c>
    </row>
    <row r="18" spans="1:11" x14ac:dyDescent="0.25">
      <c r="A18" s="2" t="s">
        <v>16</v>
      </c>
      <c r="B18" s="15">
        <f>SUMIFS(NOx!C:C,NOx!$B:$B,$A18,NOx!$A:$A,"COMNOx")+SUMIFS(NOx!C:C,NOx!$B:$B,$A18,NOx!$A:$A,"ELCNOx")+SUMIFS(NOx!C:C,NOx!$B:$B,$A18,NOx!$A:$A,"ETHNOx")+SUMIFS(NOx!C:C,NOx!$B:$B,$A18,NOx!$A:$A,"INDNOx")+SUMIFS(NOx!C:C,NOx!$B:$B,$A18,NOx!$A:$A,"REFNOx")+SUMIFS(NOx!C:C,NOx!$B:$B,$A18,NOx!$A:$A,"RESNOx")+SUMIFS(NOx!C:C,NOx!$B:$B,$A18,NOx!$A:$A,"RSSNOx")+SUMIFS(NOx!C:C,NOx!$B:$B,$A18,NOx!$A:$A,"TRNNOx")</f>
        <v>11156.509217532146</v>
      </c>
      <c r="C18" s="15">
        <f>SUMIFS(NOx!D:D,NOx!$B:$B,$A18,NOx!$A:$A,"COMNOx")+SUMIFS(NOx!D:D,NOx!$B:$B,$A18,NOx!$A:$A,"ELCNOx")+SUMIFS(NOx!D:D,NOx!$B:$B,$A18,NOx!$A:$A,"ETHNOx")+SUMIFS(NOx!D:D,NOx!$B:$B,$A18,NOx!$A:$A,"INDNOx")+SUMIFS(NOx!D:D,NOx!$B:$B,$A18,NOx!$A:$A,"REFNOx")+SUMIFS(NOx!D:D,NOx!$B:$B,$A18,NOx!$A:$A,"RESNOx")+SUMIFS(NOx!D:D,NOx!$B:$B,$A18,NOx!$A:$A,"RSSNOx")+SUMIFS(NOx!D:D,NOx!$B:$B,$A18,NOx!$A:$A,"TRNNOx")</f>
        <v>10501.307238397156</v>
      </c>
      <c r="D18" s="15">
        <f>SUMIFS(NOx!E:E,NOx!$B:$B,$A18,NOx!$A:$A,"COMNOx")+SUMIFS(NOx!E:E,NOx!$B:$B,$A18,NOx!$A:$A,"ELCNOx")+SUMIFS(NOx!E:E,NOx!$B:$B,$A18,NOx!$A:$A,"ETHNOx")+SUMIFS(NOx!E:E,NOx!$B:$B,$A18,NOx!$A:$A,"INDNOx")+SUMIFS(NOx!E:E,NOx!$B:$B,$A18,NOx!$A:$A,"REFNOx")+SUMIFS(NOx!E:E,NOx!$B:$B,$A18,NOx!$A:$A,"RESNOx")+SUMIFS(NOx!E:E,NOx!$B:$B,$A18,NOx!$A:$A,"RSSNOx")+SUMIFS(NOx!E:E,NOx!$B:$B,$A18,NOx!$A:$A,"TRNNOx")</f>
        <v>7459.7141534858129</v>
      </c>
      <c r="E18" s="15">
        <f>SUMIFS(NOx!F:F,NOx!$B:$B,$A18,NOx!$A:$A,"COMNOx")+SUMIFS(NOx!F:F,NOx!$B:$B,$A18,NOx!$A:$A,"ELCNOx")+SUMIFS(NOx!F:F,NOx!$B:$B,$A18,NOx!$A:$A,"ETHNOx")+SUMIFS(NOx!F:F,NOx!$B:$B,$A18,NOx!$A:$A,"INDNOx")+SUMIFS(NOx!F:F,NOx!$B:$B,$A18,NOx!$A:$A,"REFNOx")+SUMIFS(NOx!F:F,NOx!$B:$B,$A18,NOx!$A:$A,"RESNOx")+SUMIFS(NOx!F:F,NOx!$B:$B,$A18,NOx!$A:$A,"RSSNOx")+SUMIFS(NOx!F:F,NOx!$B:$B,$A18,NOx!$A:$A,"TRNNOx")</f>
        <v>5765.7568044279778</v>
      </c>
      <c r="F18" s="15">
        <f>SUMIFS(NOx!G:G,NOx!$B:$B,$A18,NOx!$A:$A,"COMNOx")+SUMIFS(NOx!G:G,NOx!$B:$B,$A18,NOx!$A:$A,"ELCNOx")+SUMIFS(NOx!G:G,NOx!$B:$B,$A18,NOx!$A:$A,"ETHNOx")+SUMIFS(NOx!G:G,NOx!$B:$B,$A18,NOx!$A:$A,"INDNOx")+SUMIFS(NOx!G:G,NOx!$B:$B,$A18,NOx!$A:$A,"REFNOx")+SUMIFS(NOx!G:G,NOx!$B:$B,$A18,NOx!$A:$A,"RESNOx")+SUMIFS(NOx!G:G,NOx!$B:$B,$A18,NOx!$A:$A,"RSSNOx")+SUMIFS(NOx!G:G,NOx!$B:$B,$A18,NOx!$A:$A,"TRNNOx")</f>
        <v>4722.763823712763</v>
      </c>
      <c r="G18" s="15">
        <f>SUMIFS(NOx!H:H,NOx!$B:$B,$A18,NOx!$A:$A,"COMNOx")+SUMIFS(NOx!H:H,NOx!$B:$B,$A18,NOx!$A:$A,"ELCNOx")+SUMIFS(NOx!H:H,NOx!$B:$B,$A18,NOx!$A:$A,"ETHNOx")+SUMIFS(NOx!H:H,NOx!$B:$B,$A18,NOx!$A:$A,"INDNOx")+SUMIFS(NOx!H:H,NOx!$B:$B,$A18,NOx!$A:$A,"REFNOx")+SUMIFS(NOx!H:H,NOx!$B:$B,$A18,NOx!$A:$A,"RESNOx")+SUMIFS(NOx!H:H,NOx!$B:$B,$A18,NOx!$A:$A,"RSSNOx")+SUMIFS(NOx!H:H,NOx!$B:$B,$A18,NOx!$A:$A,"TRNNOx")</f>
        <v>4543.4271781050466</v>
      </c>
      <c r="H18" s="15">
        <f>SUMIFS(NOx!I:I,NOx!$B:$B,$A18,NOx!$A:$A,"COMNOx")+SUMIFS(NOx!I:I,NOx!$B:$B,$A18,NOx!$A:$A,"ELCNOx")+SUMIFS(NOx!I:I,NOx!$B:$B,$A18,NOx!$A:$A,"ETHNOx")+SUMIFS(NOx!I:I,NOx!$B:$B,$A18,NOx!$A:$A,"INDNOx")+SUMIFS(NOx!I:I,NOx!$B:$B,$A18,NOx!$A:$A,"REFNOx")+SUMIFS(NOx!I:I,NOx!$B:$B,$A18,NOx!$A:$A,"RESNOx")+SUMIFS(NOx!I:I,NOx!$B:$B,$A18,NOx!$A:$A,"RSSNOx")+SUMIFS(NOx!I:I,NOx!$B:$B,$A18,NOx!$A:$A,"TRNNOx")</f>
        <v>4330.7990166796753</v>
      </c>
      <c r="I18" s="15">
        <f>SUMIFS(NOx!J:J,NOx!$B:$B,$A18,NOx!$A:$A,"COMNOx")+SUMIFS(NOx!J:J,NOx!$B:$B,$A18,NOx!$A:$A,"ELCNOx")+SUMIFS(NOx!J:J,NOx!$B:$B,$A18,NOx!$A:$A,"ETHNOx")+SUMIFS(NOx!J:J,NOx!$B:$B,$A18,NOx!$A:$A,"INDNOx")+SUMIFS(NOx!J:J,NOx!$B:$B,$A18,NOx!$A:$A,"REFNOx")+SUMIFS(NOx!J:J,NOx!$B:$B,$A18,NOx!$A:$A,"RESNOx")+SUMIFS(NOx!J:J,NOx!$B:$B,$A18,NOx!$A:$A,"RSSNOx")+SUMIFS(NOx!J:J,NOx!$B:$B,$A18,NOx!$A:$A,"TRNNOx")</f>
        <v>4300.2190017426083</v>
      </c>
      <c r="J18" s="15">
        <f>SUMIFS(NOx!K:K,NOx!$B:$B,$A18,NOx!$A:$A,"COMNOx")+SUMIFS(NOx!K:K,NOx!$B:$B,$A18,NOx!$A:$A,"ELCNOx")+SUMIFS(NOx!K:K,NOx!$B:$B,$A18,NOx!$A:$A,"ETHNOx")+SUMIFS(NOx!K:K,NOx!$B:$B,$A18,NOx!$A:$A,"INDNOx")+SUMIFS(NOx!K:K,NOx!$B:$B,$A18,NOx!$A:$A,"REFNOx")+SUMIFS(NOx!K:K,NOx!$B:$B,$A18,NOx!$A:$A,"RESNOx")+SUMIFS(NOx!K:K,NOx!$B:$B,$A18,NOx!$A:$A,"RSSNOx")+SUMIFS(NOx!K:K,NOx!$B:$B,$A18,NOx!$A:$A,"TRNNOx")</f>
        <v>4092.8248354789798</v>
      </c>
      <c r="K18" s="15">
        <f>SUMIFS(NOx!L:L,NOx!$B:$B,$A18,NOx!$A:$A,"COMNOx")+SUMIFS(NOx!L:L,NOx!$B:$B,$A18,NOx!$A:$A,"ELCNOx")+SUMIFS(NOx!L:L,NOx!$B:$B,$A18,NOx!$A:$A,"ETHNOx")+SUMIFS(NOx!L:L,NOx!$B:$B,$A18,NOx!$A:$A,"INDNOx")+SUMIFS(NOx!L:L,NOx!$B:$B,$A18,NOx!$A:$A,"REFNOx")+SUMIFS(NOx!L:L,NOx!$B:$B,$A18,NOx!$A:$A,"RESNOx")+SUMIFS(NOx!L:L,NOx!$B:$B,$A18,NOx!$A:$A,"RSSNOx")+SUMIFS(NOx!L:L,NOx!$B:$B,$A18,NOx!$A:$A,"TRNNOx")</f>
        <v>3506.817405891582</v>
      </c>
    </row>
    <row r="19" spans="1:11" x14ac:dyDescent="0.25">
      <c r="A19" s="2" t="s">
        <v>17</v>
      </c>
      <c r="B19" s="15">
        <f>SUMIFS(NOx!C:C,NOx!$B:$B,$A19,NOx!$A:$A,"COMNOx")+SUMIFS(NOx!C:C,NOx!$B:$B,$A19,NOx!$A:$A,"ELCNOx")+SUMIFS(NOx!C:C,NOx!$B:$B,$A19,NOx!$A:$A,"ETHNOx")+SUMIFS(NOx!C:C,NOx!$B:$B,$A19,NOx!$A:$A,"INDNOx")+SUMIFS(NOx!C:C,NOx!$B:$B,$A19,NOx!$A:$A,"REFNOx")+SUMIFS(NOx!C:C,NOx!$B:$B,$A19,NOx!$A:$A,"RESNOx")+SUMIFS(NOx!C:C,NOx!$B:$B,$A19,NOx!$A:$A,"RSSNOx")+SUMIFS(NOx!C:C,NOx!$B:$B,$A19,NOx!$A:$A,"TRNNOx")</f>
        <v>11156.509217532148</v>
      </c>
      <c r="C19" s="15">
        <f>SUMIFS(NOx!D:D,NOx!$B:$B,$A19,NOx!$A:$A,"COMNOx")+SUMIFS(NOx!D:D,NOx!$B:$B,$A19,NOx!$A:$A,"ELCNOx")+SUMIFS(NOx!D:D,NOx!$B:$B,$A19,NOx!$A:$A,"ETHNOx")+SUMIFS(NOx!D:D,NOx!$B:$B,$A19,NOx!$A:$A,"INDNOx")+SUMIFS(NOx!D:D,NOx!$B:$B,$A19,NOx!$A:$A,"REFNOx")+SUMIFS(NOx!D:D,NOx!$B:$B,$A19,NOx!$A:$A,"RESNOx")+SUMIFS(NOx!D:D,NOx!$B:$B,$A19,NOx!$A:$A,"RSSNOx")+SUMIFS(NOx!D:D,NOx!$B:$B,$A19,NOx!$A:$A,"TRNNOx")</f>
        <v>10501.364168545762</v>
      </c>
      <c r="D19" s="15">
        <f>SUMIFS(NOx!E:E,NOx!$B:$B,$A19,NOx!$A:$A,"COMNOx")+SUMIFS(NOx!E:E,NOx!$B:$B,$A19,NOx!$A:$A,"ELCNOx")+SUMIFS(NOx!E:E,NOx!$B:$B,$A19,NOx!$A:$A,"ETHNOx")+SUMIFS(NOx!E:E,NOx!$B:$B,$A19,NOx!$A:$A,"INDNOx")+SUMIFS(NOx!E:E,NOx!$B:$B,$A19,NOx!$A:$A,"REFNOx")+SUMIFS(NOx!E:E,NOx!$B:$B,$A19,NOx!$A:$A,"RESNOx")+SUMIFS(NOx!E:E,NOx!$B:$B,$A19,NOx!$A:$A,"RSSNOx")+SUMIFS(NOx!E:E,NOx!$B:$B,$A19,NOx!$A:$A,"TRNNOx")</f>
        <v>7459.714153485178</v>
      </c>
      <c r="E19" s="15">
        <f>SUMIFS(NOx!F:F,NOx!$B:$B,$A19,NOx!$A:$A,"COMNOx")+SUMIFS(NOx!F:F,NOx!$B:$B,$A19,NOx!$A:$A,"ELCNOx")+SUMIFS(NOx!F:F,NOx!$B:$B,$A19,NOx!$A:$A,"ETHNOx")+SUMIFS(NOx!F:F,NOx!$B:$B,$A19,NOx!$A:$A,"INDNOx")+SUMIFS(NOx!F:F,NOx!$B:$B,$A19,NOx!$A:$A,"REFNOx")+SUMIFS(NOx!F:F,NOx!$B:$B,$A19,NOx!$A:$A,"RESNOx")+SUMIFS(NOx!F:F,NOx!$B:$B,$A19,NOx!$A:$A,"RSSNOx")+SUMIFS(NOx!F:F,NOx!$B:$B,$A19,NOx!$A:$A,"TRNNOx")</f>
        <v>5765.6139418598277</v>
      </c>
      <c r="F19" s="15">
        <f>SUMIFS(NOx!G:G,NOx!$B:$B,$A19,NOx!$A:$A,"COMNOx")+SUMIFS(NOx!G:G,NOx!$B:$B,$A19,NOx!$A:$A,"ELCNOx")+SUMIFS(NOx!G:G,NOx!$B:$B,$A19,NOx!$A:$A,"ETHNOx")+SUMIFS(NOx!G:G,NOx!$B:$B,$A19,NOx!$A:$A,"INDNOx")+SUMIFS(NOx!G:G,NOx!$B:$B,$A19,NOx!$A:$A,"REFNOx")+SUMIFS(NOx!G:G,NOx!$B:$B,$A19,NOx!$A:$A,"RESNOx")+SUMIFS(NOx!G:G,NOx!$B:$B,$A19,NOx!$A:$A,"RSSNOx")+SUMIFS(NOx!G:G,NOx!$B:$B,$A19,NOx!$A:$A,"TRNNOx")</f>
        <v>4722.763823725204</v>
      </c>
      <c r="G19" s="15">
        <f>SUMIFS(NOx!H:H,NOx!$B:$B,$A19,NOx!$A:$A,"COMNOx")+SUMIFS(NOx!H:H,NOx!$B:$B,$A19,NOx!$A:$A,"ELCNOx")+SUMIFS(NOx!H:H,NOx!$B:$B,$A19,NOx!$A:$A,"ETHNOx")+SUMIFS(NOx!H:H,NOx!$B:$B,$A19,NOx!$A:$A,"INDNOx")+SUMIFS(NOx!H:H,NOx!$B:$B,$A19,NOx!$A:$A,"REFNOx")+SUMIFS(NOx!H:H,NOx!$B:$B,$A19,NOx!$A:$A,"RESNOx")+SUMIFS(NOx!H:H,NOx!$B:$B,$A19,NOx!$A:$A,"RSSNOx")+SUMIFS(NOx!H:H,NOx!$B:$B,$A19,NOx!$A:$A,"TRNNOx")</f>
        <v>4543.4271780581075</v>
      </c>
      <c r="H19" s="15">
        <f>SUMIFS(NOx!I:I,NOx!$B:$B,$A19,NOx!$A:$A,"COMNOx")+SUMIFS(NOx!I:I,NOx!$B:$B,$A19,NOx!$A:$A,"ELCNOx")+SUMIFS(NOx!I:I,NOx!$B:$B,$A19,NOx!$A:$A,"ETHNOx")+SUMIFS(NOx!I:I,NOx!$B:$B,$A19,NOx!$A:$A,"INDNOx")+SUMIFS(NOx!I:I,NOx!$B:$B,$A19,NOx!$A:$A,"REFNOx")+SUMIFS(NOx!I:I,NOx!$B:$B,$A19,NOx!$A:$A,"RESNOx")+SUMIFS(NOx!I:I,NOx!$B:$B,$A19,NOx!$A:$A,"RSSNOx")+SUMIFS(NOx!I:I,NOx!$B:$B,$A19,NOx!$A:$A,"TRNNOx")</f>
        <v>4330.7990166605714</v>
      </c>
      <c r="I19" s="15">
        <f>SUMIFS(NOx!J:J,NOx!$B:$B,$A19,NOx!$A:$A,"COMNOx")+SUMIFS(NOx!J:J,NOx!$B:$B,$A19,NOx!$A:$A,"ELCNOx")+SUMIFS(NOx!J:J,NOx!$B:$B,$A19,NOx!$A:$A,"ETHNOx")+SUMIFS(NOx!J:J,NOx!$B:$B,$A19,NOx!$A:$A,"INDNOx")+SUMIFS(NOx!J:J,NOx!$B:$B,$A19,NOx!$A:$A,"REFNOx")+SUMIFS(NOx!J:J,NOx!$B:$B,$A19,NOx!$A:$A,"RESNOx")+SUMIFS(NOx!J:J,NOx!$B:$B,$A19,NOx!$A:$A,"RSSNOx")+SUMIFS(NOx!J:J,NOx!$B:$B,$A19,NOx!$A:$A,"TRNNOx")</f>
        <v>4300.219001734029</v>
      </c>
      <c r="J19" s="15">
        <f>SUMIFS(NOx!K:K,NOx!$B:$B,$A19,NOx!$A:$A,"COMNOx")+SUMIFS(NOx!K:K,NOx!$B:$B,$A19,NOx!$A:$A,"ELCNOx")+SUMIFS(NOx!K:K,NOx!$B:$B,$A19,NOx!$A:$A,"ETHNOx")+SUMIFS(NOx!K:K,NOx!$B:$B,$A19,NOx!$A:$A,"INDNOx")+SUMIFS(NOx!K:K,NOx!$B:$B,$A19,NOx!$A:$A,"REFNOx")+SUMIFS(NOx!K:K,NOx!$B:$B,$A19,NOx!$A:$A,"RESNOx")+SUMIFS(NOx!K:K,NOx!$B:$B,$A19,NOx!$A:$A,"RSSNOx")+SUMIFS(NOx!K:K,NOx!$B:$B,$A19,NOx!$A:$A,"TRNNOx")</f>
        <v>4092.8248354633238</v>
      </c>
      <c r="K19" s="15">
        <f>SUMIFS(NOx!L:L,NOx!$B:$B,$A19,NOx!$A:$A,"COMNOx")+SUMIFS(NOx!L:L,NOx!$B:$B,$A19,NOx!$A:$A,"ELCNOx")+SUMIFS(NOx!L:L,NOx!$B:$B,$A19,NOx!$A:$A,"ETHNOx")+SUMIFS(NOx!L:L,NOx!$B:$B,$A19,NOx!$A:$A,"INDNOx")+SUMIFS(NOx!L:L,NOx!$B:$B,$A19,NOx!$A:$A,"REFNOx")+SUMIFS(NOx!L:L,NOx!$B:$B,$A19,NOx!$A:$A,"RESNOx")+SUMIFS(NOx!L:L,NOx!$B:$B,$A19,NOx!$A:$A,"RSSNOx")+SUMIFS(NOx!L:L,NOx!$B:$B,$A19,NOx!$A:$A,"TRNNOx")</f>
        <v>3506.8174058907121</v>
      </c>
    </row>
    <row r="20" spans="1:11" x14ac:dyDescent="0.25">
      <c r="A20" s="2" t="s">
        <v>18</v>
      </c>
      <c r="B20" s="15">
        <f>SUMIFS(NOx!C:C,NOx!$B:$B,$A20,NOx!$A:$A,"COMNOx")+SUMIFS(NOx!C:C,NOx!$B:$B,$A20,NOx!$A:$A,"ELCNOx")+SUMIFS(NOx!C:C,NOx!$B:$B,$A20,NOx!$A:$A,"ETHNOx")+SUMIFS(NOx!C:C,NOx!$B:$B,$A20,NOx!$A:$A,"INDNOx")+SUMIFS(NOx!C:C,NOx!$B:$B,$A20,NOx!$A:$A,"REFNOx")+SUMIFS(NOx!C:C,NOx!$B:$B,$A20,NOx!$A:$A,"RESNOx")+SUMIFS(NOx!C:C,NOx!$B:$B,$A20,NOx!$A:$A,"RSSNOx")+SUMIFS(NOx!C:C,NOx!$B:$B,$A20,NOx!$A:$A,"TRNNOx")</f>
        <v>11156.509217532148</v>
      </c>
      <c r="C20" s="15">
        <f>SUMIFS(NOx!D:D,NOx!$B:$B,$A20,NOx!$A:$A,"COMNOx")+SUMIFS(NOx!D:D,NOx!$B:$B,$A20,NOx!$A:$A,"ELCNOx")+SUMIFS(NOx!D:D,NOx!$B:$B,$A20,NOx!$A:$A,"ETHNOx")+SUMIFS(NOx!D:D,NOx!$B:$B,$A20,NOx!$A:$A,"INDNOx")+SUMIFS(NOx!D:D,NOx!$B:$B,$A20,NOx!$A:$A,"REFNOx")+SUMIFS(NOx!D:D,NOx!$B:$B,$A20,NOx!$A:$A,"RESNOx")+SUMIFS(NOx!D:D,NOx!$B:$B,$A20,NOx!$A:$A,"RSSNOx")+SUMIFS(NOx!D:D,NOx!$B:$B,$A20,NOx!$A:$A,"TRNNOx")</f>
        <v>10501.364168576152</v>
      </c>
      <c r="D20" s="15">
        <f>SUMIFS(NOx!E:E,NOx!$B:$B,$A20,NOx!$A:$A,"COMNOx")+SUMIFS(NOx!E:E,NOx!$B:$B,$A20,NOx!$A:$A,"ELCNOx")+SUMIFS(NOx!E:E,NOx!$B:$B,$A20,NOx!$A:$A,"ETHNOx")+SUMIFS(NOx!E:E,NOx!$B:$B,$A20,NOx!$A:$A,"INDNOx")+SUMIFS(NOx!E:E,NOx!$B:$B,$A20,NOx!$A:$A,"REFNOx")+SUMIFS(NOx!E:E,NOx!$B:$B,$A20,NOx!$A:$A,"RESNOx")+SUMIFS(NOx!E:E,NOx!$B:$B,$A20,NOx!$A:$A,"RSSNOx")+SUMIFS(NOx!E:E,NOx!$B:$B,$A20,NOx!$A:$A,"TRNNOx")</f>
        <v>7459.7141534872162</v>
      </c>
      <c r="E20" s="15">
        <f>SUMIFS(NOx!F:F,NOx!$B:$B,$A20,NOx!$A:$A,"COMNOx")+SUMIFS(NOx!F:F,NOx!$B:$B,$A20,NOx!$A:$A,"ELCNOx")+SUMIFS(NOx!F:F,NOx!$B:$B,$A20,NOx!$A:$A,"ETHNOx")+SUMIFS(NOx!F:F,NOx!$B:$B,$A20,NOx!$A:$A,"INDNOx")+SUMIFS(NOx!F:F,NOx!$B:$B,$A20,NOx!$A:$A,"REFNOx")+SUMIFS(NOx!F:F,NOx!$B:$B,$A20,NOx!$A:$A,"RESNOx")+SUMIFS(NOx!F:F,NOx!$B:$B,$A20,NOx!$A:$A,"RSSNOx")+SUMIFS(NOx!F:F,NOx!$B:$B,$A20,NOx!$A:$A,"TRNNOx")</f>
        <v>5765.5986545859778</v>
      </c>
      <c r="F20" s="15">
        <f>SUMIFS(NOx!G:G,NOx!$B:$B,$A20,NOx!$A:$A,"COMNOx")+SUMIFS(NOx!G:G,NOx!$B:$B,$A20,NOx!$A:$A,"ELCNOx")+SUMIFS(NOx!G:G,NOx!$B:$B,$A20,NOx!$A:$A,"ETHNOx")+SUMIFS(NOx!G:G,NOx!$B:$B,$A20,NOx!$A:$A,"INDNOx")+SUMIFS(NOx!G:G,NOx!$B:$B,$A20,NOx!$A:$A,"REFNOx")+SUMIFS(NOx!G:G,NOx!$B:$B,$A20,NOx!$A:$A,"RESNOx")+SUMIFS(NOx!G:G,NOx!$B:$B,$A20,NOx!$A:$A,"RSSNOx")+SUMIFS(NOx!G:G,NOx!$B:$B,$A20,NOx!$A:$A,"TRNNOx")</f>
        <v>4722.763823698142</v>
      </c>
      <c r="G20" s="15">
        <f>SUMIFS(NOx!H:H,NOx!$B:$B,$A20,NOx!$A:$A,"COMNOx")+SUMIFS(NOx!H:H,NOx!$B:$B,$A20,NOx!$A:$A,"ELCNOx")+SUMIFS(NOx!H:H,NOx!$B:$B,$A20,NOx!$A:$A,"ETHNOx")+SUMIFS(NOx!H:H,NOx!$B:$B,$A20,NOx!$A:$A,"INDNOx")+SUMIFS(NOx!H:H,NOx!$B:$B,$A20,NOx!$A:$A,"REFNOx")+SUMIFS(NOx!H:H,NOx!$B:$B,$A20,NOx!$A:$A,"RESNOx")+SUMIFS(NOx!H:H,NOx!$B:$B,$A20,NOx!$A:$A,"RSSNOx")+SUMIFS(NOx!H:H,NOx!$B:$B,$A20,NOx!$A:$A,"TRNNOx")</f>
        <v>4543.4271780816443</v>
      </c>
      <c r="H20" s="15">
        <f>SUMIFS(NOx!I:I,NOx!$B:$B,$A20,NOx!$A:$A,"COMNOx")+SUMIFS(NOx!I:I,NOx!$B:$B,$A20,NOx!$A:$A,"ELCNOx")+SUMIFS(NOx!I:I,NOx!$B:$B,$A20,NOx!$A:$A,"ETHNOx")+SUMIFS(NOx!I:I,NOx!$B:$B,$A20,NOx!$A:$A,"INDNOx")+SUMIFS(NOx!I:I,NOx!$B:$B,$A20,NOx!$A:$A,"REFNOx")+SUMIFS(NOx!I:I,NOx!$B:$B,$A20,NOx!$A:$A,"RESNOx")+SUMIFS(NOx!I:I,NOx!$B:$B,$A20,NOx!$A:$A,"RSSNOx")+SUMIFS(NOx!I:I,NOx!$B:$B,$A20,NOx!$A:$A,"TRNNOx")</f>
        <v>4330.7990166648751</v>
      </c>
      <c r="I20" s="15">
        <f>SUMIFS(NOx!J:J,NOx!$B:$B,$A20,NOx!$A:$A,"COMNOx")+SUMIFS(NOx!J:J,NOx!$B:$B,$A20,NOx!$A:$A,"ELCNOx")+SUMIFS(NOx!J:J,NOx!$B:$B,$A20,NOx!$A:$A,"ETHNOx")+SUMIFS(NOx!J:J,NOx!$B:$B,$A20,NOx!$A:$A,"INDNOx")+SUMIFS(NOx!J:J,NOx!$B:$B,$A20,NOx!$A:$A,"REFNOx")+SUMIFS(NOx!J:J,NOx!$B:$B,$A20,NOx!$A:$A,"RESNOx")+SUMIFS(NOx!J:J,NOx!$B:$B,$A20,NOx!$A:$A,"RSSNOx")+SUMIFS(NOx!J:J,NOx!$B:$B,$A20,NOx!$A:$A,"TRNNOx")</f>
        <v>4300.2190017309858</v>
      </c>
      <c r="J20" s="15">
        <f>SUMIFS(NOx!K:K,NOx!$B:$B,$A20,NOx!$A:$A,"COMNOx")+SUMIFS(NOx!K:K,NOx!$B:$B,$A20,NOx!$A:$A,"ELCNOx")+SUMIFS(NOx!K:K,NOx!$B:$B,$A20,NOx!$A:$A,"ETHNOx")+SUMIFS(NOx!K:K,NOx!$B:$B,$A20,NOx!$A:$A,"INDNOx")+SUMIFS(NOx!K:K,NOx!$B:$B,$A20,NOx!$A:$A,"REFNOx")+SUMIFS(NOx!K:K,NOx!$B:$B,$A20,NOx!$A:$A,"RESNOx")+SUMIFS(NOx!K:K,NOx!$B:$B,$A20,NOx!$A:$A,"RSSNOx")+SUMIFS(NOx!K:K,NOx!$B:$B,$A20,NOx!$A:$A,"TRNNOx")</f>
        <v>4092.8248354623088</v>
      </c>
      <c r="K20" s="15">
        <f>SUMIFS(NOx!L:L,NOx!$B:$B,$A20,NOx!$A:$A,"COMNOx")+SUMIFS(NOx!L:L,NOx!$B:$B,$A20,NOx!$A:$A,"ELCNOx")+SUMIFS(NOx!L:L,NOx!$B:$B,$A20,NOx!$A:$A,"ETHNOx")+SUMIFS(NOx!L:L,NOx!$B:$B,$A20,NOx!$A:$A,"INDNOx")+SUMIFS(NOx!L:L,NOx!$B:$B,$A20,NOx!$A:$A,"REFNOx")+SUMIFS(NOx!L:L,NOx!$B:$B,$A20,NOx!$A:$A,"RESNOx")+SUMIFS(NOx!L:L,NOx!$B:$B,$A20,NOx!$A:$A,"RSSNOx")+SUMIFS(NOx!L:L,NOx!$B:$B,$A20,NOx!$A:$A,"TRNNOx")</f>
        <v>3506.817405877382</v>
      </c>
    </row>
    <row r="21" spans="1:11" x14ac:dyDescent="0.25">
      <c r="A21" s="2" t="s">
        <v>19</v>
      </c>
      <c r="B21" s="15">
        <f>SUMIFS(NOx!C:C,NOx!$B:$B,$A21,NOx!$A:$A,"COMNOx")+SUMIFS(NOx!C:C,NOx!$B:$B,$A21,NOx!$A:$A,"ELCNOx")+SUMIFS(NOx!C:C,NOx!$B:$B,$A21,NOx!$A:$A,"ETHNOx")+SUMIFS(NOx!C:C,NOx!$B:$B,$A21,NOx!$A:$A,"INDNOx")+SUMIFS(NOx!C:C,NOx!$B:$B,$A21,NOx!$A:$A,"REFNOx")+SUMIFS(NOx!C:C,NOx!$B:$B,$A21,NOx!$A:$A,"RESNOx")+SUMIFS(NOx!C:C,NOx!$B:$B,$A21,NOx!$A:$A,"RSSNOx")+SUMIFS(NOx!C:C,NOx!$B:$B,$A21,NOx!$A:$A,"TRNNOx")</f>
        <v>0</v>
      </c>
      <c r="C21" s="15">
        <f>SUMIFS(NOx!D:D,NOx!$B:$B,$A21,NOx!$A:$A,"COMNOx")+SUMIFS(NOx!D:D,NOx!$B:$B,$A21,NOx!$A:$A,"ELCNOx")+SUMIFS(NOx!D:D,NOx!$B:$B,$A21,NOx!$A:$A,"ETHNOx")+SUMIFS(NOx!D:D,NOx!$B:$B,$A21,NOx!$A:$A,"INDNOx")+SUMIFS(NOx!D:D,NOx!$B:$B,$A21,NOx!$A:$A,"REFNOx")+SUMIFS(NOx!D:D,NOx!$B:$B,$A21,NOx!$A:$A,"RESNOx")+SUMIFS(NOx!D:D,NOx!$B:$B,$A21,NOx!$A:$A,"RSSNOx")+SUMIFS(NOx!D:D,NOx!$B:$B,$A21,NOx!$A:$A,"TRNNOx")</f>
        <v>0</v>
      </c>
      <c r="D21" s="15">
        <f>SUMIFS(NOx!E:E,NOx!$B:$B,$A21,NOx!$A:$A,"COMNOx")+SUMIFS(NOx!E:E,NOx!$B:$B,$A21,NOx!$A:$A,"ELCNOx")+SUMIFS(NOx!E:E,NOx!$B:$B,$A21,NOx!$A:$A,"ETHNOx")+SUMIFS(NOx!E:E,NOx!$B:$B,$A21,NOx!$A:$A,"INDNOx")+SUMIFS(NOx!E:E,NOx!$B:$B,$A21,NOx!$A:$A,"REFNOx")+SUMIFS(NOx!E:E,NOx!$B:$B,$A21,NOx!$A:$A,"RESNOx")+SUMIFS(NOx!E:E,NOx!$B:$B,$A21,NOx!$A:$A,"RSSNOx")+SUMIFS(NOx!E:E,NOx!$B:$B,$A21,NOx!$A:$A,"TRNNOx")</f>
        <v>0</v>
      </c>
      <c r="E21" s="15">
        <f>SUMIFS(NOx!F:F,NOx!$B:$B,$A21,NOx!$A:$A,"COMNOx")+SUMIFS(NOx!F:F,NOx!$B:$B,$A21,NOx!$A:$A,"ELCNOx")+SUMIFS(NOx!F:F,NOx!$B:$B,$A21,NOx!$A:$A,"ETHNOx")+SUMIFS(NOx!F:F,NOx!$B:$B,$A21,NOx!$A:$A,"INDNOx")+SUMIFS(NOx!F:F,NOx!$B:$B,$A21,NOx!$A:$A,"REFNOx")+SUMIFS(NOx!F:F,NOx!$B:$B,$A21,NOx!$A:$A,"RESNOx")+SUMIFS(NOx!F:F,NOx!$B:$B,$A21,NOx!$A:$A,"RSSNOx")+SUMIFS(NOx!F:F,NOx!$B:$B,$A21,NOx!$A:$A,"TRNNOx")</f>
        <v>0</v>
      </c>
      <c r="F21" s="15">
        <f>SUMIFS(NOx!G:G,NOx!$B:$B,$A21,NOx!$A:$A,"COMNOx")+SUMIFS(NOx!G:G,NOx!$B:$B,$A21,NOx!$A:$A,"ELCNOx")+SUMIFS(NOx!G:G,NOx!$B:$B,$A21,NOx!$A:$A,"ETHNOx")+SUMIFS(NOx!G:G,NOx!$B:$B,$A21,NOx!$A:$A,"INDNOx")+SUMIFS(NOx!G:G,NOx!$B:$B,$A21,NOx!$A:$A,"REFNOx")+SUMIFS(NOx!G:G,NOx!$B:$B,$A21,NOx!$A:$A,"RESNOx")+SUMIFS(NOx!G:G,NOx!$B:$B,$A21,NOx!$A:$A,"RSSNOx")+SUMIFS(NOx!G:G,NOx!$B:$B,$A21,NOx!$A:$A,"TRNNOx")</f>
        <v>0</v>
      </c>
      <c r="G21" s="15">
        <f>SUMIFS(NOx!H:H,NOx!$B:$B,$A21,NOx!$A:$A,"COMNOx")+SUMIFS(NOx!H:H,NOx!$B:$B,$A21,NOx!$A:$A,"ELCNOx")+SUMIFS(NOx!H:H,NOx!$B:$B,$A21,NOx!$A:$A,"ETHNOx")+SUMIFS(NOx!H:H,NOx!$B:$B,$A21,NOx!$A:$A,"INDNOx")+SUMIFS(NOx!H:H,NOx!$B:$B,$A21,NOx!$A:$A,"REFNOx")+SUMIFS(NOx!H:H,NOx!$B:$B,$A21,NOx!$A:$A,"RESNOx")+SUMIFS(NOx!H:H,NOx!$B:$B,$A21,NOx!$A:$A,"RSSNOx")+SUMIFS(NOx!H:H,NOx!$B:$B,$A21,NOx!$A:$A,"TRNNOx")</f>
        <v>0</v>
      </c>
      <c r="H21" s="15">
        <f>SUMIFS(NOx!I:I,NOx!$B:$B,$A21,NOx!$A:$A,"COMNOx")+SUMIFS(NOx!I:I,NOx!$B:$B,$A21,NOx!$A:$A,"ELCNOx")+SUMIFS(NOx!I:I,NOx!$B:$B,$A21,NOx!$A:$A,"ETHNOx")+SUMIFS(NOx!I:I,NOx!$B:$B,$A21,NOx!$A:$A,"INDNOx")+SUMIFS(NOx!I:I,NOx!$B:$B,$A21,NOx!$A:$A,"REFNOx")+SUMIFS(NOx!I:I,NOx!$B:$B,$A21,NOx!$A:$A,"RESNOx")+SUMIFS(NOx!I:I,NOx!$B:$B,$A21,NOx!$A:$A,"RSSNOx")+SUMIFS(NOx!I:I,NOx!$B:$B,$A21,NOx!$A:$A,"TRNNOx")</f>
        <v>0</v>
      </c>
      <c r="I21" s="15">
        <f>SUMIFS(NOx!J:J,NOx!$B:$B,$A21,NOx!$A:$A,"COMNOx")+SUMIFS(NOx!J:J,NOx!$B:$B,$A21,NOx!$A:$A,"ELCNOx")+SUMIFS(NOx!J:J,NOx!$B:$B,$A21,NOx!$A:$A,"ETHNOx")+SUMIFS(NOx!J:J,NOx!$B:$B,$A21,NOx!$A:$A,"INDNOx")+SUMIFS(NOx!J:J,NOx!$B:$B,$A21,NOx!$A:$A,"REFNOx")+SUMIFS(NOx!J:J,NOx!$B:$B,$A21,NOx!$A:$A,"RESNOx")+SUMIFS(NOx!J:J,NOx!$B:$B,$A21,NOx!$A:$A,"RSSNOx")+SUMIFS(NOx!J:J,NOx!$B:$B,$A21,NOx!$A:$A,"TRNNOx")</f>
        <v>0</v>
      </c>
      <c r="J21" s="15">
        <f>SUMIFS(NOx!K:K,NOx!$B:$B,$A21,NOx!$A:$A,"COMNOx")+SUMIFS(NOx!K:K,NOx!$B:$B,$A21,NOx!$A:$A,"ELCNOx")+SUMIFS(NOx!K:K,NOx!$B:$B,$A21,NOx!$A:$A,"ETHNOx")+SUMIFS(NOx!K:K,NOx!$B:$B,$A21,NOx!$A:$A,"INDNOx")+SUMIFS(NOx!K:K,NOx!$B:$B,$A21,NOx!$A:$A,"REFNOx")+SUMIFS(NOx!K:K,NOx!$B:$B,$A21,NOx!$A:$A,"RESNOx")+SUMIFS(NOx!K:K,NOx!$B:$B,$A21,NOx!$A:$A,"RSSNOx")+SUMIFS(NOx!K:K,NOx!$B:$B,$A21,NOx!$A:$A,"TRNNOx")</f>
        <v>0</v>
      </c>
      <c r="K21" s="15">
        <f>SUMIFS(NOx!L:L,NOx!$B:$B,$A21,NOx!$A:$A,"COMNOx")+SUMIFS(NOx!L:L,NOx!$B:$B,$A21,NOx!$A:$A,"ELCNOx")+SUMIFS(NOx!L:L,NOx!$B:$B,$A21,NOx!$A:$A,"ETHNOx")+SUMIFS(NOx!L:L,NOx!$B:$B,$A21,NOx!$A:$A,"INDNOx")+SUMIFS(NOx!L:L,NOx!$B:$B,$A21,NOx!$A:$A,"REFNOx")+SUMIFS(NOx!L:L,NOx!$B:$B,$A21,NOx!$A:$A,"RESNOx")+SUMIFS(NOx!L:L,NOx!$B:$B,$A21,NOx!$A:$A,"RSSNOx")+SUMIFS(NOx!L:L,NOx!$B:$B,$A21,NOx!$A:$A,"TRNNOx")</f>
        <v>0</v>
      </c>
    </row>
    <row r="22" spans="1:11" x14ac:dyDescent="0.25">
      <c r="A22" s="2" t="s">
        <v>20</v>
      </c>
      <c r="B22" s="15">
        <f>SUMIFS(NOx!C:C,NOx!$B:$B,$A22,NOx!$A:$A,"COMNOx")+SUMIFS(NOx!C:C,NOx!$B:$B,$A22,NOx!$A:$A,"ELCNOx")+SUMIFS(NOx!C:C,NOx!$B:$B,$A22,NOx!$A:$A,"ETHNOx")+SUMIFS(NOx!C:C,NOx!$B:$B,$A22,NOx!$A:$A,"INDNOx")+SUMIFS(NOx!C:C,NOx!$B:$B,$A22,NOx!$A:$A,"REFNOx")+SUMIFS(NOx!C:C,NOx!$B:$B,$A22,NOx!$A:$A,"RESNOx")+SUMIFS(NOx!C:C,NOx!$B:$B,$A22,NOx!$A:$A,"RSSNOx")+SUMIFS(NOx!C:C,NOx!$B:$B,$A22,NOx!$A:$A,"TRNNOx")</f>
        <v>0</v>
      </c>
      <c r="C22" s="15">
        <f>SUMIFS(NOx!D:D,NOx!$B:$B,$A22,NOx!$A:$A,"COMNOx")+SUMIFS(NOx!D:D,NOx!$B:$B,$A22,NOx!$A:$A,"ELCNOx")+SUMIFS(NOx!D:D,NOx!$B:$B,$A22,NOx!$A:$A,"ETHNOx")+SUMIFS(NOx!D:D,NOx!$B:$B,$A22,NOx!$A:$A,"INDNOx")+SUMIFS(NOx!D:D,NOx!$B:$B,$A22,NOx!$A:$A,"REFNOx")+SUMIFS(NOx!D:D,NOx!$B:$B,$A22,NOx!$A:$A,"RESNOx")+SUMIFS(NOx!D:D,NOx!$B:$B,$A22,NOx!$A:$A,"RSSNOx")+SUMIFS(NOx!D:D,NOx!$B:$B,$A22,NOx!$A:$A,"TRNNOx")</f>
        <v>0</v>
      </c>
      <c r="D22" s="15">
        <f>SUMIFS(NOx!E:E,NOx!$B:$B,$A22,NOx!$A:$A,"COMNOx")+SUMIFS(NOx!E:E,NOx!$B:$B,$A22,NOx!$A:$A,"ELCNOx")+SUMIFS(NOx!E:E,NOx!$B:$B,$A22,NOx!$A:$A,"ETHNOx")+SUMIFS(NOx!E:E,NOx!$B:$B,$A22,NOx!$A:$A,"INDNOx")+SUMIFS(NOx!E:E,NOx!$B:$B,$A22,NOx!$A:$A,"REFNOx")+SUMIFS(NOx!E:E,NOx!$B:$B,$A22,NOx!$A:$A,"RESNOx")+SUMIFS(NOx!E:E,NOx!$B:$B,$A22,NOx!$A:$A,"RSSNOx")+SUMIFS(NOx!E:E,NOx!$B:$B,$A22,NOx!$A:$A,"TRNNOx")</f>
        <v>0</v>
      </c>
      <c r="E22" s="15">
        <f>SUMIFS(NOx!F:F,NOx!$B:$B,$A22,NOx!$A:$A,"COMNOx")+SUMIFS(NOx!F:F,NOx!$B:$B,$A22,NOx!$A:$A,"ELCNOx")+SUMIFS(NOx!F:F,NOx!$B:$B,$A22,NOx!$A:$A,"ETHNOx")+SUMIFS(NOx!F:F,NOx!$B:$B,$A22,NOx!$A:$A,"INDNOx")+SUMIFS(NOx!F:F,NOx!$B:$B,$A22,NOx!$A:$A,"REFNOx")+SUMIFS(NOx!F:F,NOx!$B:$B,$A22,NOx!$A:$A,"RESNOx")+SUMIFS(NOx!F:F,NOx!$B:$B,$A22,NOx!$A:$A,"RSSNOx")+SUMIFS(NOx!F:F,NOx!$B:$B,$A22,NOx!$A:$A,"TRNNOx")</f>
        <v>0</v>
      </c>
      <c r="F22" s="15">
        <f>SUMIFS(NOx!G:G,NOx!$B:$B,$A22,NOx!$A:$A,"COMNOx")+SUMIFS(NOx!G:G,NOx!$B:$B,$A22,NOx!$A:$A,"ELCNOx")+SUMIFS(NOx!G:G,NOx!$B:$B,$A22,NOx!$A:$A,"ETHNOx")+SUMIFS(NOx!G:G,NOx!$B:$B,$A22,NOx!$A:$A,"INDNOx")+SUMIFS(NOx!G:G,NOx!$B:$B,$A22,NOx!$A:$A,"REFNOx")+SUMIFS(NOx!G:G,NOx!$B:$B,$A22,NOx!$A:$A,"RESNOx")+SUMIFS(NOx!G:G,NOx!$B:$B,$A22,NOx!$A:$A,"RSSNOx")+SUMIFS(NOx!G:G,NOx!$B:$B,$A22,NOx!$A:$A,"TRNNOx")</f>
        <v>0</v>
      </c>
      <c r="G22" s="15">
        <f>SUMIFS(NOx!H:H,NOx!$B:$B,$A22,NOx!$A:$A,"COMNOx")+SUMIFS(NOx!H:H,NOx!$B:$B,$A22,NOx!$A:$A,"ELCNOx")+SUMIFS(NOx!H:H,NOx!$B:$B,$A22,NOx!$A:$A,"ETHNOx")+SUMIFS(NOx!H:H,NOx!$B:$B,$A22,NOx!$A:$A,"INDNOx")+SUMIFS(NOx!H:H,NOx!$B:$B,$A22,NOx!$A:$A,"REFNOx")+SUMIFS(NOx!H:H,NOx!$B:$B,$A22,NOx!$A:$A,"RESNOx")+SUMIFS(NOx!H:H,NOx!$B:$B,$A22,NOx!$A:$A,"RSSNOx")+SUMIFS(NOx!H:H,NOx!$B:$B,$A22,NOx!$A:$A,"TRNNOx")</f>
        <v>0</v>
      </c>
      <c r="H22" s="15">
        <f>SUMIFS(NOx!I:I,NOx!$B:$B,$A22,NOx!$A:$A,"COMNOx")+SUMIFS(NOx!I:I,NOx!$B:$B,$A22,NOx!$A:$A,"ELCNOx")+SUMIFS(NOx!I:I,NOx!$B:$B,$A22,NOx!$A:$A,"ETHNOx")+SUMIFS(NOx!I:I,NOx!$B:$B,$A22,NOx!$A:$A,"INDNOx")+SUMIFS(NOx!I:I,NOx!$B:$B,$A22,NOx!$A:$A,"REFNOx")+SUMIFS(NOx!I:I,NOx!$B:$B,$A22,NOx!$A:$A,"RESNOx")+SUMIFS(NOx!I:I,NOx!$B:$B,$A22,NOx!$A:$A,"RSSNOx")+SUMIFS(NOx!I:I,NOx!$B:$B,$A22,NOx!$A:$A,"TRNNOx")</f>
        <v>0</v>
      </c>
      <c r="I22" s="15">
        <f>SUMIFS(NOx!J:J,NOx!$B:$B,$A22,NOx!$A:$A,"COMNOx")+SUMIFS(NOx!J:J,NOx!$B:$B,$A22,NOx!$A:$A,"ELCNOx")+SUMIFS(NOx!J:J,NOx!$B:$B,$A22,NOx!$A:$A,"ETHNOx")+SUMIFS(NOx!J:J,NOx!$B:$B,$A22,NOx!$A:$A,"INDNOx")+SUMIFS(NOx!J:J,NOx!$B:$B,$A22,NOx!$A:$A,"REFNOx")+SUMIFS(NOx!J:J,NOx!$B:$B,$A22,NOx!$A:$A,"RESNOx")+SUMIFS(NOx!J:J,NOx!$B:$B,$A22,NOx!$A:$A,"RSSNOx")+SUMIFS(NOx!J:J,NOx!$B:$B,$A22,NOx!$A:$A,"TRNNOx")</f>
        <v>0</v>
      </c>
      <c r="J22" s="15">
        <f>SUMIFS(NOx!K:K,NOx!$B:$B,$A22,NOx!$A:$A,"COMNOx")+SUMIFS(NOx!K:K,NOx!$B:$B,$A22,NOx!$A:$A,"ELCNOx")+SUMIFS(NOx!K:K,NOx!$B:$B,$A22,NOx!$A:$A,"ETHNOx")+SUMIFS(NOx!K:K,NOx!$B:$B,$A22,NOx!$A:$A,"INDNOx")+SUMIFS(NOx!K:K,NOx!$B:$B,$A22,NOx!$A:$A,"REFNOx")+SUMIFS(NOx!K:K,NOx!$B:$B,$A22,NOx!$A:$A,"RESNOx")+SUMIFS(NOx!K:K,NOx!$B:$B,$A22,NOx!$A:$A,"RSSNOx")+SUMIFS(NOx!K:K,NOx!$B:$B,$A22,NOx!$A:$A,"TRNNOx")</f>
        <v>0</v>
      </c>
      <c r="K22" s="15">
        <f>SUMIFS(NOx!L:L,NOx!$B:$B,$A22,NOx!$A:$A,"COMNOx")+SUMIFS(NOx!L:L,NOx!$B:$B,$A22,NOx!$A:$A,"ELCNOx")+SUMIFS(NOx!L:L,NOx!$B:$B,$A22,NOx!$A:$A,"ETHNOx")+SUMIFS(NOx!L:L,NOx!$B:$B,$A22,NOx!$A:$A,"INDNOx")+SUMIFS(NOx!L:L,NOx!$B:$B,$A22,NOx!$A:$A,"REFNOx")+SUMIFS(NOx!L:L,NOx!$B:$B,$A22,NOx!$A:$A,"RESNOx")+SUMIFS(NOx!L:L,NOx!$B:$B,$A22,NOx!$A:$A,"RSSNOx")+SUMIFS(NOx!L:L,NOx!$B:$B,$A22,NOx!$A:$A,"TRNNOx")</f>
        <v>0</v>
      </c>
    </row>
    <row r="23" spans="1:11" x14ac:dyDescent="0.25">
      <c r="A23" s="2" t="s">
        <v>21</v>
      </c>
      <c r="B23" s="15">
        <f>SUMIFS(NOx!C:C,NOx!$B:$B,$A23,NOx!$A:$A,"COMNOx")+SUMIFS(NOx!C:C,NOx!$B:$B,$A23,NOx!$A:$A,"ELCNOx")+SUMIFS(NOx!C:C,NOx!$B:$B,$A23,NOx!$A:$A,"ETHNOx")+SUMIFS(NOx!C:C,NOx!$B:$B,$A23,NOx!$A:$A,"INDNOx")+SUMIFS(NOx!C:C,NOx!$B:$B,$A23,NOx!$A:$A,"REFNOx")+SUMIFS(NOx!C:C,NOx!$B:$B,$A23,NOx!$A:$A,"RESNOx")+SUMIFS(NOx!C:C,NOx!$B:$B,$A23,NOx!$A:$A,"RSSNOx")+SUMIFS(NOx!C:C,NOx!$B:$B,$A23,NOx!$A:$A,"TRNNOx")</f>
        <v>0</v>
      </c>
      <c r="C23" s="15">
        <f>SUMIFS(NOx!D:D,NOx!$B:$B,$A23,NOx!$A:$A,"COMNOx")+SUMIFS(NOx!D:D,NOx!$B:$B,$A23,NOx!$A:$A,"ELCNOx")+SUMIFS(NOx!D:D,NOx!$B:$B,$A23,NOx!$A:$A,"ETHNOx")+SUMIFS(NOx!D:D,NOx!$B:$B,$A23,NOx!$A:$A,"INDNOx")+SUMIFS(NOx!D:D,NOx!$B:$B,$A23,NOx!$A:$A,"REFNOx")+SUMIFS(NOx!D:D,NOx!$B:$B,$A23,NOx!$A:$A,"RESNOx")+SUMIFS(NOx!D:D,NOx!$B:$B,$A23,NOx!$A:$A,"RSSNOx")+SUMIFS(NOx!D:D,NOx!$B:$B,$A23,NOx!$A:$A,"TRNNOx")</f>
        <v>0</v>
      </c>
      <c r="D23" s="15">
        <f>SUMIFS(NOx!E:E,NOx!$B:$B,$A23,NOx!$A:$A,"COMNOx")+SUMIFS(NOx!E:E,NOx!$B:$B,$A23,NOx!$A:$A,"ELCNOx")+SUMIFS(NOx!E:E,NOx!$B:$B,$A23,NOx!$A:$A,"ETHNOx")+SUMIFS(NOx!E:E,NOx!$B:$B,$A23,NOx!$A:$A,"INDNOx")+SUMIFS(NOx!E:E,NOx!$B:$B,$A23,NOx!$A:$A,"REFNOx")+SUMIFS(NOx!E:E,NOx!$B:$B,$A23,NOx!$A:$A,"RESNOx")+SUMIFS(NOx!E:E,NOx!$B:$B,$A23,NOx!$A:$A,"RSSNOx")+SUMIFS(NOx!E:E,NOx!$B:$B,$A23,NOx!$A:$A,"TRNNOx")</f>
        <v>0</v>
      </c>
      <c r="E23" s="15">
        <f>SUMIFS(NOx!F:F,NOx!$B:$B,$A23,NOx!$A:$A,"COMNOx")+SUMIFS(NOx!F:F,NOx!$B:$B,$A23,NOx!$A:$A,"ELCNOx")+SUMIFS(NOx!F:F,NOx!$B:$B,$A23,NOx!$A:$A,"ETHNOx")+SUMIFS(NOx!F:F,NOx!$B:$B,$A23,NOx!$A:$A,"INDNOx")+SUMIFS(NOx!F:F,NOx!$B:$B,$A23,NOx!$A:$A,"REFNOx")+SUMIFS(NOx!F:F,NOx!$B:$B,$A23,NOx!$A:$A,"RESNOx")+SUMIFS(NOx!F:F,NOx!$B:$B,$A23,NOx!$A:$A,"RSSNOx")+SUMIFS(NOx!F:F,NOx!$B:$B,$A23,NOx!$A:$A,"TRNNOx")</f>
        <v>0</v>
      </c>
      <c r="F23" s="15">
        <f>SUMIFS(NOx!G:G,NOx!$B:$B,$A23,NOx!$A:$A,"COMNOx")+SUMIFS(NOx!G:G,NOx!$B:$B,$A23,NOx!$A:$A,"ELCNOx")+SUMIFS(NOx!G:G,NOx!$B:$B,$A23,NOx!$A:$A,"ETHNOx")+SUMIFS(NOx!G:G,NOx!$B:$B,$A23,NOx!$A:$A,"INDNOx")+SUMIFS(NOx!G:G,NOx!$B:$B,$A23,NOx!$A:$A,"REFNOx")+SUMIFS(NOx!G:G,NOx!$B:$B,$A23,NOx!$A:$A,"RESNOx")+SUMIFS(NOx!G:G,NOx!$B:$B,$A23,NOx!$A:$A,"RSSNOx")+SUMIFS(NOx!G:G,NOx!$B:$B,$A23,NOx!$A:$A,"TRNNOx")</f>
        <v>0</v>
      </c>
      <c r="G23" s="15">
        <f>SUMIFS(NOx!H:H,NOx!$B:$B,$A23,NOx!$A:$A,"COMNOx")+SUMIFS(NOx!H:H,NOx!$B:$B,$A23,NOx!$A:$A,"ELCNOx")+SUMIFS(NOx!H:H,NOx!$B:$B,$A23,NOx!$A:$A,"ETHNOx")+SUMIFS(NOx!H:H,NOx!$B:$B,$A23,NOx!$A:$A,"INDNOx")+SUMIFS(NOx!H:H,NOx!$B:$B,$A23,NOx!$A:$A,"REFNOx")+SUMIFS(NOx!H:H,NOx!$B:$B,$A23,NOx!$A:$A,"RESNOx")+SUMIFS(NOx!H:H,NOx!$B:$B,$A23,NOx!$A:$A,"RSSNOx")+SUMIFS(NOx!H:H,NOx!$B:$B,$A23,NOx!$A:$A,"TRNNOx")</f>
        <v>0</v>
      </c>
      <c r="H23" s="15">
        <f>SUMIFS(NOx!I:I,NOx!$B:$B,$A23,NOx!$A:$A,"COMNOx")+SUMIFS(NOx!I:I,NOx!$B:$B,$A23,NOx!$A:$A,"ELCNOx")+SUMIFS(NOx!I:I,NOx!$B:$B,$A23,NOx!$A:$A,"ETHNOx")+SUMIFS(NOx!I:I,NOx!$B:$B,$A23,NOx!$A:$A,"INDNOx")+SUMIFS(NOx!I:I,NOx!$B:$B,$A23,NOx!$A:$A,"REFNOx")+SUMIFS(NOx!I:I,NOx!$B:$B,$A23,NOx!$A:$A,"RESNOx")+SUMIFS(NOx!I:I,NOx!$B:$B,$A23,NOx!$A:$A,"RSSNOx")+SUMIFS(NOx!I:I,NOx!$B:$B,$A23,NOx!$A:$A,"TRNNOx")</f>
        <v>0</v>
      </c>
      <c r="I23" s="15">
        <f>SUMIFS(NOx!J:J,NOx!$B:$B,$A23,NOx!$A:$A,"COMNOx")+SUMIFS(NOx!J:J,NOx!$B:$B,$A23,NOx!$A:$A,"ELCNOx")+SUMIFS(NOx!J:J,NOx!$B:$B,$A23,NOx!$A:$A,"ETHNOx")+SUMIFS(NOx!J:J,NOx!$B:$B,$A23,NOx!$A:$A,"INDNOx")+SUMIFS(NOx!J:J,NOx!$B:$B,$A23,NOx!$A:$A,"REFNOx")+SUMIFS(NOx!J:J,NOx!$B:$B,$A23,NOx!$A:$A,"RESNOx")+SUMIFS(NOx!J:J,NOx!$B:$B,$A23,NOx!$A:$A,"RSSNOx")+SUMIFS(NOx!J:J,NOx!$B:$B,$A23,NOx!$A:$A,"TRNNOx")</f>
        <v>0</v>
      </c>
      <c r="J23" s="15">
        <f>SUMIFS(NOx!K:K,NOx!$B:$B,$A23,NOx!$A:$A,"COMNOx")+SUMIFS(NOx!K:K,NOx!$B:$B,$A23,NOx!$A:$A,"ELCNOx")+SUMIFS(NOx!K:K,NOx!$B:$B,$A23,NOx!$A:$A,"ETHNOx")+SUMIFS(NOx!K:K,NOx!$B:$B,$A23,NOx!$A:$A,"INDNOx")+SUMIFS(NOx!K:K,NOx!$B:$B,$A23,NOx!$A:$A,"REFNOx")+SUMIFS(NOx!K:K,NOx!$B:$B,$A23,NOx!$A:$A,"RESNOx")+SUMIFS(NOx!K:K,NOx!$B:$B,$A23,NOx!$A:$A,"RSSNOx")+SUMIFS(NOx!K:K,NOx!$B:$B,$A23,NOx!$A:$A,"TRNNOx")</f>
        <v>0</v>
      </c>
      <c r="K23" s="15">
        <f>SUMIFS(NOx!L:L,NOx!$B:$B,$A23,NOx!$A:$A,"COMNOx")+SUMIFS(NOx!L:L,NOx!$B:$B,$A23,NOx!$A:$A,"ELCNOx")+SUMIFS(NOx!L:L,NOx!$B:$B,$A23,NOx!$A:$A,"ETHNOx")+SUMIFS(NOx!L:L,NOx!$B:$B,$A23,NOx!$A:$A,"INDNOx")+SUMIFS(NOx!L:L,NOx!$B:$B,$A23,NOx!$A:$A,"REFNOx")+SUMIFS(NOx!L:L,NOx!$B:$B,$A23,NOx!$A:$A,"RESNOx")+SUMIFS(NOx!L:L,NOx!$B:$B,$A23,NOx!$A:$A,"RSSNOx")+SUMIFS(NOx!L:L,NOx!$B:$B,$A23,NOx!$A:$A,"TRNNOx")</f>
        <v>0</v>
      </c>
    </row>
    <row r="24" spans="1:11" x14ac:dyDescent="0.25">
      <c r="A24" s="2" t="s">
        <v>22</v>
      </c>
      <c r="B24" s="15">
        <f>SUMIFS(NOx!C:C,NOx!$B:$B,$A24,NOx!$A:$A,"COMNOx")+SUMIFS(NOx!C:C,NOx!$B:$B,$A24,NOx!$A:$A,"ELCNOx")+SUMIFS(NOx!C:C,NOx!$B:$B,$A24,NOx!$A:$A,"ETHNOx")+SUMIFS(NOx!C:C,NOx!$B:$B,$A24,NOx!$A:$A,"INDNOx")+SUMIFS(NOx!C:C,NOx!$B:$B,$A24,NOx!$A:$A,"REFNOx")+SUMIFS(NOx!C:C,NOx!$B:$B,$A24,NOx!$A:$A,"RESNOx")+SUMIFS(NOx!C:C,NOx!$B:$B,$A24,NOx!$A:$A,"RSSNOx")+SUMIFS(NOx!C:C,NOx!$B:$B,$A24,NOx!$A:$A,"TRNNOx")</f>
        <v>0</v>
      </c>
      <c r="C24" s="15">
        <f>SUMIFS(NOx!D:D,NOx!$B:$B,$A24,NOx!$A:$A,"COMNOx")+SUMIFS(NOx!D:D,NOx!$B:$B,$A24,NOx!$A:$A,"ELCNOx")+SUMIFS(NOx!D:D,NOx!$B:$B,$A24,NOx!$A:$A,"ETHNOx")+SUMIFS(NOx!D:D,NOx!$B:$B,$A24,NOx!$A:$A,"INDNOx")+SUMIFS(NOx!D:D,NOx!$B:$B,$A24,NOx!$A:$A,"REFNOx")+SUMIFS(NOx!D:D,NOx!$B:$B,$A24,NOx!$A:$A,"RESNOx")+SUMIFS(NOx!D:D,NOx!$B:$B,$A24,NOx!$A:$A,"RSSNOx")+SUMIFS(NOx!D:D,NOx!$B:$B,$A24,NOx!$A:$A,"TRNNOx")</f>
        <v>0</v>
      </c>
      <c r="D24" s="15">
        <f>SUMIFS(NOx!E:E,NOx!$B:$B,$A24,NOx!$A:$A,"COMNOx")+SUMIFS(NOx!E:E,NOx!$B:$B,$A24,NOx!$A:$A,"ELCNOx")+SUMIFS(NOx!E:E,NOx!$B:$B,$A24,NOx!$A:$A,"ETHNOx")+SUMIFS(NOx!E:E,NOx!$B:$B,$A24,NOx!$A:$A,"INDNOx")+SUMIFS(NOx!E:E,NOx!$B:$B,$A24,NOx!$A:$A,"REFNOx")+SUMIFS(NOx!E:E,NOx!$B:$B,$A24,NOx!$A:$A,"RESNOx")+SUMIFS(NOx!E:E,NOx!$B:$B,$A24,NOx!$A:$A,"RSSNOx")+SUMIFS(NOx!E:E,NOx!$B:$B,$A24,NOx!$A:$A,"TRNNOx")</f>
        <v>0</v>
      </c>
      <c r="E24" s="15">
        <f>SUMIFS(NOx!F:F,NOx!$B:$B,$A24,NOx!$A:$A,"COMNOx")+SUMIFS(NOx!F:F,NOx!$B:$B,$A24,NOx!$A:$A,"ELCNOx")+SUMIFS(NOx!F:F,NOx!$B:$B,$A24,NOx!$A:$A,"ETHNOx")+SUMIFS(NOx!F:F,NOx!$B:$B,$A24,NOx!$A:$A,"INDNOx")+SUMIFS(NOx!F:F,NOx!$B:$B,$A24,NOx!$A:$A,"REFNOx")+SUMIFS(NOx!F:F,NOx!$B:$B,$A24,NOx!$A:$A,"RESNOx")+SUMIFS(NOx!F:F,NOx!$B:$B,$A24,NOx!$A:$A,"RSSNOx")+SUMIFS(NOx!F:F,NOx!$B:$B,$A24,NOx!$A:$A,"TRNNOx")</f>
        <v>0</v>
      </c>
      <c r="F24" s="15">
        <f>SUMIFS(NOx!G:G,NOx!$B:$B,$A24,NOx!$A:$A,"COMNOx")+SUMIFS(NOx!G:G,NOx!$B:$B,$A24,NOx!$A:$A,"ELCNOx")+SUMIFS(NOx!G:G,NOx!$B:$B,$A24,NOx!$A:$A,"ETHNOx")+SUMIFS(NOx!G:G,NOx!$B:$B,$A24,NOx!$A:$A,"INDNOx")+SUMIFS(NOx!G:G,NOx!$B:$B,$A24,NOx!$A:$A,"REFNOx")+SUMIFS(NOx!G:G,NOx!$B:$B,$A24,NOx!$A:$A,"RESNOx")+SUMIFS(NOx!G:G,NOx!$B:$B,$A24,NOx!$A:$A,"RSSNOx")+SUMIFS(NOx!G:G,NOx!$B:$B,$A24,NOx!$A:$A,"TRNNOx")</f>
        <v>0</v>
      </c>
      <c r="G24" s="15">
        <f>SUMIFS(NOx!H:H,NOx!$B:$B,$A24,NOx!$A:$A,"COMNOx")+SUMIFS(NOx!H:H,NOx!$B:$B,$A24,NOx!$A:$A,"ELCNOx")+SUMIFS(NOx!H:H,NOx!$B:$B,$A24,NOx!$A:$A,"ETHNOx")+SUMIFS(NOx!H:H,NOx!$B:$B,$A24,NOx!$A:$A,"INDNOx")+SUMIFS(NOx!H:H,NOx!$B:$B,$A24,NOx!$A:$A,"REFNOx")+SUMIFS(NOx!H:H,NOx!$B:$B,$A24,NOx!$A:$A,"RESNOx")+SUMIFS(NOx!H:H,NOx!$B:$B,$A24,NOx!$A:$A,"RSSNOx")+SUMIFS(NOx!H:H,NOx!$B:$B,$A24,NOx!$A:$A,"TRNNOx")</f>
        <v>0</v>
      </c>
      <c r="H24" s="15">
        <f>SUMIFS(NOx!I:I,NOx!$B:$B,$A24,NOx!$A:$A,"COMNOx")+SUMIFS(NOx!I:I,NOx!$B:$B,$A24,NOx!$A:$A,"ELCNOx")+SUMIFS(NOx!I:I,NOx!$B:$B,$A24,NOx!$A:$A,"ETHNOx")+SUMIFS(NOx!I:I,NOx!$B:$B,$A24,NOx!$A:$A,"INDNOx")+SUMIFS(NOx!I:I,NOx!$B:$B,$A24,NOx!$A:$A,"REFNOx")+SUMIFS(NOx!I:I,NOx!$B:$B,$A24,NOx!$A:$A,"RESNOx")+SUMIFS(NOx!I:I,NOx!$B:$B,$A24,NOx!$A:$A,"RSSNOx")+SUMIFS(NOx!I:I,NOx!$B:$B,$A24,NOx!$A:$A,"TRNNOx")</f>
        <v>0</v>
      </c>
      <c r="I24" s="15">
        <f>SUMIFS(NOx!J:J,NOx!$B:$B,$A24,NOx!$A:$A,"COMNOx")+SUMIFS(NOx!J:J,NOx!$B:$B,$A24,NOx!$A:$A,"ELCNOx")+SUMIFS(NOx!J:J,NOx!$B:$B,$A24,NOx!$A:$A,"ETHNOx")+SUMIFS(NOx!J:J,NOx!$B:$B,$A24,NOx!$A:$A,"INDNOx")+SUMIFS(NOx!J:J,NOx!$B:$B,$A24,NOx!$A:$A,"REFNOx")+SUMIFS(NOx!J:J,NOx!$B:$B,$A24,NOx!$A:$A,"RESNOx")+SUMIFS(NOx!J:J,NOx!$B:$B,$A24,NOx!$A:$A,"RSSNOx")+SUMIFS(NOx!J:J,NOx!$B:$B,$A24,NOx!$A:$A,"TRNNOx")</f>
        <v>0</v>
      </c>
      <c r="J24" s="15">
        <f>SUMIFS(NOx!K:K,NOx!$B:$B,$A24,NOx!$A:$A,"COMNOx")+SUMIFS(NOx!K:K,NOx!$B:$B,$A24,NOx!$A:$A,"ELCNOx")+SUMIFS(NOx!K:K,NOx!$B:$B,$A24,NOx!$A:$A,"ETHNOx")+SUMIFS(NOx!K:K,NOx!$B:$B,$A24,NOx!$A:$A,"INDNOx")+SUMIFS(NOx!K:K,NOx!$B:$B,$A24,NOx!$A:$A,"REFNOx")+SUMIFS(NOx!K:K,NOx!$B:$B,$A24,NOx!$A:$A,"RESNOx")+SUMIFS(NOx!K:K,NOx!$B:$B,$A24,NOx!$A:$A,"RSSNOx")+SUMIFS(NOx!K:K,NOx!$B:$B,$A24,NOx!$A:$A,"TRNNOx")</f>
        <v>0</v>
      </c>
      <c r="K24" s="15">
        <f>SUMIFS(NOx!L:L,NOx!$B:$B,$A24,NOx!$A:$A,"COMNOx")+SUMIFS(NOx!L:L,NOx!$B:$B,$A24,NOx!$A:$A,"ELCNOx")+SUMIFS(NOx!L:L,NOx!$B:$B,$A24,NOx!$A:$A,"ETHNOx")+SUMIFS(NOx!L:L,NOx!$B:$B,$A24,NOx!$A:$A,"INDNOx")+SUMIFS(NOx!L:L,NOx!$B:$B,$A24,NOx!$A:$A,"REFNOx")+SUMIFS(NOx!L:L,NOx!$B:$B,$A24,NOx!$A:$A,"RESNOx")+SUMIFS(NOx!L:L,NOx!$B:$B,$A24,NOx!$A:$A,"RSSNOx")+SUMIFS(NOx!L:L,NOx!$B:$B,$A24,NOx!$A:$A,"TRNNOx")</f>
        <v>0</v>
      </c>
    </row>
    <row r="25" spans="1:11" x14ac:dyDescent="0.25">
      <c r="A25" s="2" t="s">
        <v>23</v>
      </c>
      <c r="B25" s="15">
        <f>SUMIFS(NOx!C:C,NOx!$B:$B,$A25,NOx!$A:$A,"COMNOx")+SUMIFS(NOx!C:C,NOx!$B:$B,$A25,NOx!$A:$A,"ELCNOx")+SUMIFS(NOx!C:C,NOx!$B:$B,$A25,NOx!$A:$A,"ETHNOx")+SUMIFS(NOx!C:C,NOx!$B:$B,$A25,NOx!$A:$A,"INDNOx")+SUMIFS(NOx!C:C,NOx!$B:$B,$A25,NOx!$A:$A,"REFNOx")+SUMIFS(NOx!C:C,NOx!$B:$B,$A25,NOx!$A:$A,"RESNOx")+SUMIFS(NOx!C:C,NOx!$B:$B,$A25,NOx!$A:$A,"RSSNOx")+SUMIFS(NOx!C:C,NOx!$B:$B,$A25,NOx!$A:$A,"TRNNOx")</f>
        <v>0</v>
      </c>
      <c r="C25" s="15">
        <f>SUMIFS(NOx!D:D,NOx!$B:$B,$A25,NOx!$A:$A,"COMNOx")+SUMIFS(NOx!D:D,NOx!$B:$B,$A25,NOx!$A:$A,"ELCNOx")+SUMIFS(NOx!D:D,NOx!$B:$B,$A25,NOx!$A:$A,"ETHNOx")+SUMIFS(NOx!D:D,NOx!$B:$B,$A25,NOx!$A:$A,"INDNOx")+SUMIFS(NOx!D:D,NOx!$B:$B,$A25,NOx!$A:$A,"REFNOx")+SUMIFS(NOx!D:D,NOx!$B:$B,$A25,NOx!$A:$A,"RESNOx")+SUMIFS(NOx!D:D,NOx!$B:$B,$A25,NOx!$A:$A,"RSSNOx")+SUMIFS(NOx!D:D,NOx!$B:$B,$A25,NOx!$A:$A,"TRNNOx")</f>
        <v>0</v>
      </c>
      <c r="D25" s="15">
        <f>SUMIFS(NOx!E:E,NOx!$B:$B,$A25,NOx!$A:$A,"COMNOx")+SUMIFS(NOx!E:E,NOx!$B:$B,$A25,NOx!$A:$A,"ELCNOx")+SUMIFS(NOx!E:E,NOx!$B:$B,$A25,NOx!$A:$A,"ETHNOx")+SUMIFS(NOx!E:E,NOx!$B:$B,$A25,NOx!$A:$A,"INDNOx")+SUMIFS(NOx!E:E,NOx!$B:$B,$A25,NOx!$A:$A,"REFNOx")+SUMIFS(NOx!E:E,NOx!$B:$B,$A25,NOx!$A:$A,"RESNOx")+SUMIFS(NOx!E:E,NOx!$B:$B,$A25,NOx!$A:$A,"RSSNOx")+SUMIFS(NOx!E:E,NOx!$B:$B,$A25,NOx!$A:$A,"TRNNOx")</f>
        <v>0</v>
      </c>
      <c r="E25" s="15">
        <f>SUMIFS(NOx!F:F,NOx!$B:$B,$A25,NOx!$A:$A,"COMNOx")+SUMIFS(NOx!F:F,NOx!$B:$B,$A25,NOx!$A:$A,"ELCNOx")+SUMIFS(NOx!F:F,NOx!$B:$B,$A25,NOx!$A:$A,"ETHNOx")+SUMIFS(NOx!F:F,NOx!$B:$B,$A25,NOx!$A:$A,"INDNOx")+SUMIFS(NOx!F:F,NOx!$B:$B,$A25,NOx!$A:$A,"REFNOx")+SUMIFS(NOx!F:F,NOx!$B:$B,$A25,NOx!$A:$A,"RESNOx")+SUMIFS(NOx!F:F,NOx!$B:$B,$A25,NOx!$A:$A,"RSSNOx")+SUMIFS(NOx!F:F,NOx!$B:$B,$A25,NOx!$A:$A,"TRNNOx")</f>
        <v>0</v>
      </c>
      <c r="F25" s="15">
        <f>SUMIFS(NOx!G:G,NOx!$B:$B,$A25,NOx!$A:$A,"COMNOx")+SUMIFS(NOx!G:G,NOx!$B:$B,$A25,NOx!$A:$A,"ELCNOx")+SUMIFS(NOx!G:G,NOx!$B:$B,$A25,NOx!$A:$A,"ETHNOx")+SUMIFS(NOx!G:G,NOx!$B:$B,$A25,NOx!$A:$A,"INDNOx")+SUMIFS(NOx!G:G,NOx!$B:$B,$A25,NOx!$A:$A,"REFNOx")+SUMIFS(NOx!G:G,NOx!$B:$B,$A25,NOx!$A:$A,"RESNOx")+SUMIFS(NOx!G:G,NOx!$B:$B,$A25,NOx!$A:$A,"RSSNOx")+SUMIFS(NOx!G:G,NOx!$B:$B,$A25,NOx!$A:$A,"TRNNOx")</f>
        <v>0</v>
      </c>
      <c r="G25" s="15">
        <f>SUMIFS(NOx!H:H,NOx!$B:$B,$A25,NOx!$A:$A,"COMNOx")+SUMIFS(NOx!H:H,NOx!$B:$B,$A25,NOx!$A:$A,"ELCNOx")+SUMIFS(NOx!H:H,NOx!$B:$B,$A25,NOx!$A:$A,"ETHNOx")+SUMIFS(NOx!H:H,NOx!$B:$B,$A25,NOx!$A:$A,"INDNOx")+SUMIFS(NOx!H:H,NOx!$B:$B,$A25,NOx!$A:$A,"REFNOx")+SUMIFS(NOx!H:H,NOx!$B:$B,$A25,NOx!$A:$A,"RESNOx")+SUMIFS(NOx!H:H,NOx!$B:$B,$A25,NOx!$A:$A,"RSSNOx")+SUMIFS(NOx!H:H,NOx!$B:$B,$A25,NOx!$A:$A,"TRNNOx")</f>
        <v>0</v>
      </c>
      <c r="H25" s="15">
        <f>SUMIFS(NOx!I:I,NOx!$B:$B,$A25,NOx!$A:$A,"COMNOx")+SUMIFS(NOx!I:I,NOx!$B:$B,$A25,NOx!$A:$A,"ELCNOx")+SUMIFS(NOx!I:I,NOx!$B:$B,$A25,NOx!$A:$A,"ETHNOx")+SUMIFS(NOx!I:I,NOx!$B:$B,$A25,NOx!$A:$A,"INDNOx")+SUMIFS(NOx!I:I,NOx!$B:$B,$A25,NOx!$A:$A,"REFNOx")+SUMIFS(NOx!I:I,NOx!$B:$B,$A25,NOx!$A:$A,"RESNOx")+SUMIFS(NOx!I:I,NOx!$B:$B,$A25,NOx!$A:$A,"RSSNOx")+SUMIFS(NOx!I:I,NOx!$B:$B,$A25,NOx!$A:$A,"TRNNOx")</f>
        <v>0</v>
      </c>
      <c r="I25" s="15">
        <f>SUMIFS(NOx!J:J,NOx!$B:$B,$A25,NOx!$A:$A,"COMNOx")+SUMIFS(NOx!J:J,NOx!$B:$B,$A25,NOx!$A:$A,"ELCNOx")+SUMIFS(NOx!J:J,NOx!$B:$B,$A25,NOx!$A:$A,"ETHNOx")+SUMIFS(NOx!J:J,NOx!$B:$B,$A25,NOx!$A:$A,"INDNOx")+SUMIFS(NOx!J:J,NOx!$B:$B,$A25,NOx!$A:$A,"REFNOx")+SUMIFS(NOx!J:J,NOx!$B:$B,$A25,NOx!$A:$A,"RESNOx")+SUMIFS(NOx!J:J,NOx!$B:$B,$A25,NOx!$A:$A,"RSSNOx")+SUMIFS(NOx!J:J,NOx!$B:$B,$A25,NOx!$A:$A,"TRNNOx")</f>
        <v>0</v>
      </c>
      <c r="J25" s="15">
        <f>SUMIFS(NOx!K:K,NOx!$B:$B,$A25,NOx!$A:$A,"COMNOx")+SUMIFS(NOx!K:K,NOx!$B:$B,$A25,NOx!$A:$A,"ELCNOx")+SUMIFS(NOx!K:K,NOx!$B:$B,$A25,NOx!$A:$A,"ETHNOx")+SUMIFS(NOx!K:K,NOx!$B:$B,$A25,NOx!$A:$A,"INDNOx")+SUMIFS(NOx!K:K,NOx!$B:$B,$A25,NOx!$A:$A,"REFNOx")+SUMIFS(NOx!K:K,NOx!$B:$B,$A25,NOx!$A:$A,"RESNOx")+SUMIFS(NOx!K:K,NOx!$B:$B,$A25,NOx!$A:$A,"RSSNOx")+SUMIFS(NOx!K:K,NOx!$B:$B,$A25,NOx!$A:$A,"TRNNOx")</f>
        <v>0</v>
      </c>
      <c r="K25" s="15">
        <f>SUMIFS(NOx!L:L,NOx!$B:$B,$A25,NOx!$A:$A,"COMNOx")+SUMIFS(NOx!L:L,NOx!$B:$B,$A25,NOx!$A:$A,"ELCNOx")+SUMIFS(NOx!L:L,NOx!$B:$B,$A25,NOx!$A:$A,"ETHNOx")+SUMIFS(NOx!L:L,NOx!$B:$B,$A25,NOx!$A:$A,"INDNOx")+SUMIFS(NOx!L:L,NOx!$B:$B,$A25,NOx!$A:$A,"REFNOx")+SUMIFS(NOx!L:L,NOx!$B:$B,$A25,NOx!$A:$A,"RESNOx")+SUMIFS(NOx!L:L,NOx!$B:$B,$A25,NOx!$A:$A,"RSSNOx")+SUMIFS(NOx!L:L,NOx!$B:$B,$A25,NOx!$A:$A,"TRNNOx")</f>
        <v>0</v>
      </c>
    </row>
    <row r="26" spans="1:11" x14ac:dyDescent="0.25">
      <c r="A26" s="2" t="s">
        <v>24</v>
      </c>
      <c r="B26" s="15">
        <f>SUMIFS(NOx!C:C,NOx!$B:$B,$A26,NOx!$A:$A,"COMNOx")+SUMIFS(NOx!C:C,NOx!$B:$B,$A26,NOx!$A:$A,"ELCNOx")+SUMIFS(NOx!C:C,NOx!$B:$B,$A26,NOx!$A:$A,"ETHNOx")+SUMIFS(NOx!C:C,NOx!$B:$B,$A26,NOx!$A:$A,"INDNOx")+SUMIFS(NOx!C:C,NOx!$B:$B,$A26,NOx!$A:$A,"REFNOx")+SUMIFS(NOx!C:C,NOx!$B:$B,$A26,NOx!$A:$A,"RESNOx")+SUMIFS(NOx!C:C,NOx!$B:$B,$A26,NOx!$A:$A,"RSSNOx")+SUMIFS(NOx!C:C,NOx!$B:$B,$A26,NOx!$A:$A,"TRNNOx")</f>
        <v>0</v>
      </c>
      <c r="C26" s="15">
        <f>SUMIFS(NOx!D:D,NOx!$B:$B,$A26,NOx!$A:$A,"COMNOx")+SUMIFS(NOx!D:D,NOx!$B:$B,$A26,NOx!$A:$A,"ELCNOx")+SUMIFS(NOx!D:D,NOx!$B:$B,$A26,NOx!$A:$A,"ETHNOx")+SUMIFS(NOx!D:D,NOx!$B:$B,$A26,NOx!$A:$A,"INDNOx")+SUMIFS(NOx!D:D,NOx!$B:$B,$A26,NOx!$A:$A,"REFNOx")+SUMIFS(NOx!D:D,NOx!$B:$B,$A26,NOx!$A:$A,"RESNOx")+SUMIFS(NOx!D:D,NOx!$B:$B,$A26,NOx!$A:$A,"RSSNOx")+SUMIFS(NOx!D:D,NOx!$B:$B,$A26,NOx!$A:$A,"TRNNOx")</f>
        <v>0</v>
      </c>
      <c r="D26" s="15">
        <f>SUMIFS(NOx!E:E,NOx!$B:$B,$A26,NOx!$A:$A,"COMNOx")+SUMIFS(NOx!E:E,NOx!$B:$B,$A26,NOx!$A:$A,"ELCNOx")+SUMIFS(NOx!E:E,NOx!$B:$B,$A26,NOx!$A:$A,"ETHNOx")+SUMIFS(NOx!E:E,NOx!$B:$B,$A26,NOx!$A:$A,"INDNOx")+SUMIFS(NOx!E:E,NOx!$B:$B,$A26,NOx!$A:$A,"REFNOx")+SUMIFS(NOx!E:E,NOx!$B:$B,$A26,NOx!$A:$A,"RESNOx")+SUMIFS(NOx!E:E,NOx!$B:$B,$A26,NOx!$A:$A,"RSSNOx")+SUMIFS(NOx!E:E,NOx!$B:$B,$A26,NOx!$A:$A,"TRNNOx")</f>
        <v>0</v>
      </c>
      <c r="E26" s="15">
        <f>SUMIFS(NOx!F:F,NOx!$B:$B,$A26,NOx!$A:$A,"COMNOx")+SUMIFS(NOx!F:F,NOx!$B:$B,$A26,NOx!$A:$A,"ELCNOx")+SUMIFS(NOx!F:F,NOx!$B:$B,$A26,NOx!$A:$A,"ETHNOx")+SUMIFS(NOx!F:F,NOx!$B:$B,$A26,NOx!$A:$A,"INDNOx")+SUMIFS(NOx!F:F,NOx!$B:$B,$A26,NOx!$A:$A,"REFNOx")+SUMIFS(NOx!F:F,NOx!$B:$B,$A26,NOx!$A:$A,"RESNOx")+SUMIFS(NOx!F:F,NOx!$B:$B,$A26,NOx!$A:$A,"RSSNOx")+SUMIFS(NOx!F:F,NOx!$B:$B,$A26,NOx!$A:$A,"TRNNOx")</f>
        <v>0</v>
      </c>
      <c r="F26" s="15">
        <f>SUMIFS(NOx!G:G,NOx!$B:$B,$A26,NOx!$A:$A,"COMNOx")+SUMIFS(NOx!G:G,NOx!$B:$B,$A26,NOx!$A:$A,"ELCNOx")+SUMIFS(NOx!G:G,NOx!$B:$B,$A26,NOx!$A:$A,"ETHNOx")+SUMIFS(NOx!G:G,NOx!$B:$B,$A26,NOx!$A:$A,"INDNOx")+SUMIFS(NOx!G:G,NOx!$B:$B,$A26,NOx!$A:$A,"REFNOx")+SUMIFS(NOx!G:G,NOx!$B:$B,$A26,NOx!$A:$A,"RESNOx")+SUMIFS(NOx!G:G,NOx!$B:$B,$A26,NOx!$A:$A,"RSSNOx")+SUMIFS(NOx!G:G,NOx!$B:$B,$A26,NOx!$A:$A,"TRNNOx")</f>
        <v>0</v>
      </c>
      <c r="G26" s="15">
        <f>SUMIFS(NOx!H:H,NOx!$B:$B,$A26,NOx!$A:$A,"COMNOx")+SUMIFS(NOx!H:H,NOx!$B:$B,$A26,NOx!$A:$A,"ELCNOx")+SUMIFS(NOx!H:H,NOx!$B:$B,$A26,NOx!$A:$A,"ETHNOx")+SUMIFS(NOx!H:H,NOx!$B:$B,$A26,NOx!$A:$A,"INDNOx")+SUMIFS(NOx!H:H,NOx!$B:$B,$A26,NOx!$A:$A,"REFNOx")+SUMIFS(NOx!H:H,NOx!$B:$B,$A26,NOx!$A:$A,"RESNOx")+SUMIFS(NOx!H:H,NOx!$B:$B,$A26,NOx!$A:$A,"RSSNOx")+SUMIFS(NOx!H:H,NOx!$B:$B,$A26,NOx!$A:$A,"TRNNOx")</f>
        <v>0</v>
      </c>
      <c r="H26" s="15">
        <f>SUMIFS(NOx!I:I,NOx!$B:$B,$A26,NOx!$A:$A,"COMNOx")+SUMIFS(NOx!I:I,NOx!$B:$B,$A26,NOx!$A:$A,"ELCNOx")+SUMIFS(NOx!I:I,NOx!$B:$B,$A26,NOx!$A:$A,"ETHNOx")+SUMIFS(NOx!I:I,NOx!$B:$B,$A26,NOx!$A:$A,"INDNOx")+SUMIFS(NOx!I:I,NOx!$B:$B,$A26,NOx!$A:$A,"REFNOx")+SUMIFS(NOx!I:I,NOx!$B:$B,$A26,NOx!$A:$A,"RESNOx")+SUMIFS(NOx!I:I,NOx!$B:$B,$A26,NOx!$A:$A,"RSSNOx")+SUMIFS(NOx!I:I,NOx!$B:$B,$A26,NOx!$A:$A,"TRNNOx")</f>
        <v>0</v>
      </c>
      <c r="I26" s="15">
        <f>SUMIFS(NOx!J:J,NOx!$B:$B,$A26,NOx!$A:$A,"COMNOx")+SUMIFS(NOx!J:J,NOx!$B:$B,$A26,NOx!$A:$A,"ELCNOx")+SUMIFS(NOx!J:J,NOx!$B:$B,$A26,NOx!$A:$A,"ETHNOx")+SUMIFS(NOx!J:J,NOx!$B:$B,$A26,NOx!$A:$A,"INDNOx")+SUMIFS(NOx!J:J,NOx!$B:$B,$A26,NOx!$A:$A,"REFNOx")+SUMIFS(NOx!J:J,NOx!$B:$B,$A26,NOx!$A:$A,"RESNOx")+SUMIFS(NOx!J:J,NOx!$B:$B,$A26,NOx!$A:$A,"RSSNOx")+SUMIFS(NOx!J:J,NOx!$B:$B,$A26,NOx!$A:$A,"TRNNOx")</f>
        <v>0</v>
      </c>
      <c r="J26" s="15">
        <f>SUMIFS(NOx!K:K,NOx!$B:$B,$A26,NOx!$A:$A,"COMNOx")+SUMIFS(NOx!K:K,NOx!$B:$B,$A26,NOx!$A:$A,"ELCNOx")+SUMIFS(NOx!K:K,NOx!$B:$B,$A26,NOx!$A:$A,"ETHNOx")+SUMIFS(NOx!K:K,NOx!$B:$B,$A26,NOx!$A:$A,"INDNOx")+SUMIFS(NOx!K:K,NOx!$B:$B,$A26,NOx!$A:$A,"REFNOx")+SUMIFS(NOx!K:K,NOx!$B:$B,$A26,NOx!$A:$A,"RESNOx")+SUMIFS(NOx!K:K,NOx!$B:$B,$A26,NOx!$A:$A,"RSSNOx")+SUMIFS(NOx!K:K,NOx!$B:$B,$A26,NOx!$A:$A,"TRNNOx")</f>
        <v>0</v>
      </c>
      <c r="K26" s="15">
        <f>SUMIFS(NOx!L:L,NOx!$B:$B,$A26,NOx!$A:$A,"COMNOx")+SUMIFS(NOx!L:L,NOx!$B:$B,$A26,NOx!$A:$A,"ELCNOx")+SUMIFS(NOx!L:L,NOx!$B:$B,$A26,NOx!$A:$A,"ETHNOx")+SUMIFS(NOx!L:L,NOx!$B:$B,$A26,NOx!$A:$A,"INDNOx")+SUMIFS(NOx!L:L,NOx!$B:$B,$A26,NOx!$A:$A,"REFNOx")+SUMIFS(NOx!L:L,NOx!$B:$B,$A26,NOx!$A:$A,"RESNOx")+SUMIFS(NOx!L:L,NOx!$B:$B,$A26,NOx!$A:$A,"RSSNOx")+SUMIFS(NOx!L:L,NOx!$B:$B,$A26,NOx!$A:$A,"TRNNOx")</f>
        <v>0</v>
      </c>
    </row>
    <row r="27" spans="1:11" x14ac:dyDescent="0.25">
      <c r="A27" s="2" t="s">
        <v>25</v>
      </c>
      <c r="B27" s="15">
        <f>SUMIFS(NOx!C:C,NOx!$B:$B,$A27,NOx!$A:$A,"COMNOx")+SUMIFS(NOx!C:C,NOx!$B:$B,$A27,NOx!$A:$A,"ELCNOx")+SUMIFS(NOx!C:C,NOx!$B:$B,$A27,NOx!$A:$A,"ETHNOx")+SUMIFS(NOx!C:C,NOx!$B:$B,$A27,NOx!$A:$A,"INDNOx")+SUMIFS(NOx!C:C,NOx!$B:$B,$A27,NOx!$A:$A,"REFNOx")+SUMIFS(NOx!C:C,NOx!$B:$B,$A27,NOx!$A:$A,"RESNOx")+SUMIFS(NOx!C:C,NOx!$B:$B,$A27,NOx!$A:$A,"RSSNOx")+SUMIFS(NOx!C:C,NOx!$B:$B,$A27,NOx!$A:$A,"TRNNOx")</f>
        <v>11156.50640735581</v>
      </c>
      <c r="C27" s="15">
        <f>SUMIFS(NOx!D:D,NOx!$B:$B,$A27,NOx!$A:$A,"COMNOx")+SUMIFS(NOx!D:D,NOx!$B:$B,$A27,NOx!$A:$A,"ELCNOx")+SUMIFS(NOx!D:D,NOx!$B:$B,$A27,NOx!$A:$A,"ETHNOx")+SUMIFS(NOx!D:D,NOx!$B:$B,$A27,NOx!$A:$A,"INDNOx")+SUMIFS(NOx!D:D,NOx!$B:$B,$A27,NOx!$A:$A,"REFNOx")+SUMIFS(NOx!D:D,NOx!$B:$B,$A27,NOx!$A:$A,"RESNOx")+SUMIFS(NOx!D:D,NOx!$B:$B,$A27,NOx!$A:$A,"RSSNOx")+SUMIFS(NOx!D:D,NOx!$B:$B,$A27,NOx!$A:$A,"TRNNOx")</f>
        <v>10501.357961125806</v>
      </c>
      <c r="D27" s="15">
        <f>SUMIFS(NOx!E:E,NOx!$B:$B,$A27,NOx!$A:$A,"COMNOx")+SUMIFS(NOx!E:E,NOx!$B:$B,$A27,NOx!$A:$A,"ELCNOx")+SUMIFS(NOx!E:E,NOx!$B:$B,$A27,NOx!$A:$A,"ETHNOx")+SUMIFS(NOx!E:E,NOx!$B:$B,$A27,NOx!$A:$A,"INDNOx")+SUMIFS(NOx!E:E,NOx!$B:$B,$A27,NOx!$A:$A,"REFNOx")+SUMIFS(NOx!E:E,NOx!$B:$B,$A27,NOx!$A:$A,"RESNOx")+SUMIFS(NOx!E:E,NOx!$B:$B,$A27,NOx!$A:$A,"RSSNOx")+SUMIFS(NOx!E:E,NOx!$B:$B,$A27,NOx!$A:$A,"TRNNOx")</f>
        <v>7458.4652074273799</v>
      </c>
      <c r="E27" s="15">
        <f>SUMIFS(NOx!F:F,NOx!$B:$B,$A27,NOx!$A:$A,"COMNOx")+SUMIFS(NOx!F:F,NOx!$B:$B,$A27,NOx!$A:$A,"ELCNOx")+SUMIFS(NOx!F:F,NOx!$B:$B,$A27,NOx!$A:$A,"ETHNOx")+SUMIFS(NOx!F:F,NOx!$B:$B,$A27,NOx!$A:$A,"INDNOx")+SUMIFS(NOx!F:F,NOx!$B:$B,$A27,NOx!$A:$A,"REFNOx")+SUMIFS(NOx!F:F,NOx!$B:$B,$A27,NOx!$A:$A,"RESNOx")+SUMIFS(NOx!F:F,NOx!$B:$B,$A27,NOx!$A:$A,"RSSNOx")+SUMIFS(NOx!F:F,NOx!$B:$B,$A27,NOx!$A:$A,"TRNNOx")</f>
        <v>5766.3450856689233</v>
      </c>
      <c r="F27" s="15">
        <f>SUMIFS(NOx!G:G,NOx!$B:$B,$A27,NOx!$A:$A,"COMNOx")+SUMIFS(NOx!G:G,NOx!$B:$B,$A27,NOx!$A:$A,"ELCNOx")+SUMIFS(NOx!G:G,NOx!$B:$B,$A27,NOx!$A:$A,"ETHNOx")+SUMIFS(NOx!G:G,NOx!$B:$B,$A27,NOx!$A:$A,"INDNOx")+SUMIFS(NOx!G:G,NOx!$B:$B,$A27,NOx!$A:$A,"REFNOx")+SUMIFS(NOx!G:G,NOx!$B:$B,$A27,NOx!$A:$A,"RESNOx")+SUMIFS(NOx!G:G,NOx!$B:$B,$A27,NOx!$A:$A,"RSSNOx")+SUMIFS(NOx!G:G,NOx!$B:$B,$A27,NOx!$A:$A,"TRNNOx")</f>
        <v>4725.0564041172238</v>
      </c>
      <c r="G27" s="15">
        <f>SUMIFS(NOx!H:H,NOx!$B:$B,$A27,NOx!$A:$A,"COMNOx")+SUMIFS(NOx!H:H,NOx!$B:$B,$A27,NOx!$A:$A,"ELCNOx")+SUMIFS(NOx!H:H,NOx!$B:$B,$A27,NOx!$A:$A,"ETHNOx")+SUMIFS(NOx!H:H,NOx!$B:$B,$A27,NOx!$A:$A,"INDNOx")+SUMIFS(NOx!H:H,NOx!$B:$B,$A27,NOx!$A:$A,"REFNOx")+SUMIFS(NOx!H:H,NOx!$B:$B,$A27,NOx!$A:$A,"RESNOx")+SUMIFS(NOx!H:H,NOx!$B:$B,$A27,NOx!$A:$A,"RSSNOx")+SUMIFS(NOx!H:H,NOx!$B:$B,$A27,NOx!$A:$A,"TRNNOx")</f>
        <v>4541.8126318423929</v>
      </c>
      <c r="H27" s="15">
        <f>SUMIFS(NOx!I:I,NOx!$B:$B,$A27,NOx!$A:$A,"COMNOx")+SUMIFS(NOx!I:I,NOx!$B:$B,$A27,NOx!$A:$A,"ELCNOx")+SUMIFS(NOx!I:I,NOx!$B:$B,$A27,NOx!$A:$A,"ETHNOx")+SUMIFS(NOx!I:I,NOx!$B:$B,$A27,NOx!$A:$A,"INDNOx")+SUMIFS(NOx!I:I,NOx!$B:$B,$A27,NOx!$A:$A,"REFNOx")+SUMIFS(NOx!I:I,NOx!$B:$B,$A27,NOx!$A:$A,"RESNOx")+SUMIFS(NOx!I:I,NOx!$B:$B,$A27,NOx!$A:$A,"RSSNOx")+SUMIFS(NOx!I:I,NOx!$B:$B,$A27,NOx!$A:$A,"TRNNOx")</f>
        <v>4331.4523787337157</v>
      </c>
      <c r="I27" s="15">
        <f>SUMIFS(NOx!J:J,NOx!$B:$B,$A27,NOx!$A:$A,"COMNOx")+SUMIFS(NOx!J:J,NOx!$B:$B,$A27,NOx!$A:$A,"ELCNOx")+SUMIFS(NOx!J:J,NOx!$B:$B,$A27,NOx!$A:$A,"ETHNOx")+SUMIFS(NOx!J:J,NOx!$B:$B,$A27,NOx!$A:$A,"INDNOx")+SUMIFS(NOx!J:J,NOx!$B:$B,$A27,NOx!$A:$A,"REFNOx")+SUMIFS(NOx!J:J,NOx!$B:$B,$A27,NOx!$A:$A,"RESNOx")+SUMIFS(NOx!J:J,NOx!$B:$B,$A27,NOx!$A:$A,"RSSNOx")+SUMIFS(NOx!J:J,NOx!$B:$B,$A27,NOx!$A:$A,"TRNNOx")</f>
        <v>4300.5209712267979</v>
      </c>
      <c r="J27" s="15">
        <f>SUMIFS(NOx!K:K,NOx!$B:$B,$A27,NOx!$A:$A,"COMNOx")+SUMIFS(NOx!K:K,NOx!$B:$B,$A27,NOx!$A:$A,"ELCNOx")+SUMIFS(NOx!K:K,NOx!$B:$B,$A27,NOx!$A:$A,"ETHNOx")+SUMIFS(NOx!K:K,NOx!$B:$B,$A27,NOx!$A:$A,"INDNOx")+SUMIFS(NOx!K:K,NOx!$B:$B,$A27,NOx!$A:$A,"REFNOx")+SUMIFS(NOx!K:K,NOx!$B:$B,$A27,NOx!$A:$A,"RESNOx")+SUMIFS(NOx!K:K,NOx!$B:$B,$A27,NOx!$A:$A,"RSSNOx")+SUMIFS(NOx!K:K,NOx!$B:$B,$A27,NOx!$A:$A,"TRNNOx")</f>
        <v>4092.2991126786419</v>
      </c>
      <c r="K27" s="15">
        <f>SUMIFS(NOx!L:L,NOx!$B:$B,$A27,NOx!$A:$A,"COMNOx")+SUMIFS(NOx!L:L,NOx!$B:$B,$A27,NOx!$A:$A,"ELCNOx")+SUMIFS(NOx!L:L,NOx!$B:$B,$A27,NOx!$A:$A,"ETHNOx")+SUMIFS(NOx!L:L,NOx!$B:$B,$A27,NOx!$A:$A,"INDNOx")+SUMIFS(NOx!L:L,NOx!$B:$B,$A27,NOx!$A:$A,"REFNOx")+SUMIFS(NOx!L:L,NOx!$B:$B,$A27,NOx!$A:$A,"RESNOx")+SUMIFS(NOx!L:L,NOx!$B:$B,$A27,NOx!$A:$A,"RSSNOx")+SUMIFS(NOx!L:L,NOx!$B:$B,$A27,NOx!$A:$A,"TRNNOx")</f>
        <v>3528.9499250558961</v>
      </c>
    </row>
    <row r="28" spans="1:11" x14ac:dyDescent="0.25">
      <c r="A28" s="2" t="s">
        <v>26</v>
      </c>
      <c r="B28" s="15">
        <f>SUMIFS(NOx!C:C,NOx!$B:$B,$A28,NOx!$A:$A,"COMNOx")+SUMIFS(NOx!C:C,NOx!$B:$B,$A28,NOx!$A:$A,"ELCNOx")+SUMIFS(NOx!C:C,NOx!$B:$B,$A28,NOx!$A:$A,"ETHNOx")+SUMIFS(NOx!C:C,NOx!$B:$B,$A28,NOx!$A:$A,"INDNOx")+SUMIFS(NOx!C:C,NOx!$B:$B,$A28,NOx!$A:$A,"REFNOx")+SUMIFS(NOx!C:C,NOx!$B:$B,$A28,NOx!$A:$A,"RESNOx")+SUMIFS(NOx!C:C,NOx!$B:$B,$A28,NOx!$A:$A,"RSSNOx")+SUMIFS(NOx!C:C,NOx!$B:$B,$A28,NOx!$A:$A,"TRNNOx")</f>
        <v>0</v>
      </c>
      <c r="C28" s="15">
        <f>SUMIFS(NOx!D:D,NOx!$B:$B,$A28,NOx!$A:$A,"COMNOx")+SUMIFS(NOx!D:D,NOx!$B:$B,$A28,NOx!$A:$A,"ELCNOx")+SUMIFS(NOx!D:D,NOx!$B:$B,$A28,NOx!$A:$A,"ETHNOx")+SUMIFS(NOx!D:D,NOx!$B:$B,$A28,NOx!$A:$A,"INDNOx")+SUMIFS(NOx!D:D,NOx!$B:$B,$A28,NOx!$A:$A,"REFNOx")+SUMIFS(NOx!D:D,NOx!$B:$B,$A28,NOx!$A:$A,"RESNOx")+SUMIFS(NOx!D:D,NOx!$B:$B,$A28,NOx!$A:$A,"RSSNOx")+SUMIFS(NOx!D:D,NOx!$B:$B,$A28,NOx!$A:$A,"TRNNOx")</f>
        <v>0</v>
      </c>
      <c r="D28" s="15">
        <f>SUMIFS(NOx!E:E,NOx!$B:$B,$A28,NOx!$A:$A,"COMNOx")+SUMIFS(NOx!E:E,NOx!$B:$B,$A28,NOx!$A:$A,"ELCNOx")+SUMIFS(NOx!E:E,NOx!$B:$B,$A28,NOx!$A:$A,"ETHNOx")+SUMIFS(NOx!E:E,NOx!$B:$B,$A28,NOx!$A:$A,"INDNOx")+SUMIFS(NOx!E:E,NOx!$B:$B,$A28,NOx!$A:$A,"REFNOx")+SUMIFS(NOx!E:E,NOx!$B:$B,$A28,NOx!$A:$A,"RESNOx")+SUMIFS(NOx!E:E,NOx!$B:$B,$A28,NOx!$A:$A,"RSSNOx")+SUMIFS(NOx!E:E,NOx!$B:$B,$A28,NOx!$A:$A,"TRNNOx")</f>
        <v>0</v>
      </c>
      <c r="E28" s="15">
        <f>SUMIFS(NOx!F:F,NOx!$B:$B,$A28,NOx!$A:$A,"COMNOx")+SUMIFS(NOx!F:F,NOx!$B:$B,$A28,NOx!$A:$A,"ELCNOx")+SUMIFS(NOx!F:F,NOx!$B:$B,$A28,NOx!$A:$A,"ETHNOx")+SUMIFS(NOx!F:F,NOx!$B:$B,$A28,NOx!$A:$A,"INDNOx")+SUMIFS(NOx!F:F,NOx!$B:$B,$A28,NOx!$A:$A,"REFNOx")+SUMIFS(NOx!F:F,NOx!$B:$B,$A28,NOx!$A:$A,"RESNOx")+SUMIFS(NOx!F:F,NOx!$B:$B,$A28,NOx!$A:$A,"RSSNOx")+SUMIFS(NOx!F:F,NOx!$B:$B,$A28,NOx!$A:$A,"TRNNOx")</f>
        <v>0</v>
      </c>
      <c r="F28" s="15">
        <f>SUMIFS(NOx!G:G,NOx!$B:$B,$A28,NOx!$A:$A,"COMNOx")+SUMIFS(NOx!G:G,NOx!$B:$B,$A28,NOx!$A:$A,"ELCNOx")+SUMIFS(NOx!G:G,NOx!$B:$B,$A28,NOx!$A:$A,"ETHNOx")+SUMIFS(NOx!G:G,NOx!$B:$B,$A28,NOx!$A:$A,"INDNOx")+SUMIFS(NOx!G:G,NOx!$B:$B,$A28,NOx!$A:$A,"REFNOx")+SUMIFS(NOx!G:G,NOx!$B:$B,$A28,NOx!$A:$A,"RESNOx")+SUMIFS(NOx!G:G,NOx!$B:$B,$A28,NOx!$A:$A,"RSSNOx")+SUMIFS(NOx!G:G,NOx!$B:$B,$A28,NOx!$A:$A,"TRNNOx")</f>
        <v>0</v>
      </c>
      <c r="G28" s="15">
        <f>SUMIFS(NOx!H:H,NOx!$B:$B,$A28,NOx!$A:$A,"COMNOx")+SUMIFS(NOx!H:H,NOx!$B:$B,$A28,NOx!$A:$A,"ELCNOx")+SUMIFS(NOx!H:H,NOx!$B:$B,$A28,NOx!$A:$A,"ETHNOx")+SUMIFS(NOx!H:H,NOx!$B:$B,$A28,NOx!$A:$A,"INDNOx")+SUMIFS(NOx!H:H,NOx!$B:$B,$A28,NOx!$A:$A,"REFNOx")+SUMIFS(NOx!H:H,NOx!$B:$B,$A28,NOx!$A:$A,"RESNOx")+SUMIFS(NOx!H:H,NOx!$B:$B,$A28,NOx!$A:$A,"RSSNOx")+SUMIFS(NOx!H:H,NOx!$B:$B,$A28,NOx!$A:$A,"TRNNOx")</f>
        <v>0</v>
      </c>
      <c r="H28" s="15">
        <f>SUMIFS(NOx!I:I,NOx!$B:$B,$A28,NOx!$A:$A,"COMNOx")+SUMIFS(NOx!I:I,NOx!$B:$B,$A28,NOx!$A:$A,"ELCNOx")+SUMIFS(NOx!I:I,NOx!$B:$B,$A28,NOx!$A:$A,"ETHNOx")+SUMIFS(NOx!I:I,NOx!$B:$B,$A28,NOx!$A:$A,"INDNOx")+SUMIFS(NOx!I:I,NOx!$B:$B,$A28,NOx!$A:$A,"REFNOx")+SUMIFS(NOx!I:I,NOx!$B:$B,$A28,NOx!$A:$A,"RESNOx")+SUMIFS(NOx!I:I,NOx!$B:$B,$A28,NOx!$A:$A,"RSSNOx")+SUMIFS(NOx!I:I,NOx!$B:$B,$A28,NOx!$A:$A,"TRNNOx")</f>
        <v>0</v>
      </c>
      <c r="I28" s="15">
        <f>SUMIFS(NOx!J:J,NOx!$B:$B,$A28,NOx!$A:$A,"COMNOx")+SUMIFS(NOx!J:J,NOx!$B:$B,$A28,NOx!$A:$A,"ELCNOx")+SUMIFS(NOx!J:J,NOx!$B:$B,$A28,NOx!$A:$A,"ETHNOx")+SUMIFS(NOx!J:J,NOx!$B:$B,$A28,NOx!$A:$A,"INDNOx")+SUMIFS(NOx!J:J,NOx!$B:$B,$A28,NOx!$A:$A,"REFNOx")+SUMIFS(NOx!J:J,NOx!$B:$B,$A28,NOx!$A:$A,"RESNOx")+SUMIFS(NOx!J:J,NOx!$B:$B,$A28,NOx!$A:$A,"RSSNOx")+SUMIFS(NOx!J:J,NOx!$B:$B,$A28,NOx!$A:$A,"TRNNOx")</f>
        <v>0</v>
      </c>
      <c r="J28" s="15">
        <f>SUMIFS(NOx!K:K,NOx!$B:$B,$A28,NOx!$A:$A,"COMNOx")+SUMIFS(NOx!K:K,NOx!$B:$B,$A28,NOx!$A:$A,"ELCNOx")+SUMIFS(NOx!K:K,NOx!$B:$B,$A28,NOx!$A:$A,"ETHNOx")+SUMIFS(NOx!K:K,NOx!$B:$B,$A28,NOx!$A:$A,"INDNOx")+SUMIFS(NOx!K:K,NOx!$B:$B,$A28,NOx!$A:$A,"REFNOx")+SUMIFS(NOx!K:K,NOx!$B:$B,$A28,NOx!$A:$A,"RESNOx")+SUMIFS(NOx!K:K,NOx!$B:$B,$A28,NOx!$A:$A,"RSSNOx")+SUMIFS(NOx!K:K,NOx!$B:$B,$A28,NOx!$A:$A,"TRNNOx")</f>
        <v>0</v>
      </c>
      <c r="K28" s="15">
        <f>SUMIFS(NOx!L:L,NOx!$B:$B,$A28,NOx!$A:$A,"COMNOx")+SUMIFS(NOx!L:L,NOx!$B:$B,$A28,NOx!$A:$A,"ELCNOx")+SUMIFS(NOx!L:L,NOx!$B:$B,$A28,NOx!$A:$A,"ETHNOx")+SUMIFS(NOx!L:L,NOx!$B:$B,$A28,NOx!$A:$A,"INDNOx")+SUMIFS(NOx!L:L,NOx!$B:$B,$A28,NOx!$A:$A,"REFNOx")+SUMIFS(NOx!L:L,NOx!$B:$B,$A28,NOx!$A:$A,"RESNOx")+SUMIFS(NOx!L:L,NOx!$B:$B,$A28,NOx!$A:$A,"RSSNOx")+SUMIFS(NOx!L:L,NOx!$B:$B,$A28,NOx!$A:$A,"TRNNOx")</f>
        <v>0</v>
      </c>
    </row>
    <row r="29" spans="1:11" x14ac:dyDescent="0.25">
      <c r="A29" s="2" t="s">
        <v>27</v>
      </c>
      <c r="B29" s="15">
        <f>SUMIFS(NOx!C:C,NOx!$B:$B,$A29,NOx!$A:$A,"COMNOx")+SUMIFS(NOx!C:C,NOx!$B:$B,$A29,NOx!$A:$A,"ELCNOx")+SUMIFS(NOx!C:C,NOx!$B:$B,$A29,NOx!$A:$A,"ETHNOx")+SUMIFS(NOx!C:C,NOx!$B:$B,$A29,NOx!$A:$A,"INDNOx")+SUMIFS(NOx!C:C,NOx!$B:$B,$A29,NOx!$A:$A,"REFNOx")+SUMIFS(NOx!C:C,NOx!$B:$B,$A29,NOx!$A:$A,"RESNOx")+SUMIFS(NOx!C:C,NOx!$B:$B,$A29,NOx!$A:$A,"RSSNOx")+SUMIFS(NOx!C:C,NOx!$B:$B,$A29,NOx!$A:$A,"TRNNOx")</f>
        <v>0</v>
      </c>
      <c r="C29" s="15">
        <f>SUMIFS(NOx!D:D,NOx!$B:$B,$A29,NOx!$A:$A,"COMNOx")+SUMIFS(NOx!D:D,NOx!$B:$B,$A29,NOx!$A:$A,"ELCNOx")+SUMIFS(NOx!D:D,NOx!$B:$B,$A29,NOx!$A:$A,"ETHNOx")+SUMIFS(NOx!D:D,NOx!$B:$B,$A29,NOx!$A:$A,"INDNOx")+SUMIFS(NOx!D:D,NOx!$B:$B,$A29,NOx!$A:$A,"REFNOx")+SUMIFS(NOx!D:D,NOx!$B:$B,$A29,NOx!$A:$A,"RESNOx")+SUMIFS(NOx!D:D,NOx!$B:$B,$A29,NOx!$A:$A,"RSSNOx")+SUMIFS(NOx!D:D,NOx!$B:$B,$A29,NOx!$A:$A,"TRNNOx")</f>
        <v>0</v>
      </c>
      <c r="D29" s="15">
        <f>SUMIFS(NOx!E:E,NOx!$B:$B,$A29,NOx!$A:$A,"COMNOx")+SUMIFS(NOx!E:E,NOx!$B:$B,$A29,NOx!$A:$A,"ELCNOx")+SUMIFS(NOx!E:E,NOx!$B:$B,$A29,NOx!$A:$A,"ETHNOx")+SUMIFS(NOx!E:E,NOx!$B:$B,$A29,NOx!$A:$A,"INDNOx")+SUMIFS(NOx!E:E,NOx!$B:$B,$A29,NOx!$A:$A,"REFNOx")+SUMIFS(NOx!E:E,NOx!$B:$B,$A29,NOx!$A:$A,"RESNOx")+SUMIFS(NOx!E:E,NOx!$B:$B,$A29,NOx!$A:$A,"RSSNOx")+SUMIFS(NOx!E:E,NOx!$B:$B,$A29,NOx!$A:$A,"TRNNOx")</f>
        <v>0</v>
      </c>
      <c r="E29" s="15">
        <f>SUMIFS(NOx!F:F,NOx!$B:$B,$A29,NOx!$A:$A,"COMNOx")+SUMIFS(NOx!F:F,NOx!$B:$B,$A29,NOx!$A:$A,"ELCNOx")+SUMIFS(NOx!F:F,NOx!$B:$B,$A29,NOx!$A:$A,"ETHNOx")+SUMIFS(NOx!F:F,NOx!$B:$B,$A29,NOx!$A:$A,"INDNOx")+SUMIFS(NOx!F:F,NOx!$B:$B,$A29,NOx!$A:$A,"REFNOx")+SUMIFS(NOx!F:F,NOx!$B:$B,$A29,NOx!$A:$A,"RESNOx")+SUMIFS(NOx!F:F,NOx!$B:$B,$A29,NOx!$A:$A,"RSSNOx")+SUMIFS(NOx!F:F,NOx!$B:$B,$A29,NOx!$A:$A,"TRNNOx")</f>
        <v>0</v>
      </c>
      <c r="F29" s="15">
        <f>SUMIFS(NOx!G:G,NOx!$B:$B,$A29,NOx!$A:$A,"COMNOx")+SUMIFS(NOx!G:G,NOx!$B:$B,$A29,NOx!$A:$A,"ELCNOx")+SUMIFS(NOx!G:G,NOx!$B:$B,$A29,NOx!$A:$A,"ETHNOx")+SUMIFS(NOx!G:G,NOx!$B:$B,$A29,NOx!$A:$A,"INDNOx")+SUMIFS(NOx!G:G,NOx!$B:$B,$A29,NOx!$A:$A,"REFNOx")+SUMIFS(NOx!G:G,NOx!$B:$B,$A29,NOx!$A:$A,"RESNOx")+SUMIFS(NOx!G:G,NOx!$B:$B,$A29,NOx!$A:$A,"RSSNOx")+SUMIFS(NOx!G:G,NOx!$B:$B,$A29,NOx!$A:$A,"TRNNOx")</f>
        <v>0</v>
      </c>
      <c r="G29" s="15">
        <f>SUMIFS(NOx!H:H,NOx!$B:$B,$A29,NOx!$A:$A,"COMNOx")+SUMIFS(NOx!H:H,NOx!$B:$B,$A29,NOx!$A:$A,"ELCNOx")+SUMIFS(NOx!H:H,NOx!$B:$B,$A29,NOx!$A:$A,"ETHNOx")+SUMIFS(NOx!H:H,NOx!$B:$B,$A29,NOx!$A:$A,"INDNOx")+SUMIFS(NOx!H:H,NOx!$B:$B,$A29,NOx!$A:$A,"REFNOx")+SUMIFS(NOx!H:H,NOx!$B:$B,$A29,NOx!$A:$A,"RESNOx")+SUMIFS(NOx!H:H,NOx!$B:$B,$A29,NOx!$A:$A,"RSSNOx")+SUMIFS(NOx!H:H,NOx!$B:$B,$A29,NOx!$A:$A,"TRNNOx")</f>
        <v>0</v>
      </c>
      <c r="H29" s="15">
        <f>SUMIFS(NOx!I:I,NOx!$B:$B,$A29,NOx!$A:$A,"COMNOx")+SUMIFS(NOx!I:I,NOx!$B:$B,$A29,NOx!$A:$A,"ELCNOx")+SUMIFS(NOx!I:I,NOx!$B:$B,$A29,NOx!$A:$A,"ETHNOx")+SUMIFS(NOx!I:I,NOx!$B:$B,$A29,NOx!$A:$A,"INDNOx")+SUMIFS(NOx!I:I,NOx!$B:$B,$A29,NOx!$A:$A,"REFNOx")+SUMIFS(NOx!I:I,NOx!$B:$B,$A29,NOx!$A:$A,"RESNOx")+SUMIFS(NOx!I:I,NOx!$B:$B,$A29,NOx!$A:$A,"RSSNOx")+SUMIFS(NOx!I:I,NOx!$B:$B,$A29,NOx!$A:$A,"TRNNOx")</f>
        <v>0</v>
      </c>
      <c r="I29" s="15">
        <f>SUMIFS(NOx!J:J,NOx!$B:$B,$A29,NOx!$A:$A,"COMNOx")+SUMIFS(NOx!J:J,NOx!$B:$B,$A29,NOx!$A:$A,"ELCNOx")+SUMIFS(NOx!J:J,NOx!$B:$B,$A29,NOx!$A:$A,"ETHNOx")+SUMIFS(NOx!J:J,NOx!$B:$B,$A29,NOx!$A:$A,"INDNOx")+SUMIFS(NOx!J:J,NOx!$B:$B,$A29,NOx!$A:$A,"REFNOx")+SUMIFS(NOx!J:J,NOx!$B:$B,$A29,NOx!$A:$A,"RESNOx")+SUMIFS(NOx!J:J,NOx!$B:$B,$A29,NOx!$A:$A,"RSSNOx")+SUMIFS(NOx!J:J,NOx!$B:$B,$A29,NOx!$A:$A,"TRNNOx")</f>
        <v>0</v>
      </c>
      <c r="J29" s="15">
        <f>SUMIFS(NOx!K:K,NOx!$B:$B,$A29,NOx!$A:$A,"COMNOx")+SUMIFS(NOx!K:K,NOx!$B:$B,$A29,NOx!$A:$A,"ELCNOx")+SUMIFS(NOx!K:K,NOx!$B:$B,$A29,NOx!$A:$A,"ETHNOx")+SUMIFS(NOx!K:K,NOx!$B:$B,$A29,NOx!$A:$A,"INDNOx")+SUMIFS(NOx!K:K,NOx!$B:$B,$A29,NOx!$A:$A,"REFNOx")+SUMIFS(NOx!K:K,NOx!$B:$B,$A29,NOx!$A:$A,"RESNOx")+SUMIFS(NOx!K:K,NOx!$B:$B,$A29,NOx!$A:$A,"RSSNOx")+SUMIFS(NOx!K:K,NOx!$B:$B,$A29,NOx!$A:$A,"TRNNOx")</f>
        <v>0</v>
      </c>
      <c r="K29" s="15">
        <f>SUMIFS(NOx!L:L,NOx!$B:$B,$A29,NOx!$A:$A,"COMNOx")+SUMIFS(NOx!L:L,NOx!$B:$B,$A29,NOx!$A:$A,"ELCNOx")+SUMIFS(NOx!L:L,NOx!$B:$B,$A29,NOx!$A:$A,"ETHNOx")+SUMIFS(NOx!L:L,NOx!$B:$B,$A29,NOx!$A:$A,"INDNOx")+SUMIFS(NOx!L:L,NOx!$B:$B,$A29,NOx!$A:$A,"REFNOx")+SUMIFS(NOx!L:L,NOx!$B:$B,$A29,NOx!$A:$A,"RESNOx")+SUMIFS(NOx!L:L,NOx!$B:$B,$A29,NOx!$A:$A,"RSSNOx")+SUMIFS(NOx!L:L,NOx!$B:$B,$A29,NOx!$A:$A,"TRNNOx")</f>
        <v>0</v>
      </c>
    </row>
    <row r="30" spans="1:11" x14ac:dyDescent="0.25">
      <c r="A30" s="2" t="s">
        <v>28</v>
      </c>
      <c r="B30" s="15">
        <f>SUMIFS(NOx!C:C,NOx!$B:$B,$A30,NOx!$A:$A,"COMNOx")+SUMIFS(NOx!C:C,NOx!$B:$B,$A30,NOx!$A:$A,"ELCNOx")+SUMIFS(NOx!C:C,NOx!$B:$B,$A30,NOx!$A:$A,"ETHNOx")+SUMIFS(NOx!C:C,NOx!$B:$B,$A30,NOx!$A:$A,"INDNOx")+SUMIFS(NOx!C:C,NOx!$B:$B,$A30,NOx!$A:$A,"REFNOx")+SUMIFS(NOx!C:C,NOx!$B:$B,$A30,NOx!$A:$A,"RESNOx")+SUMIFS(NOx!C:C,NOx!$B:$B,$A30,NOx!$A:$A,"RSSNOx")+SUMIFS(NOx!C:C,NOx!$B:$B,$A30,NOx!$A:$A,"TRNNOx")</f>
        <v>11156.50921753215</v>
      </c>
      <c r="C30" s="15">
        <f>SUMIFS(NOx!D:D,NOx!$B:$B,$A30,NOx!$A:$A,"COMNOx")+SUMIFS(NOx!D:D,NOx!$B:$B,$A30,NOx!$A:$A,"ELCNOx")+SUMIFS(NOx!D:D,NOx!$B:$B,$A30,NOx!$A:$A,"ETHNOx")+SUMIFS(NOx!D:D,NOx!$B:$B,$A30,NOx!$A:$A,"INDNOx")+SUMIFS(NOx!D:D,NOx!$B:$B,$A30,NOx!$A:$A,"REFNOx")+SUMIFS(NOx!D:D,NOx!$B:$B,$A30,NOx!$A:$A,"RESNOx")+SUMIFS(NOx!D:D,NOx!$B:$B,$A30,NOx!$A:$A,"RSSNOx")+SUMIFS(NOx!D:D,NOx!$B:$B,$A30,NOx!$A:$A,"TRNNOx")</f>
        <v>10501.364159685034</v>
      </c>
      <c r="D30" s="15">
        <f>SUMIFS(NOx!E:E,NOx!$B:$B,$A30,NOx!$A:$A,"COMNOx")+SUMIFS(NOx!E:E,NOx!$B:$B,$A30,NOx!$A:$A,"ELCNOx")+SUMIFS(NOx!E:E,NOx!$B:$B,$A30,NOx!$A:$A,"ETHNOx")+SUMIFS(NOx!E:E,NOx!$B:$B,$A30,NOx!$A:$A,"INDNOx")+SUMIFS(NOx!E:E,NOx!$B:$B,$A30,NOx!$A:$A,"REFNOx")+SUMIFS(NOx!E:E,NOx!$B:$B,$A30,NOx!$A:$A,"RESNOx")+SUMIFS(NOx!E:E,NOx!$B:$B,$A30,NOx!$A:$A,"RSSNOx")+SUMIFS(NOx!E:E,NOx!$B:$B,$A30,NOx!$A:$A,"TRNNOx")</f>
        <v>7459.7851431381077</v>
      </c>
      <c r="E30" s="15">
        <f>SUMIFS(NOx!F:F,NOx!$B:$B,$A30,NOx!$A:$A,"COMNOx")+SUMIFS(NOx!F:F,NOx!$B:$B,$A30,NOx!$A:$A,"ELCNOx")+SUMIFS(NOx!F:F,NOx!$B:$B,$A30,NOx!$A:$A,"ETHNOx")+SUMIFS(NOx!F:F,NOx!$B:$B,$A30,NOx!$A:$A,"INDNOx")+SUMIFS(NOx!F:F,NOx!$B:$B,$A30,NOx!$A:$A,"REFNOx")+SUMIFS(NOx!F:F,NOx!$B:$B,$A30,NOx!$A:$A,"RESNOx")+SUMIFS(NOx!F:F,NOx!$B:$B,$A30,NOx!$A:$A,"RSSNOx")+SUMIFS(NOx!F:F,NOx!$B:$B,$A30,NOx!$A:$A,"TRNNOx")</f>
        <v>5766.2111100590819</v>
      </c>
      <c r="F30" s="15">
        <f>SUMIFS(NOx!G:G,NOx!$B:$B,$A30,NOx!$A:$A,"COMNOx")+SUMIFS(NOx!G:G,NOx!$B:$B,$A30,NOx!$A:$A,"ELCNOx")+SUMIFS(NOx!G:G,NOx!$B:$B,$A30,NOx!$A:$A,"ETHNOx")+SUMIFS(NOx!G:G,NOx!$B:$B,$A30,NOx!$A:$A,"INDNOx")+SUMIFS(NOx!G:G,NOx!$B:$B,$A30,NOx!$A:$A,"REFNOx")+SUMIFS(NOx!G:G,NOx!$B:$B,$A30,NOx!$A:$A,"RESNOx")+SUMIFS(NOx!G:G,NOx!$B:$B,$A30,NOx!$A:$A,"RSSNOx")+SUMIFS(NOx!G:G,NOx!$B:$B,$A30,NOx!$A:$A,"TRNNOx")</f>
        <v>4724.6938866938417</v>
      </c>
      <c r="G30" s="15">
        <f>SUMIFS(NOx!H:H,NOx!$B:$B,$A30,NOx!$A:$A,"COMNOx")+SUMIFS(NOx!H:H,NOx!$B:$B,$A30,NOx!$A:$A,"ELCNOx")+SUMIFS(NOx!H:H,NOx!$B:$B,$A30,NOx!$A:$A,"ETHNOx")+SUMIFS(NOx!H:H,NOx!$B:$B,$A30,NOx!$A:$A,"INDNOx")+SUMIFS(NOx!H:H,NOx!$B:$B,$A30,NOx!$A:$A,"REFNOx")+SUMIFS(NOx!H:H,NOx!$B:$B,$A30,NOx!$A:$A,"RESNOx")+SUMIFS(NOx!H:H,NOx!$B:$B,$A30,NOx!$A:$A,"RSSNOx")+SUMIFS(NOx!H:H,NOx!$B:$B,$A30,NOx!$A:$A,"TRNNOx")</f>
        <v>4545.8653570738843</v>
      </c>
      <c r="H30" s="15">
        <f>SUMIFS(NOx!I:I,NOx!$B:$B,$A30,NOx!$A:$A,"COMNOx")+SUMIFS(NOx!I:I,NOx!$B:$B,$A30,NOx!$A:$A,"ELCNOx")+SUMIFS(NOx!I:I,NOx!$B:$B,$A30,NOx!$A:$A,"ETHNOx")+SUMIFS(NOx!I:I,NOx!$B:$B,$A30,NOx!$A:$A,"INDNOx")+SUMIFS(NOx!I:I,NOx!$B:$B,$A30,NOx!$A:$A,"REFNOx")+SUMIFS(NOx!I:I,NOx!$B:$B,$A30,NOx!$A:$A,"RESNOx")+SUMIFS(NOx!I:I,NOx!$B:$B,$A30,NOx!$A:$A,"RSSNOx")+SUMIFS(NOx!I:I,NOx!$B:$B,$A30,NOx!$A:$A,"TRNNOx")</f>
        <v>4332.7333764549749</v>
      </c>
      <c r="I30" s="15">
        <f>SUMIFS(NOx!J:J,NOx!$B:$B,$A30,NOx!$A:$A,"COMNOx")+SUMIFS(NOx!J:J,NOx!$B:$B,$A30,NOx!$A:$A,"ELCNOx")+SUMIFS(NOx!J:J,NOx!$B:$B,$A30,NOx!$A:$A,"ETHNOx")+SUMIFS(NOx!J:J,NOx!$B:$B,$A30,NOx!$A:$A,"INDNOx")+SUMIFS(NOx!J:J,NOx!$B:$B,$A30,NOx!$A:$A,"REFNOx")+SUMIFS(NOx!J:J,NOx!$B:$B,$A30,NOx!$A:$A,"RESNOx")+SUMIFS(NOx!J:J,NOx!$B:$B,$A30,NOx!$A:$A,"RSSNOx")+SUMIFS(NOx!J:J,NOx!$B:$B,$A30,NOx!$A:$A,"TRNNOx")</f>
        <v>4300.022923615822</v>
      </c>
      <c r="J30" s="15">
        <f>SUMIFS(NOx!K:K,NOx!$B:$B,$A30,NOx!$A:$A,"COMNOx")+SUMIFS(NOx!K:K,NOx!$B:$B,$A30,NOx!$A:$A,"ELCNOx")+SUMIFS(NOx!K:K,NOx!$B:$B,$A30,NOx!$A:$A,"ETHNOx")+SUMIFS(NOx!K:K,NOx!$B:$B,$A30,NOx!$A:$A,"INDNOx")+SUMIFS(NOx!K:K,NOx!$B:$B,$A30,NOx!$A:$A,"REFNOx")+SUMIFS(NOx!K:K,NOx!$B:$B,$A30,NOx!$A:$A,"RESNOx")+SUMIFS(NOx!K:K,NOx!$B:$B,$A30,NOx!$A:$A,"RSSNOx")+SUMIFS(NOx!K:K,NOx!$B:$B,$A30,NOx!$A:$A,"TRNNOx")</f>
        <v>4093.782433662856</v>
      </c>
      <c r="K30" s="15">
        <f>SUMIFS(NOx!L:L,NOx!$B:$B,$A30,NOx!$A:$A,"COMNOx")+SUMIFS(NOx!L:L,NOx!$B:$B,$A30,NOx!$A:$A,"ELCNOx")+SUMIFS(NOx!L:L,NOx!$B:$B,$A30,NOx!$A:$A,"ETHNOx")+SUMIFS(NOx!L:L,NOx!$B:$B,$A30,NOx!$A:$A,"INDNOx")+SUMIFS(NOx!L:L,NOx!$B:$B,$A30,NOx!$A:$A,"REFNOx")+SUMIFS(NOx!L:L,NOx!$B:$B,$A30,NOx!$A:$A,"RESNOx")+SUMIFS(NOx!L:L,NOx!$B:$B,$A30,NOx!$A:$A,"RSSNOx")+SUMIFS(NOx!L:L,NOx!$B:$B,$A30,NOx!$A:$A,"TRNNOx")</f>
        <v>3505.7472327674132</v>
      </c>
    </row>
    <row r="31" spans="1:11" x14ac:dyDescent="0.25">
      <c r="A31" s="2" t="s">
        <v>29</v>
      </c>
      <c r="B31" s="15">
        <f>SUMIFS(NOx!C:C,NOx!$B:$B,$A31,NOx!$A:$A,"COMNOx")+SUMIFS(NOx!C:C,NOx!$B:$B,$A31,NOx!$A:$A,"ELCNOx")+SUMIFS(NOx!C:C,NOx!$B:$B,$A31,NOx!$A:$A,"ETHNOx")+SUMIFS(NOx!C:C,NOx!$B:$B,$A31,NOx!$A:$A,"INDNOx")+SUMIFS(NOx!C:C,NOx!$B:$B,$A31,NOx!$A:$A,"REFNOx")+SUMIFS(NOx!C:C,NOx!$B:$B,$A31,NOx!$A:$A,"RESNOx")+SUMIFS(NOx!C:C,NOx!$B:$B,$A31,NOx!$A:$A,"RSSNOx")+SUMIFS(NOx!C:C,NOx!$B:$B,$A31,NOx!$A:$A,"TRNNOx")</f>
        <v>0</v>
      </c>
      <c r="C31" s="15">
        <f>SUMIFS(NOx!D:D,NOx!$B:$B,$A31,NOx!$A:$A,"COMNOx")+SUMIFS(NOx!D:D,NOx!$B:$B,$A31,NOx!$A:$A,"ELCNOx")+SUMIFS(NOx!D:D,NOx!$B:$B,$A31,NOx!$A:$A,"ETHNOx")+SUMIFS(NOx!D:D,NOx!$B:$B,$A31,NOx!$A:$A,"INDNOx")+SUMIFS(NOx!D:D,NOx!$B:$B,$A31,NOx!$A:$A,"REFNOx")+SUMIFS(NOx!D:D,NOx!$B:$B,$A31,NOx!$A:$A,"RESNOx")+SUMIFS(NOx!D:D,NOx!$B:$B,$A31,NOx!$A:$A,"RSSNOx")+SUMIFS(NOx!D:D,NOx!$B:$B,$A31,NOx!$A:$A,"TRNNOx")</f>
        <v>0</v>
      </c>
      <c r="D31" s="15">
        <f>SUMIFS(NOx!E:E,NOx!$B:$B,$A31,NOx!$A:$A,"COMNOx")+SUMIFS(NOx!E:E,NOx!$B:$B,$A31,NOx!$A:$A,"ELCNOx")+SUMIFS(NOx!E:E,NOx!$B:$B,$A31,NOx!$A:$A,"ETHNOx")+SUMIFS(NOx!E:E,NOx!$B:$B,$A31,NOx!$A:$A,"INDNOx")+SUMIFS(NOx!E:E,NOx!$B:$B,$A31,NOx!$A:$A,"REFNOx")+SUMIFS(NOx!E:E,NOx!$B:$B,$A31,NOx!$A:$A,"RESNOx")+SUMIFS(NOx!E:E,NOx!$B:$B,$A31,NOx!$A:$A,"RSSNOx")+SUMIFS(NOx!E:E,NOx!$B:$B,$A31,NOx!$A:$A,"TRNNOx")</f>
        <v>0</v>
      </c>
      <c r="E31" s="15">
        <f>SUMIFS(NOx!F:F,NOx!$B:$B,$A31,NOx!$A:$A,"COMNOx")+SUMIFS(NOx!F:F,NOx!$B:$B,$A31,NOx!$A:$A,"ELCNOx")+SUMIFS(NOx!F:F,NOx!$B:$B,$A31,NOx!$A:$A,"ETHNOx")+SUMIFS(NOx!F:F,NOx!$B:$B,$A31,NOx!$A:$A,"INDNOx")+SUMIFS(NOx!F:F,NOx!$B:$B,$A31,NOx!$A:$A,"REFNOx")+SUMIFS(NOx!F:F,NOx!$B:$B,$A31,NOx!$A:$A,"RESNOx")+SUMIFS(NOx!F:F,NOx!$B:$B,$A31,NOx!$A:$A,"RSSNOx")+SUMIFS(NOx!F:F,NOx!$B:$B,$A31,NOx!$A:$A,"TRNNOx")</f>
        <v>0</v>
      </c>
      <c r="F31" s="15">
        <f>SUMIFS(NOx!G:G,NOx!$B:$B,$A31,NOx!$A:$A,"COMNOx")+SUMIFS(NOx!G:G,NOx!$B:$B,$A31,NOx!$A:$A,"ELCNOx")+SUMIFS(NOx!G:G,NOx!$B:$B,$A31,NOx!$A:$A,"ETHNOx")+SUMIFS(NOx!G:G,NOx!$B:$B,$A31,NOx!$A:$A,"INDNOx")+SUMIFS(NOx!G:G,NOx!$B:$B,$A31,NOx!$A:$A,"REFNOx")+SUMIFS(NOx!G:G,NOx!$B:$B,$A31,NOx!$A:$A,"RESNOx")+SUMIFS(NOx!G:G,NOx!$B:$B,$A31,NOx!$A:$A,"RSSNOx")+SUMIFS(NOx!G:G,NOx!$B:$B,$A31,NOx!$A:$A,"TRNNOx")</f>
        <v>0</v>
      </c>
      <c r="G31" s="15">
        <f>SUMIFS(NOx!H:H,NOx!$B:$B,$A31,NOx!$A:$A,"COMNOx")+SUMIFS(NOx!H:H,NOx!$B:$B,$A31,NOx!$A:$A,"ELCNOx")+SUMIFS(NOx!H:H,NOx!$B:$B,$A31,NOx!$A:$A,"ETHNOx")+SUMIFS(NOx!H:H,NOx!$B:$B,$A31,NOx!$A:$A,"INDNOx")+SUMIFS(NOx!H:H,NOx!$B:$B,$A31,NOx!$A:$A,"REFNOx")+SUMIFS(NOx!H:H,NOx!$B:$B,$A31,NOx!$A:$A,"RESNOx")+SUMIFS(NOx!H:H,NOx!$B:$B,$A31,NOx!$A:$A,"RSSNOx")+SUMIFS(NOx!H:H,NOx!$B:$B,$A31,NOx!$A:$A,"TRNNOx")</f>
        <v>0</v>
      </c>
      <c r="H31" s="15">
        <f>SUMIFS(NOx!I:I,NOx!$B:$B,$A31,NOx!$A:$A,"COMNOx")+SUMIFS(NOx!I:I,NOx!$B:$B,$A31,NOx!$A:$A,"ELCNOx")+SUMIFS(NOx!I:I,NOx!$B:$B,$A31,NOx!$A:$A,"ETHNOx")+SUMIFS(NOx!I:I,NOx!$B:$B,$A31,NOx!$A:$A,"INDNOx")+SUMIFS(NOx!I:I,NOx!$B:$B,$A31,NOx!$A:$A,"REFNOx")+SUMIFS(NOx!I:I,NOx!$B:$B,$A31,NOx!$A:$A,"RESNOx")+SUMIFS(NOx!I:I,NOx!$B:$B,$A31,NOx!$A:$A,"RSSNOx")+SUMIFS(NOx!I:I,NOx!$B:$B,$A31,NOx!$A:$A,"TRNNOx")</f>
        <v>0</v>
      </c>
      <c r="I31" s="15">
        <f>SUMIFS(NOx!J:J,NOx!$B:$B,$A31,NOx!$A:$A,"COMNOx")+SUMIFS(NOx!J:J,NOx!$B:$B,$A31,NOx!$A:$A,"ELCNOx")+SUMIFS(NOx!J:J,NOx!$B:$B,$A31,NOx!$A:$A,"ETHNOx")+SUMIFS(NOx!J:J,NOx!$B:$B,$A31,NOx!$A:$A,"INDNOx")+SUMIFS(NOx!J:J,NOx!$B:$B,$A31,NOx!$A:$A,"REFNOx")+SUMIFS(NOx!J:J,NOx!$B:$B,$A31,NOx!$A:$A,"RESNOx")+SUMIFS(NOx!J:J,NOx!$B:$B,$A31,NOx!$A:$A,"RSSNOx")+SUMIFS(NOx!J:J,NOx!$B:$B,$A31,NOx!$A:$A,"TRNNOx")</f>
        <v>0</v>
      </c>
      <c r="J31" s="15">
        <f>SUMIFS(NOx!K:K,NOx!$B:$B,$A31,NOx!$A:$A,"COMNOx")+SUMIFS(NOx!K:K,NOx!$B:$B,$A31,NOx!$A:$A,"ELCNOx")+SUMIFS(NOx!K:K,NOx!$B:$B,$A31,NOx!$A:$A,"ETHNOx")+SUMIFS(NOx!K:K,NOx!$B:$B,$A31,NOx!$A:$A,"INDNOx")+SUMIFS(NOx!K:K,NOx!$B:$B,$A31,NOx!$A:$A,"REFNOx")+SUMIFS(NOx!K:K,NOx!$B:$B,$A31,NOx!$A:$A,"RESNOx")+SUMIFS(NOx!K:K,NOx!$B:$B,$A31,NOx!$A:$A,"RSSNOx")+SUMIFS(NOx!K:K,NOx!$B:$B,$A31,NOx!$A:$A,"TRNNOx")</f>
        <v>0</v>
      </c>
      <c r="K31" s="15">
        <f>SUMIFS(NOx!L:L,NOx!$B:$B,$A31,NOx!$A:$A,"COMNOx")+SUMIFS(NOx!L:L,NOx!$B:$B,$A31,NOx!$A:$A,"ELCNOx")+SUMIFS(NOx!L:L,NOx!$B:$B,$A31,NOx!$A:$A,"ETHNOx")+SUMIFS(NOx!L:L,NOx!$B:$B,$A31,NOx!$A:$A,"INDNOx")+SUMIFS(NOx!L:L,NOx!$B:$B,$A31,NOx!$A:$A,"REFNOx")+SUMIFS(NOx!L:L,NOx!$B:$B,$A31,NOx!$A:$A,"RESNOx")+SUMIFS(NOx!L:L,NOx!$B:$B,$A31,NOx!$A:$A,"RSSNOx")+SUMIFS(NOx!L:L,NOx!$B:$B,$A31,NOx!$A:$A,"TRNNOx")</f>
        <v>0</v>
      </c>
    </row>
    <row r="32" spans="1:11" x14ac:dyDescent="0.25">
      <c r="A32" s="2" t="s">
        <v>30</v>
      </c>
      <c r="B32" s="15">
        <f>SUMIFS(NOx!C:C,NOx!$B:$B,$A32,NOx!$A:$A,"COMNOx")+SUMIFS(NOx!C:C,NOx!$B:$B,$A32,NOx!$A:$A,"ELCNOx")+SUMIFS(NOx!C:C,NOx!$B:$B,$A32,NOx!$A:$A,"ETHNOx")+SUMIFS(NOx!C:C,NOx!$B:$B,$A32,NOx!$A:$A,"INDNOx")+SUMIFS(NOx!C:C,NOx!$B:$B,$A32,NOx!$A:$A,"REFNOx")+SUMIFS(NOx!C:C,NOx!$B:$B,$A32,NOx!$A:$A,"RESNOx")+SUMIFS(NOx!C:C,NOx!$B:$B,$A32,NOx!$A:$A,"RSSNOx")+SUMIFS(NOx!C:C,NOx!$B:$B,$A32,NOx!$A:$A,"TRNNOx")</f>
        <v>0</v>
      </c>
      <c r="C32" s="15">
        <f>SUMIFS(NOx!D:D,NOx!$B:$B,$A32,NOx!$A:$A,"COMNOx")+SUMIFS(NOx!D:D,NOx!$B:$B,$A32,NOx!$A:$A,"ELCNOx")+SUMIFS(NOx!D:D,NOx!$B:$B,$A32,NOx!$A:$A,"ETHNOx")+SUMIFS(NOx!D:D,NOx!$B:$B,$A32,NOx!$A:$A,"INDNOx")+SUMIFS(NOx!D:D,NOx!$B:$B,$A32,NOx!$A:$A,"REFNOx")+SUMIFS(NOx!D:D,NOx!$B:$B,$A32,NOx!$A:$A,"RESNOx")+SUMIFS(NOx!D:D,NOx!$B:$B,$A32,NOx!$A:$A,"RSSNOx")+SUMIFS(NOx!D:D,NOx!$B:$B,$A32,NOx!$A:$A,"TRNNOx")</f>
        <v>0</v>
      </c>
      <c r="D32" s="15">
        <f>SUMIFS(NOx!E:E,NOx!$B:$B,$A32,NOx!$A:$A,"COMNOx")+SUMIFS(NOx!E:E,NOx!$B:$B,$A32,NOx!$A:$A,"ELCNOx")+SUMIFS(NOx!E:E,NOx!$B:$B,$A32,NOx!$A:$A,"ETHNOx")+SUMIFS(NOx!E:E,NOx!$B:$B,$A32,NOx!$A:$A,"INDNOx")+SUMIFS(NOx!E:E,NOx!$B:$B,$A32,NOx!$A:$A,"REFNOx")+SUMIFS(NOx!E:E,NOx!$B:$B,$A32,NOx!$A:$A,"RESNOx")+SUMIFS(NOx!E:E,NOx!$B:$B,$A32,NOx!$A:$A,"RSSNOx")+SUMIFS(NOx!E:E,NOx!$B:$B,$A32,NOx!$A:$A,"TRNNOx")</f>
        <v>0</v>
      </c>
      <c r="E32" s="15">
        <f>SUMIFS(NOx!F:F,NOx!$B:$B,$A32,NOx!$A:$A,"COMNOx")+SUMIFS(NOx!F:F,NOx!$B:$B,$A32,NOx!$A:$A,"ELCNOx")+SUMIFS(NOx!F:F,NOx!$B:$B,$A32,NOx!$A:$A,"ETHNOx")+SUMIFS(NOx!F:F,NOx!$B:$B,$A32,NOx!$A:$A,"INDNOx")+SUMIFS(NOx!F:F,NOx!$B:$B,$A32,NOx!$A:$A,"REFNOx")+SUMIFS(NOx!F:F,NOx!$B:$B,$A32,NOx!$A:$A,"RESNOx")+SUMIFS(NOx!F:F,NOx!$B:$B,$A32,NOx!$A:$A,"RSSNOx")+SUMIFS(NOx!F:F,NOx!$B:$B,$A32,NOx!$A:$A,"TRNNOx")</f>
        <v>0</v>
      </c>
      <c r="F32" s="15">
        <f>SUMIFS(NOx!G:G,NOx!$B:$B,$A32,NOx!$A:$A,"COMNOx")+SUMIFS(NOx!G:G,NOx!$B:$B,$A32,NOx!$A:$A,"ELCNOx")+SUMIFS(NOx!G:G,NOx!$B:$B,$A32,NOx!$A:$A,"ETHNOx")+SUMIFS(NOx!G:G,NOx!$B:$B,$A32,NOx!$A:$A,"INDNOx")+SUMIFS(NOx!G:G,NOx!$B:$B,$A32,NOx!$A:$A,"REFNOx")+SUMIFS(NOx!G:G,NOx!$B:$B,$A32,NOx!$A:$A,"RESNOx")+SUMIFS(NOx!G:G,NOx!$B:$B,$A32,NOx!$A:$A,"RSSNOx")+SUMIFS(NOx!G:G,NOx!$B:$B,$A32,NOx!$A:$A,"TRNNOx")</f>
        <v>0</v>
      </c>
      <c r="G32" s="15">
        <f>SUMIFS(NOx!H:H,NOx!$B:$B,$A32,NOx!$A:$A,"COMNOx")+SUMIFS(NOx!H:H,NOx!$B:$B,$A32,NOx!$A:$A,"ELCNOx")+SUMIFS(NOx!H:H,NOx!$B:$B,$A32,NOx!$A:$A,"ETHNOx")+SUMIFS(NOx!H:H,NOx!$B:$B,$A32,NOx!$A:$A,"INDNOx")+SUMIFS(NOx!H:H,NOx!$B:$B,$A32,NOx!$A:$A,"REFNOx")+SUMIFS(NOx!H:H,NOx!$B:$B,$A32,NOx!$A:$A,"RESNOx")+SUMIFS(NOx!H:H,NOx!$B:$B,$A32,NOx!$A:$A,"RSSNOx")+SUMIFS(NOx!H:H,NOx!$B:$B,$A32,NOx!$A:$A,"TRNNOx")</f>
        <v>0</v>
      </c>
      <c r="H32" s="15">
        <f>SUMIFS(NOx!I:I,NOx!$B:$B,$A32,NOx!$A:$A,"COMNOx")+SUMIFS(NOx!I:I,NOx!$B:$B,$A32,NOx!$A:$A,"ELCNOx")+SUMIFS(NOx!I:I,NOx!$B:$B,$A32,NOx!$A:$A,"ETHNOx")+SUMIFS(NOx!I:I,NOx!$B:$B,$A32,NOx!$A:$A,"INDNOx")+SUMIFS(NOx!I:I,NOx!$B:$B,$A32,NOx!$A:$A,"REFNOx")+SUMIFS(NOx!I:I,NOx!$B:$B,$A32,NOx!$A:$A,"RESNOx")+SUMIFS(NOx!I:I,NOx!$B:$B,$A32,NOx!$A:$A,"RSSNOx")+SUMIFS(NOx!I:I,NOx!$B:$B,$A32,NOx!$A:$A,"TRNNOx")</f>
        <v>0</v>
      </c>
      <c r="I32" s="15">
        <f>SUMIFS(NOx!J:J,NOx!$B:$B,$A32,NOx!$A:$A,"COMNOx")+SUMIFS(NOx!J:J,NOx!$B:$B,$A32,NOx!$A:$A,"ELCNOx")+SUMIFS(NOx!J:J,NOx!$B:$B,$A32,NOx!$A:$A,"ETHNOx")+SUMIFS(NOx!J:J,NOx!$B:$B,$A32,NOx!$A:$A,"INDNOx")+SUMIFS(NOx!J:J,NOx!$B:$B,$A32,NOx!$A:$A,"REFNOx")+SUMIFS(NOx!J:J,NOx!$B:$B,$A32,NOx!$A:$A,"RESNOx")+SUMIFS(NOx!J:J,NOx!$B:$B,$A32,NOx!$A:$A,"RSSNOx")+SUMIFS(NOx!J:J,NOx!$B:$B,$A32,NOx!$A:$A,"TRNNOx")</f>
        <v>0</v>
      </c>
      <c r="J32" s="15">
        <f>SUMIFS(NOx!K:K,NOx!$B:$B,$A32,NOx!$A:$A,"COMNOx")+SUMIFS(NOx!K:K,NOx!$B:$B,$A32,NOx!$A:$A,"ELCNOx")+SUMIFS(NOx!K:K,NOx!$B:$B,$A32,NOx!$A:$A,"ETHNOx")+SUMIFS(NOx!K:K,NOx!$B:$B,$A32,NOx!$A:$A,"INDNOx")+SUMIFS(NOx!K:K,NOx!$B:$B,$A32,NOx!$A:$A,"REFNOx")+SUMIFS(NOx!K:K,NOx!$B:$B,$A32,NOx!$A:$A,"RESNOx")+SUMIFS(NOx!K:K,NOx!$B:$B,$A32,NOx!$A:$A,"RSSNOx")+SUMIFS(NOx!K:K,NOx!$B:$B,$A32,NOx!$A:$A,"TRNNOx")</f>
        <v>0</v>
      </c>
      <c r="K32" s="15">
        <f>SUMIFS(NOx!L:L,NOx!$B:$B,$A32,NOx!$A:$A,"COMNOx")+SUMIFS(NOx!L:L,NOx!$B:$B,$A32,NOx!$A:$A,"ELCNOx")+SUMIFS(NOx!L:L,NOx!$B:$B,$A32,NOx!$A:$A,"ETHNOx")+SUMIFS(NOx!L:L,NOx!$B:$B,$A32,NOx!$A:$A,"INDNOx")+SUMIFS(NOx!L:L,NOx!$B:$B,$A32,NOx!$A:$A,"REFNOx")+SUMIFS(NOx!L:L,NOx!$B:$B,$A32,NOx!$A:$A,"RESNOx")+SUMIFS(NOx!L:L,NOx!$B:$B,$A32,NOx!$A:$A,"RSSNOx")+SUMIFS(NOx!L:L,NOx!$B:$B,$A32,NOx!$A:$A,"TRNNOx")</f>
        <v>0</v>
      </c>
    </row>
    <row r="33" spans="1:12" x14ac:dyDescent="0.25">
      <c r="A33" s="2" t="s">
        <v>31</v>
      </c>
      <c r="B33" s="15">
        <f>SUMIFS(NOx!C:C,NOx!$B:$B,$A33,NOx!$A:$A,"COMNOx")+SUMIFS(NOx!C:C,NOx!$B:$B,$A33,NOx!$A:$A,"ELCNOx")+SUMIFS(NOx!C:C,NOx!$B:$B,$A33,NOx!$A:$A,"ETHNOx")+SUMIFS(NOx!C:C,NOx!$B:$B,$A33,NOx!$A:$A,"INDNOx")+SUMIFS(NOx!C:C,NOx!$B:$B,$A33,NOx!$A:$A,"REFNOx")+SUMIFS(NOx!C:C,NOx!$B:$B,$A33,NOx!$A:$A,"RESNOx")+SUMIFS(NOx!C:C,NOx!$B:$B,$A33,NOx!$A:$A,"RSSNOx")+SUMIFS(NOx!C:C,NOx!$B:$B,$A33,NOx!$A:$A,"TRNNOx")</f>
        <v>11156.492612589376</v>
      </c>
      <c r="C33" s="15">
        <f>SUMIFS(NOx!D:D,NOx!$B:$B,$A33,NOx!$A:$A,"COMNOx")+SUMIFS(NOx!D:D,NOx!$B:$B,$A33,NOx!$A:$A,"ELCNOx")+SUMIFS(NOx!D:D,NOx!$B:$B,$A33,NOx!$A:$A,"ETHNOx")+SUMIFS(NOx!D:D,NOx!$B:$B,$A33,NOx!$A:$A,"INDNOx")+SUMIFS(NOx!D:D,NOx!$B:$B,$A33,NOx!$A:$A,"REFNOx")+SUMIFS(NOx!D:D,NOx!$B:$B,$A33,NOx!$A:$A,"RESNOx")+SUMIFS(NOx!D:D,NOx!$B:$B,$A33,NOx!$A:$A,"RSSNOx")+SUMIFS(NOx!D:D,NOx!$B:$B,$A33,NOx!$A:$A,"TRNNOx")</f>
        <v>10503.488925357711</v>
      </c>
      <c r="D33" s="15">
        <f>SUMIFS(NOx!E:E,NOx!$B:$B,$A33,NOx!$A:$A,"COMNOx")+SUMIFS(NOx!E:E,NOx!$B:$B,$A33,NOx!$A:$A,"ELCNOx")+SUMIFS(NOx!E:E,NOx!$B:$B,$A33,NOx!$A:$A,"ETHNOx")+SUMIFS(NOx!E:E,NOx!$B:$B,$A33,NOx!$A:$A,"INDNOx")+SUMIFS(NOx!E:E,NOx!$B:$B,$A33,NOx!$A:$A,"REFNOx")+SUMIFS(NOx!E:E,NOx!$B:$B,$A33,NOx!$A:$A,"RESNOx")+SUMIFS(NOx!E:E,NOx!$B:$B,$A33,NOx!$A:$A,"RSSNOx")+SUMIFS(NOx!E:E,NOx!$B:$B,$A33,NOx!$A:$A,"TRNNOx")</f>
        <v>7461.3371643096816</v>
      </c>
      <c r="E33" s="15">
        <f>SUMIFS(NOx!F:F,NOx!$B:$B,$A33,NOx!$A:$A,"COMNOx")+SUMIFS(NOx!F:F,NOx!$B:$B,$A33,NOx!$A:$A,"ELCNOx")+SUMIFS(NOx!F:F,NOx!$B:$B,$A33,NOx!$A:$A,"ETHNOx")+SUMIFS(NOx!F:F,NOx!$B:$B,$A33,NOx!$A:$A,"INDNOx")+SUMIFS(NOx!F:F,NOx!$B:$B,$A33,NOx!$A:$A,"REFNOx")+SUMIFS(NOx!F:F,NOx!$B:$B,$A33,NOx!$A:$A,"RESNOx")+SUMIFS(NOx!F:F,NOx!$B:$B,$A33,NOx!$A:$A,"RSSNOx")+SUMIFS(NOx!F:F,NOx!$B:$B,$A33,NOx!$A:$A,"TRNNOx")</f>
        <v>5766.1428837677977</v>
      </c>
      <c r="F33" s="15">
        <f>SUMIFS(NOx!G:G,NOx!$B:$B,$A33,NOx!$A:$A,"COMNOx")+SUMIFS(NOx!G:G,NOx!$B:$B,$A33,NOx!$A:$A,"ELCNOx")+SUMIFS(NOx!G:G,NOx!$B:$B,$A33,NOx!$A:$A,"ETHNOx")+SUMIFS(NOx!G:G,NOx!$B:$B,$A33,NOx!$A:$A,"INDNOx")+SUMIFS(NOx!G:G,NOx!$B:$B,$A33,NOx!$A:$A,"REFNOx")+SUMIFS(NOx!G:G,NOx!$B:$B,$A33,NOx!$A:$A,"RESNOx")+SUMIFS(NOx!G:G,NOx!$B:$B,$A33,NOx!$A:$A,"RSSNOx")+SUMIFS(NOx!G:G,NOx!$B:$B,$A33,NOx!$A:$A,"TRNNOx")</f>
        <v>4725.0580365478263</v>
      </c>
      <c r="G33" s="15">
        <f>SUMIFS(NOx!H:H,NOx!$B:$B,$A33,NOx!$A:$A,"COMNOx")+SUMIFS(NOx!H:H,NOx!$B:$B,$A33,NOx!$A:$A,"ELCNOx")+SUMIFS(NOx!H:H,NOx!$B:$B,$A33,NOx!$A:$A,"ETHNOx")+SUMIFS(NOx!H:H,NOx!$B:$B,$A33,NOx!$A:$A,"INDNOx")+SUMIFS(NOx!H:H,NOx!$B:$B,$A33,NOx!$A:$A,"REFNOx")+SUMIFS(NOx!H:H,NOx!$B:$B,$A33,NOx!$A:$A,"RESNOx")+SUMIFS(NOx!H:H,NOx!$B:$B,$A33,NOx!$A:$A,"RSSNOx")+SUMIFS(NOx!H:H,NOx!$B:$B,$A33,NOx!$A:$A,"TRNNOx")</f>
        <v>4541.8133791138007</v>
      </c>
      <c r="H33" s="15">
        <f>SUMIFS(NOx!I:I,NOx!$B:$B,$A33,NOx!$A:$A,"COMNOx")+SUMIFS(NOx!I:I,NOx!$B:$B,$A33,NOx!$A:$A,"ELCNOx")+SUMIFS(NOx!I:I,NOx!$B:$B,$A33,NOx!$A:$A,"ETHNOx")+SUMIFS(NOx!I:I,NOx!$B:$B,$A33,NOx!$A:$A,"INDNOx")+SUMIFS(NOx!I:I,NOx!$B:$B,$A33,NOx!$A:$A,"REFNOx")+SUMIFS(NOx!I:I,NOx!$B:$B,$A33,NOx!$A:$A,"RESNOx")+SUMIFS(NOx!I:I,NOx!$B:$B,$A33,NOx!$A:$A,"RSSNOx")+SUMIFS(NOx!I:I,NOx!$B:$B,$A33,NOx!$A:$A,"TRNNOx")</f>
        <v>4331.4541807400583</v>
      </c>
      <c r="I33" s="15">
        <f>SUMIFS(NOx!J:J,NOx!$B:$B,$A33,NOx!$A:$A,"COMNOx")+SUMIFS(NOx!J:J,NOx!$B:$B,$A33,NOx!$A:$A,"ELCNOx")+SUMIFS(NOx!J:J,NOx!$B:$B,$A33,NOx!$A:$A,"ETHNOx")+SUMIFS(NOx!J:J,NOx!$B:$B,$A33,NOx!$A:$A,"INDNOx")+SUMIFS(NOx!J:J,NOx!$B:$B,$A33,NOx!$A:$A,"REFNOx")+SUMIFS(NOx!J:J,NOx!$B:$B,$A33,NOx!$A:$A,"RESNOx")+SUMIFS(NOx!J:J,NOx!$B:$B,$A33,NOx!$A:$A,"RSSNOx")+SUMIFS(NOx!J:J,NOx!$B:$B,$A33,NOx!$A:$A,"TRNNOx")</f>
        <v>4300.5209251426368</v>
      </c>
      <c r="J33" s="15">
        <f>SUMIFS(NOx!K:K,NOx!$B:$B,$A33,NOx!$A:$A,"COMNOx")+SUMIFS(NOx!K:K,NOx!$B:$B,$A33,NOx!$A:$A,"ELCNOx")+SUMIFS(NOx!K:K,NOx!$B:$B,$A33,NOx!$A:$A,"ETHNOx")+SUMIFS(NOx!K:K,NOx!$B:$B,$A33,NOx!$A:$A,"INDNOx")+SUMIFS(NOx!K:K,NOx!$B:$B,$A33,NOx!$A:$A,"REFNOx")+SUMIFS(NOx!K:K,NOx!$B:$B,$A33,NOx!$A:$A,"RESNOx")+SUMIFS(NOx!K:K,NOx!$B:$B,$A33,NOx!$A:$A,"RSSNOx")+SUMIFS(NOx!K:K,NOx!$B:$B,$A33,NOx!$A:$A,"TRNNOx")</f>
        <v>4092.2994250261409</v>
      </c>
      <c r="K33" s="15">
        <f>SUMIFS(NOx!L:L,NOx!$B:$B,$A33,NOx!$A:$A,"COMNOx")+SUMIFS(NOx!L:L,NOx!$B:$B,$A33,NOx!$A:$A,"ELCNOx")+SUMIFS(NOx!L:L,NOx!$B:$B,$A33,NOx!$A:$A,"ETHNOx")+SUMIFS(NOx!L:L,NOx!$B:$B,$A33,NOx!$A:$A,"INDNOx")+SUMIFS(NOx!L:L,NOx!$B:$B,$A33,NOx!$A:$A,"REFNOx")+SUMIFS(NOx!L:L,NOx!$B:$B,$A33,NOx!$A:$A,"RESNOx")+SUMIFS(NOx!L:L,NOx!$B:$B,$A33,NOx!$A:$A,"RSSNOx")+SUMIFS(NOx!L:L,NOx!$B:$B,$A33,NOx!$A:$A,"TRNNOx")</f>
        <v>3528.948982523933</v>
      </c>
    </row>
    <row r="34" spans="1:12" x14ac:dyDescent="0.25">
      <c r="A34" s="2" t="s">
        <v>32</v>
      </c>
      <c r="B34" s="15">
        <f>SUMIFS(NOx!C:C,NOx!$B:$B,$A34,NOx!$A:$A,"COMNOx")+SUMIFS(NOx!C:C,NOx!$B:$B,$A34,NOx!$A:$A,"ELCNOx")+SUMIFS(NOx!C:C,NOx!$B:$B,$A34,NOx!$A:$A,"ETHNOx")+SUMIFS(NOx!C:C,NOx!$B:$B,$A34,NOx!$A:$A,"INDNOx")+SUMIFS(NOx!C:C,NOx!$B:$B,$A34,NOx!$A:$A,"REFNOx")+SUMIFS(NOx!C:C,NOx!$B:$B,$A34,NOx!$A:$A,"RESNOx")+SUMIFS(NOx!C:C,NOx!$B:$B,$A34,NOx!$A:$A,"RSSNOx")+SUMIFS(NOx!C:C,NOx!$B:$B,$A34,NOx!$A:$A,"TRNNOx")</f>
        <v>11156.492612589376</v>
      </c>
      <c r="C34" s="15">
        <f>SUMIFS(NOx!D:D,NOx!$B:$B,$A34,NOx!$A:$A,"COMNOx")+SUMIFS(NOx!D:D,NOx!$B:$B,$A34,NOx!$A:$A,"ELCNOx")+SUMIFS(NOx!D:D,NOx!$B:$B,$A34,NOx!$A:$A,"ETHNOx")+SUMIFS(NOx!D:D,NOx!$B:$B,$A34,NOx!$A:$A,"INDNOx")+SUMIFS(NOx!D:D,NOx!$B:$B,$A34,NOx!$A:$A,"REFNOx")+SUMIFS(NOx!D:D,NOx!$B:$B,$A34,NOx!$A:$A,"RESNOx")+SUMIFS(NOx!D:D,NOx!$B:$B,$A34,NOx!$A:$A,"RSSNOx")+SUMIFS(NOx!D:D,NOx!$B:$B,$A34,NOx!$A:$A,"TRNNOx")</f>
        <v>10503.488925357709</v>
      </c>
      <c r="D34" s="15">
        <f>SUMIFS(NOx!E:E,NOx!$B:$B,$A34,NOx!$A:$A,"COMNOx")+SUMIFS(NOx!E:E,NOx!$B:$B,$A34,NOx!$A:$A,"ELCNOx")+SUMIFS(NOx!E:E,NOx!$B:$B,$A34,NOx!$A:$A,"ETHNOx")+SUMIFS(NOx!E:E,NOx!$B:$B,$A34,NOx!$A:$A,"INDNOx")+SUMIFS(NOx!E:E,NOx!$B:$B,$A34,NOx!$A:$A,"REFNOx")+SUMIFS(NOx!E:E,NOx!$B:$B,$A34,NOx!$A:$A,"RESNOx")+SUMIFS(NOx!E:E,NOx!$B:$B,$A34,NOx!$A:$A,"RSSNOx")+SUMIFS(NOx!E:E,NOx!$B:$B,$A34,NOx!$A:$A,"TRNNOx")</f>
        <v>7461.3371643100354</v>
      </c>
      <c r="E34" s="15">
        <f>SUMIFS(NOx!F:F,NOx!$B:$B,$A34,NOx!$A:$A,"COMNOx")+SUMIFS(NOx!F:F,NOx!$B:$B,$A34,NOx!$A:$A,"ELCNOx")+SUMIFS(NOx!F:F,NOx!$B:$B,$A34,NOx!$A:$A,"ETHNOx")+SUMIFS(NOx!F:F,NOx!$B:$B,$A34,NOx!$A:$A,"INDNOx")+SUMIFS(NOx!F:F,NOx!$B:$B,$A34,NOx!$A:$A,"REFNOx")+SUMIFS(NOx!F:F,NOx!$B:$B,$A34,NOx!$A:$A,"RESNOx")+SUMIFS(NOx!F:F,NOx!$B:$B,$A34,NOx!$A:$A,"RSSNOx")+SUMIFS(NOx!F:F,NOx!$B:$B,$A34,NOx!$A:$A,"TRNNOx")</f>
        <v>5766.1428837676995</v>
      </c>
      <c r="F34" s="15">
        <f>SUMIFS(NOx!G:G,NOx!$B:$B,$A34,NOx!$A:$A,"COMNOx")+SUMIFS(NOx!G:G,NOx!$B:$B,$A34,NOx!$A:$A,"ELCNOx")+SUMIFS(NOx!G:G,NOx!$B:$B,$A34,NOx!$A:$A,"ETHNOx")+SUMIFS(NOx!G:G,NOx!$B:$B,$A34,NOx!$A:$A,"INDNOx")+SUMIFS(NOx!G:G,NOx!$B:$B,$A34,NOx!$A:$A,"REFNOx")+SUMIFS(NOx!G:G,NOx!$B:$B,$A34,NOx!$A:$A,"RESNOx")+SUMIFS(NOx!G:G,NOx!$B:$B,$A34,NOx!$A:$A,"RSSNOx")+SUMIFS(NOx!G:G,NOx!$B:$B,$A34,NOx!$A:$A,"TRNNOx")</f>
        <v>4725.0580370668386</v>
      </c>
      <c r="G34" s="15">
        <f>SUMIFS(NOx!H:H,NOx!$B:$B,$A34,NOx!$A:$A,"COMNOx")+SUMIFS(NOx!H:H,NOx!$B:$B,$A34,NOx!$A:$A,"ELCNOx")+SUMIFS(NOx!H:H,NOx!$B:$B,$A34,NOx!$A:$A,"ETHNOx")+SUMIFS(NOx!H:H,NOx!$B:$B,$A34,NOx!$A:$A,"INDNOx")+SUMIFS(NOx!H:H,NOx!$B:$B,$A34,NOx!$A:$A,"REFNOx")+SUMIFS(NOx!H:H,NOx!$B:$B,$A34,NOx!$A:$A,"RESNOx")+SUMIFS(NOx!H:H,NOx!$B:$B,$A34,NOx!$A:$A,"RSSNOx")+SUMIFS(NOx!H:H,NOx!$B:$B,$A34,NOx!$A:$A,"TRNNOx")</f>
        <v>4541.813379114139</v>
      </c>
      <c r="H34" s="15">
        <f>SUMIFS(NOx!I:I,NOx!$B:$B,$A34,NOx!$A:$A,"COMNOx")+SUMIFS(NOx!I:I,NOx!$B:$B,$A34,NOx!$A:$A,"ELCNOx")+SUMIFS(NOx!I:I,NOx!$B:$B,$A34,NOx!$A:$A,"ETHNOx")+SUMIFS(NOx!I:I,NOx!$B:$B,$A34,NOx!$A:$A,"INDNOx")+SUMIFS(NOx!I:I,NOx!$B:$B,$A34,NOx!$A:$A,"REFNOx")+SUMIFS(NOx!I:I,NOx!$B:$B,$A34,NOx!$A:$A,"RESNOx")+SUMIFS(NOx!I:I,NOx!$B:$B,$A34,NOx!$A:$A,"RSSNOx")+SUMIFS(NOx!I:I,NOx!$B:$B,$A34,NOx!$A:$A,"TRNNOx")</f>
        <v>4331.4541807402666</v>
      </c>
      <c r="I34" s="15">
        <f>SUMIFS(NOx!J:J,NOx!$B:$B,$A34,NOx!$A:$A,"COMNOx")+SUMIFS(NOx!J:J,NOx!$B:$B,$A34,NOx!$A:$A,"ELCNOx")+SUMIFS(NOx!J:J,NOx!$B:$B,$A34,NOx!$A:$A,"ETHNOx")+SUMIFS(NOx!J:J,NOx!$B:$B,$A34,NOx!$A:$A,"INDNOx")+SUMIFS(NOx!J:J,NOx!$B:$B,$A34,NOx!$A:$A,"REFNOx")+SUMIFS(NOx!J:J,NOx!$B:$B,$A34,NOx!$A:$A,"RESNOx")+SUMIFS(NOx!J:J,NOx!$B:$B,$A34,NOx!$A:$A,"RSSNOx")+SUMIFS(NOx!J:J,NOx!$B:$B,$A34,NOx!$A:$A,"TRNNOx")</f>
        <v>4300.5209251441302</v>
      </c>
      <c r="J34" s="15">
        <f>SUMIFS(NOx!K:K,NOx!$B:$B,$A34,NOx!$A:$A,"COMNOx")+SUMIFS(NOx!K:K,NOx!$B:$B,$A34,NOx!$A:$A,"ELCNOx")+SUMIFS(NOx!K:K,NOx!$B:$B,$A34,NOx!$A:$A,"ETHNOx")+SUMIFS(NOx!K:K,NOx!$B:$B,$A34,NOx!$A:$A,"INDNOx")+SUMIFS(NOx!K:K,NOx!$B:$B,$A34,NOx!$A:$A,"REFNOx")+SUMIFS(NOx!K:K,NOx!$B:$B,$A34,NOx!$A:$A,"RESNOx")+SUMIFS(NOx!K:K,NOx!$B:$B,$A34,NOx!$A:$A,"RSSNOx")+SUMIFS(NOx!K:K,NOx!$B:$B,$A34,NOx!$A:$A,"TRNNOx")</f>
        <v>4092.2994250297616</v>
      </c>
      <c r="K34" s="15">
        <f>SUMIFS(NOx!L:L,NOx!$B:$B,$A34,NOx!$A:$A,"COMNOx")+SUMIFS(NOx!L:L,NOx!$B:$B,$A34,NOx!$A:$A,"ELCNOx")+SUMIFS(NOx!L:L,NOx!$B:$B,$A34,NOx!$A:$A,"ETHNOx")+SUMIFS(NOx!L:L,NOx!$B:$B,$A34,NOx!$A:$A,"INDNOx")+SUMIFS(NOx!L:L,NOx!$B:$B,$A34,NOx!$A:$A,"REFNOx")+SUMIFS(NOx!L:L,NOx!$B:$B,$A34,NOx!$A:$A,"RESNOx")+SUMIFS(NOx!L:L,NOx!$B:$B,$A34,NOx!$A:$A,"RSSNOx")+SUMIFS(NOx!L:L,NOx!$B:$B,$A34,NOx!$A:$A,"TRNNOx")</f>
        <v>3528.9489825238907</v>
      </c>
    </row>
    <row r="35" spans="1:12" x14ac:dyDescent="0.25">
      <c r="A35" s="2" t="s">
        <v>33</v>
      </c>
      <c r="B35" s="15">
        <f>SUMIFS(NOx!C:C,NOx!$B:$B,$A35,NOx!$A:$A,"COMNOx")+SUMIFS(NOx!C:C,NOx!$B:$B,$A35,NOx!$A:$A,"ELCNOx")+SUMIFS(NOx!C:C,NOx!$B:$B,$A35,NOx!$A:$A,"ETHNOx")+SUMIFS(NOx!C:C,NOx!$B:$B,$A35,NOx!$A:$A,"INDNOx")+SUMIFS(NOx!C:C,NOx!$B:$B,$A35,NOx!$A:$A,"REFNOx")+SUMIFS(NOx!C:C,NOx!$B:$B,$A35,NOx!$A:$A,"RESNOx")+SUMIFS(NOx!C:C,NOx!$B:$B,$A35,NOx!$A:$A,"RSSNOx")+SUMIFS(NOx!C:C,NOx!$B:$B,$A35,NOx!$A:$A,"TRNNOx")</f>
        <v>11156.492612589373</v>
      </c>
      <c r="C35" s="15">
        <f>SUMIFS(NOx!D:D,NOx!$B:$B,$A35,NOx!$A:$A,"COMNOx")+SUMIFS(NOx!D:D,NOx!$B:$B,$A35,NOx!$A:$A,"ELCNOx")+SUMIFS(NOx!D:D,NOx!$B:$B,$A35,NOx!$A:$A,"ETHNOx")+SUMIFS(NOx!D:D,NOx!$B:$B,$A35,NOx!$A:$A,"INDNOx")+SUMIFS(NOx!D:D,NOx!$B:$B,$A35,NOx!$A:$A,"REFNOx")+SUMIFS(NOx!D:D,NOx!$B:$B,$A35,NOx!$A:$A,"RESNOx")+SUMIFS(NOx!D:D,NOx!$B:$B,$A35,NOx!$A:$A,"RSSNOx")+SUMIFS(NOx!D:D,NOx!$B:$B,$A35,NOx!$A:$A,"TRNNOx")</f>
        <v>10503.488925357715</v>
      </c>
      <c r="D35" s="15">
        <f>SUMIFS(NOx!E:E,NOx!$B:$B,$A35,NOx!$A:$A,"COMNOx")+SUMIFS(NOx!E:E,NOx!$B:$B,$A35,NOx!$A:$A,"ELCNOx")+SUMIFS(NOx!E:E,NOx!$B:$B,$A35,NOx!$A:$A,"ETHNOx")+SUMIFS(NOx!E:E,NOx!$B:$B,$A35,NOx!$A:$A,"INDNOx")+SUMIFS(NOx!E:E,NOx!$B:$B,$A35,NOx!$A:$A,"REFNOx")+SUMIFS(NOx!E:E,NOx!$B:$B,$A35,NOx!$A:$A,"RESNOx")+SUMIFS(NOx!E:E,NOx!$B:$B,$A35,NOx!$A:$A,"RSSNOx")+SUMIFS(NOx!E:E,NOx!$B:$B,$A35,NOx!$A:$A,"TRNNOx")</f>
        <v>7461.3371643099481</v>
      </c>
      <c r="E35" s="15">
        <f>SUMIFS(NOx!F:F,NOx!$B:$B,$A35,NOx!$A:$A,"COMNOx")+SUMIFS(NOx!F:F,NOx!$B:$B,$A35,NOx!$A:$A,"ELCNOx")+SUMIFS(NOx!F:F,NOx!$B:$B,$A35,NOx!$A:$A,"ETHNOx")+SUMIFS(NOx!F:F,NOx!$B:$B,$A35,NOx!$A:$A,"INDNOx")+SUMIFS(NOx!F:F,NOx!$B:$B,$A35,NOx!$A:$A,"REFNOx")+SUMIFS(NOx!F:F,NOx!$B:$B,$A35,NOx!$A:$A,"RESNOx")+SUMIFS(NOx!F:F,NOx!$B:$B,$A35,NOx!$A:$A,"RSSNOx")+SUMIFS(NOx!F:F,NOx!$B:$B,$A35,NOx!$A:$A,"TRNNOx")</f>
        <v>5766.1428837672702</v>
      </c>
      <c r="F35" s="15">
        <f>SUMIFS(NOx!G:G,NOx!$B:$B,$A35,NOx!$A:$A,"COMNOx")+SUMIFS(NOx!G:G,NOx!$B:$B,$A35,NOx!$A:$A,"ELCNOx")+SUMIFS(NOx!G:G,NOx!$B:$B,$A35,NOx!$A:$A,"ETHNOx")+SUMIFS(NOx!G:G,NOx!$B:$B,$A35,NOx!$A:$A,"INDNOx")+SUMIFS(NOx!G:G,NOx!$B:$B,$A35,NOx!$A:$A,"REFNOx")+SUMIFS(NOx!G:G,NOx!$B:$B,$A35,NOx!$A:$A,"RESNOx")+SUMIFS(NOx!G:G,NOx!$B:$B,$A35,NOx!$A:$A,"RSSNOx")+SUMIFS(NOx!G:G,NOx!$B:$B,$A35,NOx!$A:$A,"TRNNOx")</f>
        <v>4725.0580370751504</v>
      </c>
      <c r="G35" s="15">
        <f>SUMIFS(NOx!H:H,NOx!$B:$B,$A35,NOx!$A:$A,"COMNOx")+SUMIFS(NOx!H:H,NOx!$B:$B,$A35,NOx!$A:$A,"ELCNOx")+SUMIFS(NOx!H:H,NOx!$B:$B,$A35,NOx!$A:$A,"ETHNOx")+SUMIFS(NOx!H:H,NOx!$B:$B,$A35,NOx!$A:$A,"INDNOx")+SUMIFS(NOx!H:H,NOx!$B:$B,$A35,NOx!$A:$A,"REFNOx")+SUMIFS(NOx!H:H,NOx!$B:$B,$A35,NOx!$A:$A,"RESNOx")+SUMIFS(NOx!H:H,NOx!$B:$B,$A35,NOx!$A:$A,"RSSNOx")+SUMIFS(NOx!H:H,NOx!$B:$B,$A35,NOx!$A:$A,"TRNNOx")</f>
        <v>4541.8133791143064</v>
      </c>
      <c r="H35" s="15">
        <f>SUMIFS(NOx!I:I,NOx!$B:$B,$A35,NOx!$A:$A,"COMNOx")+SUMIFS(NOx!I:I,NOx!$B:$B,$A35,NOx!$A:$A,"ELCNOx")+SUMIFS(NOx!I:I,NOx!$B:$B,$A35,NOx!$A:$A,"ETHNOx")+SUMIFS(NOx!I:I,NOx!$B:$B,$A35,NOx!$A:$A,"INDNOx")+SUMIFS(NOx!I:I,NOx!$B:$B,$A35,NOx!$A:$A,"REFNOx")+SUMIFS(NOx!I:I,NOx!$B:$B,$A35,NOx!$A:$A,"RESNOx")+SUMIFS(NOx!I:I,NOx!$B:$B,$A35,NOx!$A:$A,"RSSNOx")+SUMIFS(NOx!I:I,NOx!$B:$B,$A35,NOx!$A:$A,"TRNNOx")</f>
        <v>4331.4541807403111</v>
      </c>
      <c r="I35" s="15">
        <f>SUMIFS(NOx!J:J,NOx!$B:$B,$A35,NOx!$A:$A,"COMNOx")+SUMIFS(NOx!J:J,NOx!$B:$B,$A35,NOx!$A:$A,"ELCNOx")+SUMIFS(NOx!J:J,NOx!$B:$B,$A35,NOx!$A:$A,"ETHNOx")+SUMIFS(NOx!J:J,NOx!$B:$B,$A35,NOx!$A:$A,"INDNOx")+SUMIFS(NOx!J:J,NOx!$B:$B,$A35,NOx!$A:$A,"REFNOx")+SUMIFS(NOx!J:J,NOx!$B:$B,$A35,NOx!$A:$A,"RESNOx")+SUMIFS(NOx!J:J,NOx!$B:$B,$A35,NOx!$A:$A,"RSSNOx")+SUMIFS(NOx!J:J,NOx!$B:$B,$A35,NOx!$A:$A,"TRNNOx")</f>
        <v>4300.5209251441302</v>
      </c>
      <c r="J35" s="15">
        <f>SUMIFS(NOx!K:K,NOx!$B:$B,$A35,NOx!$A:$A,"COMNOx")+SUMIFS(NOx!K:K,NOx!$B:$B,$A35,NOx!$A:$A,"ELCNOx")+SUMIFS(NOx!K:K,NOx!$B:$B,$A35,NOx!$A:$A,"ETHNOx")+SUMIFS(NOx!K:K,NOx!$B:$B,$A35,NOx!$A:$A,"INDNOx")+SUMIFS(NOx!K:K,NOx!$B:$B,$A35,NOx!$A:$A,"REFNOx")+SUMIFS(NOx!K:K,NOx!$B:$B,$A35,NOx!$A:$A,"RESNOx")+SUMIFS(NOx!K:K,NOx!$B:$B,$A35,NOx!$A:$A,"RSSNOx")+SUMIFS(NOx!K:K,NOx!$B:$B,$A35,NOx!$A:$A,"TRNNOx")</f>
        <v>4092.2994250297988</v>
      </c>
      <c r="K35" s="15">
        <f>SUMIFS(NOx!L:L,NOx!$B:$B,$A35,NOx!$A:$A,"COMNOx")+SUMIFS(NOx!L:L,NOx!$B:$B,$A35,NOx!$A:$A,"ELCNOx")+SUMIFS(NOx!L:L,NOx!$B:$B,$A35,NOx!$A:$A,"ETHNOx")+SUMIFS(NOx!L:L,NOx!$B:$B,$A35,NOx!$A:$A,"INDNOx")+SUMIFS(NOx!L:L,NOx!$B:$B,$A35,NOx!$A:$A,"REFNOx")+SUMIFS(NOx!L:L,NOx!$B:$B,$A35,NOx!$A:$A,"RESNOx")+SUMIFS(NOx!L:L,NOx!$B:$B,$A35,NOx!$A:$A,"RSSNOx")+SUMIFS(NOx!L:L,NOx!$B:$B,$A35,NOx!$A:$A,"TRNNOx")</f>
        <v>3528.9489825240153</v>
      </c>
    </row>
    <row r="36" spans="1:12" x14ac:dyDescent="0.25">
      <c r="A36" s="2" t="s">
        <v>34</v>
      </c>
      <c r="B36" s="15">
        <f>SUMIFS(NOx!C:C,NOx!$B:$B,$A36,NOx!$A:$A,"COMNOx")+SUMIFS(NOx!C:C,NOx!$B:$B,$A36,NOx!$A:$A,"ELCNOx")+SUMIFS(NOx!C:C,NOx!$B:$B,$A36,NOx!$A:$A,"ETHNOx")+SUMIFS(NOx!C:C,NOx!$B:$B,$A36,NOx!$A:$A,"INDNOx")+SUMIFS(NOx!C:C,NOx!$B:$B,$A36,NOx!$A:$A,"REFNOx")+SUMIFS(NOx!C:C,NOx!$B:$B,$A36,NOx!$A:$A,"RESNOx")+SUMIFS(NOx!C:C,NOx!$B:$B,$A36,NOx!$A:$A,"RSSNOx")+SUMIFS(NOx!C:C,NOx!$B:$B,$A36,NOx!$A:$A,"TRNNOx")</f>
        <v>11156.509217532159</v>
      </c>
      <c r="C36" s="15">
        <f>SUMIFS(NOx!D:D,NOx!$B:$B,$A36,NOx!$A:$A,"COMNOx")+SUMIFS(NOx!D:D,NOx!$B:$B,$A36,NOx!$A:$A,"ELCNOx")+SUMIFS(NOx!D:D,NOx!$B:$B,$A36,NOx!$A:$A,"ETHNOx")+SUMIFS(NOx!D:D,NOx!$B:$B,$A36,NOx!$A:$A,"INDNOx")+SUMIFS(NOx!D:D,NOx!$B:$B,$A36,NOx!$A:$A,"REFNOx")+SUMIFS(NOx!D:D,NOx!$B:$B,$A36,NOx!$A:$A,"RESNOx")+SUMIFS(NOx!D:D,NOx!$B:$B,$A36,NOx!$A:$A,"RSSNOx")+SUMIFS(NOx!D:D,NOx!$B:$B,$A36,NOx!$A:$A,"TRNNOx")</f>
        <v>10501.364153517896</v>
      </c>
      <c r="D36" s="15">
        <f>SUMIFS(NOx!E:E,NOx!$B:$B,$A36,NOx!$A:$A,"COMNOx")+SUMIFS(NOx!E:E,NOx!$B:$B,$A36,NOx!$A:$A,"ELCNOx")+SUMIFS(NOx!E:E,NOx!$B:$B,$A36,NOx!$A:$A,"ETHNOx")+SUMIFS(NOx!E:E,NOx!$B:$B,$A36,NOx!$A:$A,"INDNOx")+SUMIFS(NOx!E:E,NOx!$B:$B,$A36,NOx!$A:$A,"REFNOx")+SUMIFS(NOx!E:E,NOx!$B:$B,$A36,NOx!$A:$A,"RESNOx")+SUMIFS(NOx!E:E,NOx!$B:$B,$A36,NOx!$A:$A,"RSSNOx")+SUMIFS(NOx!E:E,NOx!$B:$B,$A36,NOx!$A:$A,"TRNNOx")</f>
        <v>7460.0868257920492</v>
      </c>
      <c r="E36" s="15">
        <f>SUMIFS(NOx!F:F,NOx!$B:$B,$A36,NOx!$A:$A,"COMNOx")+SUMIFS(NOx!F:F,NOx!$B:$B,$A36,NOx!$A:$A,"ELCNOx")+SUMIFS(NOx!F:F,NOx!$B:$B,$A36,NOx!$A:$A,"ETHNOx")+SUMIFS(NOx!F:F,NOx!$B:$B,$A36,NOx!$A:$A,"INDNOx")+SUMIFS(NOx!F:F,NOx!$B:$B,$A36,NOx!$A:$A,"REFNOx")+SUMIFS(NOx!F:F,NOx!$B:$B,$A36,NOx!$A:$A,"RESNOx")+SUMIFS(NOx!F:F,NOx!$B:$B,$A36,NOx!$A:$A,"RSSNOx")+SUMIFS(NOx!F:F,NOx!$B:$B,$A36,NOx!$A:$A,"TRNNOx")</f>
        <v>5763.5528502958123</v>
      </c>
      <c r="F36" s="15">
        <f>SUMIFS(NOx!G:G,NOx!$B:$B,$A36,NOx!$A:$A,"COMNOx")+SUMIFS(NOx!G:G,NOx!$B:$B,$A36,NOx!$A:$A,"ELCNOx")+SUMIFS(NOx!G:G,NOx!$B:$B,$A36,NOx!$A:$A,"ETHNOx")+SUMIFS(NOx!G:G,NOx!$B:$B,$A36,NOx!$A:$A,"INDNOx")+SUMIFS(NOx!G:G,NOx!$B:$B,$A36,NOx!$A:$A,"REFNOx")+SUMIFS(NOx!G:G,NOx!$B:$B,$A36,NOx!$A:$A,"RESNOx")+SUMIFS(NOx!G:G,NOx!$B:$B,$A36,NOx!$A:$A,"RSSNOx")+SUMIFS(NOx!G:G,NOx!$B:$B,$A36,NOx!$A:$A,"TRNNOx")</f>
        <v>4724.9373528105352</v>
      </c>
      <c r="G36" s="15">
        <f>SUMIFS(NOx!H:H,NOx!$B:$B,$A36,NOx!$A:$A,"COMNOx")+SUMIFS(NOx!H:H,NOx!$B:$B,$A36,NOx!$A:$A,"ELCNOx")+SUMIFS(NOx!H:H,NOx!$B:$B,$A36,NOx!$A:$A,"ETHNOx")+SUMIFS(NOx!H:H,NOx!$B:$B,$A36,NOx!$A:$A,"INDNOx")+SUMIFS(NOx!H:H,NOx!$B:$B,$A36,NOx!$A:$A,"REFNOx")+SUMIFS(NOx!H:H,NOx!$B:$B,$A36,NOx!$A:$A,"RESNOx")+SUMIFS(NOx!H:H,NOx!$B:$B,$A36,NOx!$A:$A,"RSSNOx")+SUMIFS(NOx!H:H,NOx!$B:$B,$A36,NOx!$A:$A,"TRNNOx")</f>
        <v>4540.8744918582797</v>
      </c>
      <c r="H36" s="15">
        <f>SUMIFS(NOx!I:I,NOx!$B:$B,$A36,NOx!$A:$A,"COMNOx")+SUMIFS(NOx!I:I,NOx!$B:$B,$A36,NOx!$A:$A,"ELCNOx")+SUMIFS(NOx!I:I,NOx!$B:$B,$A36,NOx!$A:$A,"ETHNOx")+SUMIFS(NOx!I:I,NOx!$B:$B,$A36,NOx!$A:$A,"INDNOx")+SUMIFS(NOx!I:I,NOx!$B:$B,$A36,NOx!$A:$A,"REFNOx")+SUMIFS(NOx!I:I,NOx!$B:$B,$A36,NOx!$A:$A,"RESNOx")+SUMIFS(NOx!I:I,NOx!$B:$B,$A36,NOx!$A:$A,"RSSNOx")+SUMIFS(NOx!I:I,NOx!$B:$B,$A36,NOx!$A:$A,"TRNNOx")</f>
        <v>4326.9886504088809</v>
      </c>
      <c r="I36" s="15">
        <f>SUMIFS(NOx!J:J,NOx!$B:$B,$A36,NOx!$A:$A,"COMNOx")+SUMIFS(NOx!J:J,NOx!$B:$B,$A36,NOx!$A:$A,"ELCNOx")+SUMIFS(NOx!J:J,NOx!$B:$B,$A36,NOx!$A:$A,"ETHNOx")+SUMIFS(NOx!J:J,NOx!$B:$B,$A36,NOx!$A:$A,"INDNOx")+SUMIFS(NOx!J:J,NOx!$B:$B,$A36,NOx!$A:$A,"REFNOx")+SUMIFS(NOx!J:J,NOx!$B:$B,$A36,NOx!$A:$A,"RESNOx")+SUMIFS(NOx!J:J,NOx!$B:$B,$A36,NOx!$A:$A,"RSSNOx")+SUMIFS(NOx!J:J,NOx!$B:$B,$A36,NOx!$A:$A,"TRNNOx")</f>
        <v>4290.1075034077112</v>
      </c>
      <c r="J36" s="15">
        <f>SUMIFS(NOx!K:K,NOx!$B:$B,$A36,NOx!$A:$A,"COMNOx")+SUMIFS(NOx!K:K,NOx!$B:$B,$A36,NOx!$A:$A,"ELCNOx")+SUMIFS(NOx!K:K,NOx!$B:$B,$A36,NOx!$A:$A,"ETHNOx")+SUMIFS(NOx!K:K,NOx!$B:$B,$A36,NOx!$A:$A,"INDNOx")+SUMIFS(NOx!K:K,NOx!$B:$B,$A36,NOx!$A:$A,"REFNOx")+SUMIFS(NOx!K:K,NOx!$B:$B,$A36,NOx!$A:$A,"RESNOx")+SUMIFS(NOx!K:K,NOx!$B:$B,$A36,NOx!$A:$A,"RSSNOx")+SUMIFS(NOx!K:K,NOx!$B:$B,$A36,NOx!$A:$A,"TRNNOx")</f>
        <v>4093.5915961121987</v>
      </c>
      <c r="K36" s="15">
        <f>SUMIFS(NOx!L:L,NOx!$B:$B,$A36,NOx!$A:$A,"COMNOx")+SUMIFS(NOx!L:L,NOx!$B:$B,$A36,NOx!$A:$A,"ELCNOx")+SUMIFS(NOx!L:L,NOx!$B:$B,$A36,NOx!$A:$A,"ETHNOx")+SUMIFS(NOx!L:L,NOx!$B:$B,$A36,NOx!$A:$A,"INDNOx")+SUMIFS(NOx!L:L,NOx!$B:$B,$A36,NOx!$A:$A,"REFNOx")+SUMIFS(NOx!L:L,NOx!$B:$B,$A36,NOx!$A:$A,"RESNOx")+SUMIFS(NOx!L:L,NOx!$B:$B,$A36,NOx!$A:$A,"RSSNOx")+SUMIFS(NOx!L:L,NOx!$B:$B,$A36,NOx!$A:$A,"TRNNOx")</f>
        <v>3494.655319531345</v>
      </c>
    </row>
    <row r="37" spans="1:12" x14ac:dyDescent="0.25">
      <c r="A37" s="2" t="s">
        <v>35</v>
      </c>
      <c r="B37" s="15">
        <f>SUMIFS(NOx!C:C,NOx!$B:$B,$A37,NOx!$A:$A,"COMNOx")+SUMIFS(NOx!C:C,NOx!$B:$B,$A37,NOx!$A:$A,"ELCNOx")+SUMIFS(NOx!C:C,NOx!$B:$B,$A37,NOx!$A:$A,"ETHNOx")+SUMIFS(NOx!C:C,NOx!$B:$B,$A37,NOx!$A:$A,"INDNOx")+SUMIFS(NOx!C:C,NOx!$B:$B,$A37,NOx!$A:$A,"REFNOx")+SUMIFS(NOx!C:C,NOx!$B:$B,$A37,NOx!$A:$A,"RESNOx")+SUMIFS(NOx!C:C,NOx!$B:$B,$A37,NOx!$A:$A,"RSSNOx")+SUMIFS(NOx!C:C,NOx!$B:$B,$A37,NOx!$A:$A,"TRNNOx")</f>
        <v>11156.509217532148</v>
      </c>
      <c r="C37" s="15">
        <f>SUMIFS(NOx!D:D,NOx!$B:$B,$A37,NOx!$A:$A,"COMNOx")+SUMIFS(NOx!D:D,NOx!$B:$B,$A37,NOx!$A:$A,"ELCNOx")+SUMIFS(NOx!D:D,NOx!$B:$B,$A37,NOx!$A:$A,"ETHNOx")+SUMIFS(NOx!D:D,NOx!$B:$B,$A37,NOx!$A:$A,"INDNOx")+SUMIFS(NOx!D:D,NOx!$B:$B,$A37,NOx!$A:$A,"REFNOx")+SUMIFS(NOx!D:D,NOx!$B:$B,$A37,NOx!$A:$A,"RESNOx")+SUMIFS(NOx!D:D,NOx!$B:$B,$A37,NOx!$A:$A,"RSSNOx")+SUMIFS(NOx!D:D,NOx!$B:$B,$A37,NOx!$A:$A,"TRNNOx")</f>
        <v>10501.36415351789</v>
      </c>
      <c r="D37" s="15">
        <f>SUMIFS(NOx!E:E,NOx!$B:$B,$A37,NOx!$A:$A,"COMNOx")+SUMIFS(NOx!E:E,NOx!$B:$B,$A37,NOx!$A:$A,"ELCNOx")+SUMIFS(NOx!E:E,NOx!$B:$B,$A37,NOx!$A:$A,"ETHNOx")+SUMIFS(NOx!E:E,NOx!$B:$B,$A37,NOx!$A:$A,"INDNOx")+SUMIFS(NOx!E:E,NOx!$B:$B,$A37,NOx!$A:$A,"REFNOx")+SUMIFS(NOx!E:E,NOx!$B:$B,$A37,NOx!$A:$A,"RESNOx")+SUMIFS(NOx!E:E,NOx!$B:$B,$A37,NOx!$A:$A,"RSSNOx")+SUMIFS(NOx!E:E,NOx!$B:$B,$A37,NOx!$A:$A,"TRNNOx")</f>
        <v>7459.5351189838466</v>
      </c>
      <c r="E37" s="15">
        <f>SUMIFS(NOx!F:F,NOx!$B:$B,$A37,NOx!$A:$A,"COMNOx")+SUMIFS(NOx!F:F,NOx!$B:$B,$A37,NOx!$A:$A,"ELCNOx")+SUMIFS(NOx!F:F,NOx!$B:$B,$A37,NOx!$A:$A,"ETHNOx")+SUMIFS(NOx!F:F,NOx!$B:$B,$A37,NOx!$A:$A,"INDNOx")+SUMIFS(NOx!F:F,NOx!$B:$B,$A37,NOx!$A:$A,"REFNOx")+SUMIFS(NOx!F:F,NOx!$B:$B,$A37,NOx!$A:$A,"RESNOx")+SUMIFS(NOx!F:F,NOx!$B:$B,$A37,NOx!$A:$A,"RSSNOx")+SUMIFS(NOx!F:F,NOx!$B:$B,$A37,NOx!$A:$A,"TRNNOx")</f>
        <v>5763.4951130849022</v>
      </c>
      <c r="F37" s="15">
        <f>SUMIFS(NOx!G:G,NOx!$B:$B,$A37,NOx!$A:$A,"COMNOx")+SUMIFS(NOx!G:G,NOx!$B:$B,$A37,NOx!$A:$A,"ELCNOx")+SUMIFS(NOx!G:G,NOx!$B:$B,$A37,NOx!$A:$A,"ETHNOx")+SUMIFS(NOx!G:G,NOx!$B:$B,$A37,NOx!$A:$A,"INDNOx")+SUMIFS(NOx!G:G,NOx!$B:$B,$A37,NOx!$A:$A,"REFNOx")+SUMIFS(NOx!G:G,NOx!$B:$B,$A37,NOx!$A:$A,"RESNOx")+SUMIFS(NOx!G:G,NOx!$B:$B,$A37,NOx!$A:$A,"RSSNOx")+SUMIFS(NOx!G:G,NOx!$B:$B,$A37,NOx!$A:$A,"TRNNOx")</f>
        <v>4724.9373528191572</v>
      </c>
      <c r="G37" s="15">
        <f>SUMIFS(NOx!H:H,NOx!$B:$B,$A37,NOx!$A:$A,"COMNOx")+SUMIFS(NOx!H:H,NOx!$B:$B,$A37,NOx!$A:$A,"ELCNOx")+SUMIFS(NOx!H:H,NOx!$B:$B,$A37,NOx!$A:$A,"ETHNOx")+SUMIFS(NOx!H:H,NOx!$B:$B,$A37,NOx!$A:$A,"INDNOx")+SUMIFS(NOx!H:H,NOx!$B:$B,$A37,NOx!$A:$A,"REFNOx")+SUMIFS(NOx!H:H,NOx!$B:$B,$A37,NOx!$A:$A,"RESNOx")+SUMIFS(NOx!H:H,NOx!$B:$B,$A37,NOx!$A:$A,"RSSNOx")+SUMIFS(NOx!H:H,NOx!$B:$B,$A37,NOx!$A:$A,"TRNNOx")</f>
        <v>4540.8744918625962</v>
      </c>
      <c r="H37" s="15">
        <f>SUMIFS(NOx!I:I,NOx!$B:$B,$A37,NOx!$A:$A,"COMNOx")+SUMIFS(NOx!I:I,NOx!$B:$B,$A37,NOx!$A:$A,"ELCNOx")+SUMIFS(NOx!I:I,NOx!$B:$B,$A37,NOx!$A:$A,"ETHNOx")+SUMIFS(NOx!I:I,NOx!$B:$B,$A37,NOx!$A:$A,"INDNOx")+SUMIFS(NOx!I:I,NOx!$B:$B,$A37,NOx!$A:$A,"REFNOx")+SUMIFS(NOx!I:I,NOx!$B:$B,$A37,NOx!$A:$A,"RESNOx")+SUMIFS(NOx!I:I,NOx!$B:$B,$A37,NOx!$A:$A,"RSSNOx")+SUMIFS(NOx!I:I,NOx!$B:$B,$A37,NOx!$A:$A,"TRNNOx")</f>
        <v>4326.9886504153155</v>
      </c>
      <c r="I37" s="15">
        <f>SUMIFS(NOx!J:J,NOx!$B:$B,$A37,NOx!$A:$A,"COMNOx")+SUMIFS(NOx!J:J,NOx!$B:$B,$A37,NOx!$A:$A,"ELCNOx")+SUMIFS(NOx!J:J,NOx!$B:$B,$A37,NOx!$A:$A,"ETHNOx")+SUMIFS(NOx!J:J,NOx!$B:$B,$A37,NOx!$A:$A,"INDNOx")+SUMIFS(NOx!J:J,NOx!$B:$B,$A37,NOx!$A:$A,"REFNOx")+SUMIFS(NOx!J:J,NOx!$B:$B,$A37,NOx!$A:$A,"RESNOx")+SUMIFS(NOx!J:J,NOx!$B:$B,$A37,NOx!$A:$A,"RSSNOx")+SUMIFS(NOx!J:J,NOx!$B:$B,$A37,NOx!$A:$A,"TRNNOx")</f>
        <v>4290.1075034080268</v>
      </c>
      <c r="J37" s="15">
        <f>SUMIFS(NOx!K:K,NOx!$B:$B,$A37,NOx!$A:$A,"COMNOx")+SUMIFS(NOx!K:K,NOx!$B:$B,$A37,NOx!$A:$A,"ELCNOx")+SUMIFS(NOx!K:K,NOx!$B:$B,$A37,NOx!$A:$A,"ETHNOx")+SUMIFS(NOx!K:K,NOx!$B:$B,$A37,NOx!$A:$A,"INDNOx")+SUMIFS(NOx!K:K,NOx!$B:$B,$A37,NOx!$A:$A,"REFNOx")+SUMIFS(NOx!K:K,NOx!$B:$B,$A37,NOx!$A:$A,"RESNOx")+SUMIFS(NOx!K:K,NOx!$B:$B,$A37,NOx!$A:$A,"RSSNOx")+SUMIFS(NOx!K:K,NOx!$B:$B,$A37,NOx!$A:$A,"TRNNOx")</f>
        <v>4093.5915960796797</v>
      </c>
      <c r="K37" s="15">
        <f>SUMIFS(NOx!L:L,NOx!$B:$B,$A37,NOx!$A:$A,"COMNOx")+SUMIFS(NOx!L:L,NOx!$B:$B,$A37,NOx!$A:$A,"ELCNOx")+SUMIFS(NOx!L:L,NOx!$B:$B,$A37,NOx!$A:$A,"ETHNOx")+SUMIFS(NOx!L:L,NOx!$B:$B,$A37,NOx!$A:$A,"INDNOx")+SUMIFS(NOx!L:L,NOx!$B:$B,$A37,NOx!$A:$A,"REFNOx")+SUMIFS(NOx!L:L,NOx!$B:$B,$A37,NOx!$A:$A,"RESNOx")+SUMIFS(NOx!L:L,NOx!$B:$B,$A37,NOx!$A:$A,"RSSNOx")+SUMIFS(NOx!L:L,NOx!$B:$B,$A37,NOx!$A:$A,"TRNNOx")</f>
        <v>3494.655319539861</v>
      </c>
    </row>
    <row r="38" spans="1:12" x14ac:dyDescent="0.25">
      <c r="A38" s="2" t="s">
        <v>36</v>
      </c>
      <c r="B38" s="15">
        <f>SUMIFS(NOx!C:C,NOx!$B:$B,$A38,NOx!$A:$A,"COMNOx")+SUMIFS(NOx!C:C,NOx!$B:$B,$A38,NOx!$A:$A,"ELCNOx")+SUMIFS(NOx!C:C,NOx!$B:$B,$A38,NOx!$A:$A,"ETHNOx")+SUMIFS(NOx!C:C,NOx!$B:$B,$A38,NOx!$A:$A,"INDNOx")+SUMIFS(NOx!C:C,NOx!$B:$B,$A38,NOx!$A:$A,"REFNOx")+SUMIFS(NOx!C:C,NOx!$B:$B,$A38,NOx!$A:$A,"RESNOx")+SUMIFS(NOx!C:C,NOx!$B:$B,$A38,NOx!$A:$A,"RSSNOx")+SUMIFS(NOx!C:C,NOx!$B:$B,$A38,NOx!$A:$A,"TRNNOx")</f>
        <v>11156.509217532146</v>
      </c>
      <c r="C38" s="15">
        <f>SUMIFS(NOx!D:D,NOx!$B:$B,$A38,NOx!$A:$A,"COMNOx")+SUMIFS(NOx!D:D,NOx!$B:$B,$A38,NOx!$A:$A,"ELCNOx")+SUMIFS(NOx!D:D,NOx!$B:$B,$A38,NOx!$A:$A,"ETHNOx")+SUMIFS(NOx!D:D,NOx!$B:$B,$A38,NOx!$A:$A,"INDNOx")+SUMIFS(NOx!D:D,NOx!$B:$B,$A38,NOx!$A:$A,"REFNOx")+SUMIFS(NOx!D:D,NOx!$B:$B,$A38,NOx!$A:$A,"RESNOx")+SUMIFS(NOx!D:D,NOx!$B:$B,$A38,NOx!$A:$A,"RSSNOx")+SUMIFS(NOx!D:D,NOx!$B:$B,$A38,NOx!$A:$A,"TRNNOx")</f>
        <v>10501.364153487482</v>
      </c>
      <c r="D38" s="15">
        <f>SUMIFS(NOx!E:E,NOx!$B:$B,$A38,NOx!$A:$A,"COMNOx")+SUMIFS(NOx!E:E,NOx!$B:$B,$A38,NOx!$A:$A,"ELCNOx")+SUMIFS(NOx!E:E,NOx!$B:$B,$A38,NOx!$A:$A,"ETHNOx")+SUMIFS(NOx!E:E,NOx!$B:$B,$A38,NOx!$A:$A,"INDNOx")+SUMIFS(NOx!E:E,NOx!$B:$B,$A38,NOx!$A:$A,"REFNOx")+SUMIFS(NOx!E:E,NOx!$B:$B,$A38,NOx!$A:$A,"RESNOx")+SUMIFS(NOx!E:E,NOx!$B:$B,$A38,NOx!$A:$A,"RSSNOx")+SUMIFS(NOx!E:E,NOx!$B:$B,$A38,NOx!$A:$A,"TRNNOx")</f>
        <v>7460.0868257916027</v>
      </c>
      <c r="E38" s="15">
        <f>SUMIFS(NOx!F:F,NOx!$B:$B,$A38,NOx!$A:$A,"COMNOx")+SUMIFS(NOx!F:F,NOx!$B:$B,$A38,NOx!$A:$A,"ELCNOx")+SUMIFS(NOx!F:F,NOx!$B:$B,$A38,NOx!$A:$A,"ETHNOx")+SUMIFS(NOx!F:F,NOx!$B:$B,$A38,NOx!$A:$A,"INDNOx")+SUMIFS(NOx!F:F,NOx!$B:$B,$A38,NOx!$A:$A,"REFNOx")+SUMIFS(NOx!F:F,NOx!$B:$B,$A38,NOx!$A:$A,"RESNOx")+SUMIFS(NOx!F:F,NOx!$B:$B,$A38,NOx!$A:$A,"RSSNOx")+SUMIFS(NOx!F:F,NOx!$B:$B,$A38,NOx!$A:$A,"TRNNOx")</f>
        <v>5763.5528503003052</v>
      </c>
      <c r="F38" s="15">
        <f>SUMIFS(NOx!G:G,NOx!$B:$B,$A38,NOx!$A:$A,"COMNOx")+SUMIFS(NOx!G:G,NOx!$B:$B,$A38,NOx!$A:$A,"ELCNOx")+SUMIFS(NOx!G:G,NOx!$B:$B,$A38,NOx!$A:$A,"ETHNOx")+SUMIFS(NOx!G:G,NOx!$B:$B,$A38,NOx!$A:$A,"INDNOx")+SUMIFS(NOx!G:G,NOx!$B:$B,$A38,NOx!$A:$A,"REFNOx")+SUMIFS(NOx!G:G,NOx!$B:$B,$A38,NOx!$A:$A,"RESNOx")+SUMIFS(NOx!G:G,NOx!$B:$B,$A38,NOx!$A:$A,"RSSNOx")+SUMIFS(NOx!G:G,NOx!$B:$B,$A38,NOx!$A:$A,"TRNNOx")</f>
        <v>4724.9373528057695</v>
      </c>
      <c r="G38" s="15">
        <f>SUMIFS(NOx!H:H,NOx!$B:$B,$A38,NOx!$A:$A,"COMNOx")+SUMIFS(NOx!H:H,NOx!$B:$B,$A38,NOx!$A:$A,"ELCNOx")+SUMIFS(NOx!H:H,NOx!$B:$B,$A38,NOx!$A:$A,"ETHNOx")+SUMIFS(NOx!H:H,NOx!$B:$B,$A38,NOx!$A:$A,"INDNOx")+SUMIFS(NOx!H:H,NOx!$B:$B,$A38,NOx!$A:$A,"REFNOx")+SUMIFS(NOx!H:H,NOx!$B:$B,$A38,NOx!$A:$A,"RESNOx")+SUMIFS(NOx!H:H,NOx!$B:$B,$A38,NOx!$A:$A,"RSSNOx")+SUMIFS(NOx!H:H,NOx!$B:$B,$A38,NOx!$A:$A,"TRNNOx")</f>
        <v>4540.8744918558568</v>
      </c>
      <c r="H38" s="15">
        <f>SUMIFS(NOx!I:I,NOx!$B:$B,$A38,NOx!$A:$A,"COMNOx")+SUMIFS(NOx!I:I,NOx!$B:$B,$A38,NOx!$A:$A,"ELCNOx")+SUMIFS(NOx!I:I,NOx!$B:$B,$A38,NOx!$A:$A,"ETHNOx")+SUMIFS(NOx!I:I,NOx!$B:$B,$A38,NOx!$A:$A,"INDNOx")+SUMIFS(NOx!I:I,NOx!$B:$B,$A38,NOx!$A:$A,"REFNOx")+SUMIFS(NOx!I:I,NOx!$B:$B,$A38,NOx!$A:$A,"RESNOx")+SUMIFS(NOx!I:I,NOx!$B:$B,$A38,NOx!$A:$A,"RSSNOx")+SUMIFS(NOx!I:I,NOx!$B:$B,$A38,NOx!$A:$A,"TRNNOx")</f>
        <v>4326.9886504036376</v>
      </c>
      <c r="I38" s="15">
        <f>SUMIFS(NOx!J:J,NOx!$B:$B,$A38,NOx!$A:$A,"COMNOx")+SUMIFS(NOx!J:J,NOx!$B:$B,$A38,NOx!$A:$A,"ELCNOx")+SUMIFS(NOx!J:J,NOx!$B:$B,$A38,NOx!$A:$A,"ETHNOx")+SUMIFS(NOx!J:J,NOx!$B:$B,$A38,NOx!$A:$A,"INDNOx")+SUMIFS(NOx!J:J,NOx!$B:$B,$A38,NOx!$A:$A,"REFNOx")+SUMIFS(NOx!J:J,NOx!$B:$B,$A38,NOx!$A:$A,"RESNOx")+SUMIFS(NOx!J:J,NOx!$B:$B,$A38,NOx!$A:$A,"RSSNOx")+SUMIFS(NOx!J:J,NOx!$B:$B,$A38,NOx!$A:$A,"TRNNOx")</f>
        <v>4290.1075034080613</v>
      </c>
      <c r="J38" s="15">
        <f>SUMIFS(NOx!K:K,NOx!$B:$B,$A38,NOx!$A:$A,"COMNOx")+SUMIFS(NOx!K:K,NOx!$B:$B,$A38,NOx!$A:$A,"ELCNOx")+SUMIFS(NOx!K:K,NOx!$B:$B,$A38,NOx!$A:$A,"ETHNOx")+SUMIFS(NOx!K:K,NOx!$B:$B,$A38,NOx!$A:$A,"INDNOx")+SUMIFS(NOx!K:K,NOx!$B:$B,$A38,NOx!$A:$A,"REFNOx")+SUMIFS(NOx!K:K,NOx!$B:$B,$A38,NOx!$A:$A,"RESNOx")+SUMIFS(NOx!K:K,NOx!$B:$B,$A38,NOx!$A:$A,"RSSNOx")+SUMIFS(NOx!K:K,NOx!$B:$B,$A38,NOx!$A:$A,"TRNNOx")</f>
        <v>4093.5915961104961</v>
      </c>
      <c r="K38" s="15">
        <f>SUMIFS(NOx!L:L,NOx!$B:$B,$A38,NOx!$A:$A,"COMNOx")+SUMIFS(NOx!L:L,NOx!$B:$B,$A38,NOx!$A:$A,"ELCNOx")+SUMIFS(NOx!L:L,NOx!$B:$B,$A38,NOx!$A:$A,"ETHNOx")+SUMIFS(NOx!L:L,NOx!$B:$B,$A38,NOx!$A:$A,"INDNOx")+SUMIFS(NOx!L:L,NOx!$B:$B,$A38,NOx!$A:$A,"REFNOx")+SUMIFS(NOx!L:L,NOx!$B:$B,$A38,NOx!$A:$A,"RESNOx")+SUMIFS(NOx!L:L,NOx!$B:$B,$A38,NOx!$A:$A,"RSSNOx")+SUMIFS(NOx!L:L,NOx!$B:$B,$A38,NOx!$A:$A,"TRNNOx")</f>
        <v>3494.655319537896</v>
      </c>
    </row>
    <row r="39" spans="1:12" x14ac:dyDescent="0.25">
      <c r="A39" s="2" t="s">
        <v>179</v>
      </c>
      <c r="B39" s="15">
        <f>SUMIFS(NOx!C:C,NOx!$B:$B,$A39,NOx!$A:$A,"COMNOx")+SUMIFS(NOx!C:C,NOx!$B:$B,$A39,NOx!$A:$A,"ELCNOx")+SUMIFS(NOx!C:C,NOx!$B:$B,$A39,NOx!$A:$A,"ETHNOx")+SUMIFS(NOx!C:C,NOx!$B:$B,$A39,NOx!$A:$A,"INDNOx")+SUMIFS(NOx!C:C,NOx!$B:$B,$A39,NOx!$A:$A,"REFNOx")+SUMIFS(NOx!C:C,NOx!$B:$B,$A39,NOx!$A:$A,"RESNOx")+SUMIFS(NOx!C:C,NOx!$B:$B,$A39,NOx!$A:$A,"RSSNOx")+SUMIFS(NOx!C:C,NOx!$B:$B,$A39,NOx!$A:$A,"TRNNOx")</f>
        <v>11156.509216831171</v>
      </c>
      <c r="C39" s="15">
        <f>SUMIFS(NOx!D:D,NOx!$B:$B,$A39,NOx!$A:$A,"COMNOx")+SUMIFS(NOx!D:D,NOx!$B:$B,$A39,NOx!$A:$A,"ELCNOx")+SUMIFS(NOx!D:D,NOx!$B:$B,$A39,NOx!$A:$A,"ETHNOx")+SUMIFS(NOx!D:D,NOx!$B:$B,$A39,NOx!$A:$A,"INDNOx")+SUMIFS(NOx!D:D,NOx!$B:$B,$A39,NOx!$A:$A,"REFNOx")+SUMIFS(NOx!D:D,NOx!$B:$B,$A39,NOx!$A:$A,"RESNOx")+SUMIFS(NOx!D:D,NOx!$B:$B,$A39,NOx!$A:$A,"RSSNOx")+SUMIFS(NOx!D:D,NOx!$B:$B,$A39,NOx!$A:$A,"TRNNOx")</f>
        <v>10501.547016159231</v>
      </c>
      <c r="D39" s="15">
        <f>SUMIFS(NOx!E:E,NOx!$B:$B,$A39,NOx!$A:$A,"COMNOx")+SUMIFS(NOx!E:E,NOx!$B:$B,$A39,NOx!$A:$A,"ELCNOx")+SUMIFS(NOx!E:E,NOx!$B:$B,$A39,NOx!$A:$A,"ETHNOx")+SUMIFS(NOx!E:E,NOx!$B:$B,$A39,NOx!$A:$A,"INDNOx")+SUMIFS(NOx!E:E,NOx!$B:$B,$A39,NOx!$A:$A,"REFNOx")+SUMIFS(NOx!E:E,NOx!$B:$B,$A39,NOx!$A:$A,"RESNOx")+SUMIFS(NOx!E:E,NOx!$B:$B,$A39,NOx!$A:$A,"RSSNOx")+SUMIFS(NOx!E:E,NOx!$B:$B,$A39,NOx!$A:$A,"TRNNOx")</f>
        <v>7460.4763840295163</v>
      </c>
      <c r="E39" s="15">
        <f>SUMIFS(NOx!F:F,NOx!$B:$B,$A39,NOx!$A:$A,"COMNOx")+SUMIFS(NOx!F:F,NOx!$B:$B,$A39,NOx!$A:$A,"ELCNOx")+SUMIFS(NOx!F:F,NOx!$B:$B,$A39,NOx!$A:$A,"ETHNOx")+SUMIFS(NOx!F:F,NOx!$B:$B,$A39,NOx!$A:$A,"INDNOx")+SUMIFS(NOx!F:F,NOx!$B:$B,$A39,NOx!$A:$A,"REFNOx")+SUMIFS(NOx!F:F,NOx!$B:$B,$A39,NOx!$A:$A,"RESNOx")+SUMIFS(NOx!F:F,NOx!$B:$B,$A39,NOx!$A:$A,"RSSNOx")+SUMIFS(NOx!F:F,NOx!$B:$B,$A39,NOx!$A:$A,"TRNNOx")</f>
        <v>5765.7677875443078</v>
      </c>
      <c r="F39" s="15">
        <f>SUMIFS(NOx!G:G,NOx!$B:$B,$A39,NOx!$A:$A,"COMNOx")+SUMIFS(NOx!G:G,NOx!$B:$B,$A39,NOx!$A:$A,"ELCNOx")+SUMIFS(NOx!G:G,NOx!$B:$B,$A39,NOx!$A:$A,"ETHNOx")+SUMIFS(NOx!G:G,NOx!$B:$B,$A39,NOx!$A:$A,"INDNOx")+SUMIFS(NOx!G:G,NOx!$B:$B,$A39,NOx!$A:$A,"REFNOx")+SUMIFS(NOx!G:G,NOx!$B:$B,$A39,NOx!$A:$A,"RESNOx")+SUMIFS(NOx!G:G,NOx!$B:$B,$A39,NOx!$A:$A,"RSSNOx")+SUMIFS(NOx!G:G,NOx!$B:$B,$A39,NOx!$A:$A,"TRNNOx")</f>
        <v>4723.8802001009535</v>
      </c>
      <c r="G39" s="15">
        <f>SUMIFS(NOx!H:H,NOx!$B:$B,$A39,NOx!$A:$A,"COMNOx")+SUMIFS(NOx!H:H,NOx!$B:$B,$A39,NOx!$A:$A,"ELCNOx")+SUMIFS(NOx!H:H,NOx!$B:$B,$A39,NOx!$A:$A,"ETHNOx")+SUMIFS(NOx!H:H,NOx!$B:$B,$A39,NOx!$A:$A,"INDNOx")+SUMIFS(NOx!H:H,NOx!$B:$B,$A39,NOx!$A:$A,"REFNOx")+SUMIFS(NOx!H:H,NOx!$B:$B,$A39,NOx!$A:$A,"RESNOx")+SUMIFS(NOx!H:H,NOx!$B:$B,$A39,NOx!$A:$A,"RSSNOx")+SUMIFS(NOx!H:H,NOx!$B:$B,$A39,NOx!$A:$A,"TRNNOx")</f>
        <v>4535.3326484921781</v>
      </c>
      <c r="H39" s="15">
        <f>SUMIFS(NOx!I:I,NOx!$B:$B,$A39,NOx!$A:$A,"COMNOx")+SUMIFS(NOx!I:I,NOx!$B:$B,$A39,NOx!$A:$A,"ELCNOx")+SUMIFS(NOx!I:I,NOx!$B:$B,$A39,NOx!$A:$A,"ETHNOx")+SUMIFS(NOx!I:I,NOx!$B:$B,$A39,NOx!$A:$A,"INDNOx")+SUMIFS(NOx!I:I,NOx!$B:$B,$A39,NOx!$A:$A,"REFNOx")+SUMIFS(NOx!I:I,NOx!$B:$B,$A39,NOx!$A:$A,"RESNOx")+SUMIFS(NOx!I:I,NOx!$B:$B,$A39,NOx!$A:$A,"RSSNOx")+SUMIFS(NOx!I:I,NOx!$B:$B,$A39,NOx!$A:$A,"TRNNOx")</f>
        <v>4320.5237367051022</v>
      </c>
      <c r="I39" s="15">
        <f>SUMIFS(NOx!J:J,NOx!$B:$B,$A39,NOx!$A:$A,"COMNOx")+SUMIFS(NOx!J:J,NOx!$B:$B,$A39,NOx!$A:$A,"ELCNOx")+SUMIFS(NOx!J:J,NOx!$B:$B,$A39,NOx!$A:$A,"ETHNOx")+SUMIFS(NOx!J:J,NOx!$B:$B,$A39,NOx!$A:$A,"INDNOx")+SUMIFS(NOx!J:J,NOx!$B:$B,$A39,NOx!$A:$A,"REFNOx")+SUMIFS(NOx!J:J,NOx!$B:$B,$A39,NOx!$A:$A,"RESNOx")+SUMIFS(NOx!J:J,NOx!$B:$B,$A39,NOx!$A:$A,"RSSNOx")+SUMIFS(NOx!J:J,NOx!$B:$B,$A39,NOx!$A:$A,"TRNNOx")</f>
        <v>4293.451867343204</v>
      </c>
      <c r="J39" s="15">
        <f>SUMIFS(NOx!K:K,NOx!$B:$B,$A39,NOx!$A:$A,"COMNOx")+SUMIFS(NOx!K:K,NOx!$B:$B,$A39,NOx!$A:$A,"ELCNOx")+SUMIFS(NOx!K:K,NOx!$B:$B,$A39,NOx!$A:$A,"ETHNOx")+SUMIFS(NOx!K:K,NOx!$B:$B,$A39,NOx!$A:$A,"INDNOx")+SUMIFS(NOx!K:K,NOx!$B:$B,$A39,NOx!$A:$A,"REFNOx")+SUMIFS(NOx!K:K,NOx!$B:$B,$A39,NOx!$A:$A,"RESNOx")+SUMIFS(NOx!K:K,NOx!$B:$B,$A39,NOx!$A:$A,"RSSNOx")+SUMIFS(NOx!K:K,NOx!$B:$B,$A39,NOx!$A:$A,"TRNNOx")</f>
        <v>4096.4922419218128</v>
      </c>
      <c r="K39" s="15">
        <f>SUMIFS(NOx!L:L,NOx!$B:$B,$A39,NOx!$A:$A,"COMNOx")+SUMIFS(NOx!L:L,NOx!$B:$B,$A39,NOx!$A:$A,"ELCNOx")+SUMIFS(NOx!L:L,NOx!$B:$B,$A39,NOx!$A:$A,"ETHNOx")+SUMIFS(NOx!L:L,NOx!$B:$B,$A39,NOx!$A:$A,"INDNOx")+SUMIFS(NOx!L:L,NOx!$B:$B,$A39,NOx!$A:$A,"REFNOx")+SUMIFS(NOx!L:L,NOx!$B:$B,$A39,NOx!$A:$A,"RESNOx")+SUMIFS(NOx!L:L,NOx!$B:$B,$A39,NOx!$A:$A,"RSSNOx")+SUMIFS(NOx!L:L,NOx!$B:$B,$A39,NOx!$A:$A,"TRNNOx")</f>
        <v>3506.3561159549472</v>
      </c>
    </row>
    <row r="40" spans="1:12" x14ac:dyDescent="0.25">
      <c r="A40" s="2" t="s">
        <v>180</v>
      </c>
      <c r="B40" s="15">
        <f>SUMIFS(NOx!C:C,NOx!$B:$B,$A40,NOx!$A:$A,"COMNOx")+SUMIFS(NOx!C:C,NOx!$B:$B,$A40,NOx!$A:$A,"ELCNOx")+SUMIFS(NOx!C:C,NOx!$B:$B,$A40,NOx!$A:$A,"ETHNOx")+SUMIFS(NOx!C:C,NOx!$B:$B,$A40,NOx!$A:$A,"INDNOx")+SUMIFS(NOx!C:C,NOx!$B:$B,$A40,NOx!$A:$A,"REFNOx")+SUMIFS(NOx!C:C,NOx!$B:$B,$A40,NOx!$A:$A,"RESNOx")+SUMIFS(NOx!C:C,NOx!$B:$B,$A40,NOx!$A:$A,"RSSNOx")+SUMIFS(NOx!C:C,NOx!$B:$B,$A40,NOx!$A:$A,"TRNNOx")</f>
        <v>11156.509216831168</v>
      </c>
      <c r="C40" s="15">
        <f>SUMIFS(NOx!D:D,NOx!$B:$B,$A40,NOx!$A:$A,"COMNOx")+SUMIFS(NOx!D:D,NOx!$B:$B,$A40,NOx!$A:$A,"ELCNOx")+SUMIFS(NOx!D:D,NOx!$B:$B,$A40,NOx!$A:$A,"ETHNOx")+SUMIFS(NOx!D:D,NOx!$B:$B,$A40,NOx!$A:$A,"INDNOx")+SUMIFS(NOx!D:D,NOx!$B:$B,$A40,NOx!$A:$A,"REFNOx")+SUMIFS(NOx!D:D,NOx!$B:$B,$A40,NOx!$A:$A,"RESNOx")+SUMIFS(NOx!D:D,NOx!$B:$B,$A40,NOx!$A:$A,"RSSNOx")+SUMIFS(NOx!D:D,NOx!$B:$B,$A40,NOx!$A:$A,"TRNNOx")</f>
        <v>10501.547016159231</v>
      </c>
      <c r="D40" s="15">
        <f>SUMIFS(NOx!E:E,NOx!$B:$B,$A40,NOx!$A:$A,"COMNOx")+SUMIFS(NOx!E:E,NOx!$B:$B,$A40,NOx!$A:$A,"ELCNOx")+SUMIFS(NOx!E:E,NOx!$B:$B,$A40,NOx!$A:$A,"ETHNOx")+SUMIFS(NOx!E:E,NOx!$B:$B,$A40,NOx!$A:$A,"INDNOx")+SUMIFS(NOx!E:E,NOx!$B:$B,$A40,NOx!$A:$A,"REFNOx")+SUMIFS(NOx!E:E,NOx!$B:$B,$A40,NOx!$A:$A,"RESNOx")+SUMIFS(NOx!E:E,NOx!$B:$B,$A40,NOx!$A:$A,"RSSNOx")+SUMIFS(NOx!E:E,NOx!$B:$B,$A40,NOx!$A:$A,"TRNNOx")</f>
        <v>7460.4763840295</v>
      </c>
      <c r="E40" s="15">
        <f>SUMIFS(NOx!F:F,NOx!$B:$B,$A40,NOx!$A:$A,"COMNOx")+SUMIFS(NOx!F:F,NOx!$B:$B,$A40,NOx!$A:$A,"ELCNOx")+SUMIFS(NOx!F:F,NOx!$B:$B,$A40,NOx!$A:$A,"ETHNOx")+SUMIFS(NOx!F:F,NOx!$B:$B,$A40,NOx!$A:$A,"INDNOx")+SUMIFS(NOx!F:F,NOx!$B:$B,$A40,NOx!$A:$A,"REFNOx")+SUMIFS(NOx!F:F,NOx!$B:$B,$A40,NOx!$A:$A,"RESNOx")+SUMIFS(NOx!F:F,NOx!$B:$B,$A40,NOx!$A:$A,"RSSNOx")+SUMIFS(NOx!F:F,NOx!$B:$B,$A40,NOx!$A:$A,"TRNNOx")</f>
        <v>5765.8255247476227</v>
      </c>
      <c r="F40" s="15">
        <f>SUMIFS(NOx!G:G,NOx!$B:$B,$A40,NOx!$A:$A,"COMNOx")+SUMIFS(NOx!G:G,NOx!$B:$B,$A40,NOx!$A:$A,"ELCNOx")+SUMIFS(NOx!G:G,NOx!$B:$B,$A40,NOx!$A:$A,"ETHNOx")+SUMIFS(NOx!G:G,NOx!$B:$B,$A40,NOx!$A:$A,"INDNOx")+SUMIFS(NOx!G:G,NOx!$B:$B,$A40,NOx!$A:$A,"REFNOx")+SUMIFS(NOx!G:G,NOx!$B:$B,$A40,NOx!$A:$A,"RESNOx")+SUMIFS(NOx!G:G,NOx!$B:$B,$A40,NOx!$A:$A,"RSSNOx")+SUMIFS(NOx!G:G,NOx!$B:$B,$A40,NOx!$A:$A,"TRNNOx")</f>
        <v>4723.8802001009408</v>
      </c>
      <c r="G40" s="15">
        <f>SUMIFS(NOx!H:H,NOx!$B:$B,$A40,NOx!$A:$A,"COMNOx")+SUMIFS(NOx!H:H,NOx!$B:$B,$A40,NOx!$A:$A,"ELCNOx")+SUMIFS(NOx!H:H,NOx!$B:$B,$A40,NOx!$A:$A,"ETHNOx")+SUMIFS(NOx!H:H,NOx!$B:$B,$A40,NOx!$A:$A,"INDNOx")+SUMIFS(NOx!H:H,NOx!$B:$B,$A40,NOx!$A:$A,"REFNOx")+SUMIFS(NOx!H:H,NOx!$B:$B,$A40,NOx!$A:$A,"RESNOx")+SUMIFS(NOx!H:H,NOx!$B:$B,$A40,NOx!$A:$A,"RSSNOx")+SUMIFS(NOx!H:H,NOx!$B:$B,$A40,NOx!$A:$A,"TRNNOx")</f>
        <v>4535.3326484922363</v>
      </c>
      <c r="H40" s="15">
        <f>SUMIFS(NOx!I:I,NOx!$B:$B,$A40,NOx!$A:$A,"COMNOx")+SUMIFS(NOx!I:I,NOx!$B:$B,$A40,NOx!$A:$A,"ELCNOx")+SUMIFS(NOx!I:I,NOx!$B:$B,$A40,NOx!$A:$A,"ETHNOx")+SUMIFS(NOx!I:I,NOx!$B:$B,$A40,NOx!$A:$A,"INDNOx")+SUMIFS(NOx!I:I,NOx!$B:$B,$A40,NOx!$A:$A,"REFNOx")+SUMIFS(NOx!I:I,NOx!$B:$B,$A40,NOx!$A:$A,"RESNOx")+SUMIFS(NOx!I:I,NOx!$B:$B,$A40,NOx!$A:$A,"RSSNOx")+SUMIFS(NOx!I:I,NOx!$B:$B,$A40,NOx!$A:$A,"TRNNOx")</f>
        <v>4320.5237367050577</v>
      </c>
      <c r="I40" s="15">
        <f>SUMIFS(NOx!J:J,NOx!$B:$B,$A40,NOx!$A:$A,"COMNOx")+SUMIFS(NOx!J:J,NOx!$B:$B,$A40,NOx!$A:$A,"ELCNOx")+SUMIFS(NOx!J:J,NOx!$B:$B,$A40,NOx!$A:$A,"ETHNOx")+SUMIFS(NOx!J:J,NOx!$B:$B,$A40,NOx!$A:$A,"INDNOx")+SUMIFS(NOx!J:J,NOx!$B:$B,$A40,NOx!$A:$A,"REFNOx")+SUMIFS(NOx!J:J,NOx!$B:$B,$A40,NOx!$A:$A,"RESNOx")+SUMIFS(NOx!J:J,NOx!$B:$B,$A40,NOx!$A:$A,"RSSNOx")+SUMIFS(NOx!J:J,NOx!$B:$B,$A40,NOx!$A:$A,"TRNNOx")</f>
        <v>4293.4518673431458</v>
      </c>
      <c r="J40" s="15">
        <f>SUMIFS(NOx!K:K,NOx!$B:$B,$A40,NOx!$A:$A,"COMNOx")+SUMIFS(NOx!K:K,NOx!$B:$B,$A40,NOx!$A:$A,"ELCNOx")+SUMIFS(NOx!K:K,NOx!$B:$B,$A40,NOx!$A:$A,"ETHNOx")+SUMIFS(NOx!K:K,NOx!$B:$B,$A40,NOx!$A:$A,"INDNOx")+SUMIFS(NOx!K:K,NOx!$B:$B,$A40,NOx!$A:$A,"REFNOx")+SUMIFS(NOx!K:K,NOx!$B:$B,$A40,NOx!$A:$A,"RESNOx")+SUMIFS(NOx!K:K,NOx!$B:$B,$A40,NOx!$A:$A,"RSSNOx")+SUMIFS(NOx!K:K,NOx!$B:$B,$A40,NOx!$A:$A,"TRNNOx")</f>
        <v>4096.4922419217428</v>
      </c>
      <c r="K40" s="15">
        <f>SUMIFS(NOx!L:L,NOx!$B:$B,$A40,NOx!$A:$A,"COMNOx")+SUMIFS(NOx!L:L,NOx!$B:$B,$A40,NOx!$A:$A,"ELCNOx")+SUMIFS(NOx!L:L,NOx!$B:$B,$A40,NOx!$A:$A,"ETHNOx")+SUMIFS(NOx!L:L,NOx!$B:$B,$A40,NOx!$A:$A,"INDNOx")+SUMIFS(NOx!L:L,NOx!$B:$B,$A40,NOx!$A:$A,"REFNOx")+SUMIFS(NOx!L:L,NOx!$B:$B,$A40,NOx!$A:$A,"RESNOx")+SUMIFS(NOx!L:L,NOx!$B:$B,$A40,NOx!$A:$A,"RSSNOx")+SUMIFS(NOx!L:L,NOx!$B:$B,$A40,NOx!$A:$A,"TRNNOx")</f>
        <v>3506.3561159551914</v>
      </c>
      <c r="L40" s="16" t="e">
        <f>(K40-K5)/K5</f>
        <v>#DIV/0!</v>
      </c>
    </row>
    <row r="41" spans="1:12" x14ac:dyDescent="0.25">
      <c r="A41" s="2" t="s">
        <v>181</v>
      </c>
      <c r="B41" s="15">
        <f>SUMIFS(NOx!C:C,NOx!$B:$B,$A41,NOx!$A:$A,"COMNOx")+SUMIFS(NOx!C:C,NOx!$B:$B,$A41,NOx!$A:$A,"ELCNOx")+SUMIFS(NOx!C:C,NOx!$B:$B,$A41,NOx!$A:$A,"ETHNOx")+SUMIFS(NOx!C:C,NOx!$B:$B,$A41,NOx!$A:$A,"INDNOx")+SUMIFS(NOx!C:C,NOx!$B:$B,$A41,NOx!$A:$A,"REFNOx")+SUMIFS(NOx!C:C,NOx!$B:$B,$A41,NOx!$A:$A,"RESNOx")+SUMIFS(NOx!C:C,NOx!$B:$B,$A41,NOx!$A:$A,"RSSNOx")+SUMIFS(NOx!C:C,NOx!$B:$B,$A41,NOx!$A:$A,"TRNNOx")</f>
        <v>11156.509216831175</v>
      </c>
      <c r="C41" s="15">
        <f>SUMIFS(NOx!D:D,NOx!$B:$B,$A41,NOx!$A:$A,"COMNOx")+SUMIFS(NOx!D:D,NOx!$B:$B,$A41,NOx!$A:$A,"ELCNOx")+SUMIFS(NOx!D:D,NOx!$B:$B,$A41,NOx!$A:$A,"ETHNOx")+SUMIFS(NOx!D:D,NOx!$B:$B,$A41,NOx!$A:$A,"INDNOx")+SUMIFS(NOx!D:D,NOx!$B:$B,$A41,NOx!$A:$A,"REFNOx")+SUMIFS(NOx!D:D,NOx!$B:$B,$A41,NOx!$A:$A,"RESNOx")+SUMIFS(NOx!D:D,NOx!$B:$B,$A41,NOx!$A:$A,"RSSNOx")+SUMIFS(NOx!D:D,NOx!$B:$B,$A41,NOx!$A:$A,"TRNNOx")</f>
        <v>10501.547016128825</v>
      </c>
      <c r="D41" s="15">
        <f>SUMIFS(NOx!E:E,NOx!$B:$B,$A41,NOx!$A:$A,"COMNOx")+SUMIFS(NOx!E:E,NOx!$B:$B,$A41,NOx!$A:$A,"ELCNOx")+SUMIFS(NOx!E:E,NOx!$B:$B,$A41,NOx!$A:$A,"ETHNOx")+SUMIFS(NOx!E:E,NOx!$B:$B,$A41,NOx!$A:$A,"INDNOx")+SUMIFS(NOx!E:E,NOx!$B:$B,$A41,NOx!$A:$A,"REFNOx")+SUMIFS(NOx!E:E,NOx!$B:$B,$A41,NOx!$A:$A,"RESNOx")+SUMIFS(NOx!E:E,NOx!$B:$B,$A41,NOx!$A:$A,"RSSNOx")+SUMIFS(NOx!E:E,NOx!$B:$B,$A41,NOx!$A:$A,"TRNNOx")</f>
        <v>7460.4763840294536</v>
      </c>
      <c r="E41" s="15">
        <f>SUMIFS(NOx!F:F,NOx!$B:$B,$A41,NOx!$A:$A,"COMNOx")+SUMIFS(NOx!F:F,NOx!$B:$B,$A41,NOx!$A:$A,"ELCNOx")+SUMIFS(NOx!F:F,NOx!$B:$B,$A41,NOx!$A:$A,"ETHNOx")+SUMIFS(NOx!F:F,NOx!$B:$B,$A41,NOx!$A:$A,"INDNOx")+SUMIFS(NOx!F:F,NOx!$B:$B,$A41,NOx!$A:$A,"REFNOx")+SUMIFS(NOx!F:F,NOx!$B:$B,$A41,NOx!$A:$A,"RESNOx")+SUMIFS(NOx!F:F,NOx!$B:$B,$A41,NOx!$A:$A,"RSSNOx")+SUMIFS(NOx!F:F,NOx!$B:$B,$A41,NOx!$A:$A,"TRNNOx")</f>
        <v>5765.7830664967096</v>
      </c>
      <c r="F41" s="15">
        <f>SUMIFS(NOx!G:G,NOx!$B:$B,$A41,NOx!$A:$A,"COMNOx")+SUMIFS(NOx!G:G,NOx!$B:$B,$A41,NOx!$A:$A,"ELCNOx")+SUMIFS(NOx!G:G,NOx!$B:$B,$A41,NOx!$A:$A,"ETHNOx")+SUMIFS(NOx!G:G,NOx!$B:$B,$A41,NOx!$A:$A,"INDNOx")+SUMIFS(NOx!G:G,NOx!$B:$B,$A41,NOx!$A:$A,"REFNOx")+SUMIFS(NOx!G:G,NOx!$B:$B,$A41,NOx!$A:$A,"RESNOx")+SUMIFS(NOx!G:G,NOx!$B:$B,$A41,NOx!$A:$A,"RSSNOx")+SUMIFS(NOx!G:G,NOx!$B:$B,$A41,NOx!$A:$A,"TRNNOx")</f>
        <v>4723.8802001088243</v>
      </c>
      <c r="G41" s="15">
        <f>SUMIFS(NOx!H:H,NOx!$B:$B,$A41,NOx!$A:$A,"COMNOx")+SUMIFS(NOx!H:H,NOx!$B:$B,$A41,NOx!$A:$A,"ELCNOx")+SUMIFS(NOx!H:H,NOx!$B:$B,$A41,NOx!$A:$A,"ETHNOx")+SUMIFS(NOx!H:H,NOx!$B:$B,$A41,NOx!$A:$A,"INDNOx")+SUMIFS(NOx!H:H,NOx!$B:$B,$A41,NOx!$A:$A,"REFNOx")+SUMIFS(NOx!H:H,NOx!$B:$B,$A41,NOx!$A:$A,"RESNOx")+SUMIFS(NOx!H:H,NOx!$B:$B,$A41,NOx!$A:$A,"RSSNOx")+SUMIFS(NOx!H:H,NOx!$B:$B,$A41,NOx!$A:$A,"TRNNOx")</f>
        <v>4535.332648492159</v>
      </c>
      <c r="H41" s="15">
        <f>SUMIFS(NOx!I:I,NOx!$B:$B,$A41,NOx!$A:$A,"COMNOx")+SUMIFS(NOx!I:I,NOx!$B:$B,$A41,NOx!$A:$A,"ELCNOx")+SUMIFS(NOx!I:I,NOx!$B:$B,$A41,NOx!$A:$A,"ETHNOx")+SUMIFS(NOx!I:I,NOx!$B:$B,$A41,NOx!$A:$A,"INDNOx")+SUMIFS(NOx!I:I,NOx!$B:$B,$A41,NOx!$A:$A,"REFNOx")+SUMIFS(NOx!I:I,NOx!$B:$B,$A41,NOx!$A:$A,"RESNOx")+SUMIFS(NOx!I:I,NOx!$B:$B,$A41,NOx!$A:$A,"RSSNOx")+SUMIFS(NOx!I:I,NOx!$B:$B,$A41,NOx!$A:$A,"TRNNOx")</f>
        <v>4320.5237367050695</v>
      </c>
      <c r="I41" s="15">
        <f>SUMIFS(NOx!J:J,NOx!$B:$B,$A41,NOx!$A:$A,"COMNOx")+SUMIFS(NOx!J:J,NOx!$B:$B,$A41,NOx!$A:$A,"ELCNOx")+SUMIFS(NOx!J:J,NOx!$B:$B,$A41,NOx!$A:$A,"ETHNOx")+SUMIFS(NOx!J:J,NOx!$B:$B,$A41,NOx!$A:$A,"INDNOx")+SUMIFS(NOx!J:J,NOx!$B:$B,$A41,NOx!$A:$A,"REFNOx")+SUMIFS(NOx!J:J,NOx!$B:$B,$A41,NOx!$A:$A,"RESNOx")+SUMIFS(NOx!J:J,NOx!$B:$B,$A41,NOx!$A:$A,"RSSNOx")+SUMIFS(NOx!J:J,NOx!$B:$B,$A41,NOx!$A:$A,"TRNNOx")</f>
        <v>4293.4518673431276</v>
      </c>
      <c r="J41" s="15">
        <f>SUMIFS(NOx!K:K,NOx!$B:$B,$A41,NOx!$A:$A,"COMNOx")+SUMIFS(NOx!K:K,NOx!$B:$B,$A41,NOx!$A:$A,"ELCNOx")+SUMIFS(NOx!K:K,NOx!$B:$B,$A41,NOx!$A:$A,"ETHNOx")+SUMIFS(NOx!K:K,NOx!$B:$B,$A41,NOx!$A:$A,"INDNOx")+SUMIFS(NOx!K:K,NOx!$B:$B,$A41,NOx!$A:$A,"REFNOx")+SUMIFS(NOx!K:K,NOx!$B:$B,$A41,NOx!$A:$A,"RESNOx")+SUMIFS(NOx!K:K,NOx!$B:$B,$A41,NOx!$A:$A,"RSSNOx")+SUMIFS(NOx!K:K,NOx!$B:$B,$A41,NOx!$A:$A,"TRNNOx")</f>
        <v>4096.4922419217564</v>
      </c>
      <c r="K41" s="15">
        <f>SUMIFS(NOx!L:L,NOx!$B:$B,$A41,NOx!$A:$A,"COMNOx")+SUMIFS(NOx!L:L,NOx!$B:$B,$A41,NOx!$A:$A,"ELCNOx")+SUMIFS(NOx!L:L,NOx!$B:$B,$A41,NOx!$A:$A,"ETHNOx")+SUMIFS(NOx!L:L,NOx!$B:$B,$A41,NOx!$A:$A,"INDNOx")+SUMIFS(NOx!L:L,NOx!$B:$B,$A41,NOx!$A:$A,"REFNOx")+SUMIFS(NOx!L:L,NOx!$B:$B,$A41,NOx!$A:$A,"RESNOx")+SUMIFS(NOx!L:L,NOx!$B:$B,$A41,NOx!$A:$A,"RSSNOx")+SUMIFS(NOx!L:L,NOx!$B:$B,$A41,NOx!$A:$A,"TRNNOx")</f>
        <v>3506.3561159520877</v>
      </c>
      <c r="L41" s="16" t="e">
        <f>(K41-K5)/K5</f>
        <v>#DIV/0!</v>
      </c>
    </row>
    <row r="42" spans="1:12" x14ac:dyDescent="0.25">
      <c r="A42" s="2" t="s">
        <v>182</v>
      </c>
      <c r="B42" s="15">
        <f>SUMIFS(NOx!C:C,NOx!$B:$B,$A42,NOx!$A:$A,"COMNOx")+SUMIFS(NOx!C:C,NOx!$B:$B,$A42,NOx!$A:$A,"ELCNOx")+SUMIFS(NOx!C:C,NOx!$B:$B,$A42,NOx!$A:$A,"ETHNOx")+SUMIFS(NOx!C:C,NOx!$B:$B,$A42,NOx!$A:$A,"INDNOx")+SUMIFS(NOx!C:C,NOx!$B:$B,$A42,NOx!$A:$A,"REFNOx")+SUMIFS(NOx!C:C,NOx!$B:$B,$A42,NOx!$A:$A,"RESNOx")+SUMIFS(NOx!C:C,NOx!$B:$B,$A42,NOx!$A:$A,"RSSNOx")+SUMIFS(NOx!C:C,NOx!$B:$B,$A42,NOx!$A:$A,"TRNNOx")</f>
        <v>11156.513756251865</v>
      </c>
      <c r="C42" s="15">
        <f>SUMIFS(NOx!D:D,NOx!$B:$B,$A42,NOx!$A:$A,"COMNOx")+SUMIFS(NOx!D:D,NOx!$B:$B,$A42,NOx!$A:$A,"ELCNOx")+SUMIFS(NOx!D:D,NOx!$B:$B,$A42,NOx!$A:$A,"ETHNOx")+SUMIFS(NOx!D:D,NOx!$B:$B,$A42,NOx!$A:$A,"INDNOx")+SUMIFS(NOx!D:D,NOx!$B:$B,$A42,NOx!$A:$A,"REFNOx")+SUMIFS(NOx!D:D,NOx!$B:$B,$A42,NOx!$A:$A,"RESNOx")+SUMIFS(NOx!D:D,NOx!$B:$B,$A42,NOx!$A:$A,"RSSNOx")+SUMIFS(NOx!D:D,NOx!$B:$B,$A42,NOx!$A:$A,"TRNNOx")</f>
        <v>10501.681313499104</v>
      </c>
      <c r="D42" s="15">
        <f>SUMIFS(NOx!E:E,NOx!$B:$B,$A42,NOx!$A:$A,"COMNOx")+SUMIFS(NOx!E:E,NOx!$B:$B,$A42,NOx!$A:$A,"ELCNOx")+SUMIFS(NOx!E:E,NOx!$B:$B,$A42,NOx!$A:$A,"ETHNOx")+SUMIFS(NOx!E:E,NOx!$B:$B,$A42,NOx!$A:$A,"INDNOx")+SUMIFS(NOx!E:E,NOx!$B:$B,$A42,NOx!$A:$A,"REFNOx")+SUMIFS(NOx!E:E,NOx!$B:$B,$A42,NOx!$A:$A,"RESNOx")+SUMIFS(NOx!E:E,NOx!$B:$B,$A42,NOx!$A:$A,"RSSNOx")+SUMIFS(NOx!E:E,NOx!$B:$B,$A42,NOx!$A:$A,"TRNNOx")</f>
        <v>7460.5437650356653</v>
      </c>
      <c r="E42" s="15">
        <f>SUMIFS(NOx!F:F,NOx!$B:$B,$A42,NOx!$A:$A,"COMNOx")+SUMIFS(NOx!F:F,NOx!$B:$B,$A42,NOx!$A:$A,"ELCNOx")+SUMIFS(NOx!F:F,NOx!$B:$B,$A42,NOx!$A:$A,"ETHNOx")+SUMIFS(NOx!F:F,NOx!$B:$B,$A42,NOx!$A:$A,"INDNOx")+SUMIFS(NOx!F:F,NOx!$B:$B,$A42,NOx!$A:$A,"REFNOx")+SUMIFS(NOx!F:F,NOx!$B:$B,$A42,NOx!$A:$A,"RESNOx")+SUMIFS(NOx!F:F,NOx!$B:$B,$A42,NOx!$A:$A,"RSSNOx")+SUMIFS(NOx!F:F,NOx!$B:$B,$A42,NOx!$A:$A,"TRNNOx")</f>
        <v>5761.8229804571602</v>
      </c>
      <c r="F42" s="15">
        <f>SUMIFS(NOx!G:G,NOx!$B:$B,$A42,NOx!$A:$A,"COMNOx")+SUMIFS(NOx!G:G,NOx!$B:$B,$A42,NOx!$A:$A,"ELCNOx")+SUMIFS(NOx!G:G,NOx!$B:$B,$A42,NOx!$A:$A,"ETHNOx")+SUMIFS(NOx!G:G,NOx!$B:$B,$A42,NOx!$A:$A,"INDNOx")+SUMIFS(NOx!G:G,NOx!$B:$B,$A42,NOx!$A:$A,"REFNOx")+SUMIFS(NOx!G:G,NOx!$B:$B,$A42,NOx!$A:$A,"RESNOx")+SUMIFS(NOx!G:G,NOx!$B:$B,$A42,NOx!$A:$A,"RSSNOx")+SUMIFS(NOx!G:G,NOx!$B:$B,$A42,NOx!$A:$A,"TRNNOx")</f>
        <v>4729.3231958474416</v>
      </c>
      <c r="G42" s="15">
        <f>SUMIFS(NOx!H:H,NOx!$B:$B,$A42,NOx!$A:$A,"COMNOx")+SUMIFS(NOx!H:H,NOx!$B:$B,$A42,NOx!$A:$A,"ELCNOx")+SUMIFS(NOx!H:H,NOx!$B:$B,$A42,NOx!$A:$A,"ETHNOx")+SUMIFS(NOx!H:H,NOx!$B:$B,$A42,NOx!$A:$A,"INDNOx")+SUMIFS(NOx!H:H,NOx!$B:$B,$A42,NOx!$A:$A,"REFNOx")+SUMIFS(NOx!H:H,NOx!$B:$B,$A42,NOx!$A:$A,"RESNOx")+SUMIFS(NOx!H:H,NOx!$B:$B,$A42,NOx!$A:$A,"RSSNOx")+SUMIFS(NOx!H:H,NOx!$B:$B,$A42,NOx!$A:$A,"TRNNOx")</f>
        <v>4543.6600118922097</v>
      </c>
      <c r="H42" s="15">
        <f>SUMIFS(NOx!I:I,NOx!$B:$B,$A42,NOx!$A:$A,"COMNOx")+SUMIFS(NOx!I:I,NOx!$B:$B,$A42,NOx!$A:$A,"ELCNOx")+SUMIFS(NOx!I:I,NOx!$B:$B,$A42,NOx!$A:$A,"ETHNOx")+SUMIFS(NOx!I:I,NOx!$B:$B,$A42,NOx!$A:$A,"INDNOx")+SUMIFS(NOx!I:I,NOx!$B:$B,$A42,NOx!$A:$A,"REFNOx")+SUMIFS(NOx!I:I,NOx!$B:$B,$A42,NOx!$A:$A,"RESNOx")+SUMIFS(NOx!I:I,NOx!$B:$B,$A42,NOx!$A:$A,"RSSNOx")+SUMIFS(NOx!I:I,NOx!$B:$B,$A42,NOx!$A:$A,"TRNNOx")</f>
        <v>4322.0600549268438</v>
      </c>
      <c r="I42" s="15">
        <f>SUMIFS(NOx!J:J,NOx!$B:$B,$A42,NOx!$A:$A,"COMNOx")+SUMIFS(NOx!J:J,NOx!$B:$B,$A42,NOx!$A:$A,"ELCNOx")+SUMIFS(NOx!J:J,NOx!$B:$B,$A42,NOx!$A:$A,"ETHNOx")+SUMIFS(NOx!J:J,NOx!$B:$B,$A42,NOx!$A:$A,"INDNOx")+SUMIFS(NOx!J:J,NOx!$B:$B,$A42,NOx!$A:$A,"REFNOx")+SUMIFS(NOx!J:J,NOx!$B:$B,$A42,NOx!$A:$A,"RESNOx")+SUMIFS(NOx!J:J,NOx!$B:$B,$A42,NOx!$A:$A,"RSSNOx")+SUMIFS(NOx!J:J,NOx!$B:$B,$A42,NOx!$A:$A,"TRNNOx")</f>
        <v>4278.7465635213648</v>
      </c>
      <c r="J42" s="15">
        <f>SUMIFS(NOx!K:K,NOx!$B:$B,$A42,NOx!$A:$A,"COMNOx")+SUMIFS(NOx!K:K,NOx!$B:$B,$A42,NOx!$A:$A,"ELCNOx")+SUMIFS(NOx!K:K,NOx!$B:$B,$A42,NOx!$A:$A,"ETHNOx")+SUMIFS(NOx!K:K,NOx!$B:$B,$A42,NOx!$A:$A,"INDNOx")+SUMIFS(NOx!K:K,NOx!$B:$B,$A42,NOx!$A:$A,"REFNOx")+SUMIFS(NOx!K:K,NOx!$B:$B,$A42,NOx!$A:$A,"RESNOx")+SUMIFS(NOx!K:K,NOx!$B:$B,$A42,NOx!$A:$A,"RSSNOx")+SUMIFS(NOx!K:K,NOx!$B:$B,$A42,NOx!$A:$A,"TRNNOx")</f>
        <v>4101.0835756361375</v>
      </c>
      <c r="K42" s="15">
        <f>SUMIFS(NOx!L:L,NOx!$B:$B,$A42,NOx!$A:$A,"COMNOx")+SUMIFS(NOx!L:L,NOx!$B:$B,$A42,NOx!$A:$A,"ELCNOx")+SUMIFS(NOx!L:L,NOx!$B:$B,$A42,NOx!$A:$A,"ETHNOx")+SUMIFS(NOx!L:L,NOx!$B:$B,$A42,NOx!$A:$A,"INDNOx")+SUMIFS(NOx!L:L,NOx!$B:$B,$A42,NOx!$A:$A,"REFNOx")+SUMIFS(NOx!L:L,NOx!$B:$B,$A42,NOx!$A:$A,"RESNOx")+SUMIFS(NOx!L:L,NOx!$B:$B,$A42,NOx!$A:$A,"RSSNOx")+SUMIFS(NOx!L:L,NOx!$B:$B,$A42,NOx!$A:$A,"TRNNOx")</f>
        <v>3573.006402371554</v>
      </c>
    </row>
    <row r="43" spans="1:12" x14ac:dyDescent="0.25">
      <c r="A43" s="2" t="s">
        <v>183</v>
      </c>
      <c r="B43" s="15">
        <f>SUMIFS(NOx!C:C,NOx!$B:$B,$A43,NOx!$A:$A,"COMNOx")+SUMIFS(NOx!C:C,NOx!$B:$B,$A43,NOx!$A:$A,"ELCNOx")+SUMIFS(NOx!C:C,NOx!$B:$B,$A43,NOx!$A:$A,"ETHNOx")+SUMIFS(NOx!C:C,NOx!$B:$B,$A43,NOx!$A:$A,"INDNOx")+SUMIFS(NOx!C:C,NOx!$B:$B,$A43,NOx!$A:$A,"REFNOx")+SUMIFS(NOx!C:C,NOx!$B:$B,$A43,NOx!$A:$A,"RESNOx")+SUMIFS(NOx!C:C,NOx!$B:$B,$A43,NOx!$A:$A,"RSSNOx")+SUMIFS(NOx!C:C,NOx!$B:$B,$A43,NOx!$A:$A,"TRNNOx")</f>
        <v>11156.513756251861</v>
      </c>
      <c r="C43" s="15">
        <f>SUMIFS(NOx!D:D,NOx!$B:$B,$A43,NOx!$A:$A,"COMNOx")+SUMIFS(NOx!D:D,NOx!$B:$B,$A43,NOx!$A:$A,"ELCNOx")+SUMIFS(NOx!D:D,NOx!$B:$B,$A43,NOx!$A:$A,"ETHNOx")+SUMIFS(NOx!D:D,NOx!$B:$B,$A43,NOx!$A:$A,"INDNOx")+SUMIFS(NOx!D:D,NOx!$B:$B,$A43,NOx!$A:$A,"REFNOx")+SUMIFS(NOx!D:D,NOx!$B:$B,$A43,NOx!$A:$A,"RESNOx")+SUMIFS(NOx!D:D,NOx!$B:$B,$A43,NOx!$A:$A,"RSSNOx")+SUMIFS(NOx!D:D,NOx!$B:$B,$A43,NOx!$A:$A,"TRNNOx")</f>
        <v>10501.681313529432</v>
      </c>
      <c r="D43" s="15">
        <f>SUMIFS(NOx!E:E,NOx!$B:$B,$A43,NOx!$A:$A,"COMNOx")+SUMIFS(NOx!E:E,NOx!$B:$B,$A43,NOx!$A:$A,"ELCNOx")+SUMIFS(NOx!E:E,NOx!$B:$B,$A43,NOx!$A:$A,"ETHNOx")+SUMIFS(NOx!E:E,NOx!$B:$B,$A43,NOx!$A:$A,"INDNOx")+SUMIFS(NOx!E:E,NOx!$B:$B,$A43,NOx!$A:$A,"REFNOx")+SUMIFS(NOx!E:E,NOx!$B:$B,$A43,NOx!$A:$A,"RESNOx")+SUMIFS(NOx!E:E,NOx!$B:$B,$A43,NOx!$A:$A,"RSSNOx")+SUMIFS(NOx!E:E,NOx!$B:$B,$A43,NOx!$A:$A,"TRNNOx")</f>
        <v>7460.5437650353942</v>
      </c>
      <c r="E43" s="15">
        <f>SUMIFS(NOx!F:F,NOx!$B:$B,$A43,NOx!$A:$A,"COMNOx")+SUMIFS(NOx!F:F,NOx!$B:$B,$A43,NOx!$A:$A,"ELCNOx")+SUMIFS(NOx!F:F,NOx!$B:$B,$A43,NOx!$A:$A,"ETHNOx")+SUMIFS(NOx!F:F,NOx!$B:$B,$A43,NOx!$A:$A,"INDNOx")+SUMIFS(NOx!F:F,NOx!$B:$B,$A43,NOx!$A:$A,"REFNOx")+SUMIFS(NOx!F:F,NOx!$B:$B,$A43,NOx!$A:$A,"RESNOx")+SUMIFS(NOx!F:F,NOx!$B:$B,$A43,NOx!$A:$A,"RSSNOx")+SUMIFS(NOx!F:F,NOx!$B:$B,$A43,NOx!$A:$A,"TRNNOx")</f>
        <v>5761.485207925045</v>
      </c>
      <c r="F43" s="15">
        <f>SUMIFS(NOx!G:G,NOx!$B:$B,$A43,NOx!$A:$A,"COMNOx")+SUMIFS(NOx!G:G,NOx!$B:$B,$A43,NOx!$A:$A,"ELCNOx")+SUMIFS(NOx!G:G,NOx!$B:$B,$A43,NOx!$A:$A,"ETHNOx")+SUMIFS(NOx!G:G,NOx!$B:$B,$A43,NOx!$A:$A,"INDNOx")+SUMIFS(NOx!G:G,NOx!$B:$B,$A43,NOx!$A:$A,"REFNOx")+SUMIFS(NOx!G:G,NOx!$B:$B,$A43,NOx!$A:$A,"RESNOx")+SUMIFS(NOx!G:G,NOx!$B:$B,$A43,NOx!$A:$A,"RSSNOx")+SUMIFS(NOx!G:G,NOx!$B:$B,$A43,NOx!$A:$A,"TRNNOx")</f>
        <v>4729.3231958480492</v>
      </c>
      <c r="G43" s="15">
        <f>SUMIFS(NOx!H:H,NOx!$B:$B,$A43,NOx!$A:$A,"COMNOx")+SUMIFS(NOx!H:H,NOx!$B:$B,$A43,NOx!$A:$A,"ELCNOx")+SUMIFS(NOx!H:H,NOx!$B:$B,$A43,NOx!$A:$A,"ETHNOx")+SUMIFS(NOx!H:H,NOx!$B:$B,$A43,NOx!$A:$A,"INDNOx")+SUMIFS(NOx!H:H,NOx!$B:$B,$A43,NOx!$A:$A,"REFNOx")+SUMIFS(NOx!H:H,NOx!$B:$B,$A43,NOx!$A:$A,"RESNOx")+SUMIFS(NOx!H:H,NOx!$B:$B,$A43,NOx!$A:$A,"RSSNOx")+SUMIFS(NOx!H:H,NOx!$B:$B,$A43,NOx!$A:$A,"TRNNOx")</f>
        <v>4543.6600118908173</v>
      </c>
      <c r="H43" s="15">
        <f>SUMIFS(NOx!I:I,NOx!$B:$B,$A43,NOx!$A:$A,"COMNOx")+SUMIFS(NOx!I:I,NOx!$B:$B,$A43,NOx!$A:$A,"ELCNOx")+SUMIFS(NOx!I:I,NOx!$B:$B,$A43,NOx!$A:$A,"ETHNOx")+SUMIFS(NOx!I:I,NOx!$B:$B,$A43,NOx!$A:$A,"INDNOx")+SUMIFS(NOx!I:I,NOx!$B:$B,$A43,NOx!$A:$A,"REFNOx")+SUMIFS(NOx!I:I,NOx!$B:$B,$A43,NOx!$A:$A,"RESNOx")+SUMIFS(NOx!I:I,NOx!$B:$B,$A43,NOx!$A:$A,"RSSNOx")+SUMIFS(NOx!I:I,NOx!$B:$B,$A43,NOx!$A:$A,"TRNNOx")</f>
        <v>4322.0600549268556</v>
      </c>
      <c r="I43" s="15">
        <f>SUMIFS(NOx!J:J,NOx!$B:$B,$A43,NOx!$A:$A,"COMNOx")+SUMIFS(NOx!J:J,NOx!$B:$B,$A43,NOx!$A:$A,"ELCNOx")+SUMIFS(NOx!J:J,NOx!$B:$B,$A43,NOx!$A:$A,"ETHNOx")+SUMIFS(NOx!J:J,NOx!$B:$B,$A43,NOx!$A:$A,"INDNOx")+SUMIFS(NOx!J:J,NOx!$B:$B,$A43,NOx!$A:$A,"REFNOx")+SUMIFS(NOx!J:J,NOx!$B:$B,$A43,NOx!$A:$A,"RESNOx")+SUMIFS(NOx!J:J,NOx!$B:$B,$A43,NOx!$A:$A,"RSSNOx")+SUMIFS(NOx!J:J,NOx!$B:$B,$A43,NOx!$A:$A,"TRNNOx")</f>
        <v>4278.7465635215649</v>
      </c>
      <c r="J43" s="15">
        <f>SUMIFS(NOx!K:K,NOx!$B:$B,$A43,NOx!$A:$A,"COMNOx")+SUMIFS(NOx!K:K,NOx!$B:$B,$A43,NOx!$A:$A,"ELCNOx")+SUMIFS(NOx!K:K,NOx!$B:$B,$A43,NOx!$A:$A,"ETHNOx")+SUMIFS(NOx!K:K,NOx!$B:$B,$A43,NOx!$A:$A,"INDNOx")+SUMIFS(NOx!K:K,NOx!$B:$B,$A43,NOx!$A:$A,"REFNOx")+SUMIFS(NOx!K:K,NOx!$B:$B,$A43,NOx!$A:$A,"RESNOx")+SUMIFS(NOx!K:K,NOx!$B:$B,$A43,NOx!$A:$A,"RSSNOx")+SUMIFS(NOx!K:K,NOx!$B:$B,$A43,NOx!$A:$A,"TRNNOx")</f>
        <v>4101.0835756361557</v>
      </c>
      <c r="K43" s="15">
        <f>SUMIFS(NOx!L:L,NOx!$B:$B,$A43,NOx!$A:$A,"COMNOx")+SUMIFS(NOx!L:L,NOx!$B:$B,$A43,NOx!$A:$A,"ELCNOx")+SUMIFS(NOx!L:L,NOx!$B:$B,$A43,NOx!$A:$A,"ETHNOx")+SUMIFS(NOx!L:L,NOx!$B:$B,$A43,NOx!$A:$A,"INDNOx")+SUMIFS(NOx!L:L,NOx!$B:$B,$A43,NOx!$A:$A,"REFNOx")+SUMIFS(NOx!L:L,NOx!$B:$B,$A43,NOx!$A:$A,"RESNOx")+SUMIFS(NOx!L:L,NOx!$B:$B,$A43,NOx!$A:$A,"RSSNOx")+SUMIFS(NOx!L:L,NOx!$B:$B,$A43,NOx!$A:$A,"TRNNOx")</f>
        <v>3573.0064023758159</v>
      </c>
      <c r="L43" s="16">
        <f>(K43-K42)/K42</f>
        <v>1.1928028367593031E-12</v>
      </c>
    </row>
    <row r="44" spans="1:12" x14ac:dyDescent="0.25">
      <c r="A44" s="2" t="s">
        <v>207</v>
      </c>
      <c r="B44" s="15">
        <f>SUMIFS(NOx!C:C,NOx!$B:$B,$A44,NOx!$A:$A,"COMNOx")+SUMIFS(NOx!C:C,NOx!$B:$B,$A44,NOx!$A:$A,"ELCNOx")+SUMIFS(NOx!C:C,NOx!$B:$B,$A44,NOx!$A:$A,"ETHNOx")+SUMIFS(NOx!C:C,NOx!$B:$B,$A44,NOx!$A:$A,"INDNOx")+SUMIFS(NOx!C:C,NOx!$B:$B,$A44,NOx!$A:$A,"REFNOx")+SUMIFS(NOx!C:C,NOx!$B:$B,$A44,NOx!$A:$A,"RESNOx")+SUMIFS(NOx!C:C,NOx!$B:$B,$A44,NOx!$A:$A,"RSSNOx")+SUMIFS(NOx!C:C,NOx!$B:$B,$A44,NOx!$A:$A,"TRNNOx")</f>
        <v>11192.386920923795</v>
      </c>
      <c r="C44" s="15">
        <f>SUMIFS(NOx!D:D,NOx!$B:$B,$A44,NOx!$A:$A,"COMNOx")+SUMIFS(NOx!D:D,NOx!$B:$B,$A44,NOx!$A:$A,"ELCNOx")+SUMIFS(NOx!D:D,NOx!$B:$B,$A44,NOx!$A:$A,"ETHNOx")+SUMIFS(NOx!D:D,NOx!$B:$B,$A44,NOx!$A:$A,"INDNOx")+SUMIFS(NOx!D:D,NOx!$B:$B,$A44,NOx!$A:$A,"REFNOx")+SUMIFS(NOx!D:D,NOx!$B:$B,$A44,NOx!$A:$A,"RESNOx")+SUMIFS(NOx!D:D,NOx!$B:$B,$A44,NOx!$A:$A,"RSSNOx")+SUMIFS(NOx!D:D,NOx!$B:$B,$A44,NOx!$A:$A,"TRNNOx")</f>
        <v>10598.480449002556</v>
      </c>
      <c r="D44" s="15">
        <f>SUMIFS(NOx!E:E,NOx!$B:$B,$A44,NOx!$A:$A,"COMNOx")+SUMIFS(NOx!E:E,NOx!$B:$B,$A44,NOx!$A:$A,"ELCNOx")+SUMIFS(NOx!E:E,NOx!$B:$B,$A44,NOx!$A:$A,"ETHNOx")+SUMIFS(NOx!E:E,NOx!$B:$B,$A44,NOx!$A:$A,"INDNOx")+SUMIFS(NOx!E:E,NOx!$B:$B,$A44,NOx!$A:$A,"REFNOx")+SUMIFS(NOx!E:E,NOx!$B:$B,$A44,NOx!$A:$A,"RESNOx")+SUMIFS(NOx!E:E,NOx!$B:$B,$A44,NOx!$A:$A,"RSSNOx")+SUMIFS(NOx!E:E,NOx!$B:$B,$A44,NOx!$A:$A,"TRNNOx")</f>
        <v>7498.3373563388905</v>
      </c>
      <c r="E44" s="15">
        <f>SUMIFS(NOx!F:F,NOx!$B:$B,$A44,NOx!$A:$A,"COMNOx")+SUMIFS(NOx!F:F,NOx!$B:$B,$A44,NOx!$A:$A,"ELCNOx")+SUMIFS(NOx!F:F,NOx!$B:$B,$A44,NOx!$A:$A,"ETHNOx")+SUMIFS(NOx!F:F,NOx!$B:$B,$A44,NOx!$A:$A,"INDNOx")+SUMIFS(NOx!F:F,NOx!$B:$B,$A44,NOx!$A:$A,"REFNOx")+SUMIFS(NOx!F:F,NOx!$B:$B,$A44,NOx!$A:$A,"RESNOx")+SUMIFS(NOx!F:F,NOx!$B:$B,$A44,NOx!$A:$A,"RSSNOx")+SUMIFS(NOx!F:F,NOx!$B:$B,$A44,NOx!$A:$A,"TRNNOx")</f>
        <v>5790.1512505921364</v>
      </c>
      <c r="F44" s="15">
        <f>SUMIFS(NOx!G:G,NOx!$B:$B,$A44,NOx!$A:$A,"COMNOx")+SUMIFS(NOx!G:G,NOx!$B:$B,$A44,NOx!$A:$A,"ELCNOx")+SUMIFS(NOx!G:G,NOx!$B:$B,$A44,NOx!$A:$A,"ETHNOx")+SUMIFS(NOx!G:G,NOx!$B:$B,$A44,NOx!$A:$A,"INDNOx")+SUMIFS(NOx!G:G,NOx!$B:$B,$A44,NOx!$A:$A,"REFNOx")+SUMIFS(NOx!G:G,NOx!$B:$B,$A44,NOx!$A:$A,"RESNOx")+SUMIFS(NOx!G:G,NOx!$B:$B,$A44,NOx!$A:$A,"RSSNOx")+SUMIFS(NOx!G:G,NOx!$B:$B,$A44,NOx!$A:$A,"TRNNOx")</f>
        <v>5212.0240206385861</v>
      </c>
      <c r="G44" s="15">
        <f>SUMIFS(NOx!H:H,NOx!$B:$B,$A44,NOx!$A:$A,"COMNOx")+SUMIFS(NOx!H:H,NOx!$B:$B,$A44,NOx!$A:$A,"ELCNOx")+SUMIFS(NOx!H:H,NOx!$B:$B,$A44,NOx!$A:$A,"ETHNOx")+SUMIFS(NOx!H:H,NOx!$B:$B,$A44,NOx!$A:$A,"INDNOx")+SUMIFS(NOx!H:H,NOx!$B:$B,$A44,NOx!$A:$A,"REFNOx")+SUMIFS(NOx!H:H,NOx!$B:$B,$A44,NOx!$A:$A,"RESNOx")+SUMIFS(NOx!H:H,NOx!$B:$B,$A44,NOx!$A:$A,"RSSNOx")+SUMIFS(NOx!H:H,NOx!$B:$B,$A44,NOx!$A:$A,"TRNNOx")</f>
        <v>4957.6973453245691</v>
      </c>
      <c r="H44" s="15">
        <f>SUMIFS(NOx!I:I,NOx!$B:$B,$A44,NOx!$A:$A,"COMNOx")+SUMIFS(NOx!I:I,NOx!$B:$B,$A44,NOx!$A:$A,"ELCNOx")+SUMIFS(NOx!I:I,NOx!$B:$B,$A44,NOx!$A:$A,"ETHNOx")+SUMIFS(NOx!I:I,NOx!$B:$B,$A44,NOx!$A:$A,"INDNOx")+SUMIFS(NOx!I:I,NOx!$B:$B,$A44,NOx!$A:$A,"REFNOx")+SUMIFS(NOx!I:I,NOx!$B:$B,$A44,NOx!$A:$A,"RESNOx")+SUMIFS(NOx!I:I,NOx!$B:$B,$A44,NOx!$A:$A,"RSSNOx")+SUMIFS(NOx!I:I,NOx!$B:$B,$A44,NOx!$A:$A,"TRNNOx")</f>
        <v>4767.4004262431417</v>
      </c>
      <c r="I44" s="15">
        <f>SUMIFS(NOx!J:J,NOx!$B:$B,$A44,NOx!$A:$A,"COMNOx")+SUMIFS(NOx!J:J,NOx!$B:$B,$A44,NOx!$A:$A,"ELCNOx")+SUMIFS(NOx!J:J,NOx!$B:$B,$A44,NOx!$A:$A,"ETHNOx")+SUMIFS(NOx!J:J,NOx!$B:$B,$A44,NOx!$A:$A,"INDNOx")+SUMIFS(NOx!J:J,NOx!$B:$B,$A44,NOx!$A:$A,"REFNOx")+SUMIFS(NOx!J:J,NOx!$B:$B,$A44,NOx!$A:$A,"RESNOx")+SUMIFS(NOx!J:J,NOx!$B:$B,$A44,NOx!$A:$A,"RSSNOx")+SUMIFS(NOx!J:J,NOx!$B:$B,$A44,NOx!$A:$A,"TRNNOx")</f>
        <v>4621.9183899884583</v>
      </c>
      <c r="J44" s="15">
        <f>SUMIFS(NOx!K:K,NOx!$B:$B,$A44,NOx!$A:$A,"COMNOx")+SUMIFS(NOx!K:K,NOx!$B:$B,$A44,NOx!$A:$A,"ELCNOx")+SUMIFS(NOx!K:K,NOx!$B:$B,$A44,NOx!$A:$A,"ETHNOx")+SUMIFS(NOx!K:K,NOx!$B:$B,$A44,NOx!$A:$A,"INDNOx")+SUMIFS(NOx!K:K,NOx!$B:$B,$A44,NOx!$A:$A,"REFNOx")+SUMIFS(NOx!K:K,NOx!$B:$B,$A44,NOx!$A:$A,"RESNOx")+SUMIFS(NOx!K:K,NOx!$B:$B,$A44,NOx!$A:$A,"RSSNOx")+SUMIFS(NOx!K:K,NOx!$B:$B,$A44,NOx!$A:$A,"TRNNOx")</f>
        <v>4890.1024362764883</v>
      </c>
      <c r="K44" s="15">
        <f>SUMIFS(NOx!L:L,NOx!$B:$B,$A44,NOx!$A:$A,"COMNOx")+SUMIFS(NOx!L:L,NOx!$B:$B,$A44,NOx!$A:$A,"ELCNOx")+SUMIFS(NOx!L:L,NOx!$B:$B,$A44,NOx!$A:$A,"ETHNOx")+SUMIFS(NOx!L:L,NOx!$B:$B,$A44,NOx!$A:$A,"INDNOx")+SUMIFS(NOx!L:L,NOx!$B:$B,$A44,NOx!$A:$A,"REFNOx")+SUMIFS(NOx!L:L,NOx!$B:$B,$A44,NOx!$A:$A,"RESNOx")+SUMIFS(NOx!L:L,NOx!$B:$B,$A44,NOx!$A:$A,"RSSNOx")+SUMIFS(NOx!L:L,NOx!$B:$B,$A44,NOx!$A:$A,"TRNNOx")</f>
        <v>5002.9774636149123</v>
      </c>
    </row>
    <row r="45" spans="1:12" x14ac:dyDescent="0.25">
      <c r="A45" s="2" t="s">
        <v>184</v>
      </c>
      <c r="B45" s="15">
        <f>SUMIFS(NOx!C:C,NOx!$B:$B,$A45,NOx!$A:$A,"COMNOx")+SUMIFS(NOx!C:C,NOx!$B:$B,$A45,NOx!$A:$A,"ELCNOx")+SUMIFS(NOx!C:C,NOx!$B:$B,$A45,NOx!$A:$A,"ETHNOx")+SUMIFS(NOx!C:C,NOx!$B:$B,$A45,NOx!$A:$A,"INDNOx")+SUMIFS(NOx!C:C,NOx!$B:$B,$A45,NOx!$A:$A,"REFNOx")+SUMIFS(NOx!C:C,NOx!$B:$B,$A45,NOx!$A:$A,"RESNOx")+SUMIFS(NOx!C:C,NOx!$B:$B,$A45,NOx!$A:$A,"RSSNOx")+SUMIFS(NOx!C:C,NOx!$B:$B,$A45,NOx!$A:$A,"TRNNOx")</f>
        <v>11156.513756251865</v>
      </c>
      <c r="C45" s="15">
        <f>SUMIFS(NOx!D:D,NOx!$B:$B,$A45,NOx!$A:$A,"COMNOx")+SUMIFS(NOx!D:D,NOx!$B:$B,$A45,NOx!$A:$A,"ELCNOx")+SUMIFS(NOx!D:D,NOx!$B:$B,$A45,NOx!$A:$A,"ETHNOx")+SUMIFS(NOx!D:D,NOx!$B:$B,$A45,NOx!$A:$A,"INDNOx")+SUMIFS(NOx!D:D,NOx!$B:$B,$A45,NOx!$A:$A,"REFNOx")+SUMIFS(NOx!D:D,NOx!$B:$B,$A45,NOx!$A:$A,"RESNOx")+SUMIFS(NOx!D:D,NOx!$B:$B,$A45,NOx!$A:$A,"RSSNOx")+SUMIFS(NOx!D:D,NOx!$B:$B,$A45,NOx!$A:$A,"TRNNOx")</f>
        <v>10501.681313529885</v>
      </c>
      <c r="D45" s="15">
        <f>SUMIFS(NOx!E:E,NOx!$B:$B,$A45,NOx!$A:$A,"COMNOx")+SUMIFS(NOx!E:E,NOx!$B:$B,$A45,NOx!$A:$A,"ELCNOx")+SUMIFS(NOx!E:E,NOx!$B:$B,$A45,NOx!$A:$A,"ETHNOx")+SUMIFS(NOx!E:E,NOx!$B:$B,$A45,NOx!$A:$A,"INDNOx")+SUMIFS(NOx!E:E,NOx!$B:$B,$A45,NOx!$A:$A,"REFNOx")+SUMIFS(NOx!E:E,NOx!$B:$B,$A45,NOx!$A:$A,"RESNOx")+SUMIFS(NOx!E:E,NOx!$B:$B,$A45,NOx!$A:$A,"RSSNOx")+SUMIFS(NOx!E:E,NOx!$B:$B,$A45,NOx!$A:$A,"TRNNOx")</f>
        <v>7460.5437650357053</v>
      </c>
      <c r="E45" s="15">
        <f>SUMIFS(NOx!F:F,NOx!$B:$B,$A45,NOx!$A:$A,"COMNOx")+SUMIFS(NOx!F:F,NOx!$B:$B,$A45,NOx!$A:$A,"ELCNOx")+SUMIFS(NOx!F:F,NOx!$B:$B,$A45,NOx!$A:$A,"ETHNOx")+SUMIFS(NOx!F:F,NOx!$B:$B,$A45,NOx!$A:$A,"INDNOx")+SUMIFS(NOx!F:F,NOx!$B:$B,$A45,NOx!$A:$A,"REFNOx")+SUMIFS(NOx!F:F,NOx!$B:$B,$A45,NOx!$A:$A,"RESNOx")+SUMIFS(NOx!F:F,NOx!$B:$B,$A45,NOx!$A:$A,"RSSNOx")+SUMIFS(NOx!F:F,NOx!$B:$B,$A45,NOx!$A:$A,"TRNNOx")</f>
        <v>5761.2845998332214</v>
      </c>
      <c r="F45" s="15">
        <f>SUMIFS(NOx!G:G,NOx!$B:$B,$A45,NOx!$A:$A,"COMNOx")+SUMIFS(NOx!G:G,NOx!$B:$B,$A45,NOx!$A:$A,"ELCNOx")+SUMIFS(NOx!G:G,NOx!$B:$B,$A45,NOx!$A:$A,"ETHNOx")+SUMIFS(NOx!G:G,NOx!$B:$B,$A45,NOx!$A:$A,"INDNOx")+SUMIFS(NOx!G:G,NOx!$B:$B,$A45,NOx!$A:$A,"REFNOx")+SUMIFS(NOx!G:G,NOx!$B:$B,$A45,NOx!$A:$A,"RESNOx")+SUMIFS(NOx!G:G,NOx!$B:$B,$A45,NOx!$A:$A,"RSSNOx")+SUMIFS(NOx!G:G,NOx!$B:$B,$A45,NOx!$A:$A,"TRNNOx")</f>
        <v>4729.3231966649055</v>
      </c>
      <c r="G45" s="15">
        <f>SUMIFS(NOx!H:H,NOx!$B:$B,$A45,NOx!$A:$A,"COMNOx")+SUMIFS(NOx!H:H,NOx!$B:$B,$A45,NOx!$A:$A,"ELCNOx")+SUMIFS(NOx!H:H,NOx!$B:$B,$A45,NOx!$A:$A,"ETHNOx")+SUMIFS(NOx!H:H,NOx!$B:$B,$A45,NOx!$A:$A,"INDNOx")+SUMIFS(NOx!H:H,NOx!$B:$B,$A45,NOx!$A:$A,"REFNOx")+SUMIFS(NOx!H:H,NOx!$B:$B,$A45,NOx!$A:$A,"RESNOx")+SUMIFS(NOx!H:H,NOx!$B:$B,$A45,NOx!$A:$A,"RSSNOx")+SUMIFS(NOx!H:H,NOx!$B:$B,$A45,NOx!$A:$A,"TRNNOx")</f>
        <v>4543.6600118908109</v>
      </c>
      <c r="H45" s="15">
        <f>SUMIFS(NOx!I:I,NOx!$B:$B,$A45,NOx!$A:$A,"COMNOx")+SUMIFS(NOx!I:I,NOx!$B:$B,$A45,NOx!$A:$A,"ELCNOx")+SUMIFS(NOx!I:I,NOx!$B:$B,$A45,NOx!$A:$A,"ETHNOx")+SUMIFS(NOx!I:I,NOx!$B:$B,$A45,NOx!$A:$A,"INDNOx")+SUMIFS(NOx!I:I,NOx!$B:$B,$A45,NOx!$A:$A,"REFNOx")+SUMIFS(NOx!I:I,NOx!$B:$B,$A45,NOx!$A:$A,"RESNOx")+SUMIFS(NOx!I:I,NOx!$B:$B,$A45,NOx!$A:$A,"RSSNOx")+SUMIFS(NOx!I:I,NOx!$B:$B,$A45,NOx!$A:$A,"TRNNOx")</f>
        <v>4322.0600549268274</v>
      </c>
      <c r="I45" s="15">
        <f>SUMIFS(NOx!J:J,NOx!$B:$B,$A45,NOx!$A:$A,"COMNOx")+SUMIFS(NOx!J:J,NOx!$B:$B,$A45,NOx!$A:$A,"ELCNOx")+SUMIFS(NOx!J:J,NOx!$B:$B,$A45,NOx!$A:$A,"ETHNOx")+SUMIFS(NOx!J:J,NOx!$B:$B,$A45,NOx!$A:$A,"INDNOx")+SUMIFS(NOx!J:J,NOx!$B:$B,$A45,NOx!$A:$A,"REFNOx")+SUMIFS(NOx!J:J,NOx!$B:$B,$A45,NOx!$A:$A,"RESNOx")+SUMIFS(NOx!J:J,NOx!$B:$B,$A45,NOx!$A:$A,"RSSNOx")+SUMIFS(NOx!J:J,NOx!$B:$B,$A45,NOx!$A:$A,"TRNNOx")</f>
        <v>4278.7465635213548</v>
      </c>
      <c r="J45" s="15">
        <f>SUMIFS(NOx!K:K,NOx!$B:$B,$A45,NOx!$A:$A,"COMNOx")+SUMIFS(NOx!K:K,NOx!$B:$B,$A45,NOx!$A:$A,"ELCNOx")+SUMIFS(NOx!K:K,NOx!$B:$B,$A45,NOx!$A:$A,"ETHNOx")+SUMIFS(NOx!K:K,NOx!$B:$B,$A45,NOx!$A:$A,"INDNOx")+SUMIFS(NOx!K:K,NOx!$B:$B,$A45,NOx!$A:$A,"REFNOx")+SUMIFS(NOx!K:K,NOx!$B:$B,$A45,NOx!$A:$A,"RESNOx")+SUMIFS(NOx!K:K,NOx!$B:$B,$A45,NOx!$A:$A,"RSSNOx")+SUMIFS(NOx!K:K,NOx!$B:$B,$A45,NOx!$A:$A,"TRNNOx")</f>
        <v>4101.0835756360566</v>
      </c>
      <c r="K45" s="15">
        <f>SUMIFS(NOx!L:L,NOx!$B:$B,$A45,NOx!$A:$A,"COMNOx")+SUMIFS(NOx!L:L,NOx!$B:$B,$A45,NOx!$A:$A,"ELCNOx")+SUMIFS(NOx!L:L,NOx!$B:$B,$A45,NOx!$A:$A,"ETHNOx")+SUMIFS(NOx!L:L,NOx!$B:$B,$A45,NOx!$A:$A,"INDNOx")+SUMIFS(NOx!L:L,NOx!$B:$B,$A45,NOx!$A:$A,"REFNOx")+SUMIFS(NOx!L:L,NOx!$B:$B,$A45,NOx!$A:$A,"RESNOx")+SUMIFS(NOx!L:L,NOx!$B:$B,$A45,NOx!$A:$A,"RSSNOx")+SUMIFS(NOx!L:L,NOx!$B:$B,$A45,NOx!$A:$A,"TRNNOx")</f>
        <v>3573.0064023730206</v>
      </c>
    </row>
    <row r="46" spans="1:12" x14ac:dyDescent="0.25">
      <c r="A46" s="2" t="s">
        <v>119</v>
      </c>
      <c r="B46" s="15">
        <f>SUMIFS(NOx!C:C,NOx!$B:$B,$A46,NOx!$A:$A,"COMNOx")+SUMIFS(NOx!C:C,NOx!$B:$B,$A46,NOx!$A:$A,"ELCNOx")+SUMIFS(NOx!C:C,NOx!$B:$B,$A46,NOx!$A:$A,"ETHNOx")+SUMIFS(NOx!C:C,NOx!$B:$B,$A46,NOx!$A:$A,"INDNOx")+SUMIFS(NOx!C:C,NOx!$B:$B,$A46,NOx!$A:$A,"REFNOx")+SUMIFS(NOx!C:C,NOx!$B:$B,$A46,NOx!$A:$A,"RESNOx")+SUMIFS(NOx!C:C,NOx!$B:$B,$A46,NOx!$A:$A,"RSSNOx")+SUMIFS(NOx!C:C,NOx!$B:$B,$A46,NOx!$A:$A,"TRNNOx")</f>
        <v>11156.506407355882</v>
      </c>
      <c r="C46" s="15">
        <f>SUMIFS(NOx!D:D,NOx!$B:$B,$A46,NOx!$A:$A,"COMNOx")+SUMIFS(NOx!D:D,NOx!$B:$B,$A46,NOx!$A:$A,"ELCNOx")+SUMIFS(NOx!D:D,NOx!$B:$B,$A46,NOx!$A:$A,"ETHNOx")+SUMIFS(NOx!D:D,NOx!$B:$B,$A46,NOx!$A:$A,"INDNOx")+SUMIFS(NOx!D:D,NOx!$B:$B,$A46,NOx!$A:$A,"REFNOx")+SUMIFS(NOx!D:D,NOx!$B:$B,$A46,NOx!$A:$A,"RESNOx")+SUMIFS(NOx!D:D,NOx!$B:$B,$A46,NOx!$A:$A,"RSSNOx")+SUMIFS(NOx!D:D,NOx!$B:$B,$A46,NOx!$A:$A,"TRNNOx")</f>
        <v>10501.357961095398</v>
      </c>
      <c r="D46" s="15">
        <f>SUMIFS(NOx!E:E,NOx!$B:$B,$A46,NOx!$A:$A,"COMNOx")+SUMIFS(NOx!E:E,NOx!$B:$B,$A46,NOx!$A:$A,"ELCNOx")+SUMIFS(NOx!E:E,NOx!$B:$B,$A46,NOx!$A:$A,"ETHNOx")+SUMIFS(NOx!E:E,NOx!$B:$B,$A46,NOx!$A:$A,"INDNOx")+SUMIFS(NOx!E:E,NOx!$B:$B,$A46,NOx!$A:$A,"REFNOx")+SUMIFS(NOx!E:E,NOx!$B:$B,$A46,NOx!$A:$A,"RESNOx")+SUMIFS(NOx!E:E,NOx!$B:$B,$A46,NOx!$A:$A,"RSSNOx")+SUMIFS(NOx!E:E,NOx!$B:$B,$A46,NOx!$A:$A,"TRNNOx")</f>
        <v>7459.3815436555851</v>
      </c>
      <c r="E46" s="15">
        <f>SUMIFS(NOx!F:F,NOx!$B:$B,$A46,NOx!$A:$A,"COMNOx")+SUMIFS(NOx!F:F,NOx!$B:$B,$A46,NOx!$A:$A,"ELCNOx")+SUMIFS(NOx!F:F,NOx!$B:$B,$A46,NOx!$A:$A,"ETHNOx")+SUMIFS(NOx!F:F,NOx!$B:$B,$A46,NOx!$A:$A,"INDNOx")+SUMIFS(NOx!F:F,NOx!$B:$B,$A46,NOx!$A:$A,"REFNOx")+SUMIFS(NOx!F:F,NOx!$B:$B,$A46,NOx!$A:$A,"RESNOx")+SUMIFS(NOx!F:F,NOx!$B:$B,$A46,NOx!$A:$A,"RSSNOx")+SUMIFS(NOx!F:F,NOx!$B:$B,$A46,NOx!$A:$A,"TRNNOx")</f>
        <v>5766.0225631758476</v>
      </c>
      <c r="F46" s="15">
        <f>SUMIFS(NOx!G:G,NOx!$B:$B,$A46,NOx!$A:$A,"COMNOx")+SUMIFS(NOx!G:G,NOx!$B:$B,$A46,NOx!$A:$A,"ELCNOx")+SUMIFS(NOx!G:G,NOx!$B:$B,$A46,NOx!$A:$A,"ETHNOx")+SUMIFS(NOx!G:G,NOx!$B:$B,$A46,NOx!$A:$A,"INDNOx")+SUMIFS(NOx!G:G,NOx!$B:$B,$A46,NOx!$A:$A,"REFNOx")+SUMIFS(NOx!G:G,NOx!$B:$B,$A46,NOx!$A:$A,"RESNOx")+SUMIFS(NOx!G:G,NOx!$B:$B,$A46,NOx!$A:$A,"RSSNOx")+SUMIFS(NOx!G:G,NOx!$B:$B,$A46,NOx!$A:$A,"TRNNOx")</f>
        <v>4725.0564041115831</v>
      </c>
      <c r="G46" s="15">
        <f>SUMIFS(NOx!H:H,NOx!$B:$B,$A46,NOx!$A:$A,"COMNOx")+SUMIFS(NOx!H:H,NOx!$B:$B,$A46,NOx!$A:$A,"ELCNOx")+SUMIFS(NOx!H:H,NOx!$B:$B,$A46,NOx!$A:$A,"ETHNOx")+SUMIFS(NOx!H:H,NOx!$B:$B,$A46,NOx!$A:$A,"INDNOx")+SUMIFS(NOx!H:H,NOx!$B:$B,$A46,NOx!$A:$A,"REFNOx")+SUMIFS(NOx!H:H,NOx!$B:$B,$A46,NOx!$A:$A,"RESNOx")+SUMIFS(NOx!H:H,NOx!$B:$B,$A46,NOx!$A:$A,"RSSNOx")+SUMIFS(NOx!H:H,NOx!$B:$B,$A46,NOx!$A:$A,"TRNNOx")</f>
        <v>4541.8126318376853</v>
      </c>
      <c r="H46" s="15">
        <f>SUMIFS(NOx!I:I,NOx!$B:$B,$A46,NOx!$A:$A,"COMNOx")+SUMIFS(NOx!I:I,NOx!$B:$B,$A46,NOx!$A:$A,"ELCNOx")+SUMIFS(NOx!I:I,NOx!$B:$B,$A46,NOx!$A:$A,"ETHNOx")+SUMIFS(NOx!I:I,NOx!$B:$B,$A46,NOx!$A:$A,"INDNOx")+SUMIFS(NOx!I:I,NOx!$B:$B,$A46,NOx!$A:$A,"REFNOx")+SUMIFS(NOx!I:I,NOx!$B:$B,$A46,NOx!$A:$A,"RESNOx")+SUMIFS(NOx!I:I,NOx!$B:$B,$A46,NOx!$A:$A,"RSSNOx")+SUMIFS(NOx!I:I,NOx!$B:$B,$A46,NOx!$A:$A,"TRNNOx")</f>
        <v>4331.452378731502</v>
      </c>
      <c r="I46" s="15">
        <f>SUMIFS(NOx!J:J,NOx!$B:$B,$A46,NOx!$A:$A,"COMNOx")+SUMIFS(NOx!J:J,NOx!$B:$B,$A46,NOx!$A:$A,"ELCNOx")+SUMIFS(NOx!J:J,NOx!$B:$B,$A46,NOx!$A:$A,"ETHNOx")+SUMIFS(NOx!J:J,NOx!$B:$B,$A46,NOx!$A:$A,"INDNOx")+SUMIFS(NOx!J:J,NOx!$B:$B,$A46,NOx!$A:$A,"REFNOx")+SUMIFS(NOx!J:J,NOx!$B:$B,$A46,NOx!$A:$A,"RESNOx")+SUMIFS(NOx!J:J,NOx!$B:$B,$A46,NOx!$A:$A,"RSSNOx")+SUMIFS(NOx!J:J,NOx!$B:$B,$A46,NOx!$A:$A,"TRNNOx")</f>
        <v>4300.5209712180676</v>
      </c>
      <c r="J46" s="15">
        <f>SUMIFS(NOx!K:K,NOx!$B:$B,$A46,NOx!$A:$A,"COMNOx")+SUMIFS(NOx!K:K,NOx!$B:$B,$A46,NOx!$A:$A,"ELCNOx")+SUMIFS(NOx!K:K,NOx!$B:$B,$A46,NOx!$A:$A,"ETHNOx")+SUMIFS(NOx!K:K,NOx!$B:$B,$A46,NOx!$A:$A,"INDNOx")+SUMIFS(NOx!K:K,NOx!$B:$B,$A46,NOx!$A:$A,"REFNOx")+SUMIFS(NOx!K:K,NOx!$B:$B,$A46,NOx!$A:$A,"RESNOx")+SUMIFS(NOx!K:K,NOx!$B:$B,$A46,NOx!$A:$A,"RSSNOx")+SUMIFS(NOx!K:K,NOx!$B:$B,$A46,NOx!$A:$A,"TRNNOx")</f>
        <v>4092.299112672712</v>
      </c>
      <c r="K46" s="15">
        <f>SUMIFS(NOx!L:L,NOx!$B:$B,$A46,NOx!$A:$A,"COMNOx")+SUMIFS(NOx!L:L,NOx!$B:$B,$A46,NOx!$A:$A,"ELCNOx")+SUMIFS(NOx!L:L,NOx!$B:$B,$A46,NOx!$A:$A,"ETHNOx")+SUMIFS(NOx!L:L,NOx!$B:$B,$A46,NOx!$A:$A,"INDNOx")+SUMIFS(NOx!L:L,NOx!$B:$B,$A46,NOx!$A:$A,"REFNOx")+SUMIFS(NOx!L:L,NOx!$B:$B,$A46,NOx!$A:$A,"RESNOx")+SUMIFS(NOx!L:L,NOx!$B:$B,$A46,NOx!$A:$A,"RSSNOx")+SUMIFS(NOx!L:L,NOx!$B:$B,$A46,NOx!$A:$A,"TRNNOx")</f>
        <v>3528.9499250524041</v>
      </c>
    </row>
    <row r="47" spans="1:12" x14ac:dyDescent="0.25">
      <c r="A47" s="2" t="s">
        <v>165</v>
      </c>
      <c r="B47" s="15">
        <f>SUMIFS(NOx!C:C,NOx!$B:$B,$A47,NOx!$A:$A,"COMNOx")+SUMIFS(NOx!C:C,NOx!$B:$B,$A47,NOx!$A:$A,"ELCNOx")+SUMIFS(NOx!C:C,NOx!$B:$B,$A47,NOx!$A:$A,"ETHNOx")+SUMIFS(NOx!C:C,NOx!$B:$B,$A47,NOx!$A:$A,"INDNOx")+SUMIFS(NOx!C:C,NOx!$B:$B,$A47,NOx!$A:$A,"REFNOx")+SUMIFS(NOx!C:C,NOx!$B:$B,$A47,NOx!$A:$A,"RESNOx")+SUMIFS(NOx!C:C,NOx!$B:$B,$A47,NOx!$A:$A,"RSSNOx")+SUMIFS(NOx!C:C,NOx!$B:$B,$A47,NOx!$A:$A,"TRNNOx")</f>
        <v>11156.495420365354</v>
      </c>
      <c r="C47" s="15">
        <f>SUMIFS(NOx!D:D,NOx!$B:$B,$A47,NOx!$A:$A,"COMNOx")+SUMIFS(NOx!D:D,NOx!$B:$B,$A47,NOx!$A:$A,"ELCNOx")+SUMIFS(NOx!D:D,NOx!$B:$B,$A47,NOx!$A:$A,"ETHNOx")+SUMIFS(NOx!D:D,NOx!$B:$B,$A47,NOx!$A:$A,"INDNOx")+SUMIFS(NOx!D:D,NOx!$B:$B,$A47,NOx!$A:$A,"REFNOx")+SUMIFS(NOx!D:D,NOx!$B:$B,$A47,NOx!$A:$A,"RESNOx")+SUMIFS(NOx!D:D,NOx!$B:$B,$A47,NOx!$A:$A,"RSSNOx")+SUMIFS(NOx!D:D,NOx!$B:$B,$A47,NOx!$A:$A,"TRNNOx")</f>
        <v>10503.48892654273</v>
      </c>
      <c r="D47" s="15">
        <f>SUMIFS(NOx!E:E,NOx!$B:$B,$A47,NOx!$A:$A,"COMNOx")+SUMIFS(NOx!E:E,NOx!$B:$B,$A47,NOx!$A:$A,"ELCNOx")+SUMIFS(NOx!E:E,NOx!$B:$B,$A47,NOx!$A:$A,"ETHNOx")+SUMIFS(NOx!E:E,NOx!$B:$B,$A47,NOx!$A:$A,"INDNOx")+SUMIFS(NOx!E:E,NOx!$B:$B,$A47,NOx!$A:$A,"REFNOx")+SUMIFS(NOx!E:E,NOx!$B:$B,$A47,NOx!$A:$A,"RESNOx")+SUMIFS(NOx!E:E,NOx!$B:$B,$A47,NOx!$A:$A,"RSSNOx")+SUMIFS(NOx!E:E,NOx!$B:$B,$A47,NOx!$A:$A,"TRNNOx")</f>
        <v>7462.0717085136794</v>
      </c>
      <c r="E47" s="15">
        <f>SUMIFS(NOx!F:F,NOx!$B:$B,$A47,NOx!$A:$A,"COMNOx")+SUMIFS(NOx!F:F,NOx!$B:$B,$A47,NOx!$A:$A,"ELCNOx")+SUMIFS(NOx!F:F,NOx!$B:$B,$A47,NOx!$A:$A,"ETHNOx")+SUMIFS(NOx!F:F,NOx!$B:$B,$A47,NOx!$A:$A,"INDNOx")+SUMIFS(NOx!F:F,NOx!$B:$B,$A47,NOx!$A:$A,"REFNOx")+SUMIFS(NOx!F:F,NOx!$B:$B,$A47,NOx!$A:$A,"RESNOx")+SUMIFS(NOx!F:F,NOx!$B:$B,$A47,NOx!$A:$A,"RSSNOx")+SUMIFS(NOx!F:F,NOx!$B:$B,$A47,NOx!$A:$A,"TRNNOx")</f>
        <v>5766.0978969810985</v>
      </c>
      <c r="F47" s="15">
        <f>SUMIFS(NOx!G:G,NOx!$B:$B,$A47,NOx!$A:$A,"COMNOx")+SUMIFS(NOx!G:G,NOx!$B:$B,$A47,NOx!$A:$A,"ELCNOx")+SUMIFS(NOx!G:G,NOx!$B:$B,$A47,NOx!$A:$A,"ETHNOx")+SUMIFS(NOx!G:G,NOx!$B:$B,$A47,NOx!$A:$A,"INDNOx")+SUMIFS(NOx!G:G,NOx!$B:$B,$A47,NOx!$A:$A,"REFNOx")+SUMIFS(NOx!G:G,NOx!$B:$B,$A47,NOx!$A:$A,"RESNOx")+SUMIFS(NOx!G:G,NOx!$B:$B,$A47,NOx!$A:$A,"RSSNOx")+SUMIFS(NOx!G:G,NOx!$B:$B,$A47,NOx!$A:$A,"TRNNOx")</f>
        <v>4724.0749818282138</v>
      </c>
      <c r="G47" s="15">
        <f>SUMIFS(NOx!H:H,NOx!$B:$B,$A47,NOx!$A:$A,"COMNOx")+SUMIFS(NOx!H:H,NOx!$B:$B,$A47,NOx!$A:$A,"ELCNOx")+SUMIFS(NOx!H:H,NOx!$B:$B,$A47,NOx!$A:$A,"ETHNOx")+SUMIFS(NOx!H:H,NOx!$B:$B,$A47,NOx!$A:$A,"INDNOx")+SUMIFS(NOx!H:H,NOx!$B:$B,$A47,NOx!$A:$A,"REFNOx")+SUMIFS(NOx!H:H,NOx!$B:$B,$A47,NOx!$A:$A,"RESNOx")+SUMIFS(NOx!H:H,NOx!$B:$B,$A47,NOx!$A:$A,"RSSNOx")+SUMIFS(NOx!H:H,NOx!$B:$B,$A47,NOx!$A:$A,"TRNNOx")</f>
        <v>4540.7945879719609</v>
      </c>
      <c r="H47" s="15">
        <f>SUMIFS(NOx!I:I,NOx!$B:$B,$A47,NOx!$A:$A,"COMNOx")+SUMIFS(NOx!I:I,NOx!$B:$B,$A47,NOx!$A:$A,"ELCNOx")+SUMIFS(NOx!I:I,NOx!$B:$B,$A47,NOx!$A:$A,"ETHNOx")+SUMIFS(NOx!I:I,NOx!$B:$B,$A47,NOx!$A:$A,"INDNOx")+SUMIFS(NOx!I:I,NOx!$B:$B,$A47,NOx!$A:$A,"REFNOx")+SUMIFS(NOx!I:I,NOx!$B:$B,$A47,NOx!$A:$A,"RESNOx")+SUMIFS(NOx!I:I,NOx!$B:$B,$A47,NOx!$A:$A,"RSSNOx")+SUMIFS(NOx!I:I,NOx!$B:$B,$A47,NOx!$A:$A,"TRNNOx")</f>
        <v>4327.1465839499033</v>
      </c>
      <c r="I47" s="15">
        <f>SUMIFS(NOx!J:J,NOx!$B:$B,$A47,NOx!$A:$A,"COMNOx")+SUMIFS(NOx!J:J,NOx!$B:$B,$A47,NOx!$A:$A,"ELCNOx")+SUMIFS(NOx!J:J,NOx!$B:$B,$A47,NOx!$A:$A,"ETHNOx")+SUMIFS(NOx!J:J,NOx!$B:$B,$A47,NOx!$A:$A,"INDNOx")+SUMIFS(NOx!J:J,NOx!$B:$B,$A47,NOx!$A:$A,"REFNOx")+SUMIFS(NOx!J:J,NOx!$B:$B,$A47,NOx!$A:$A,"RESNOx")+SUMIFS(NOx!J:J,NOx!$B:$B,$A47,NOx!$A:$A,"RSSNOx")+SUMIFS(NOx!J:J,NOx!$B:$B,$A47,NOx!$A:$A,"TRNNOx")</f>
        <v>4298.5140763658846</v>
      </c>
      <c r="J47" s="15">
        <f>SUMIFS(NOx!K:K,NOx!$B:$B,$A47,NOx!$A:$A,"COMNOx")+SUMIFS(NOx!K:K,NOx!$B:$B,$A47,NOx!$A:$A,"ELCNOx")+SUMIFS(NOx!K:K,NOx!$B:$B,$A47,NOx!$A:$A,"ETHNOx")+SUMIFS(NOx!K:K,NOx!$B:$B,$A47,NOx!$A:$A,"INDNOx")+SUMIFS(NOx!K:K,NOx!$B:$B,$A47,NOx!$A:$A,"REFNOx")+SUMIFS(NOx!K:K,NOx!$B:$B,$A47,NOx!$A:$A,"RESNOx")+SUMIFS(NOx!K:K,NOx!$B:$B,$A47,NOx!$A:$A,"RSSNOx")+SUMIFS(NOx!K:K,NOx!$B:$B,$A47,NOx!$A:$A,"TRNNOx")</f>
        <v>4092.2168316487691</v>
      </c>
      <c r="K47" s="15">
        <f>SUMIFS(NOx!L:L,NOx!$B:$B,$A47,NOx!$A:$A,"COMNOx")+SUMIFS(NOx!L:L,NOx!$B:$B,$A47,NOx!$A:$A,"ELCNOx")+SUMIFS(NOx!L:L,NOx!$B:$B,$A47,NOx!$A:$A,"ETHNOx")+SUMIFS(NOx!L:L,NOx!$B:$B,$A47,NOx!$A:$A,"INDNOx")+SUMIFS(NOx!L:L,NOx!$B:$B,$A47,NOx!$A:$A,"REFNOx")+SUMIFS(NOx!L:L,NOx!$B:$B,$A47,NOx!$A:$A,"RESNOx")+SUMIFS(NOx!L:L,NOx!$B:$B,$A47,NOx!$A:$A,"RSSNOx")+SUMIFS(NOx!L:L,NOx!$B:$B,$A47,NOx!$A:$A,"TRNNOx")</f>
        <v>3546.3647906266438</v>
      </c>
    </row>
    <row r="48" spans="1:12" x14ac:dyDescent="0.25">
      <c r="A48" s="2" t="s">
        <v>185</v>
      </c>
      <c r="B48" s="15">
        <f>SUMIFS(NOx!C:C,NOx!$B:$B,$A48,NOx!$A:$A,"COMNOx")+SUMIFS(NOx!C:C,NOx!$B:$B,$A48,NOx!$A:$A,"ELCNOx")+SUMIFS(NOx!C:C,NOx!$B:$B,$A48,NOx!$A:$A,"ETHNOx")+SUMIFS(NOx!C:C,NOx!$B:$B,$A48,NOx!$A:$A,"INDNOx")+SUMIFS(NOx!C:C,NOx!$B:$B,$A48,NOx!$A:$A,"REFNOx")+SUMIFS(NOx!C:C,NOx!$B:$B,$A48,NOx!$A:$A,"RESNOx")+SUMIFS(NOx!C:C,NOx!$B:$B,$A48,NOx!$A:$A,"RSSNOx")+SUMIFS(NOx!C:C,NOx!$B:$B,$A48,NOx!$A:$A,"TRNNOx")</f>
        <v>11156.513756295388</v>
      </c>
      <c r="C48" s="15">
        <f>SUMIFS(NOx!D:D,NOx!$B:$B,$A48,NOx!$A:$A,"COMNOx")+SUMIFS(NOx!D:D,NOx!$B:$B,$A48,NOx!$A:$A,"ELCNOx")+SUMIFS(NOx!D:D,NOx!$B:$B,$A48,NOx!$A:$A,"ETHNOx")+SUMIFS(NOx!D:D,NOx!$B:$B,$A48,NOx!$A:$A,"INDNOx")+SUMIFS(NOx!D:D,NOx!$B:$B,$A48,NOx!$A:$A,"REFNOx")+SUMIFS(NOx!D:D,NOx!$B:$B,$A48,NOx!$A:$A,"RESNOx")+SUMIFS(NOx!D:D,NOx!$B:$B,$A48,NOx!$A:$A,"RSSNOx")+SUMIFS(NOx!D:D,NOx!$B:$B,$A48,NOx!$A:$A,"TRNNOx")</f>
        <v>10501.468365099756</v>
      </c>
      <c r="D48" s="15">
        <f>SUMIFS(NOx!E:E,NOx!$B:$B,$A48,NOx!$A:$A,"COMNOx")+SUMIFS(NOx!E:E,NOx!$B:$B,$A48,NOx!$A:$A,"ELCNOx")+SUMIFS(NOx!E:E,NOx!$B:$B,$A48,NOx!$A:$A,"ETHNOx")+SUMIFS(NOx!E:E,NOx!$B:$B,$A48,NOx!$A:$A,"INDNOx")+SUMIFS(NOx!E:E,NOx!$B:$B,$A48,NOx!$A:$A,"REFNOx")+SUMIFS(NOx!E:E,NOx!$B:$B,$A48,NOx!$A:$A,"RESNOx")+SUMIFS(NOx!E:E,NOx!$B:$B,$A48,NOx!$A:$A,"RSSNOx")+SUMIFS(NOx!E:E,NOx!$B:$B,$A48,NOx!$A:$A,"TRNNOx")</f>
        <v>7460.4547455454176</v>
      </c>
      <c r="E48" s="15">
        <f>SUMIFS(NOx!F:F,NOx!$B:$B,$A48,NOx!$A:$A,"COMNOx")+SUMIFS(NOx!F:F,NOx!$B:$B,$A48,NOx!$A:$A,"ELCNOx")+SUMIFS(NOx!F:F,NOx!$B:$B,$A48,NOx!$A:$A,"ETHNOx")+SUMIFS(NOx!F:F,NOx!$B:$B,$A48,NOx!$A:$A,"INDNOx")+SUMIFS(NOx!F:F,NOx!$B:$B,$A48,NOx!$A:$A,"REFNOx")+SUMIFS(NOx!F:F,NOx!$B:$B,$A48,NOx!$A:$A,"RESNOx")+SUMIFS(NOx!F:F,NOx!$B:$B,$A48,NOx!$A:$A,"RSSNOx")+SUMIFS(NOx!F:F,NOx!$B:$B,$A48,NOx!$A:$A,"TRNNOx")</f>
        <v>5761.3112185884575</v>
      </c>
      <c r="F48" s="15">
        <f>SUMIFS(NOx!G:G,NOx!$B:$B,$A48,NOx!$A:$A,"COMNOx")+SUMIFS(NOx!G:G,NOx!$B:$B,$A48,NOx!$A:$A,"ELCNOx")+SUMIFS(NOx!G:G,NOx!$B:$B,$A48,NOx!$A:$A,"ETHNOx")+SUMIFS(NOx!G:G,NOx!$B:$B,$A48,NOx!$A:$A,"INDNOx")+SUMIFS(NOx!G:G,NOx!$B:$B,$A48,NOx!$A:$A,"REFNOx")+SUMIFS(NOx!G:G,NOx!$B:$B,$A48,NOx!$A:$A,"RESNOx")+SUMIFS(NOx!G:G,NOx!$B:$B,$A48,NOx!$A:$A,"RSSNOx")+SUMIFS(NOx!G:G,NOx!$B:$B,$A48,NOx!$A:$A,"TRNNOx")</f>
        <v>4730.4917796970349</v>
      </c>
      <c r="G48" s="15">
        <f>SUMIFS(NOx!H:H,NOx!$B:$B,$A48,NOx!$A:$A,"COMNOx")+SUMIFS(NOx!H:H,NOx!$B:$B,$A48,NOx!$A:$A,"ELCNOx")+SUMIFS(NOx!H:H,NOx!$B:$B,$A48,NOx!$A:$A,"ETHNOx")+SUMIFS(NOx!H:H,NOx!$B:$B,$A48,NOx!$A:$A,"INDNOx")+SUMIFS(NOx!H:H,NOx!$B:$B,$A48,NOx!$A:$A,"REFNOx")+SUMIFS(NOx!H:H,NOx!$B:$B,$A48,NOx!$A:$A,"RESNOx")+SUMIFS(NOx!H:H,NOx!$B:$B,$A48,NOx!$A:$A,"RSSNOx")+SUMIFS(NOx!H:H,NOx!$B:$B,$A48,NOx!$A:$A,"TRNNOx")</f>
        <v>4548.5201379164191</v>
      </c>
      <c r="H48" s="15">
        <f>SUMIFS(NOx!I:I,NOx!$B:$B,$A48,NOx!$A:$A,"COMNOx")+SUMIFS(NOx!I:I,NOx!$B:$B,$A48,NOx!$A:$A,"ELCNOx")+SUMIFS(NOx!I:I,NOx!$B:$B,$A48,NOx!$A:$A,"ETHNOx")+SUMIFS(NOx!I:I,NOx!$B:$B,$A48,NOx!$A:$A,"INDNOx")+SUMIFS(NOx!I:I,NOx!$B:$B,$A48,NOx!$A:$A,"REFNOx")+SUMIFS(NOx!I:I,NOx!$B:$B,$A48,NOx!$A:$A,"RESNOx")+SUMIFS(NOx!I:I,NOx!$B:$B,$A48,NOx!$A:$A,"RSSNOx")+SUMIFS(NOx!I:I,NOx!$B:$B,$A48,NOx!$A:$A,"TRNNOx")</f>
        <v>4324.0839693767439</v>
      </c>
      <c r="I48" s="15">
        <f>SUMIFS(NOx!J:J,NOx!$B:$B,$A48,NOx!$A:$A,"COMNOx")+SUMIFS(NOx!J:J,NOx!$B:$B,$A48,NOx!$A:$A,"ELCNOx")+SUMIFS(NOx!J:J,NOx!$B:$B,$A48,NOx!$A:$A,"ETHNOx")+SUMIFS(NOx!J:J,NOx!$B:$B,$A48,NOx!$A:$A,"INDNOx")+SUMIFS(NOx!J:J,NOx!$B:$B,$A48,NOx!$A:$A,"REFNOx")+SUMIFS(NOx!J:J,NOx!$B:$B,$A48,NOx!$A:$A,"RESNOx")+SUMIFS(NOx!J:J,NOx!$B:$B,$A48,NOx!$A:$A,"RSSNOx")+SUMIFS(NOx!J:J,NOx!$B:$B,$A48,NOx!$A:$A,"TRNNOx")</f>
        <v>4292.9652932315512</v>
      </c>
      <c r="J48" s="15">
        <f>SUMIFS(NOx!K:K,NOx!$B:$B,$A48,NOx!$A:$A,"COMNOx")+SUMIFS(NOx!K:K,NOx!$B:$B,$A48,NOx!$A:$A,"ELCNOx")+SUMIFS(NOx!K:K,NOx!$B:$B,$A48,NOx!$A:$A,"ETHNOx")+SUMIFS(NOx!K:K,NOx!$B:$B,$A48,NOx!$A:$A,"INDNOx")+SUMIFS(NOx!K:K,NOx!$B:$B,$A48,NOx!$A:$A,"REFNOx")+SUMIFS(NOx!K:K,NOx!$B:$B,$A48,NOx!$A:$A,"RESNOx")+SUMIFS(NOx!K:K,NOx!$B:$B,$A48,NOx!$A:$A,"RSSNOx")+SUMIFS(NOx!K:K,NOx!$B:$B,$A48,NOx!$A:$A,"TRNNOx")</f>
        <v>4090.9738514735604</v>
      </c>
      <c r="K48" s="15">
        <f>SUMIFS(NOx!L:L,NOx!$B:$B,$A48,NOx!$A:$A,"COMNOx")+SUMIFS(NOx!L:L,NOx!$B:$B,$A48,NOx!$A:$A,"ELCNOx")+SUMIFS(NOx!L:L,NOx!$B:$B,$A48,NOx!$A:$A,"ETHNOx")+SUMIFS(NOx!L:L,NOx!$B:$B,$A48,NOx!$A:$A,"INDNOx")+SUMIFS(NOx!L:L,NOx!$B:$B,$A48,NOx!$A:$A,"REFNOx")+SUMIFS(NOx!L:L,NOx!$B:$B,$A48,NOx!$A:$A,"RESNOx")+SUMIFS(NOx!L:L,NOx!$B:$B,$A48,NOx!$A:$A,"RSSNOx")+SUMIFS(NOx!L:L,NOx!$B:$B,$A48,NOx!$A:$A,"TRNNOx")</f>
        <v>3574.01625883106</v>
      </c>
    </row>
    <row r="49" spans="1:11" x14ac:dyDescent="0.25">
      <c r="A49" s="2" t="s">
        <v>122</v>
      </c>
      <c r="B49" s="15">
        <f>SUMIFS(NOx!C:C,NOx!$B:$B,$A49,NOx!$A:$A,"COMNOx")+SUMIFS(NOx!C:C,NOx!$B:$B,$A49,NOx!$A:$A,"ELCNOx")+SUMIFS(NOx!C:C,NOx!$B:$B,$A49,NOx!$A:$A,"ETHNOx")+SUMIFS(NOx!C:C,NOx!$B:$B,$A49,NOx!$A:$A,"INDNOx")+SUMIFS(NOx!C:C,NOx!$B:$B,$A49,NOx!$A:$A,"REFNOx")+SUMIFS(NOx!C:C,NOx!$B:$B,$A49,NOx!$A:$A,"RESNOx")+SUMIFS(NOx!C:C,NOx!$B:$B,$A49,NOx!$A:$A,"RSSNOx")+SUMIFS(NOx!C:C,NOx!$B:$B,$A49,NOx!$A:$A,"TRNNOx")</f>
        <v>11156.509217532152</v>
      </c>
      <c r="C49" s="15">
        <f>SUMIFS(NOx!D:D,NOx!$B:$B,$A49,NOx!$A:$A,"COMNOx")+SUMIFS(NOx!D:D,NOx!$B:$B,$A49,NOx!$A:$A,"ELCNOx")+SUMIFS(NOx!D:D,NOx!$B:$B,$A49,NOx!$A:$A,"ETHNOx")+SUMIFS(NOx!D:D,NOx!$B:$B,$A49,NOx!$A:$A,"INDNOx")+SUMIFS(NOx!D:D,NOx!$B:$B,$A49,NOx!$A:$A,"REFNOx")+SUMIFS(NOx!D:D,NOx!$B:$B,$A49,NOx!$A:$A,"RESNOx")+SUMIFS(NOx!D:D,NOx!$B:$B,$A49,NOx!$A:$A,"RSSNOx")+SUMIFS(NOx!D:D,NOx!$B:$B,$A49,NOx!$A:$A,"TRNNOx")</f>
        <v>10501.364159685034</v>
      </c>
      <c r="D49" s="15">
        <f>SUMIFS(NOx!E:E,NOx!$B:$B,$A49,NOx!$A:$A,"COMNOx")+SUMIFS(NOx!E:E,NOx!$B:$B,$A49,NOx!$A:$A,"ELCNOx")+SUMIFS(NOx!E:E,NOx!$B:$B,$A49,NOx!$A:$A,"ETHNOx")+SUMIFS(NOx!E:E,NOx!$B:$B,$A49,NOx!$A:$A,"INDNOx")+SUMIFS(NOx!E:E,NOx!$B:$B,$A49,NOx!$A:$A,"REFNOx")+SUMIFS(NOx!E:E,NOx!$B:$B,$A49,NOx!$A:$A,"RESNOx")+SUMIFS(NOx!E:E,NOx!$B:$B,$A49,NOx!$A:$A,"RSSNOx")+SUMIFS(NOx!E:E,NOx!$B:$B,$A49,NOx!$A:$A,"TRNNOx")</f>
        <v>7459.785143136085</v>
      </c>
      <c r="E49" s="15">
        <f>SUMIFS(NOx!F:F,NOx!$B:$B,$A49,NOx!$A:$A,"COMNOx")+SUMIFS(NOx!F:F,NOx!$B:$B,$A49,NOx!$A:$A,"ELCNOx")+SUMIFS(NOx!F:F,NOx!$B:$B,$A49,NOx!$A:$A,"ETHNOx")+SUMIFS(NOx!F:F,NOx!$B:$B,$A49,NOx!$A:$A,"INDNOx")+SUMIFS(NOx!F:F,NOx!$B:$B,$A49,NOx!$A:$A,"REFNOx")+SUMIFS(NOx!F:F,NOx!$B:$B,$A49,NOx!$A:$A,"RESNOx")+SUMIFS(NOx!F:F,NOx!$B:$B,$A49,NOx!$A:$A,"RSSNOx")+SUMIFS(NOx!F:F,NOx!$B:$B,$A49,NOx!$A:$A,"TRNNOx")</f>
        <v>5766.3329955406689</v>
      </c>
      <c r="F49" s="15">
        <f>SUMIFS(NOx!G:G,NOx!$B:$B,$A49,NOx!$A:$A,"COMNOx")+SUMIFS(NOx!G:G,NOx!$B:$B,$A49,NOx!$A:$A,"ELCNOx")+SUMIFS(NOx!G:G,NOx!$B:$B,$A49,NOx!$A:$A,"ETHNOx")+SUMIFS(NOx!G:G,NOx!$B:$B,$A49,NOx!$A:$A,"INDNOx")+SUMIFS(NOx!G:G,NOx!$B:$B,$A49,NOx!$A:$A,"REFNOx")+SUMIFS(NOx!G:G,NOx!$B:$B,$A49,NOx!$A:$A,"RESNOx")+SUMIFS(NOx!G:G,NOx!$B:$B,$A49,NOx!$A:$A,"RSSNOx")+SUMIFS(NOx!G:G,NOx!$B:$B,$A49,NOx!$A:$A,"TRNNOx")</f>
        <v>4724.6938866842474</v>
      </c>
      <c r="G49" s="15">
        <f>SUMIFS(NOx!H:H,NOx!$B:$B,$A49,NOx!$A:$A,"COMNOx")+SUMIFS(NOx!H:H,NOx!$B:$B,$A49,NOx!$A:$A,"ELCNOx")+SUMIFS(NOx!H:H,NOx!$B:$B,$A49,NOx!$A:$A,"ETHNOx")+SUMIFS(NOx!H:H,NOx!$B:$B,$A49,NOx!$A:$A,"INDNOx")+SUMIFS(NOx!H:H,NOx!$B:$B,$A49,NOx!$A:$A,"REFNOx")+SUMIFS(NOx!H:H,NOx!$B:$B,$A49,NOx!$A:$A,"RESNOx")+SUMIFS(NOx!H:H,NOx!$B:$B,$A49,NOx!$A:$A,"RSSNOx")+SUMIFS(NOx!H:H,NOx!$B:$B,$A49,NOx!$A:$A,"TRNNOx")</f>
        <v>4545.865357071194</v>
      </c>
      <c r="H49" s="15">
        <f>SUMIFS(NOx!I:I,NOx!$B:$B,$A49,NOx!$A:$A,"COMNOx")+SUMIFS(NOx!I:I,NOx!$B:$B,$A49,NOx!$A:$A,"ELCNOx")+SUMIFS(NOx!I:I,NOx!$B:$B,$A49,NOx!$A:$A,"ETHNOx")+SUMIFS(NOx!I:I,NOx!$B:$B,$A49,NOx!$A:$A,"INDNOx")+SUMIFS(NOx!I:I,NOx!$B:$B,$A49,NOx!$A:$A,"REFNOx")+SUMIFS(NOx!I:I,NOx!$B:$B,$A49,NOx!$A:$A,"RESNOx")+SUMIFS(NOx!I:I,NOx!$B:$B,$A49,NOx!$A:$A,"RSSNOx")+SUMIFS(NOx!I:I,NOx!$B:$B,$A49,NOx!$A:$A,"TRNNOx")</f>
        <v>4332.7333764496543</v>
      </c>
      <c r="I49" s="15">
        <f>SUMIFS(NOx!J:J,NOx!$B:$B,$A49,NOx!$A:$A,"COMNOx")+SUMIFS(NOx!J:J,NOx!$B:$B,$A49,NOx!$A:$A,"ELCNOx")+SUMIFS(NOx!J:J,NOx!$B:$B,$A49,NOx!$A:$A,"ETHNOx")+SUMIFS(NOx!J:J,NOx!$B:$B,$A49,NOx!$A:$A,"INDNOx")+SUMIFS(NOx!J:J,NOx!$B:$B,$A49,NOx!$A:$A,"REFNOx")+SUMIFS(NOx!J:J,NOx!$B:$B,$A49,NOx!$A:$A,"RESNOx")+SUMIFS(NOx!J:J,NOx!$B:$B,$A49,NOx!$A:$A,"RSSNOx")+SUMIFS(NOx!J:J,NOx!$B:$B,$A49,NOx!$A:$A,"TRNNOx")</f>
        <v>4300.0229236120995</v>
      </c>
      <c r="J49" s="15">
        <f>SUMIFS(NOx!K:K,NOx!$B:$B,$A49,NOx!$A:$A,"COMNOx")+SUMIFS(NOx!K:K,NOx!$B:$B,$A49,NOx!$A:$A,"ELCNOx")+SUMIFS(NOx!K:K,NOx!$B:$B,$A49,NOx!$A:$A,"ETHNOx")+SUMIFS(NOx!K:K,NOx!$B:$B,$A49,NOx!$A:$A,"INDNOx")+SUMIFS(NOx!K:K,NOx!$B:$B,$A49,NOx!$A:$A,"REFNOx")+SUMIFS(NOx!K:K,NOx!$B:$B,$A49,NOx!$A:$A,"RESNOx")+SUMIFS(NOx!K:K,NOx!$B:$B,$A49,NOx!$A:$A,"RSSNOx")+SUMIFS(NOx!K:K,NOx!$B:$B,$A49,NOx!$A:$A,"TRNNOx")</f>
        <v>4093.7824336593571</v>
      </c>
      <c r="K49" s="15">
        <f>SUMIFS(NOx!L:L,NOx!$B:$B,$A49,NOx!$A:$A,"COMNOx")+SUMIFS(NOx!L:L,NOx!$B:$B,$A49,NOx!$A:$A,"ELCNOx")+SUMIFS(NOx!L:L,NOx!$B:$B,$A49,NOx!$A:$A,"ETHNOx")+SUMIFS(NOx!L:L,NOx!$B:$B,$A49,NOx!$A:$A,"INDNOx")+SUMIFS(NOx!L:L,NOx!$B:$B,$A49,NOx!$A:$A,"REFNOx")+SUMIFS(NOx!L:L,NOx!$B:$B,$A49,NOx!$A:$A,"RESNOx")+SUMIFS(NOx!L:L,NOx!$B:$B,$A49,NOx!$A:$A,"RSSNOx")+SUMIFS(NOx!L:L,NOx!$B:$B,$A49,NOx!$A:$A,"TRNNOx")</f>
        <v>3505.7472327634468</v>
      </c>
    </row>
    <row r="50" spans="1:11" x14ac:dyDescent="0.25">
      <c r="A50" s="2" t="s">
        <v>186</v>
      </c>
      <c r="B50" s="15">
        <f>SUMIFS(NOx!C:C,NOx!$B:$B,$A50,NOx!$A:$A,"COMNOx")+SUMIFS(NOx!C:C,NOx!$B:$B,$A50,NOx!$A:$A,"ELCNOx")+SUMIFS(NOx!C:C,NOx!$B:$B,$A50,NOx!$A:$A,"ETHNOx")+SUMIFS(NOx!C:C,NOx!$B:$B,$A50,NOx!$A:$A,"INDNOx")+SUMIFS(NOx!C:C,NOx!$B:$B,$A50,NOx!$A:$A,"REFNOx")+SUMIFS(NOx!C:C,NOx!$B:$B,$A50,NOx!$A:$A,"RESNOx")+SUMIFS(NOx!C:C,NOx!$B:$B,$A50,NOx!$A:$A,"RSSNOx")+SUMIFS(NOx!C:C,NOx!$B:$B,$A50,NOx!$A:$A,"TRNNOx")</f>
        <v>11156.509216831171</v>
      </c>
      <c r="C50" s="15">
        <f>SUMIFS(NOx!D:D,NOx!$B:$B,$A50,NOx!$A:$A,"COMNOx")+SUMIFS(NOx!D:D,NOx!$B:$B,$A50,NOx!$A:$A,"ELCNOx")+SUMIFS(NOx!D:D,NOx!$B:$B,$A50,NOx!$A:$A,"ETHNOx")+SUMIFS(NOx!D:D,NOx!$B:$B,$A50,NOx!$A:$A,"INDNOx")+SUMIFS(NOx!D:D,NOx!$B:$B,$A50,NOx!$A:$A,"REFNOx")+SUMIFS(NOx!D:D,NOx!$B:$B,$A50,NOx!$A:$A,"RESNOx")+SUMIFS(NOx!D:D,NOx!$B:$B,$A50,NOx!$A:$A,"RSSNOx")+SUMIFS(NOx!D:D,NOx!$B:$B,$A50,NOx!$A:$A,"TRNNOx")</f>
        <v>10501.363517321408</v>
      </c>
      <c r="D50" s="15">
        <f>SUMIFS(NOx!E:E,NOx!$B:$B,$A50,NOx!$A:$A,"COMNOx")+SUMIFS(NOx!E:E,NOx!$B:$B,$A50,NOx!$A:$A,"ELCNOx")+SUMIFS(NOx!E:E,NOx!$B:$B,$A50,NOx!$A:$A,"ETHNOx")+SUMIFS(NOx!E:E,NOx!$B:$B,$A50,NOx!$A:$A,"INDNOx")+SUMIFS(NOx!E:E,NOx!$B:$B,$A50,NOx!$A:$A,"REFNOx")+SUMIFS(NOx!E:E,NOx!$B:$B,$A50,NOx!$A:$A,"RESNOx")+SUMIFS(NOx!E:E,NOx!$B:$B,$A50,NOx!$A:$A,"RSSNOx")+SUMIFS(NOx!E:E,NOx!$B:$B,$A50,NOx!$A:$A,"TRNNOx")</f>
        <v>7459.9934746946901</v>
      </c>
      <c r="E50" s="15">
        <f>SUMIFS(NOx!F:F,NOx!$B:$B,$A50,NOx!$A:$A,"COMNOx")+SUMIFS(NOx!F:F,NOx!$B:$B,$A50,NOx!$A:$A,"ELCNOx")+SUMIFS(NOx!F:F,NOx!$B:$B,$A50,NOx!$A:$A,"ETHNOx")+SUMIFS(NOx!F:F,NOx!$B:$B,$A50,NOx!$A:$A,"INDNOx")+SUMIFS(NOx!F:F,NOx!$B:$B,$A50,NOx!$A:$A,"REFNOx")+SUMIFS(NOx!F:F,NOx!$B:$B,$A50,NOx!$A:$A,"RESNOx")+SUMIFS(NOx!F:F,NOx!$B:$B,$A50,NOx!$A:$A,"RSSNOx")+SUMIFS(NOx!F:F,NOx!$B:$B,$A50,NOx!$A:$A,"TRNNOx")</f>
        <v>5767.5634099455019</v>
      </c>
      <c r="F50" s="15">
        <f>SUMIFS(NOx!G:G,NOx!$B:$B,$A50,NOx!$A:$A,"COMNOx")+SUMIFS(NOx!G:G,NOx!$B:$B,$A50,NOx!$A:$A,"ELCNOx")+SUMIFS(NOx!G:G,NOx!$B:$B,$A50,NOx!$A:$A,"ETHNOx")+SUMIFS(NOx!G:G,NOx!$B:$B,$A50,NOx!$A:$A,"INDNOx")+SUMIFS(NOx!G:G,NOx!$B:$B,$A50,NOx!$A:$A,"REFNOx")+SUMIFS(NOx!G:G,NOx!$B:$B,$A50,NOx!$A:$A,"RESNOx")+SUMIFS(NOx!G:G,NOx!$B:$B,$A50,NOx!$A:$A,"RSSNOx")+SUMIFS(NOx!G:G,NOx!$B:$B,$A50,NOx!$A:$A,"TRNNOx")</f>
        <v>4727.7340821453272</v>
      </c>
      <c r="G50" s="15">
        <f>SUMIFS(NOx!H:H,NOx!$B:$B,$A50,NOx!$A:$A,"COMNOx")+SUMIFS(NOx!H:H,NOx!$B:$B,$A50,NOx!$A:$A,"ELCNOx")+SUMIFS(NOx!H:H,NOx!$B:$B,$A50,NOx!$A:$A,"ETHNOx")+SUMIFS(NOx!H:H,NOx!$B:$B,$A50,NOx!$A:$A,"INDNOx")+SUMIFS(NOx!H:H,NOx!$B:$B,$A50,NOx!$A:$A,"REFNOx")+SUMIFS(NOx!H:H,NOx!$B:$B,$A50,NOx!$A:$A,"RESNOx")+SUMIFS(NOx!H:H,NOx!$B:$B,$A50,NOx!$A:$A,"RSSNOx")+SUMIFS(NOx!H:H,NOx!$B:$B,$A50,NOx!$A:$A,"TRNNOx")</f>
        <v>4547.465544629963</v>
      </c>
      <c r="H50" s="15">
        <f>SUMIFS(NOx!I:I,NOx!$B:$B,$A50,NOx!$A:$A,"COMNOx")+SUMIFS(NOx!I:I,NOx!$B:$B,$A50,NOx!$A:$A,"ELCNOx")+SUMIFS(NOx!I:I,NOx!$B:$B,$A50,NOx!$A:$A,"ETHNOx")+SUMIFS(NOx!I:I,NOx!$B:$B,$A50,NOx!$A:$A,"INDNOx")+SUMIFS(NOx!I:I,NOx!$B:$B,$A50,NOx!$A:$A,"REFNOx")+SUMIFS(NOx!I:I,NOx!$B:$B,$A50,NOx!$A:$A,"RESNOx")+SUMIFS(NOx!I:I,NOx!$B:$B,$A50,NOx!$A:$A,"RSSNOx")+SUMIFS(NOx!I:I,NOx!$B:$B,$A50,NOx!$A:$A,"TRNNOx")</f>
        <v>4336.7018323959801</v>
      </c>
      <c r="I50" s="15">
        <f>SUMIFS(NOx!J:J,NOx!$B:$B,$A50,NOx!$A:$A,"COMNOx")+SUMIFS(NOx!J:J,NOx!$B:$B,$A50,NOx!$A:$A,"ELCNOx")+SUMIFS(NOx!J:J,NOx!$B:$B,$A50,NOx!$A:$A,"ETHNOx")+SUMIFS(NOx!J:J,NOx!$B:$B,$A50,NOx!$A:$A,"INDNOx")+SUMIFS(NOx!J:J,NOx!$B:$B,$A50,NOx!$A:$A,"REFNOx")+SUMIFS(NOx!J:J,NOx!$B:$B,$A50,NOx!$A:$A,"RESNOx")+SUMIFS(NOx!J:J,NOx!$B:$B,$A50,NOx!$A:$A,"RSSNOx")+SUMIFS(NOx!J:J,NOx!$B:$B,$A50,NOx!$A:$A,"TRNNOx")</f>
        <v>4304.2880128626657</v>
      </c>
      <c r="J50" s="15">
        <f>SUMIFS(NOx!K:K,NOx!$B:$B,$A50,NOx!$A:$A,"COMNOx")+SUMIFS(NOx!K:K,NOx!$B:$B,$A50,NOx!$A:$A,"ELCNOx")+SUMIFS(NOx!K:K,NOx!$B:$B,$A50,NOx!$A:$A,"ETHNOx")+SUMIFS(NOx!K:K,NOx!$B:$B,$A50,NOx!$A:$A,"INDNOx")+SUMIFS(NOx!K:K,NOx!$B:$B,$A50,NOx!$A:$A,"REFNOx")+SUMIFS(NOx!K:K,NOx!$B:$B,$A50,NOx!$A:$A,"RESNOx")+SUMIFS(NOx!K:K,NOx!$B:$B,$A50,NOx!$A:$A,"RSSNOx")+SUMIFS(NOx!K:K,NOx!$B:$B,$A50,NOx!$A:$A,"TRNNOx")</f>
        <v>4099.6523305193032</v>
      </c>
      <c r="K50" s="15">
        <f>SUMIFS(NOx!L:L,NOx!$B:$B,$A50,NOx!$A:$A,"COMNOx")+SUMIFS(NOx!L:L,NOx!$B:$B,$A50,NOx!$A:$A,"ELCNOx")+SUMIFS(NOx!L:L,NOx!$B:$B,$A50,NOx!$A:$A,"ETHNOx")+SUMIFS(NOx!L:L,NOx!$B:$B,$A50,NOx!$A:$A,"INDNOx")+SUMIFS(NOx!L:L,NOx!$B:$B,$A50,NOx!$A:$A,"REFNOx")+SUMIFS(NOx!L:L,NOx!$B:$B,$A50,NOx!$A:$A,"RESNOx")+SUMIFS(NOx!L:L,NOx!$B:$B,$A50,NOx!$A:$A,"RSSNOx")+SUMIFS(NOx!L:L,NOx!$B:$B,$A50,NOx!$A:$A,"TRNNOx")</f>
        <v>3545.0254724468477</v>
      </c>
    </row>
    <row r="51" spans="1:11" x14ac:dyDescent="0.25">
      <c r="A51" s="2" t="s">
        <v>187</v>
      </c>
      <c r="B51" s="15">
        <f>SUMIFS(NOx!C:C,NOx!$B:$B,$A51,NOx!$A:$A,"COMNOx")+SUMIFS(NOx!C:C,NOx!$B:$B,$A51,NOx!$A:$A,"ELCNOx")+SUMIFS(NOx!C:C,NOx!$B:$B,$A51,NOx!$A:$A,"ETHNOx")+SUMIFS(NOx!C:C,NOx!$B:$B,$A51,NOx!$A:$A,"INDNOx")+SUMIFS(NOx!C:C,NOx!$B:$B,$A51,NOx!$A:$A,"REFNOx")+SUMIFS(NOx!C:C,NOx!$B:$B,$A51,NOx!$A:$A,"RESNOx")+SUMIFS(NOx!C:C,NOx!$B:$B,$A51,NOx!$A:$A,"RSSNOx")+SUMIFS(NOx!C:C,NOx!$B:$B,$A51,NOx!$A:$A,"TRNNOx")</f>
        <v>11156.51375629539</v>
      </c>
      <c r="C51" s="15">
        <f>SUMIFS(NOx!D:D,NOx!$B:$B,$A51,NOx!$A:$A,"COMNOx")+SUMIFS(NOx!D:D,NOx!$B:$B,$A51,NOx!$A:$A,"ELCNOx")+SUMIFS(NOx!D:D,NOx!$B:$B,$A51,NOx!$A:$A,"ETHNOx")+SUMIFS(NOx!D:D,NOx!$B:$B,$A51,NOx!$A:$A,"INDNOx")+SUMIFS(NOx!D:D,NOx!$B:$B,$A51,NOx!$A:$A,"REFNOx")+SUMIFS(NOx!D:D,NOx!$B:$B,$A51,NOx!$A:$A,"RESNOx")+SUMIFS(NOx!D:D,NOx!$B:$B,$A51,NOx!$A:$A,"RSSNOx")+SUMIFS(NOx!D:D,NOx!$B:$B,$A51,NOx!$A:$A,"TRNNOx")</f>
        <v>10501.424939508623</v>
      </c>
      <c r="D51" s="15">
        <f>SUMIFS(NOx!E:E,NOx!$B:$B,$A51,NOx!$A:$A,"COMNOx")+SUMIFS(NOx!E:E,NOx!$B:$B,$A51,NOx!$A:$A,"ELCNOx")+SUMIFS(NOx!E:E,NOx!$B:$B,$A51,NOx!$A:$A,"ETHNOx")+SUMIFS(NOx!E:E,NOx!$B:$B,$A51,NOx!$A:$A,"INDNOx")+SUMIFS(NOx!E:E,NOx!$B:$B,$A51,NOx!$A:$A,"REFNOx")+SUMIFS(NOx!E:E,NOx!$B:$B,$A51,NOx!$A:$A,"RESNOx")+SUMIFS(NOx!E:E,NOx!$B:$B,$A51,NOx!$A:$A,"RSSNOx")+SUMIFS(NOx!E:E,NOx!$B:$B,$A51,NOx!$A:$A,"TRNNOx")</f>
        <v>7460.5308713343602</v>
      </c>
      <c r="E51" s="15">
        <f>SUMIFS(NOx!F:F,NOx!$B:$B,$A51,NOx!$A:$A,"COMNOx")+SUMIFS(NOx!F:F,NOx!$B:$B,$A51,NOx!$A:$A,"ELCNOx")+SUMIFS(NOx!F:F,NOx!$B:$B,$A51,NOx!$A:$A,"ETHNOx")+SUMIFS(NOx!F:F,NOx!$B:$B,$A51,NOx!$A:$A,"INDNOx")+SUMIFS(NOx!F:F,NOx!$B:$B,$A51,NOx!$A:$A,"REFNOx")+SUMIFS(NOx!F:F,NOx!$B:$B,$A51,NOx!$A:$A,"RESNOx")+SUMIFS(NOx!F:F,NOx!$B:$B,$A51,NOx!$A:$A,"RSSNOx")+SUMIFS(NOx!F:F,NOx!$B:$B,$A51,NOx!$A:$A,"TRNNOx")</f>
        <v>5761.0948258771477</v>
      </c>
      <c r="F51" s="15">
        <f>SUMIFS(NOx!G:G,NOx!$B:$B,$A51,NOx!$A:$A,"COMNOx")+SUMIFS(NOx!G:G,NOx!$B:$B,$A51,NOx!$A:$A,"ELCNOx")+SUMIFS(NOx!G:G,NOx!$B:$B,$A51,NOx!$A:$A,"ETHNOx")+SUMIFS(NOx!G:G,NOx!$B:$B,$A51,NOx!$A:$A,"INDNOx")+SUMIFS(NOx!G:G,NOx!$B:$B,$A51,NOx!$A:$A,"REFNOx")+SUMIFS(NOx!G:G,NOx!$B:$B,$A51,NOx!$A:$A,"RESNOx")+SUMIFS(NOx!G:G,NOx!$B:$B,$A51,NOx!$A:$A,"RSSNOx")+SUMIFS(NOx!G:G,NOx!$B:$B,$A51,NOx!$A:$A,"TRNNOx")</f>
        <v>4728.9490857336632</v>
      </c>
      <c r="G51" s="15">
        <f>SUMIFS(NOx!H:H,NOx!$B:$B,$A51,NOx!$A:$A,"COMNOx")+SUMIFS(NOx!H:H,NOx!$B:$B,$A51,NOx!$A:$A,"ELCNOx")+SUMIFS(NOx!H:H,NOx!$B:$B,$A51,NOx!$A:$A,"ETHNOx")+SUMIFS(NOx!H:H,NOx!$B:$B,$A51,NOx!$A:$A,"INDNOx")+SUMIFS(NOx!H:H,NOx!$B:$B,$A51,NOx!$A:$A,"REFNOx")+SUMIFS(NOx!H:H,NOx!$B:$B,$A51,NOx!$A:$A,"RESNOx")+SUMIFS(NOx!H:H,NOx!$B:$B,$A51,NOx!$A:$A,"RSSNOx")+SUMIFS(NOx!H:H,NOx!$B:$B,$A51,NOx!$A:$A,"TRNNOx")</f>
        <v>4547.490429310531</v>
      </c>
      <c r="H51" s="15">
        <f>SUMIFS(NOx!I:I,NOx!$B:$B,$A51,NOx!$A:$A,"COMNOx")+SUMIFS(NOx!I:I,NOx!$B:$B,$A51,NOx!$A:$A,"ELCNOx")+SUMIFS(NOx!I:I,NOx!$B:$B,$A51,NOx!$A:$A,"ETHNOx")+SUMIFS(NOx!I:I,NOx!$B:$B,$A51,NOx!$A:$A,"INDNOx")+SUMIFS(NOx!I:I,NOx!$B:$B,$A51,NOx!$A:$A,"REFNOx")+SUMIFS(NOx!I:I,NOx!$B:$B,$A51,NOx!$A:$A,"RESNOx")+SUMIFS(NOx!I:I,NOx!$B:$B,$A51,NOx!$A:$A,"RSSNOx")+SUMIFS(NOx!I:I,NOx!$B:$B,$A51,NOx!$A:$A,"TRNNOx")</f>
        <v>4323.8170102161284</v>
      </c>
      <c r="I51" s="15">
        <f>SUMIFS(NOx!J:J,NOx!$B:$B,$A51,NOx!$A:$A,"COMNOx")+SUMIFS(NOx!J:J,NOx!$B:$B,$A51,NOx!$A:$A,"ELCNOx")+SUMIFS(NOx!J:J,NOx!$B:$B,$A51,NOx!$A:$A,"ETHNOx")+SUMIFS(NOx!J:J,NOx!$B:$B,$A51,NOx!$A:$A,"INDNOx")+SUMIFS(NOx!J:J,NOx!$B:$B,$A51,NOx!$A:$A,"REFNOx")+SUMIFS(NOx!J:J,NOx!$B:$B,$A51,NOx!$A:$A,"RESNOx")+SUMIFS(NOx!J:J,NOx!$B:$B,$A51,NOx!$A:$A,"RSSNOx")+SUMIFS(NOx!J:J,NOx!$B:$B,$A51,NOx!$A:$A,"TRNNOx")</f>
        <v>4291.1426400224054</v>
      </c>
      <c r="J51" s="15">
        <f>SUMIFS(NOx!K:K,NOx!$B:$B,$A51,NOx!$A:$A,"COMNOx")+SUMIFS(NOx!K:K,NOx!$B:$B,$A51,NOx!$A:$A,"ELCNOx")+SUMIFS(NOx!K:K,NOx!$B:$B,$A51,NOx!$A:$A,"ETHNOx")+SUMIFS(NOx!K:K,NOx!$B:$B,$A51,NOx!$A:$A,"INDNOx")+SUMIFS(NOx!K:K,NOx!$B:$B,$A51,NOx!$A:$A,"REFNOx")+SUMIFS(NOx!K:K,NOx!$B:$B,$A51,NOx!$A:$A,"RESNOx")+SUMIFS(NOx!K:K,NOx!$B:$B,$A51,NOx!$A:$A,"RSSNOx")+SUMIFS(NOx!K:K,NOx!$B:$B,$A51,NOx!$A:$A,"TRNNOx")</f>
        <v>4122.1297949116497</v>
      </c>
      <c r="K51" s="15">
        <f>SUMIFS(NOx!L:L,NOx!$B:$B,$A51,NOx!$A:$A,"COMNOx")+SUMIFS(NOx!L:L,NOx!$B:$B,$A51,NOx!$A:$A,"ELCNOx")+SUMIFS(NOx!L:L,NOx!$B:$B,$A51,NOx!$A:$A,"ETHNOx")+SUMIFS(NOx!L:L,NOx!$B:$B,$A51,NOx!$A:$A,"INDNOx")+SUMIFS(NOx!L:L,NOx!$B:$B,$A51,NOx!$A:$A,"REFNOx")+SUMIFS(NOx!L:L,NOx!$B:$B,$A51,NOx!$A:$A,"RESNOx")+SUMIFS(NOx!L:L,NOx!$B:$B,$A51,NOx!$A:$A,"RSSNOx")+SUMIFS(NOx!L:L,NOx!$B:$B,$A51,NOx!$A:$A,"TRNNOx")</f>
        <v>3617.3961814631098</v>
      </c>
    </row>
    <row r="52" spans="1:11" x14ac:dyDescent="0.25">
      <c r="A52" s="2" t="s">
        <v>125</v>
      </c>
      <c r="B52" s="15">
        <f>SUMIFS(NOx!C:C,NOx!$B:$B,$A52,NOx!$A:$A,"COMNOx")+SUMIFS(NOx!C:C,NOx!$B:$B,$A52,NOx!$A:$A,"ELCNOx")+SUMIFS(NOx!C:C,NOx!$B:$B,$A52,NOx!$A:$A,"ETHNOx")+SUMIFS(NOx!C:C,NOx!$B:$B,$A52,NOx!$A:$A,"INDNOx")+SUMIFS(NOx!C:C,NOx!$B:$B,$A52,NOx!$A:$A,"REFNOx")+SUMIFS(NOx!C:C,NOx!$B:$B,$A52,NOx!$A:$A,"RESNOx")+SUMIFS(NOx!C:C,NOx!$B:$B,$A52,NOx!$A:$A,"RSSNOx")+SUMIFS(NOx!C:C,NOx!$B:$B,$A52,NOx!$A:$A,"TRNNOx")</f>
        <v>11156.50640898338</v>
      </c>
      <c r="C52" s="15">
        <f>SUMIFS(NOx!D:D,NOx!$B:$B,$A52,NOx!$A:$A,"COMNOx")+SUMIFS(NOx!D:D,NOx!$B:$B,$A52,NOx!$A:$A,"ELCNOx")+SUMIFS(NOx!D:D,NOx!$B:$B,$A52,NOx!$A:$A,"ETHNOx")+SUMIFS(NOx!D:D,NOx!$B:$B,$A52,NOx!$A:$A,"INDNOx")+SUMIFS(NOx!D:D,NOx!$B:$B,$A52,NOx!$A:$A,"REFNOx")+SUMIFS(NOx!D:D,NOx!$B:$B,$A52,NOx!$A:$A,"RESNOx")+SUMIFS(NOx!D:D,NOx!$B:$B,$A52,NOx!$A:$A,"RSSNOx")+SUMIFS(NOx!D:D,NOx!$B:$B,$A52,NOx!$A:$A,"TRNNOx")</f>
        <v>10501.357961095398</v>
      </c>
      <c r="D52" s="15">
        <f>SUMIFS(NOx!E:E,NOx!$B:$B,$A52,NOx!$A:$A,"COMNOx")+SUMIFS(NOx!E:E,NOx!$B:$B,$A52,NOx!$A:$A,"ELCNOx")+SUMIFS(NOx!E:E,NOx!$B:$B,$A52,NOx!$A:$A,"ETHNOx")+SUMIFS(NOx!E:E,NOx!$B:$B,$A52,NOx!$A:$A,"INDNOx")+SUMIFS(NOx!E:E,NOx!$B:$B,$A52,NOx!$A:$A,"REFNOx")+SUMIFS(NOx!E:E,NOx!$B:$B,$A52,NOx!$A:$A,"RESNOx")+SUMIFS(NOx!E:E,NOx!$B:$B,$A52,NOx!$A:$A,"RSSNOx")+SUMIFS(NOx!E:E,NOx!$B:$B,$A52,NOx!$A:$A,"TRNNOx")</f>
        <v>7459.3815608001278</v>
      </c>
      <c r="E52" s="15">
        <f>SUMIFS(NOx!F:F,NOx!$B:$B,$A52,NOx!$A:$A,"COMNOx")+SUMIFS(NOx!F:F,NOx!$B:$B,$A52,NOx!$A:$A,"ELCNOx")+SUMIFS(NOx!F:F,NOx!$B:$B,$A52,NOx!$A:$A,"ETHNOx")+SUMIFS(NOx!F:F,NOx!$B:$B,$A52,NOx!$A:$A,"INDNOx")+SUMIFS(NOx!F:F,NOx!$B:$B,$A52,NOx!$A:$A,"REFNOx")+SUMIFS(NOx!F:F,NOx!$B:$B,$A52,NOx!$A:$A,"RESNOx")+SUMIFS(NOx!F:F,NOx!$B:$B,$A52,NOx!$A:$A,"RSSNOx")+SUMIFS(NOx!F:F,NOx!$B:$B,$A52,NOx!$A:$A,"TRNNOx")</f>
        <v>5766.0229628043071</v>
      </c>
      <c r="F52" s="15">
        <f>SUMIFS(NOx!G:G,NOx!$B:$B,$A52,NOx!$A:$A,"COMNOx")+SUMIFS(NOx!G:G,NOx!$B:$B,$A52,NOx!$A:$A,"ELCNOx")+SUMIFS(NOx!G:G,NOx!$B:$B,$A52,NOx!$A:$A,"ETHNOx")+SUMIFS(NOx!G:G,NOx!$B:$B,$A52,NOx!$A:$A,"INDNOx")+SUMIFS(NOx!G:G,NOx!$B:$B,$A52,NOx!$A:$A,"REFNOx")+SUMIFS(NOx!G:G,NOx!$B:$B,$A52,NOx!$A:$A,"RESNOx")+SUMIFS(NOx!G:G,NOx!$B:$B,$A52,NOx!$A:$A,"RSSNOx")+SUMIFS(NOx!G:G,NOx!$B:$B,$A52,NOx!$A:$A,"TRNNOx")</f>
        <v>4725.0580370607349</v>
      </c>
      <c r="G52" s="15">
        <f>SUMIFS(NOx!H:H,NOx!$B:$B,$A52,NOx!$A:$A,"COMNOx")+SUMIFS(NOx!H:H,NOx!$B:$B,$A52,NOx!$A:$A,"ELCNOx")+SUMIFS(NOx!H:H,NOx!$B:$B,$A52,NOx!$A:$A,"ETHNOx")+SUMIFS(NOx!H:H,NOx!$B:$B,$A52,NOx!$A:$A,"INDNOx")+SUMIFS(NOx!H:H,NOx!$B:$B,$A52,NOx!$A:$A,"REFNOx")+SUMIFS(NOx!H:H,NOx!$B:$B,$A52,NOx!$A:$A,"RESNOx")+SUMIFS(NOx!H:H,NOx!$B:$B,$A52,NOx!$A:$A,"RSSNOx")+SUMIFS(NOx!H:H,NOx!$B:$B,$A52,NOx!$A:$A,"TRNNOx")</f>
        <v>4541.8133791137125</v>
      </c>
      <c r="H52" s="15">
        <f>SUMIFS(NOx!I:I,NOx!$B:$B,$A52,NOx!$A:$A,"COMNOx")+SUMIFS(NOx!I:I,NOx!$B:$B,$A52,NOx!$A:$A,"ELCNOx")+SUMIFS(NOx!I:I,NOx!$B:$B,$A52,NOx!$A:$A,"ETHNOx")+SUMIFS(NOx!I:I,NOx!$B:$B,$A52,NOx!$A:$A,"INDNOx")+SUMIFS(NOx!I:I,NOx!$B:$B,$A52,NOx!$A:$A,"REFNOx")+SUMIFS(NOx!I:I,NOx!$B:$B,$A52,NOx!$A:$A,"RESNOx")+SUMIFS(NOx!I:I,NOx!$B:$B,$A52,NOx!$A:$A,"RSSNOx")+SUMIFS(NOx!I:I,NOx!$B:$B,$A52,NOx!$A:$A,"TRNNOx")</f>
        <v>4331.4541807400328</v>
      </c>
      <c r="I52" s="15">
        <f>SUMIFS(NOx!J:J,NOx!$B:$B,$A52,NOx!$A:$A,"COMNOx")+SUMIFS(NOx!J:J,NOx!$B:$B,$A52,NOx!$A:$A,"ELCNOx")+SUMIFS(NOx!J:J,NOx!$B:$B,$A52,NOx!$A:$A,"ETHNOx")+SUMIFS(NOx!J:J,NOx!$B:$B,$A52,NOx!$A:$A,"INDNOx")+SUMIFS(NOx!J:J,NOx!$B:$B,$A52,NOx!$A:$A,"REFNOx")+SUMIFS(NOx!J:J,NOx!$B:$B,$A52,NOx!$A:$A,"RESNOx")+SUMIFS(NOx!J:J,NOx!$B:$B,$A52,NOx!$A:$A,"RSSNOx")+SUMIFS(NOx!J:J,NOx!$B:$B,$A52,NOx!$A:$A,"TRNNOx")</f>
        <v>4300.5209251493752</v>
      </c>
      <c r="J52" s="15">
        <f>SUMIFS(NOx!K:K,NOx!$B:$B,$A52,NOx!$A:$A,"COMNOx")+SUMIFS(NOx!K:K,NOx!$B:$B,$A52,NOx!$A:$A,"ELCNOx")+SUMIFS(NOx!K:K,NOx!$B:$B,$A52,NOx!$A:$A,"ETHNOx")+SUMIFS(NOx!K:K,NOx!$B:$B,$A52,NOx!$A:$A,"INDNOx")+SUMIFS(NOx!K:K,NOx!$B:$B,$A52,NOx!$A:$A,"REFNOx")+SUMIFS(NOx!K:K,NOx!$B:$B,$A52,NOx!$A:$A,"RESNOx")+SUMIFS(NOx!K:K,NOx!$B:$B,$A52,NOx!$A:$A,"RSSNOx")+SUMIFS(NOx!K:K,NOx!$B:$B,$A52,NOx!$A:$A,"TRNNOx")</f>
        <v>4092.2994250322927</v>
      </c>
      <c r="K52" s="15">
        <f>SUMIFS(NOx!L:L,NOx!$B:$B,$A52,NOx!$A:$A,"COMNOx")+SUMIFS(NOx!L:L,NOx!$B:$B,$A52,NOx!$A:$A,"ELCNOx")+SUMIFS(NOx!L:L,NOx!$B:$B,$A52,NOx!$A:$A,"ETHNOx")+SUMIFS(NOx!L:L,NOx!$B:$B,$A52,NOx!$A:$A,"INDNOx")+SUMIFS(NOx!L:L,NOx!$B:$B,$A52,NOx!$A:$A,"REFNOx")+SUMIFS(NOx!L:L,NOx!$B:$B,$A52,NOx!$A:$A,"RESNOx")+SUMIFS(NOx!L:L,NOx!$B:$B,$A52,NOx!$A:$A,"RSSNOx")+SUMIFS(NOx!L:L,NOx!$B:$B,$A52,NOx!$A:$A,"TRNNOx")</f>
        <v>3528.9489825247615</v>
      </c>
    </row>
    <row r="53" spans="1:11" x14ac:dyDescent="0.25">
      <c r="A53" s="2" t="s">
        <v>126</v>
      </c>
      <c r="B53" s="15">
        <f>SUMIFS(NOx!C:C,NOx!$B:$B,$A53,NOx!$A:$A,"COMNOx")+SUMIFS(NOx!C:C,NOx!$B:$B,$A53,NOx!$A:$A,"ELCNOx")+SUMIFS(NOx!C:C,NOx!$B:$B,$A53,NOx!$A:$A,"ETHNOx")+SUMIFS(NOx!C:C,NOx!$B:$B,$A53,NOx!$A:$A,"INDNOx")+SUMIFS(NOx!C:C,NOx!$B:$B,$A53,NOx!$A:$A,"REFNOx")+SUMIFS(NOx!C:C,NOx!$B:$B,$A53,NOx!$A:$A,"RESNOx")+SUMIFS(NOx!C:C,NOx!$B:$B,$A53,NOx!$A:$A,"RSSNOx")+SUMIFS(NOx!C:C,NOx!$B:$B,$A53,NOx!$A:$A,"TRNNOx")</f>
        <v>11156.506408983267</v>
      </c>
      <c r="C53" s="15">
        <f>SUMIFS(NOx!D:D,NOx!$B:$B,$A53,NOx!$A:$A,"COMNOx")+SUMIFS(NOx!D:D,NOx!$B:$B,$A53,NOx!$A:$A,"ELCNOx")+SUMIFS(NOx!D:D,NOx!$B:$B,$A53,NOx!$A:$A,"ETHNOx")+SUMIFS(NOx!D:D,NOx!$B:$B,$A53,NOx!$A:$A,"INDNOx")+SUMIFS(NOx!D:D,NOx!$B:$B,$A53,NOx!$A:$A,"REFNOx")+SUMIFS(NOx!D:D,NOx!$B:$B,$A53,NOx!$A:$A,"RESNOx")+SUMIFS(NOx!D:D,NOx!$B:$B,$A53,NOx!$A:$A,"RSSNOx")+SUMIFS(NOx!D:D,NOx!$B:$B,$A53,NOx!$A:$A,"TRNNOx")</f>
        <v>10501.3579610954</v>
      </c>
      <c r="D53" s="15">
        <f>SUMIFS(NOx!E:E,NOx!$B:$B,$A53,NOx!$A:$A,"COMNOx")+SUMIFS(NOx!E:E,NOx!$B:$B,$A53,NOx!$A:$A,"ELCNOx")+SUMIFS(NOx!E:E,NOx!$B:$B,$A53,NOx!$A:$A,"ETHNOx")+SUMIFS(NOx!E:E,NOx!$B:$B,$A53,NOx!$A:$A,"INDNOx")+SUMIFS(NOx!E:E,NOx!$B:$B,$A53,NOx!$A:$A,"REFNOx")+SUMIFS(NOx!E:E,NOx!$B:$B,$A53,NOx!$A:$A,"RESNOx")+SUMIFS(NOx!E:E,NOx!$B:$B,$A53,NOx!$A:$A,"RSSNOx")+SUMIFS(NOx!E:E,NOx!$B:$B,$A53,NOx!$A:$A,"TRNNOx")</f>
        <v>7459.3815608001059</v>
      </c>
      <c r="E53" s="15">
        <f>SUMIFS(NOx!F:F,NOx!$B:$B,$A53,NOx!$A:$A,"COMNOx")+SUMIFS(NOx!F:F,NOx!$B:$B,$A53,NOx!$A:$A,"ELCNOx")+SUMIFS(NOx!F:F,NOx!$B:$B,$A53,NOx!$A:$A,"ETHNOx")+SUMIFS(NOx!F:F,NOx!$B:$B,$A53,NOx!$A:$A,"INDNOx")+SUMIFS(NOx!F:F,NOx!$B:$B,$A53,NOx!$A:$A,"REFNOx")+SUMIFS(NOx!F:F,NOx!$B:$B,$A53,NOx!$A:$A,"RESNOx")+SUMIFS(NOx!F:F,NOx!$B:$B,$A53,NOx!$A:$A,"RSSNOx")+SUMIFS(NOx!F:F,NOx!$B:$B,$A53,NOx!$A:$A,"TRNNOx")</f>
        <v>5766.0229628001471</v>
      </c>
      <c r="F53" s="15">
        <f>SUMIFS(NOx!G:G,NOx!$B:$B,$A53,NOx!$A:$A,"COMNOx")+SUMIFS(NOx!G:G,NOx!$B:$B,$A53,NOx!$A:$A,"ELCNOx")+SUMIFS(NOx!G:G,NOx!$B:$B,$A53,NOx!$A:$A,"ETHNOx")+SUMIFS(NOx!G:G,NOx!$B:$B,$A53,NOx!$A:$A,"INDNOx")+SUMIFS(NOx!G:G,NOx!$B:$B,$A53,NOx!$A:$A,"REFNOx")+SUMIFS(NOx!G:G,NOx!$B:$B,$A53,NOx!$A:$A,"RESNOx")+SUMIFS(NOx!G:G,NOx!$B:$B,$A53,NOx!$A:$A,"RSSNOx")+SUMIFS(NOx!G:G,NOx!$B:$B,$A53,NOx!$A:$A,"TRNNOx")</f>
        <v>4725.0580370405014</v>
      </c>
      <c r="G53" s="15">
        <f>SUMIFS(NOx!H:H,NOx!$B:$B,$A53,NOx!$A:$A,"COMNOx")+SUMIFS(NOx!H:H,NOx!$B:$B,$A53,NOx!$A:$A,"ELCNOx")+SUMIFS(NOx!H:H,NOx!$B:$B,$A53,NOx!$A:$A,"ETHNOx")+SUMIFS(NOx!H:H,NOx!$B:$B,$A53,NOx!$A:$A,"INDNOx")+SUMIFS(NOx!H:H,NOx!$B:$B,$A53,NOx!$A:$A,"REFNOx")+SUMIFS(NOx!H:H,NOx!$B:$B,$A53,NOx!$A:$A,"RESNOx")+SUMIFS(NOx!H:H,NOx!$B:$B,$A53,NOx!$A:$A,"RSSNOx")+SUMIFS(NOx!H:H,NOx!$B:$B,$A53,NOx!$A:$A,"TRNNOx")</f>
        <v>4541.8133792135022</v>
      </c>
      <c r="H53" s="15">
        <f>SUMIFS(NOx!I:I,NOx!$B:$B,$A53,NOx!$A:$A,"COMNOx")+SUMIFS(NOx!I:I,NOx!$B:$B,$A53,NOx!$A:$A,"ELCNOx")+SUMIFS(NOx!I:I,NOx!$B:$B,$A53,NOx!$A:$A,"ETHNOx")+SUMIFS(NOx!I:I,NOx!$B:$B,$A53,NOx!$A:$A,"INDNOx")+SUMIFS(NOx!I:I,NOx!$B:$B,$A53,NOx!$A:$A,"REFNOx")+SUMIFS(NOx!I:I,NOx!$B:$B,$A53,NOx!$A:$A,"RESNOx")+SUMIFS(NOx!I:I,NOx!$B:$B,$A53,NOx!$A:$A,"RSSNOx")+SUMIFS(NOx!I:I,NOx!$B:$B,$A53,NOx!$A:$A,"TRNNOx")</f>
        <v>4331.4541807397281</v>
      </c>
      <c r="I53" s="15">
        <f>SUMIFS(NOx!J:J,NOx!$B:$B,$A53,NOx!$A:$A,"COMNOx")+SUMIFS(NOx!J:J,NOx!$B:$B,$A53,NOx!$A:$A,"ELCNOx")+SUMIFS(NOx!J:J,NOx!$B:$B,$A53,NOx!$A:$A,"ETHNOx")+SUMIFS(NOx!J:J,NOx!$B:$B,$A53,NOx!$A:$A,"INDNOx")+SUMIFS(NOx!J:J,NOx!$B:$B,$A53,NOx!$A:$A,"REFNOx")+SUMIFS(NOx!J:J,NOx!$B:$B,$A53,NOx!$A:$A,"RESNOx")+SUMIFS(NOx!J:J,NOx!$B:$B,$A53,NOx!$A:$A,"RSSNOx")+SUMIFS(NOx!J:J,NOx!$B:$B,$A53,NOx!$A:$A,"TRNNOx")</f>
        <v>4300.5209251027936</v>
      </c>
      <c r="J53" s="15">
        <f>SUMIFS(NOx!K:K,NOx!$B:$B,$A53,NOx!$A:$A,"COMNOx")+SUMIFS(NOx!K:K,NOx!$B:$B,$A53,NOx!$A:$A,"ELCNOx")+SUMIFS(NOx!K:K,NOx!$B:$B,$A53,NOx!$A:$A,"ETHNOx")+SUMIFS(NOx!K:K,NOx!$B:$B,$A53,NOx!$A:$A,"INDNOx")+SUMIFS(NOx!K:K,NOx!$B:$B,$A53,NOx!$A:$A,"REFNOx")+SUMIFS(NOx!K:K,NOx!$B:$B,$A53,NOx!$A:$A,"RESNOx")+SUMIFS(NOx!K:K,NOx!$B:$B,$A53,NOx!$A:$A,"RSSNOx")+SUMIFS(NOx!K:K,NOx!$B:$B,$A53,NOx!$A:$A,"TRNNOx")</f>
        <v>4092.2994249771909</v>
      </c>
      <c r="K53" s="15">
        <f>SUMIFS(NOx!L:L,NOx!$B:$B,$A53,NOx!$A:$A,"COMNOx")+SUMIFS(NOx!L:L,NOx!$B:$B,$A53,NOx!$A:$A,"ELCNOx")+SUMIFS(NOx!L:L,NOx!$B:$B,$A53,NOx!$A:$A,"ETHNOx")+SUMIFS(NOx!L:L,NOx!$B:$B,$A53,NOx!$A:$A,"INDNOx")+SUMIFS(NOx!L:L,NOx!$B:$B,$A53,NOx!$A:$A,"REFNOx")+SUMIFS(NOx!L:L,NOx!$B:$B,$A53,NOx!$A:$A,"RESNOx")+SUMIFS(NOx!L:L,NOx!$B:$B,$A53,NOx!$A:$A,"RSSNOx")+SUMIFS(NOx!L:L,NOx!$B:$B,$A53,NOx!$A:$A,"TRNNOx")</f>
        <v>3528.9489824641751</v>
      </c>
    </row>
    <row r="54" spans="1:11" x14ac:dyDescent="0.25">
      <c r="A54" s="2" t="s">
        <v>127</v>
      </c>
      <c r="B54" s="15">
        <f>SUMIFS(NOx!C:C,NOx!$B:$B,$A54,NOx!$A:$A,"COMNOx")+SUMIFS(NOx!C:C,NOx!$B:$B,$A54,NOx!$A:$A,"ELCNOx")+SUMIFS(NOx!C:C,NOx!$B:$B,$A54,NOx!$A:$A,"ETHNOx")+SUMIFS(NOx!C:C,NOx!$B:$B,$A54,NOx!$A:$A,"INDNOx")+SUMIFS(NOx!C:C,NOx!$B:$B,$A54,NOx!$A:$A,"REFNOx")+SUMIFS(NOx!C:C,NOx!$B:$B,$A54,NOx!$A:$A,"RESNOx")+SUMIFS(NOx!C:C,NOx!$B:$B,$A54,NOx!$A:$A,"RSSNOx")+SUMIFS(NOx!C:C,NOx!$B:$B,$A54,NOx!$A:$A,"TRNNOx")</f>
        <v>11156.506408983381</v>
      </c>
      <c r="C54" s="15">
        <f>SUMIFS(NOx!D:D,NOx!$B:$B,$A54,NOx!$A:$A,"COMNOx")+SUMIFS(NOx!D:D,NOx!$B:$B,$A54,NOx!$A:$A,"ELCNOx")+SUMIFS(NOx!D:D,NOx!$B:$B,$A54,NOx!$A:$A,"ETHNOx")+SUMIFS(NOx!D:D,NOx!$B:$B,$A54,NOx!$A:$A,"INDNOx")+SUMIFS(NOx!D:D,NOx!$B:$B,$A54,NOx!$A:$A,"REFNOx")+SUMIFS(NOx!D:D,NOx!$B:$B,$A54,NOx!$A:$A,"RESNOx")+SUMIFS(NOx!D:D,NOx!$B:$B,$A54,NOx!$A:$A,"RSSNOx")+SUMIFS(NOx!D:D,NOx!$B:$B,$A54,NOx!$A:$A,"TRNNOx")</f>
        <v>10501.3579610954</v>
      </c>
      <c r="D54" s="15">
        <f>SUMIFS(NOx!E:E,NOx!$B:$B,$A54,NOx!$A:$A,"COMNOx")+SUMIFS(NOx!E:E,NOx!$B:$B,$A54,NOx!$A:$A,"ELCNOx")+SUMIFS(NOx!E:E,NOx!$B:$B,$A54,NOx!$A:$A,"ETHNOx")+SUMIFS(NOx!E:E,NOx!$B:$B,$A54,NOx!$A:$A,"INDNOx")+SUMIFS(NOx!E:E,NOx!$B:$B,$A54,NOx!$A:$A,"REFNOx")+SUMIFS(NOx!E:E,NOx!$B:$B,$A54,NOx!$A:$A,"RESNOx")+SUMIFS(NOx!E:E,NOx!$B:$B,$A54,NOx!$A:$A,"RSSNOx")+SUMIFS(NOx!E:E,NOx!$B:$B,$A54,NOx!$A:$A,"TRNNOx")</f>
        <v>7459.3815608001614</v>
      </c>
      <c r="E54" s="15">
        <f>SUMIFS(NOx!F:F,NOx!$B:$B,$A54,NOx!$A:$A,"COMNOx")+SUMIFS(NOx!F:F,NOx!$B:$B,$A54,NOx!$A:$A,"ELCNOx")+SUMIFS(NOx!F:F,NOx!$B:$B,$A54,NOx!$A:$A,"ETHNOx")+SUMIFS(NOx!F:F,NOx!$B:$B,$A54,NOx!$A:$A,"INDNOx")+SUMIFS(NOx!F:F,NOx!$B:$B,$A54,NOx!$A:$A,"REFNOx")+SUMIFS(NOx!F:F,NOx!$B:$B,$A54,NOx!$A:$A,"RESNOx")+SUMIFS(NOx!F:F,NOx!$B:$B,$A54,NOx!$A:$A,"RSSNOx")+SUMIFS(NOx!F:F,NOx!$B:$B,$A54,NOx!$A:$A,"TRNNOx")</f>
        <v>5766.0229628043207</v>
      </c>
      <c r="F54" s="15">
        <f>SUMIFS(NOx!G:G,NOx!$B:$B,$A54,NOx!$A:$A,"COMNOx")+SUMIFS(NOx!G:G,NOx!$B:$B,$A54,NOx!$A:$A,"ELCNOx")+SUMIFS(NOx!G:G,NOx!$B:$B,$A54,NOx!$A:$A,"ETHNOx")+SUMIFS(NOx!G:G,NOx!$B:$B,$A54,NOx!$A:$A,"INDNOx")+SUMIFS(NOx!G:G,NOx!$B:$B,$A54,NOx!$A:$A,"REFNOx")+SUMIFS(NOx!G:G,NOx!$B:$B,$A54,NOx!$A:$A,"RESNOx")+SUMIFS(NOx!G:G,NOx!$B:$B,$A54,NOx!$A:$A,"RSSNOx")+SUMIFS(NOx!G:G,NOx!$B:$B,$A54,NOx!$A:$A,"TRNNOx")</f>
        <v>4725.0580370615389</v>
      </c>
      <c r="G54" s="15">
        <f>SUMIFS(NOx!H:H,NOx!$B:$B,$A54,NOx!$A:$A,"COMNOx")+SUMIFS(NOx!H:H,NOx!$B:$B,$A54,NOx!$A:$A,"ELCNOx")+SUMIFS(NOx!H:H,NOx!$B:$B,$A54,NOx!$A:$A,"ETHNOx")+SUMIFS(NOx!H:H,NOx!$B:$B,$A54,NOx!$A:$A,"INDNOx")+SUMIFS(NOx!H:H,NOx!$B:$B,$A54,NOx!$A:$A,"REFNOx")+SUMIFS(NOx!H:H,NOx!$B:$B,$A54,NOx!$A:$A,"RESNOx")+SUMIFS(NOx!H:H,NOx!$B:$B,$A54,NOx!$A:$A,"RSSNOx")+SUMIFS(NOx!H:H,NOx!$B:$B,$A54,NOx!$A:$A,"TRNNOx")</f>
        <v>4541.8133791137479</v>
      </c>
      <c r="H54" s="15">
        <f>SUMIFS(NOx!I:I,NOx!$B:$B,$A54,NOx!$A:$A,"COMNOx")+SUMIFS(NOx!I:I,NOx!$B:$B,$A54,NOx!$A:$A,"ELCNOx")+SUMIFS(NOx!I:I,NOx!$B:$B,$A54,NOx!$A:$A,"ETHNOx")+SUMIFS(NOx!I:I,NOx!$B:$B,$A54,NOx!$A:$A,"INDNOx")+SUMIFS(NOx!I:I,NOx!$B:$B,$A54,NOx!$A:$A,"REFNOx")+SUMIFS(NOx!I:I,NOx!$B:$B,$A54,NOx!$A:$A,"RESNOx")+SUMIFS(NOx!I:I,NOx!$B:$B,$A54,NOx!$A:$A,"RSSNOx")+SUMIFS(NOx!I:I,NOx!$B:$B,$A54,NOx!$A:$A,"TRNNOx")</f>
        <v>4331.4541807400656</v>
      </c>
      <c r="I54" s="15">
        <f>SUMIFS(NOx!J:J,NOx!$B:$B,$A54,NOx!$A:$A,"COMNOx")+SUMIFS(NOx!J:J,NOx!$B:$B,$A54,NOx!$A:$A,"ELCNOx")+SUMIFS(NOx!J:J,NOx!$B:$B,$A54,NOx!$A:$A,"ETHNOx")+SUMIFS(NOx!J:J,NOx!$B:$B,$A54,NOx!$A:$A,"INDNOx")+SUMIFS(NOx!J:J,NOx!$B:$B,$A54,NOx!$A:$A,"REFNOx")+SUMIFS(NOx!J:J,NOx!$B:$B,$A54,NOx!$A:$A,"RESNOx")+SUMIFS(NOx!J:J,NOx!$B:$B,$A54,NOx!$A:$A,"RSSNOx")+SUMIFS(NOx!J:J,NOx!$B:$B,$A54,NOx!$A:$A,"TRNNOx")</f>
        <v>4300.5209251492379</v>
      </c>
      <c r="J54" s="15">
        <f>SUMIFS(NOx!K:K,NOx!$B:$B,$A54,NOx!$A:$A,"COMNOx")+SUMIFS(NOx!K:K,NOx!$B:$B,$A54,NOx!$A:$A,"ELCNOx")+SUMIFS(NOx!K:K,NOx!$B:$B,$A54,NOx!$A:$A,"ETHNOx")+SUMIFS(NOx!K:K,NOx!$B:$B,$A54,NOx!$A:$A,"INDNOx")+SUMIFS(NOx!K:K,NOx!$B:$B,$A54,NOx!$A:$A,"REFNOx")+SUMIFS(NOx!K:K,NOx!$B:$B,$A54,NOx!$A:$A,"RESNOx")+SUMIFS(NOx!K:K,NOx!$B:$B,$A54,NOx!$A:$A,"RSSNOx")+SUMIFS(NOx!K:K,NOx!$B:$B,$A54,NOx!$A:$A,"TRNNOx")</f>
        <v>4092.2994250322522</v>
      </c>
      <c r="K54" s="15">
        <f>SUMIFS(NOx!L:L,NOx!$B:$B,$A54,NOx!$A:$A,"COMNOx")+SUMIFS(NOx!L:L,NOx!$B:$B,$A54,NOx!$A:$A,"ELCNOx")+SUMIFS(NOx!L:L,NOx!$B:$B,$A54,NOx!$A:$A,"ETHNOx")+SUMIFS(NOx!L:L,NOx!$B:$B,$A54,NOx!$A:$A,"INDNOx")+SUMIFS(NOx!L:L,NOx!$B:$B,$A54,NOx!$A:$A,"REFNOx")+SUMIFS(NOx!L:L,NOx!$B:$B,$A54,NOx!$A:$A,"RESNOx")+SUMIFS(NOx!L:L,NOx!$B:$B,$A54,NOx!$A:$A,"RSSNOx")+SUMIFS(NOx!L:L,NOx!$B:$B,$A54,NOx!$A:$A,"TRNNOx")</f>
        <v>3528.9489825245378</v>
      </c>
    </row>
    <row r="55" spans="1:11" x14ac:dyDescent="0.25">
      <c r="A55" s="2" t="s">
        <v>128</v>
      </c>
      <c r="B55" s="15">
        <f>SUMIFS(NOx!C:C,NOx!$B:$B,$A55,NOx!$A:$A,"COMNOx")+SUMIFS(NOx!C:C,NOx!$B:$B,$A55,NOx!$A:$A,"ELCNOx")+SUMIFS(NOx!C:C,NOx!$B:$B,$A55,NOx!$A:$A,"ETHNOx")+SUMIFS(NOx!C:C,NOx!$B:$B,$A55,NOx!$A:$A,"INDNOx")+SUMIFS(NOx!C:C,NOx!$B:$B,$A55,NOx!$A:$A,"REFNOx")+SUMIFS(NOx!C:C,NOx!$B:$B,$A55,NOx!$A:$A,"RESNOx")+SUMIFS(NOx!C:C,NOx!$B:$B,$A55,NOx!$A:$A,"RSSNOx")+SUMIFS(NOx!C:C,NOx!$B:$B,$A55,NOx!$A:$A,"TRNNOx")</f>
        <v>11156.509217532152</v>
      </c>
      <c r="C55" s="15">
        <f>SUMIFS(NOx!D:D,NOx!$B:$B,$A55,NOx!$A:$A,"COMNOx")+SUMIFS(NOx!D:D,NOx!$B:$B,$A55,NOx!$A:$A,"ELCNOx")+SUMIFS(NOx!D:D,NOx!$B:$B,$A55,NOx!$A:$A,"ETHNOx")+SUMIFS(NOx!D:D,NOx!$B:$B,$A55,NOx!$A:$A,"INDNOx")+SUMIFS(NOx!D:D,NOx!$B:$B,$A55,NOx!$A:$A,"REFNOx")+SUMIFS(NOx!D:D,NOx!$B:$B,$A55,NOx!$A:$A,"RESNOx")+SUMIFS(NOx!D:D,NOx!$B:$B,$A55,NOx!$A:$A,"RSSNOx")+SUMIFS(NOx!D:D,NOx!$B:$B,$A55,NOx!$A:$A,"TRNNOx")</f>
        <v>10501.36415351789</v>
      </c>
      <c r="D55" s="15">
        <f>SUMIFS(NOx!E:E,NOx!$B:$B,$A55,NOx!$A:$A,"COMNOx")+SUMIFS(NOx!E:E,NOx!$B:$B,$A55,NOx!$A:$A,"ELCNOx")+SUMIFS(NOx!E:E,NOx!$B:$B,$A55,NOx!$A:$A,"ETHNOx")+SUMIFS(NOx!E:E,NOx!$B:$B,$A55,NOx!$A:$A,"INDNOx")+SUMIFS(NOx!E:E,NOx!$B:$B,$A55,NOx!$A:$A,"REFNOx")+SUMIFS(NOx!E:E,NOx!$B:$B,$A55,NOx!$A:$A,"RESNOx")+SUMIFS(NOx!E:E,NOx!$B:$B,$A55,NOx!$A:$A,"RSSNOx")+SUMIFS(NOx!E:E,NOx!$B:$B,$A55,NOx!$A:$A,"TRNNOx")</f>
        <v>7460.086825790735</v>
      </c>
      <c r="E55" s="15">
        <f>SUMIFS(NOx!F:F,NOx!$B:$B,$A55,NOx!$A:$A,"COMNOx")+SUMIFS(NOx!F:F,NOx!$B:$B,$A55,NOx!$A:$A,"ELCNOx")+SUMIFS(NOx!F:F,NOx!$B:$B,$A55,NOx!$A:$A,"ETHNOx")+SUMIFS(NOx!F:F,NOx!$B:$B,$A55,NOx!$A:$A,"INDNOx")+SUMIFS(NOx!F:F,NOx!$B:$B,$A55,NOx!$A:$A,"REFNOx")+SUMIFS(NOx!F:F,NOx!$B:$B,$A55,NOx!$A:$A,"RESNOx")+SUMIFS(NOx!F:F,NOx!$B:$B,$A55,NOx!$A:$A,"RSSNOx")+SUMIFS(NOx!F:F,NOx!$B:$B,$A55,NOx!$A:$A,"TRNNOx")</f>
        <v>5763.5528502880834</v>
      </c>
      <c r="F55" s="15">
        <f>SUMIFS(NOx!G:G,NOx!$B:$B,$A55,NOx!$A:$A,"COMNOx")+SUMIFS(NOx!G:G,NOx!$B:$B,$A55,NOx!$A:$A,"ELCNOx")+SUMIFS(NOx!G:G,NOx!$B:$B,$A55,NOx!$A:$A,"ETHNOx")+SUMIFS(NOx!G:G,NOx!$B:$B,$A55,NOx!$A:$A,"INDNOx")+SUMIFS(NOx!G:G,NOx!$B:$B,$A55,NOx!$A:$A,"REFNOx")+SUMIFS(NOx!G:G,NOx!$B:$B,$A55,NOx!$A:$A,"RESNOx")+SUMIFS(NOx!G:G,NOx!$B:$B,$A55,NOx!$A:$A,"RSSNOx")+SUMIFS(NOx!G:G,NOx!$B:$B,$A55,NOx!$A:$A,"TRNNOx")</f>
        <v>4724.937352814406</v>
      </c>
      <c r="G55" s="15">
        <f>SUMIFS(NOx!H:H,NOx!$B:$B,$A55,NOx!$A:$A,"COMNOx")+SUMIFS(NOx!H:H,NOx!$B:$B,$A55,NOx!$A:$A,"ELCNOx")+SUMIFS(NOx!H:H,NOx!$B:$B,$A55,NOx!$A:$A,"ETHNOx")+SUMIFS(NOx!H:H,NOx!$B:$B,$A55,NOx!$A:$A,"INDNOx")+SUMIFS(NOx!H:H,NOx!$B:$B,$A55,NOx!$A:$A,"REFNOx")+SUMIFS(NOx!H:H,NOx!$B:$B,$A55,NOx!$A:$A,"RESNOx")+SUMIFS(NOx!H:H,NOx!$B:$B,$A55,NOx!$A:$A,"RSSNOx")+SUMIFS(NOx!H:H,NOx!$B:$B,$A55,NOx!$A:$A,"TRNNOx")</f>
        <v>4540.8744918603497</v>
      </c>
      <c r="H55" s="15">
        <f>SUMIFS(NOx!I:I,NOx!$B:$B,$A55,NOx!$A:$A,"COMNOx")+SUMIFS(NOx!I:I,NOx!$B:$B,$A55,NOx!$A:$A,"ELCNOx")+SUMIFS(NOx!I:I,NOx!$B:$B,$A55,NOx!$A:$A,"ETHNOx")+SUMIFS(NOx!I:I,NOx!$B:$B,$A55,NOx!$A:$A,"INDNOx")+SUMIFS(NOx!I:I,NOx!$B:$B,$A55,NOx!$A:$A,"REFNOx")+SUMIFS(NOx!I:I,NOx!$B:$B,$A55,NOx!$A:$A,"RESNOx")+SUMIFS(NOx!I:I,NOx!$B:$B,$A55,NOx!$A:$A,"RSSNOx")+SUMIFS(NOx!I:I,NOx!$B:$B,$A55,NOx!$A:$A,"TRNNOx")</f>
        <v>4326.9886504119086</v>
      </c>
      <c r="I55" s="15">
        <f>SUMIFS(NOx!J:J,NOx!$B:$B,$A55,NOx!$A:$A,"COMNOx")+SUMIFS(NOx!J:J,NOx!$B:$B,$A55,NOx!$A:$A,"ELCNOx")+SUMIFS(NOx!J:J,NOx!$B:$B,$A55,NOx!$A:$A,"ETHNOx")+SUMIFS(NOx!J:J,NOx!$B:$B,$A55,NOx!$A:$A,"INDNOx")+SUMIFS(NOx!J:J,NOx!$B:$B,$A55,NOx!$A:$A,"REFNOx")+SUMIFS(NOx!J:J,NOx!$B:$B,$A55,NOx!$A:$A,"RESNOx")+SUMIFS(NOx!J:J,NOx!$B:$B,$A55,NOx!$A:$A,"RSSNOx")+SUMIFS(NOx!J:J,NOx!$B:$B,$A55,NOx!$A:$A,"TRNNOx")</f>
        <v>4290.1075034064324</v>
      </c>
      <c r="J55" s="15">
        <f>SUMIFS(NOx!K:K,NOx!$B:$B,$A55,NOx!$A:$A,"COMNOx")+SUMIFS(NOx!K:K,NOx!$B:$B,$A55,NOx!$A:$A,"ELCNOx")+SUMIFS(NOx!K:K,NOx!$B:$B,$A55,NOx!$A:$A,"ETHNOx")+SUMIFS(NOx!K:K,NOx!$B:$B,$A55,NOx!$A:$A,"INDNOx")+SUMIFS(NOx!K:K,NOx!$B:$B,$A55,NOx!$A:$A,"REFNOx")+SUMIFS(NOx!K:K,NOx!$B:$B,$A55,NOx!$A:$A,"RESNOx")+SUMIFS(NOx!K:K,NOx!$B:$B,$A55,NOx!$A:$A,"RSSNOx")+SUMIFS(NOx!K:K,NOx!$B:$B,$A55,NOx!$A:$A,"TRNNOx")</f>
        <v>4093.5915961122701</v>
      </c>
      <c r="K55" s="15">
        <f>SUMIFS(NOx!L:L,NOx!$B:$B,$A55,NOx!$A:$A,"COMNOx")+SUMIFS(NOx!L:L,NOx!$B:$B,$A55,NOx!$A:$A,"ELCNOx")+SUMIFS(NOx!L:L,NOx!$B:$B,$A55,NOx!$A:$A,"ETHNOx")+SUMIFS(NOx!L:L,NOx!$B:$B,$A55,NOx!$A:$A,"INDNOx")+SUMIFS(NOx!L:L,NOx!$B:$B,$A55,NOx!$A:$A,"REFNOx")+SUMIFS(NOx!L:L,NOx!$B:$B,$A55,NOx!$A:$A,"RESNOx")+SUMIFS(NOx!L:L,NOx!$B:$B,$A55,NOx!$A:$A,"RSSNOx")+SUMIFS(NOx!L:L,NOx!$B:$B,$A55,NOx!$A:$A,"TRNNOx")</f>
        <v>3494.6553195351089</v>
      </c>
    </row>
    <row r="56" spans="1:11" x14ac:dyDescent="0.25">
      <c r="A56" s="2" t="s">
        <v>129</v>
      </c>
      <c r="B56" s="15">
        <f>SUMIFS(NOx!C:C,NOx!$B:$B,$A56,NOx!$A:$A,"COMNOx")+SUMIFS(NOx!C:C,NOx!$B:$B,$A56,NOx!$A:$A,"ELCNOx")+SUMIFS(NOx!C:C,NOx!$B:$B,$A56,NOx!$A:$A,"ETHNOx")+SUMIFS(NOx!C:C,NOx!$B:$B,$A56,NOx!$A:$A,"INDNOx")+SUMIFS(NOx!C:C,NOx!$B:$B,$A56,NOx!$A:$A,"REFNOx")+SUMIFS(NOx!C:C,NOx!$B:$B,$A56,NOx!$A:$A,"RESNOx")+SUMIFS(NOx!C:C,NOx!$B:$B,$A56,NOx!$A:$A,"RSSNOx")+SUMIFS(NOx!C:C,NOx!$B:$B,$A56,NOx!$A:$A,"TRNNOx")</f>
        <v>11156.509217532148</v>
      </c>
      <c r="C56" s="15">
        <f>SUMIFS(NOx!D:D,NOx!$B:$B,$A56,NOx!$A:$A,"COMNOx")+SUMIFS(NOx!D:D,NOx!$B:$B,$A56,NOx!$A:$A,"ELCNOx")+SUMIFS(NOx!D:D,NOx!$B:$B,$A56,NOx!$A:$A,"ETHNOx")+SUMIFS(NOx!D:D,NOx!$B:$B,$A56,NOx!$A:$A,"INDNOx")+SUMIFS(NOx!D:D,NOx!$B:$B,$A56,NOx!$A:$A,"REFNOx")+SUMIFS(NOx!D:D,NOx!$B:$B,$A56,NOx!$A:$A,"RESNOx")+SUMIFS(NOx!D:D,NOx!$B:$B,$A56,NOx!$A:$A,"RSSNOx")+SUMIFS(NOx!D:D,NOx!$B:$B,$A56,NOx!$A:$A,"TRNNOx")</f>
        <v>10501.30722336928</v>
      </c>
      <c r="D56" s="15">
        <f>SUMIFS(NOx!E:E,NOx!$B:$B,$A56,NOx!$A:$A,"COMNOx")+SUMIFS(NOx!E:E,NOx!$B:$B,$A56,NOx!$A:$A,"ELCNOx")+SUMIFS(NOx!E:E,NOx!$B:$B,$A56,NOx!$A:$A,"ETHNOx")+SUMIFS(NOx!E:E,NOx!$B:$B,$A56,NOx!$A:$A,"INDNOx")+SUMIFS(NOx!E:E,NOx!$B:$B,$A56,NOx!$A:$A,"REFNOx")+SUMIFS(NOx!E:E,NOx!$B:$B,$A56,NOx!$A:$A,"RESNOx")+SUMIFS(NOx!E:E,NOx!$B:$B,$A56,NOx!$A:$A,"RSSNOx")+SUMIFS(NOx!E:E,NOx!$B:$B,$A56,NOx!$A:$A,"TRNNOx")</f>
        <v>7459.535118984064</v>
      </c>
      <c r="E56" s="15">
        <f>SUMIFS(NOx!F:F,NOx!$B:$B,$A56,NOx!$A:$A,"COMNOx")+SUMIFS(NOx!F:F,NOx!$B:$B,$A56,NOx!$A:$A,"ELCNOx")+SUMIFS(NOx!F:F,NOx!$B:$B,$A56,NOx!$A:$A,"ETHNOx")+SUMIFS(NOx!F:F,NOx!$B:$B,$A56,NOx!$A:$A,"INDNOx")+SUMIFS(NOx!F:F,NOx!$B:$B,$A56,NOx!$A:$A,"REFNOx")+SUMIFS(NOx!F:F,NOx!$B:$B,$A56,NOx!$A:$A,"RESNOx")+SUMIFS(NOx!F:F,NOx!$B:$B,$A56,NOx!$A:$A,"RSSNOx")+SUMIFS(NOx!F:F,NOx!$B:$B,$A56,NOx!$A:$A,"TRNNOx")</f>
        <v>5763.4951130965101</v>
      </c>
      <c r="F56" s="15">
        <f>SUMIFS(NOx!G:G,NOx!$B:$B,$A56,NOx!$A:$A,"COMNOx")+SUMIFS(NOx!G:G,NOx!$B:$B,$A56,NOx!$A:$A,"ELCNOx")+SUMIFS(NOx!G:G,NOx!$B:$B,$A56,NOx!$A:$A,"ETHNOx")+SUMIFS(NOx!G:G,NOx!$B:$B,$A56,NOx!$A:$A,"INDNOx")+SUMIFS(NOx!G:G,NOx!$B:$B,$A56,NOx!$A:$A,"REFNOx")+SUMIFS(NOx!G:G,NOx!$B:$B,$A56,NOx!$A:$A,"RESNOx")+SUMIFS(NOx!G:G,NOx!$B:$B,$A56,NOx!$A:$A,"RSSNOx")+SUMIFS(NOx!G:G,NOx!$B:$B,$A56,NOx!$A:$A,"TRNNOx")</f>
        <v>4724.9373528090437</v>
      </c>
      <c r="G56" s="15">
        <f>SUMIFS(NOx!H:H,NOx!$B:$B,$A56,NOx!$A:$A,"COMNOx")+SUMIFS(NOx!H:H,NOx!$B:$B,$A56,NOx!$A:$A,"ELCNOx")+SUMIFS(NOx!H:H,NOx!$B:$B,$A56,NOx!$A:$A,"ETHNOx")+SUMIFS(NOx!H:H,NOx!$B:$B,$A56,NOx!$A:$A,"INDNOx")+SUMIFS(NOx!H:H,NOx!$B:$B,$A56,NOx!$A:$A,"REFNOx")+SUMIFS(NOx!H:H,NOx!$B:$B,$A56,NOx!$A:$A,"RESNOx")+SUMIFS(NOx!H:H,NOx!$B:$B,$A56,NOx!$A:$A,"RSSNOx")+SUMIFS(NOx!H:H,NOx!$B:$B,$A56,NOx!$A:$A,"TRNNOx")</f>
        <v>4540.8744918575203</v>
      </c>
      <c r="H56" s="15">
        <f>SUMIFS(NOx!I:I,NOx!$B:$B,$A56,NOx!$A:$A,"COMNOx")+SUMIFS(NOx!I:I,NOx!$B:$B,$A56,NOx!$A:$A,"ELCNOx")+SUMIFS(NOx!I:I,NOx!$B:$B,$A56,NOx!$A:$A,"ETHNOx")+SUMIFS(NOx!I:I,NOx!$B:$B,$A56,NOx!$A:$A,"INDNOx")+SUMIFS(NOx!I:I,NOx!$B:$B,$A56,NOx!$A:$A,"REFNOx")+SUMIFS(NOx!I:I,NOx!$B:$B,$A56,NOx!$A:$A,"RESNOx")+SUMIFS(NOx!I:I,NOx!$B:$B,$A56,NOx!$A:$A,"RSSNOx")+SUMIFS(NOx!I:I,NOx!$B:$B,$A56,NOx!$A:$A,"TRNNOx")</f>
        <v>4326.9886504061533</v>
      </c>
      <c r="I56" s="15">
        <f>SUMIFS(NOx!J:J,NOx!$B:$B,$A56,NOx!$A:$A,"COMNOx")+SUMIFS(NOx!J:J,NOx!$B:$B,$A56,NOx!$A:$A,"ELCNOx")+SUMIFS(NOx!J:J,NOx!$B:$B,$A56,NOx!$A:$A,"ETHNOx")+SUMIFS(NOx!J:J,NOx!$B:$B,$A56,NOx!$A:$A,"INDNOx")+SUMIFS(NOx!J:J,NOx!$B:$B,$A56,NOx!$A:$A,"REFNOx")+SUMIFS(NOx!J:J,NOx!$B:$B,$A56,NOx!$A:$A,"RESNOx")+SUMIFS(NOx!J:J,NOx!$B:$B,$A56,NOx!$A:$A,"RSSNOx")+SUMIFS(NOx!J:J,NOx!$B:$B,$A56,NOx!$A:$A,"TRNNOx")</f>
        <v>4290.1075034090081</v>
      </c>
      <c r="J56" s="15">
        <f>SUMIFS(NOx!K:K,NOx!$B:$B,$A56,NOx!$A:$A,"COMNOx")+SUMIFS(NOx!K:K,NOx!$B:$B,$A56,NOx!$A:$A,"ELCNOx")+SUMIFS(NOx!K:K,NOx!$B:$B,$A56,NOx!$A:$A,"ETHNOx")+SUMIFS(NOx!K:K,NOx!$B:$B,$A56,NOx!$A:$A,"INDNOx")+SUMIFS(NOx!K:K,NOx!$B:$B,$A56,NOx!$A:$A,"REFNOx")+SUMIFS(NOx!K:K,NOx!$B:$B,$A56,NOx!$A:$A,"RESNOx")+SUMIFS(NOx!K:K,NOx!$B:$B,$A56,NOx!$A:$A,"RSSNOx")+SUMIFS(NOx!K:K,NOx!$B:$B,$A56,NOx!$A:$A,"TRNNOx")</f>
        <v>4093.5915961168116</v>
      </c>
      <c r="K56" s="15">
        <f>SUMIFS(NOx!L:L,NOx!$B:$B,$A56,NOx!$A:$A,"COMNOx")+SUMIFS(NOx!L:L,NOx!$B:$B,$A56,NOx!$A:$A,"ELCNOx")+SUMIFS(NOx!L:L,NOx!$B:$B,$A56,NOx!$A:$A,"ETHNOx")+SUMIFS(NOx!L:L,NOx!$B:$B,$A56,NOx!$A:$A,"INDNOx")+SUMIFS(NOx!L:L,NOx!$B:$B,$A56,NOx!$A:$A,"REFNOx")+SUMIFS(NOx!L:L,NOx!$B:$B,$A56,NOx!$A:$A,"RESNOx")+SUMIFS(NOx!L:L,NOx!$B:$B,$A56,NOx!$A:$A,"RSSNOx")+SUMIFS(NOx!L:L,NOx!$B:$B,$A56,NOx!$A:$A,"TRNNOx")</f>
        <v>3494.65531953954</v>
      </c>
    </row>
    <row r="57" spans="1:11" x14ac:dyDescent="0.25">
      <c r="A57" s="2" t="s">
        <v>130</v>
      </c>
      <c r="B57" s="15">
        <f>SUMIFS(NOx!C:C,NOx!$B:$B,$A57,NOx!$A:$A,"COMNOx")+SUMIFS(NOx!C:C,NOx!$B:$B,$A57,NOx!$A:$A,"ELCNOx")+SUMIFS(NOx!C:C,NOx!$B:$B,$A57,NOx!$A:$A,"ETHNOx")+SUMIFS(NOx!C:C,NOx!$B:$B,$A57,NOx!$A:$A,"INDNOx")+SUMIFS(NOx!C:C,NOx!$B:$B,$A57,NOx!$A:$A,"REFNOx")+SUMIFS(NOx!C:C,NOx!$B:$B,$A57,NOx!$A:$A,"RESNOx")+SUMIFS(NOx!C:C,NOx!$B:$B,$A57,NOx!$A:$A,"RSSNOx")+SUMIFS(NOx!C:C,NOx!$B:$B,$A57,NOx!$A:$A,"TRNNOx")</f>
        <v>11156.509217532144</v>
      </c>
      <c r="C57" s="15">
        <f>SUMIFS(NOx!D:D,NOx!$B:$B,$A57,NOx!$A:$A,"COMNOx")+SUMIFS(NOx!D:D,NOx!$B:$B,$A57,NOx!$A:$A,"ELCNOx")+SUMIFS(NOx!D:D,NOx!$B:$B,$A57,NOx!$A:$A,"ETHNOx")+SUMIFS(NOx!D:D,NOx!$B:$B,$A57,NOx!$A:$A,"INDNOx")+SUMIFS(NOx!D:D,NOx!$B:$B,$A57,NOx!$A:$A,"REFNOx")+SUMIFS(NOx!D:D,NOx!$B:$B,$A57,NOx!$A:$A,"RESNOx")+SUMIFS(NOx!D:D,NOx!$B:$B,$A57,NOx!$A:$A,"RSSNOx")+SUMIFS(NOx!D:D,NOx!$B:$B,$A57,NOx!$A:$A,"TRNNOx")</f>
        <v>10501.36415351789</v>
      </c>
      <c r="D57" s="15">
        <f>SUMIFS(NOx!E:E,NOx!$B:$B,$A57,NOx!$A:$A,"COMNOx")+SUMIFS(NOx!E:E,NOx!$B:$B,$A57,NOx!$A:$A,"ELCNOx")+SUMIFS(NOx!E:E,NOx!$B:$B,$A57,NOx!$A:$A,"ETHNOx")+SUMIFS(NOx!E:E,NOx!$B:$B,$A57,NOx!$A:$A,"INDNOx")+SUMIFS(NOx!E:E,NOx!$B:$B,$A57,NOx!$A:$A,"REFNOx")+SUMIFS(NOx!E:E,NOx!$B:$B,$A57,NOx!$A:$A,"RESNOx")+SUMIFS(NOx!E:E,NOx!$B:$B,$A57,NOx!$A:$A,"RSSNOx")+SUMIFS(NOx!E:E,NOx!$B:$B,$A57,NOx!$A:$A,"TRNNOx")</f>
        <v>7460.0159018544309</v>
      </c>
      <c r="E57" s="15">
        <f>SUMIFS(NOx!F:F,NOx!$B:$B,$A57,NOx!$A:$A,"COMNOx")+SUMIFS(NOx!F:F,NOx!$B:$B,$A57,NOx!$A:$A,"ELCNOx")+SUMIFS(NOx!F:F,NOx!$B:$B,$A57,NOx!$A:$A,"ETHNOx")+SUMIFS(NOx!F:F,NOx!$B:$B,$A57,NOx!$A:$A,"INDNOx")+SUMIFS(NOx!F:F,NOx!$B:$B,$A57,NOx!$A:$A,"REFNOx")+SUMIFS(NOx!F:F,NOx!$B:$B,$A57,NOx!$A:$A,"RESNOx")+SUMIFS(NOx!F:F,NOx!$B:$B,$A57,NOx!$A:$A,"RSSNOx")+SUMIFS(NOx!F:F,NOx!$B:$B,$A57,NOx!$A:$A,"TRNNOx")</f>
        <v>5763.5528502868328</v>
      </c>
      <c r="F57" s="15">
        <f>SUMIFS(NOx!G:G,NOx!$B:$B,$A57,NOx!$A:$A,"COMNOx")+SUMIFS(NOx!G:G,NOx!$B:$B,$A57,NOx!$A:$A,"ELCNOx")+SUMIFS(NOx!G:G,NOx!$B:$B,$A57,NOx!$A:$A,"ETHNOx")+SUMIFS(NOx!G:G,NOx!$B:$B,$A57,NOx!$A:$A,"INDNOx")+SUMIFS(NOx!G:G,NOx!$B:$B,$A57,NOx!$A:$A,"REFNOx")+SUMIFS(NOx!G:G,NOx!$B:$B,$A57,NOx!$A:$A,"RESNOx")+SUMIFS(NOx!G:G,NOx!$B:$B,$A57,NOx!$A:$A,"RSSNOx")+SUMIFS(NOx!G:G,NOx!$B:$B,$A57,NOx!$A:$A,"TRNNOx")</f>
        <v>4724.9373531282727</v>
      </c>
      <c r="G57" s="15">
        <f>SUMIFS(NOx!H:H,NOx!$B:$B,$A57,NOx!$A:$A,"COMNOx")+SUMIFS(NOx!H:H,NOx!$B:$B,$A57,NOx!$A:$A,"ELCNOx")+SUMIFS(NOx!H:H,NOx!$B:$B,$A57,NOx!$A:$A,"ETHNOx")+SUMIFS(NOx!H:H,NOx!$B:$B,$A57,NOx!$A:$A,"INDNOx")+SUMIFS(NOx!H:H,NOx!$B:$B,$A57,NOx!$A:$A,"REFNOx")+SUMIFS(NOx!H:H,NOx!$B:$B,$A57,NOx!$A:$A,"RESNOx")+SUMIFS(NOx!H:H,NOx!$B:$B,$A57,NOx!$A:$A,"RSSNOx")+SUMIFS(NOx!H:H,NOx!$B:$B,$A57,NOx!$A:$A,"TRNNOx")</f>
        <v>4540.8744918612783</v>
      </c>
      <c r="H57" s="15">
        <f>SUMIFS(NOx!I:I,NOx!$B:$B,$A57,NOx!$A:$A,"COMNOx")+SUMIFS(NOx!I:I,NOx!$B:$B,$A57,NOx!$A:$A,"ELCNOx")+SUMIFS(NOx!I:I,NOx!$B:$B,$A57,NOx!$A:$A,"ETHNOx")+SUMIFS(NOx!I:I,NOx!$B:$B,$A57,NOx!$A:$A,"INDNOx")+SUMIFS(NOx!I:I,NOx!$B:$B,$A57,NOx!$A:$A,"REFNOx")+SUMIFS(NOx!I:I,NOx!$B:$B,$A57,NOx!$A:$A,"RESNOx")+SUMIFS(NOx!I:I,NOx!$B:$B,$A57,NOx!$A:$A,"RSSNOx")+SUMIFS(NOx!I:I,NOx!$B:$B,$A57,NOx!$A:$A,"TRNNOx")</f>
        <v>4326.9886504169144</v>
      </c>
      <c r="I57" s="15">
        <f>SUMIFS(NOx!J:J,NOx!$B:$B,$A57,NOx!$A:$A,"COMNOx")+SUMIFS(NOx!J:J,NOx!$B:$B,$A57,NOx!$A:$A,"ELCNOx")+SUMIFS(NOx!J:J,NOx!$B:$B,$A57,NOx!$A:$A,"ETHNOx")+SUMIFS(NOx!J:J,NOx!$B:$B,$A57,NOx!$A:$A,"INDNOx")+SUMIFS(NOx!J:J,NOx!$B:$B,$A57,NOx!$A:$A,"REFNOx")+SUMIFS(NOx!J:J,NOx!$B:$B,$A57,NOx!$A:$A,"RESNOx")+SUMIFS(NOx!J:J,NOx!$B:$B,$A57,NOx!$A:$A,"RSSNOx")+SUMIFS(NOx!J:J,NOx!$B:$B,$A57,NOx!$A:$A,"TRNNOx")</f>
        <v>4290.1075034056648</v>
      </c>
      <c r="J57" s="15">
        <f>SUMIFS(NOx!K:K,NOx!$B:$B,$A57,NOx!$A:$A,"COMNOx")+SUMIFS(NOx!K:K,NOx!$B:$B,$A57,NOx!$A:$A,"ELCNOx")+SUMIFS(NOx!K:K,NOx!$B:$B,$A57,NOx!$A:$A,"ETHNOx")+SUMIFS(NOx!K:K,NOx!$B:$B,$A57,NOx!$A:$A,"INDNOx")+SUMIFS(NOx!K:K,NOx!$B:$B,$A57,NOx!$A:$A,"REFNOx")+SUMIFS(NOx!K:K,NOx!$B:$B,$A57,NOx!$A:$A,"RESNOx")+SUMIFS(NOx!K:K,NOx!$B:$B,$A57,NOx!$A:$A,"RSSNOx")+SUMIFS(NOx!K:K,NOx!$B:$B,$A57,NOx!$A:$A,"TRNNOx")</f>
        <v>4093.5915961018095</v>
      </c>
      <c r="K57" s="15">
        <f>SUMIFS(NOx!L:L,NOx!$B:$B,$A57,NOx!$A:$A,"COMNOx")+SUMIFS(NOx!L:L,NOx!$B:$B,$A57,NOx!$A:$A,"ELCNOx")+SUMIFS(NOx!L:L,NOx!$B:$B,$A57,NOx!$A:$A,"ETHNOx")+SUMIFS(NOx!L:L,NOx!$B:$B,$A57,NOx!$A:$A,"INDNOx")+SUMIFS(NOx!L:L,NOx!$B:$B,$A57,NOx!$A:$A,"REFNOx")+SUMIFS(NOx!L:L,NOx!$B:$B,$A57,NOx!$A:$A,"RESNOx")+SUMIFS(NOx!L:L,NOx!$B:$B,$A57,NOx!$A:$A,"RSSNOx")+SUMIFS(NOx!L:L,NOx!$B:$B,$A57,NOx!$A:$A,"TRNNOx")</f>
        <v>3494.65531953461</v>
      </c>
    </row>
    <row r="58" spans="1:11" x14ac:dyDescent="0.25">
      <c r="A58" s="2" t="s">
        <v>188</v>
      </c>
      <c r="B58" s="15">
        <f>SUMIFS(NOx!C:C,NOx!$B:$B,$A58,NOx!$A:$A,"COMNOx")+SUMIFS(NOx!C:C,NOx!$B:$B,$A58,NOx!$A:$A,"ELCNOx")+SUMIFS(NOx!C:C,NOx!$B:$B,$A58,NOx!$A:$A,"ETHNOx")+SUMIFS(NOx!C:C,NOx!$B:$B,$A58,NOx!$A:$A,"INDNOx")+SUMIFS(NOx!C:C,NOx!$B:$B,$A58,NOx!$A:$A,"REFNOx")+SUMIFS(NOx!C:C,NOx!$B:$B,$A58,NOx!$A:$A,"RESNOx")+SUMIFS(NOx!C:C,NOx!$B:$B,$A58,NOx!$A:$A,"RSSNOx")+SUMIFS(NOx!C:C,NOx!$B:$B,$A58,NOx!$A:$A,"TRNNOx")</f>
        <v>11156.509216831164</v>
      </c>
      <c r="C58" s="15">
        <f>SUMIFS(NOx!D:D,NOx!$B:$B,$A58,NOx!$A:$A,"COMNOx")+SUMIFS(NOx!D:D,NOx!$B:$B,$A58,NOx!$A:$A,"ELCNOx")+SUMIFS(NOx!D:D,NOx!$B:$B,$A58,NOx!$A:$A,"ETHNOx")+SUMIFS(NOx!D:D,NOx!$B:$B,$A58,NOx!$A:$A,"INDNOx")+SUMIFS(NOx!D:D,NOx!$B:$B,$A58,NOx!$A:$A,"REFNOx")+SUMIFS(NOx!D:D,NOx!$B:$B,$A58,NOx!$A:$A,"RESNOx")+SUMIFS(NOx!D:D,NOx!$B:$B,$A58,NOx!$A:$A,"RSSNOx")+SUMIFS(NOx!D:D,NOx!$B:$B,$A58,NOx!$A:$A,"TRNNOx")</f>
        <v>10501.547016128825</v>
      </c>
      <c r="D58" s="15">
        <f>SUMIFS(NOx!E:E,NOx!$B:$B,$A58,NOx!$A:$A,"COMNOx")+SUMIFS(NOx!E:E,NOx!$B:$B,$A58,NOx!$A:$A,"ELCNOx")+SUMIFS(NOx!E:E,NOx!$B:$B,$A58,NOx!$A:$A,"ETHNOx")+SUMIFS(NOx!E:E,NOx!$B:$B,$A58,NOx!$A:$A,"INDNOx")+SUMIFS(NOx!E:E,NOx!$B:$B,$A58,NOx!$A:$A,"REFNOx")+SUMIFS(NOx!E:E,NOx!$B:$B,$A58,NOx!$A:$A,"RESNOx")+SUMIFS(NOx!E:E,NOx!$B:$B,$A58,NOx!$A:$A,"RSSNOx")+SUMIFS(NOx!E:E,NOx!$B:$B,$A58,NOx!$A:$A,"TRNNOx")</f>
        <v>7460.4763840294536</v>
      </c>
      <c r="E58" s="15">
        <f>SUMIFS(NOx!F:F,NOx!$B:$B,$A58,NOx!$A:$A,"COMNOx")+SUMIFS(NOx!F:F,NOx!$B:$B,$A58,NOx!$A:$A,"ELCNOx")+SUMIFS(NOx!F:F,NOx!$B:$B,$A58,NOx!$A:$A,"ETHNOx")+SUMIFS(NOx!F:F,NOx!$B:$B,$A58,NOx!$A:$A,"INDNOx")+SUMIFS(NOx!F:F,NOx!$B:$B,$A58,NOx!$A:$A,"REFNOx")+SUMIFS(NOx!F:F,NOx!$B:$B,$A58,NOx!$A:$A,"RESNOx")+SUMIFS(NOx!F:F,NOx!$B:$B,$A58,NOx!$A:$A,"RSSNOx")+SUMIFS(NOx!F:F,NOx!$B:$B,$A58,NOx!$A:$A,"TRNNOx")</f>
        <v>5765.8255247476172</v>
      </c>
      <c r="F58" s="15">
        <f>SUMIFS(NOx!G:G,NOx!$B:$B,$A58,NOx!$A:$A,"COMNOx")+SUMIFS(NOx!G:G,NOx!$B:$B,$A58,NOx!$A:$A,"ELCNOx")+SUMIFS(NOx!G:G,NOx!$B:$B,$A58,NOx!$A:$A,"ETHNOx")+SUMIFS(NOx!G:G,NOx!$B:$B,$A58,NOx!$A:$A,"INDNOx")+SUMIFS(NOx!G:G,NOx!$B:$B,$A58,NOx!$A:$A,"REFNOx")+SUMIFS(NOx!G:G,NOx!$B:$B,$A58,NOx!$A:$A,"RESNOx")+SUMIFS(NOx!G:G,NOx!$B:$B,$A58,NOx!$A:$A,"RSSNOx")+SUMIFS(NOx!G:G,NOx!$B:$B,$A58,NOx!$A:$A,"TRNNOx")</f>
        <v>4723.8802001009717</v>
      </c>
      <c r="G58" s="15">
        <f>SUMIFS(NOx!H:H,NOx!$B:$B,$A58,NOx!$A:$A,"COMNOx")+SUMIFS(NOx!H:H,NOx!$B:$B,$A58,NOx!$A:$A,"ELCNOx")+SUMIFS(NOx!H:H,NOx!$B:$B,$A58,NOx!$A:$A,"ETHNOx")+SUMIFS(NOx!H:H,NOx!$B:$B,$A58,NOx!$A:$A,"INDNOx")+SUMIFS(NOx!H:H,NOx!$B:$B,$A58,NOx!$A:$A,"REFNOx")+SUMIFS(NOx!H:H,NOx!$B:$B,$A58,NOx!$A:$A,"RESNOx")+SUMIFS(NOx!H:H,NOx!$B:$B,$A58,NOx!$A:$A,"RSSNOx")+SUMIFS(NOx!H:H,NOx!$B:$B,$A58,NOx!$A:$A,"TRNNOx")</f>
        <v>4535.3326484922172</v>
      </c>
      <c r="H58" s="15">
        <f>SUMIFS(NOx!I:I,NOx!$B:$B,$A58,NOx!$A:$A,"COMNOx")+SUMIFS(NOx!I:I,NOx!$B:$B,$A58,NOx!$A:$A,"ELCNOx")+SUMIFS(NOx!I:I,NOx!$B:$B,$A58,NOx!$A:$A,"ETHNOx")+SUMIFS(NOx!I:I,NOx!$B:$B,$A58,NOx!$A:$A,"INDNOx")+SUMIFS(NOx!I:I,NOx!$B:$B,$A58,NOx!$A:$A,"REFNOx")+SUMIFS(NOx!I:I,NOx!$B:$B,$A58,NOx!$A:$A,"RESNOx")+SUMIFS(NOx!I:I,NOx!$B:$B,$A58,NOx!$A:$A,"RSSNOx")+SUMIFS(NOx!I:I,NOx!$B:$B,$A58,NOx!$A:$A,"TRNNOx")</f>
        <v>4320.5237367050668</v>
      </c>
      <c r="I58" s="15">
        <f>SUMIFS(NOx!J:J,NOx!$B:$B,$A58,NOx!$A:$A,"COMNOx")+SUMIFS(NOx!J:J,NOx!$B:$B,$A58,NOx!$A:$A,"ELCNOx")+SUMIFS(NOx!J:J,NOx!$B:$B,$A58,NOx!$A:$A,"ETHNOx")+SUMIFS(NOx!J:J,NOx!$B:$B,$A58,NOx!$A:$A,"INDNOx")+SUMIFS(NOx!J:J,NOx!$B:$B,$A58,NOx!$A:$A,"REFNOx")+SUMIFS(NOx!J:J,NOx!$B:$B,$A58,NOx!$A:$A,"RESNOx")+SUMIFS(NOx!J:J,NOx!$B:$B,$A58,NOx!$A:$A,"RSSNOx")+SUMIFS(NOx!J:J,NOx!$B:$B,$A58,NOx!$A:$A,"TRNNOx")</f>
        <v>4293.451867343194</v>
      </c>
      <c r="J58" s="15">
        <f>SUMIFS(NOx!K:K,NOx!$B:$B,$A58,NOx!$A:$A,"COMNOx")+SUMIFS(NOx!K:K,NOx!$B:$B,$A58,NOx!$A:$A,"ELCNOx")+SUMIFS(NOx!K:K,NOx!$B:$B,$A58,NOx!$A:$A,"ETHNOx")+SUMIFS(NOx!K:K,NOx!$B:$B,$A58,NOx!$A:$A,"INDNOx")+SUMIFS(NOx!K:K,NOx!$B:$B,$A58,NOx!$A:$A,"REFNOx")+SUMIFS(NOx!K:K,NOx!$B:$B,$A58,NOx!$A:$A,"RESNOx")+SUMIFS(NOx!K:K,NOx!$B:$B,$A58,NOx!$A:$A,"RSSNOx")+SUMIFS(NOx!K:K,NOx!$B:$B,$A58,NOx!$A:$A,"TRNNOx")</f>
        <v>4096.4922419217646</v>
      </c>
      <c r="K58" s="15">
        <f>SUMIFS(NOx!L:L,NOx!$B:$B,$A58,NOx!$A:$A,"COMNOx")+SUMIFS(NOx!L:L,NOx!$B:$B,$A58,NOx!$A:$A,"ELCNOx")+SUMIFS(NOx!L:L,NOx!$B:$B,$A58,NOx!$A:$A,"ETHNOx")+SUMIFS(NOx!L:L,NOx!$B:$B,$A58,NOx!$A:$A,"INDNOx")+SUMIFS(NOx!L:L,NOx!$B:$B,$A58,NOx!$A:$A,"REFNOx")+SUMIFS(NOx!L:L,NOx!$B:$B,$A58,NOx!$A:$A,"RESNOx")+SUMIFS(NOx!L:L,NOx!$B:$B,$A58,NOx!$A:$A,"RSSNOx")+SUMIFS(NOx!L:L,NOx!$B:$B,$A58,NOx!$A:$A,"TRNNOx")</f>
        <v>3506.3561159517139</v>
      </c>
    </row>
    <row r="59" spans="1:11" x14ac:dyDescent="0.25">
      <c r="A59" s="2" t="s">
        <v>189</v>
      </c>
      <c r="B59" s="15">
        <f>SUMIFS(NOx!C:C,NOx!$B:$B,$A59,NOx!$A:$A,"COMNOx")+SUMIFS(NOx!C:C,NOx!$B:$B,$A59,NOx!$A:$A,"ELCNOx")+SUMIFS(NOx!C:C,NOx!$B:$B,$A59,NOx!$A:$A,"ETHNOx")+SUMIFS(NOx!C:C,NOx!$B:$B,$A59,NOx!$A:$A,"INDNOx")+SUMIFS(NOx!C:C,NOx!$B:$B,$A59,NOx!$A:$A,"REFNOx")+SUMIFS(NOx!C:C,NOx!$B:$B,$A59,NOx!$A:$A,"RESNOx")+SUMIFS(NOx!C:C,NOx!$B:$B,$A59,NOx!$A:$A,"RSSNOx")+SUMIFS(NOx!C:C,NOx!$B:$B,$A59,NOx!$A:$A,"TRNNOx")</f>
        <v>11156.509216831171</v>
      </c>
      <c r="C59" s="15">
        <f>SUMIFS(NOx!D:D,NOx!$B:$B,$A59,NOx!$A:$A,"COMNOx")+SUMIFS(NOx!D:D,NOx!$B:$B,$A59,NOx!$A:$A,"ELCNOx")+SUMIFS(NOx!D:D,NOx!$B:$B,$A59,NOx!$A:$A,"ETHNOx")+SUMIFS(NOx!D:D,NOx!$B:$B,$A59,NOx!$A:$A,"INDNOx")+SUMIFS(NOx!D:D,NOx!$B:$B,$A59,NOx!$A:$A,"REFNOx")+SUMIFS(NOx!D:D,NOx!$B:$B,$A59,NOx!$A:$A,"RESNOx")+SUMIFS(NOx!D:D,NOx!$B:$B,$A59,NOx!$A:$A,"RSSNOx")+SUMIFS(NOx!D:D,NOx!$B:$B,$A59,NOx!$A:$A,"TRNNOx")</f>
        <v>10501.547016128825</v>
      </c>
      <c r="D59" s="15">
        <f>SUMIFS(NOx!E:E,NOx!$B:$B,$A59,NOx!$A:$A,"COMNOx")+SUMIFS(NOx!E:E,NOx!$B:$B,$A59,NOx!$A:$A,"ELCNOx")+SUMIFS(NOx!E:E,NOx!$B:$B,$A59,NOx!$A:$A,"ETHNOx")+SUMIFS(NOx!E:E,NOx!$B:$B,$A59,NOx!$A:$A,"INDNOx")+SUMIFS(NOx!E:E,NOx!$B:$B,$A59,NOx!$A:$A,"REFNOx")+SUMIFS(NOx!E:E,NOx!$B:$B,$A59,NOx!$A:$A,"RESNOx")+SUMIFS(NOx!E:E,NOx!$B:$B,$A59,NOx!$A:$A,"RSSNOx")+SUMIFS(NOx!E:E,NOx!$B:$B,$A59,NOx!$A:$A,"TRNNOx")</f>
        <v>7460.4763840294536</v>
      </c>
      <c r="E59" s="15">
        <f>SUMIFS(NOx!F:F,NOx!$B:$B,$A59,NOx!$A:$A,"COMNOx")+SUMIFS(NOx!F:F,NOx!$B:$B,$A59,NOx!$A:$A,"ELCNOx")+SUMIFS(NOx!F:F,NOx!$B:$B,$A59,NOx!$A:$A,"ETHNOx")+SUMIFS(NOx!F:F,NOx!$B:$B,$A59,NOx!$A:$A,"INDNOx")+SUMIFS(NOx!F:F,NOx!$B:$B,$A59,NOx!$A:$A,"REFNOx")+SUMIFS(NOx!F:F,NOx!$B:$B,$A59,NOx!$A:$A,"RESNOx")+SUMIFS(NOx!F:F,NOx!$B:$B,$A59,NOx!$A:$A,"RSSNOx")+SUMIFS(NOx!F:F,NOx!$B:$B,$A59,NOx!$A:$A,"TRNNOx")</f>
        <v>5765.8255247476282</v>
      </c>
      <c r="F59" s="15">
        <f>SUMIFS(NOx!G:G,NOx!$B:$B,$A59,NOx!$A:$A,"COMNOx")+SUMIFS(NOx!G:G,NOx!$B:$B,$A59,NOx!$A:$A,"ELCNOx")+SUMIFS(NOx!G:G,NOx!$B:$B,$A59,NOx!$A:$A,"ETHNOx")+SUMIFS(NOx!G:G,NOx!$B:$B,$A59,NOx!$A:$A,"INDNOx")+SUMIFS(NOx!G:G,NOx!$B:$B,$A59,NOx!$A:$A,"REFNOx")+SUMIFS(NOx!G:G,NOx!$B:$B,$A59,NOx!$A:$A,"RESNOx")+SUMIFS(NOx!G:G,NOx!$B:$B,$A59,NOx!$A:$A,"RSSNOx")+SUMIFS(NOx!G:G,NOx!$B:$B,$A59,NOx!$A:$A,"TRNNOx")</f>
        <v>4723.8802001009572</v>
      </c>
      <c r="G59" s="15">
        <f>SUMIFS(NOx!H:H,NOx!$B:$B,$A59,NOx!$A:$A,"COMNOx")+SUMIFS(NOx!H:H,NOx!$B:$B,$A59,NOx!$A:$A,"ELCNOx")+SUMIFS(NOx!H:H,NOx!$B:$B,$A59,NOx!$A:$A,"ETHNOx")+SUMIFS(NOx!H:H,NOx!$B:$B,$A59,NOx!$A:$A,"INDNOx")+SUMIFS(NOx!H:H,NOx!$B:$B,$A59,NOx!$A:$A,"REFNOx")+SUMIFS(NOx!H:H,NOx!$B:$B,$A59,NOx!$A:$A,"RESNOx")+SUMIFS(NOx!H:H,NOx!$B:$B,$A59,NOx!$A:$A,"RSSNOx")+SUMIFS(NOx!H:H,NOx!$B:$B,$A59,NOx!$A:$A,"TRNNOx")</f>
        <v>4535.3326484922118</v>
      </c>
      <c r="H59" s="15">
        <f>SUMIFS(NOx!I:I,NOx!$B:$B,$A59,NOx!$A:$A,"COMNOx")+SUMIFS(NOx!I:I,NOx!$B:$B,$A59,NOx!$A:$A,"ELCNOx")+SUMIFS(NOx!I:I,NOx!$B:$B,$A59,NOx!$A:$A,"ETHNOx")+SUMIFS(NOx!I:I,NOx!$B:$B,$A59,NOx!$A:$A,"INDNOx")+SUMIFS(NOx!I:I,NOx!$B:$B,$A59,NOx!$A:$A,"REFNOx")+SUMIFS(NOx!I:I,NOx!$B:$B,$A59,NOx!$A:$A,"RESNOx")+SUMIFS(NOx!I:I,NOx!$B:$B,$A59,NOx!$A:$A,"RSSNOx")+SUMIFS(NOx!I:I,NOx!$B:$B,$A59,NOx!$A:$A,"TRNNOx")</f>
        <v>4320.523736705105</v>
      </c>
      <c r="I59" s="15">
        <f>SUMIFS(NOx!J:J,NOx!$B:$B,$A59,NOx!$A:$A,"COMNOx")+SUMIFS(NOx!J:J,NOx!$B:$B,$A59,NOx!$A:$A,"ELCNOx")+SUMIFS(NOx!J:J,NOx!$B:$B,$A59,NOx!$A:$A,"ETHNOx")+SUMIFS(NOx!J:J,NOx!$B:$B,$A59,NOx!$A:$A,"INDNOx")+SUMIFS(NOx!J:J,NOx!$B:$B,$A59,NOx!$A:$A,"REFNOx")+SUMIFS(NOx!J:J,NOx!$B:$B,$A59,NOx!$A:$A,"RESNOx")+SUMIFS(NOx!J:J,NOx!$B:$B,$A59,NOx!$A:$A,"RSSNOx")+SUMIFS(NOx!J:J,NOx!$B:$B,$A59,NOx!$A:$A,"TRNNOx")</f>
        <v>4293.4518673432485</v>
      </c>
      <c r="J59" s="15">
        <f>SUMIFS(NOx!K:K,NOx!$B:$B,$A59,NOx!$A:$A,"COMNOx")+SUMIFS(NOx!K:K,NOx!$B:$B,$A59,NOx!$A:$A,"ELCNOx")+SUMIFS(NOx!K:K,NOx!$B:$B,$A59,NOx!$A:$A,"ETHNOx")+SUMIFS(NOx!K:K,NOx!$B:$B,$A59,NOx!$A:$A,"INDNOx")+SUMIFS(NOx!K:K,NOx!$B:$B,$A59,NOx!$A:$A,"REFNOx")+SUMIFS(NOx!K:K,NOx!$B:$B,$A59,NOx!$A:$A,"RESNOx")+SUMIFS(NOx!K:K,NOx!$B:$B,$A59,NOx!$A:$A,"RSSNOx")+SUMIFS(NOx!K:K,NOx!$B:$B,$A59,NOx!$A:$A,"TRNNOx")</f>
        <v>4096.4922419218228</v>
      </c>
      <c r="K59" s="15">
        <f>SUMIFS(NOx!L:L,NOx!$B:$B,$A59,NOx!$A:$A,"COMNOx")+SUMIFS(NOx!L:L,NOx!$B:$B,$A59,NOx!$A:$A,"ELCNOx")+SUMIFS(NOx!L:L,NOx!$B:$B,$A59,NOx!$A:$A,"ETHNOx")+SUMIFS(NOx!L:L,NOx!$B:$B,$A59,NOx!$A:$A,"INDNOx")+SUMIFS(NOx!L:L,NOx!$B:$B,$A59,NOx!$A:$A,"REFNOx")+SUMIFS(NOx!L:L,NOx!$B:$B,$A59,NOx!$A:$A,"RESNOx")+SUMIFS(NOx!L:L,NOx!$B:$B,$A59,NOx!$A:$A,"RSSNOx")+SUMIFS(NOx!L:L,NOx!$B:$B,$A59,NOx!$A:$A,"TRNNOx")</f>
        <v>3506.3561159515266</v>
      </c>
    </row>
    <row r="60" spans="1:11" x14ac:dyDescent="0.25">
      <c r="A60" s="2" t="s">
        <v>190</v>
      </c>
      <c r="B60" s="15">
        <f>SUMIFS(NOx!C:C,NOx!$B:$B,$A60,NOx!$A:$A,"COMNOx")+SUMIFS(NOx!C:C,NOx!$B:$B,$A60,NOx!$A:$A,"ELCNOx")+SUMIFS(NOx!C:C,NOx!$B:$B,$A60,NOx!$A:$A,"ETHNOx")+SUMIFS(NOx!C:C,NOx!$B:$B,$A60,NOx!$A:$A,"INDNOx")+SUMIFS(NOx!C:C,NOx!$B:$B,$A60,NOx!$A:$A,"REFNOx")+SUMIFS(NOx!C:C,NOx!$B:$B,$A60,NOx!$A:$A,"RESNOx")+SUMIFS(NOx!C:C,NOx!$B:$B,$A60,NOx!$A:$A,"RSSNOx")+SUMIFS(NOx!C:C,NOx!$B:$B,$A60,NOx!$A:$A,"TRNNOx")</f>
        <v>11156.509216831171</v>
      </c>
      <c r="C60" s="15">
        <f>SUMIFS(NOx!D:D,NOx!$B:$B,$A60,NOx!$A:$A,"COMNOx")+SUMIFS(NOx!D:D,NOx!$B:$B,$A60,NOx!$A:$A,"ELCNOx")+SUMIFS(NOx!D:D,NOx!$B:$B,$A60,NOx!$A:$A,"ETHNOx")+SUMIFS(NOx!D:D,NOx!$B:$B,$A60,NOx!$A:$A,"INDNOx")+SUMIFS(NOx!D:D,NOx!$B:$B,$A60,NOx!$A:$A,"REFNOx")+SUMIFS(NOx!D:D,NOx!$B:$B,$A60,NOx!$A:$A,"RESNOx")+SUMIFS(NOx!D:D,NOx!$B:$B,$A60,NOx!$A:$A,"RSSNOx")+SUMIFS(NOx!D:D,NOx!$B:$B,$A60,NOx!$A:$A,"TRNNOx")</f>
        <v>10501.547016159231</v>
      </c>
      <c r="D60" s="15">
        <f>SUMIFS(NOx!E:E,NOx!$B:$B,$A60,NOx!$A:$A,"COMNOx")+SUMIFS(NOx!E:E,NOx!$B:$B,$A60,NOx!$A:$A,"ELCNOx")+SUMIFS(NOx!E:E,NOx!$B:$B,$A60,NOx!$A:$A,"ETHNOx")+SUMIFS(NOx!E:E,NOx!$B:$B,$A60,NOx!$A:$A,"INDNOx")+SUMIFS(NOx!E:E,NOx!$B:$B,$A60,NOx!$A:$A,"REFNOx")+SUMIFS(NOx!E:E,NOx!$B:$B,$A60,NOx!$A:$A,"RESNOx")+SUMIFS(NOx!E:E,NOx!$B:$B,$A60,NOx!$A:$A,"RSSNOx")+SUMIFS(NOx!E:E,NOx!$B:$B,$A60,NOx!$A:$A,"TRNNOx")</f>
        <v>7459.560047799735</v>
      </c>
      <c r="E60" s="15">
        <f>SUMIFS(NOx!F:F,NOx!$B:$B,$A60,NOx!$A:$A,"COMNOx")+SUMIFS(NOx!F:F,NOx!$B:$B,$A60,NOx!$A:$A,"ELCNOx")+SUMIFS(NOx!F:F,NOx!$B:$B,$A60,NOx!$A:$A,"ETHNOx")+SUMIFS(NOx!F:F,NOx!$B:$B,$A60,NOx!$A:$A,"INDNOx")+SUMIFS(NOx!F:F,NOx!$B:$B,$A60,NOx!$A:$A,"REFNOx")+SUMIFS(NOx!F:F,NOx!$B:$B,$A60,NOx!$A:$A,"RESNOx")+SUMIFS(NOx!F:F,NOx!$B:$B,$A60,NOx!$A:$A,"RSSNOx")+SUMIFS(NOx!F:F,NOx!$B:$B,$A60,NOx!$A:$A,"TRNNOx")</f>
        <v>5765.7677875443032</v>
      </c>
      <c r="F60" s="15">
        <f>SUMIFS(NOx!G:G,NOx!$B:$B,$A60,NOx!$A:$A,"COMNOx")+SUMIFS(NOx!G:G,NOx!$B:$B,$A60,NOx!$A:$A,"ELCNOx")+SUMIFS(NOx!G:G,NOx!$B:$B,$A60,NOx!$A:$A,"ETHNOx")+SUMIFS(NOx!G:G,NOx!$B:$B,$A60,NOx!$A:$A,"INDNOx")+SUMIFS(NOx!G:G,NOx!$B:$B,$A60,NOx!$A:$A,"REFNOx")+SUMIFS(NOx!G:G,NOx!$B:$B,$A60,NOx!$A:$A,"RESNOx")+SUMIFS(NOx!G:G,NOx!$B:$B,$A60,NOx!$A:$A,"RSSNOx")+SUMIFS(NOx!G:G,NOx!$B:$B,$A60,NOx!$A:$A,"TRNNOx")</f>
        <v>4723.8802001009572</v>
      </c>
      <c r="G60" s="15">
        <f>SUMIFS(NOx!H:H,NOx!$B:$B,$A60,NOx!$A:$A,"COMNOx")+SUMIFS(NOx!H:H,NOx!$B:$B,$A60,NOx!$A:$A,"ELCNOx")+SUMIFS(NOx!H:H,NOx!$B:$B,$A60,NOx!$A:$A,"ETHNOx")+SUMIFS(NOx!H:H,NOx!$B:$B,$A60,NOx!$A:$A,"INDNOx")+SUMIFS(NOx!H:H,NOx!$B:$B,$A60,NOx!$A:$A,"REFNOx")+SUMIFS(NOx!H:H,NOx!$B:$B,$A60,NOx!$A:$A,"RESNOx")+SUMIFS(NOx!H:H,NOx!$B:$B,$A60,NOx!$A:$A,"RSSNOx")+SUMIFS(NOx!H:H,NOx!$B:$B,$A60,NOx!$A:$A,"TRNNOx")</f>
        <v>4535.3326484923218</v>
      </c>
      <c r="H60" s="15">
        <f>SUMIFS(NOx!I:I,NOx!$B:$B,$A60,NOx!$A:$A,"COMNOx")+SUMIFS(NOx!I:I,NOx!$B:$B,$A60,NOx!$A:$A,"ELCNOx")+SUMIFS(NOx!I:I,NOx!$B:$B,$A60,NOx!$A:$A,"ETHNOx")+SUMIFS(NOx!I:I,NOx!$B:$B,$A60,NOx!$A:$A,"INDNOx")+SUMIFS(NOx!I:I,NOx!$B:$B,$A60,NOx!$A:$A,"REFNOx")+SUMIFS(NOx!I:I,NOx!$B:$B,$A60,NOx!$A:$A,"RESNOx")+SUMIFS(NOx!I:I,NOx!$B:$B,$A60,NOx!$A:$A,"RSSNOx")+SUMIFS(NOx!I:I,NOx!$B:$B,$A60,NOx!$A:$A,"TRNNOx")</f>
        <v>4320.5237367050704</v>
      </c>
      <c r="I60" s="15">
        <f>SUMIFS(NOx!J:J,NOx!$B:$B,$A60,NOx!$A:$A,"COMNOx")+SUMIFS(NOx!J:J,NOx!$B:$B,$A60,NOx!$A:$A,"ELCNOx")+SUMIFS(NOx!J:J,NOx!$B:$B,$A60,NOx!$A:$A,"ETHNOx")+SUMIFS(NOx!J:J,NOx!$B:$B,$A60,NOx!$A:$A,"INDNOx")+SUMIFS(NOx!J:J,NOx!$B:$B,$A60,NOx!$A:$A,"REFNOx")+SUMIFS(NOx!J:J,NOx!$B:$B,$A60,NOx!$A:$A,"RESNOx")+SUMIFS(NOx!J:J,NOx!$B:$B,$A60,NOx!$A:$A,"RSSNOx")+SUMIFS(NOx!J:J,NOx!$B:$B,$A60,NOx!$A:$A,"TRNNOx")</f>
        <v>4293.4518673431157</v>
      </c>
      <c r="J60" s="15">
        <f>SUMIFS(NOx!K:K,NOx!$B:$B,$A60,NOx!$A:$A,"COMNOx")+SUMIFS(NOx!K:K,NOx!$B:$B,$A60,NOx!$A:$A,"ELCNOx")+SUMIFS(NOx!K:K,NOx!$B:$B,$A60,NOx!$A:$A,"ETHNOx")+SUMIFS(NOx!K:K,NOx!$B:$B,$A60,NOx!$A:$A,"INDNOx")+SUMIFS(NOx!K:K,NOx!$B:$B,$A60,NOx!$A:$A,"REFNOx")+SUMIFS(NOx!K:K,NOx!$B:$B,$A60,NOx!$A:$A,"RESNOx")+SUMIFS(NOx!K:K,NOx!$B:$B,$A60,NOx!$A:$A,"RSSNOx")+SUMIFS(NOx!K:K,NOx!$B:$B,$A60,NOx!$A:$A,"TRNNOx")</f>
        <v>4096.4922419217501</v>
      </c>
      <c r="K60" s="15">
        <f>SUMIFS(NOx!L:L,NOx!$B:$B,$A60,NOx!$A:$A,"COMNOx")+SUMIFS(NOx!L:L,NOx!$B:$B,$A60,NOx!$A:$A,"ELCNOx")+SUMIFS(NOx!L:L,NOx!$B:$B,$A60,NOx!$A:$A,"ETHNOx")+SUMIFS(NOx!L:L,NOx!$B:$B,$A60,NOx!$A:$A,"INDNOx")+SUMIFS(NOx!L:L,NOx!$B:$B,$A60,NOx!$A:$A,"REFNOx")+SUMIFS(NOx!L:L,NOx!$B:$B,$A60,NOx!$A:$A,"RESNOx")+SUMIFS(NOx!L:L,NOx!$B:$B,$A60,NOx!$A:$A,"RSSNOx")+SUMIFS(NOx!L:L,NOx!$B:$B,$A60,NOx!$A:$A,"TRNNOx")</f>
        <v>3506.3561158176581</v>
      </c>
    </row>
    <row r="61" spans="1:11" x14ac:dyDescent="0.25">
      <c r="A61" s="2" t="s">
        <v>191</v>
      </c>
      <c r="B61" s="15">
        <f>SUMIFS(NOx!C:C,NOx!$B:$B,$A61,NOx!$A:$A,"COMNOx")+SUMIFS(NOx!C:C,NOx!$B:$B,$A61,NOx!$A:$A,"ELCNOx")+SUMIFS(NOx!C:C,NOx!$B:$B,$A61,NOx!$A:$A,"ETHNOx")+SUMIFS(NOx!C:C,NOx!$B:$B,$A61,NOx!$A:$A,"INDNOx")+SUMIFS(NOx!C:C,NOx!$B:$B,$A61,NOx!$A:$A,"REFNOx")+SUMIFS(NOx!C:C,NOx!$B:$B,$A61,NOx!$A:$A,"RESNOx")+SUMIFS(NOx!C:C,NOx!$B:$B,$A61,NOx!$A:$A,"RSSNOx")+SUMIFS(NOx!C:C,NOx!$B:$B,$A61,NOx!$A:$A,"TRNNOx")</f>
        <v>11156.513756251865</v>
      </c>
      <c r="C61" s="15">
        <f>SUMIFS(NOx!D:D,NOx!$B:$B,$A61,NOx!$A:$A,"COMNOx")+SUMIFS(NOx!D:D,NOx!$B:$B,$A61,NOx!$A:$A,"ELCNOx")+SUMIFS(NOx!D:D,NOx!$B:$B,$A61,NOx!$A:$A,"ETHNOx")+SUMIFS(NOx!D:D,NOx!$B:$B,$A61,NOx!$A:$A,"INDNOx")+SUMIFS(NOx!D:D,NOx!$B:$B,$A61,NOx!$A:$A,"REFNOx")+SUMIFS(NOx!D:D,NOx!$B:$B,$A61,NOx!$A:$A,"RESNOx")+SUMIFS(NOx!D:D,NOx!$B:$B,$A61,NOx!$A:$A,"RSSNOx")+SUMIFS(NOx!D:D,NOx!$B:$B,$A61,NOx!$A:$A,"TRNNOx")</f>
        <v>10501.681313529512</v>
      </c>
      <c r="D61" s="15">
        <f>SUMIFS(NOx!E:E,NOx!$B:$B,$A61,NOx!$A:$A,"COMNOx")+SUMIFS(NOx!E:E,NOx!$B:$B,$A61,NOx!$A:$A,"ELCNOx")+SUMIFS(NOx!E:E,NOx!$B:$B,$A61,NOx!$A:$A,"ETHNOx")+SUMIFS(NOx!E:E,NOx!$B:$B,$A61,NOx!$A:$A,"INDNOx")+SUMIFS(NOx!E:E,NOx!$B:$B,$A61,NOx!$A:$A,"REFNOx")+SUMIFS(NOx!E:E,NOx!$B:$B,$A61,NOx!$A:$A,"RESNOx")+SUMIFS(NOx!E:E,NOx!$B:$B,$A61,NOx!$A:$A,"RSSNOx")+SUMIFS(NOx!E:E,NOx!$B:$B,$A61,NOx!$A:$A,"TRNNOx")</f>
        <v>7460.5437650358208</v>
      </c>
      <c r="E61" s="15">
        <f>SUMIFS(NOx!F:F,NOx!$B:$B,$A61,NOx!$A:$A,"COMNOx")+SUMIFS(NOx!F:F,NOx!$B:$B,$A61,NOx!$A:$A,"ELCNOx")+SUMIFS(NOx!F:F,NOx!$B:$B,$A61,NOx!$A:$A,"ETHNOx")+SUMIFS(NOx!F:F,NOx!$B:$B,$A61,NOx!$A:$A,"INDNOx")+SUMIFS(NOx!F:F,NOx!$B:$B,$A61,NOx!$A:$A,"REFNOx")+SUMIFS(NOx!F:F,NOx!$B:$B,$A61,NOx!$A:$A,"RESNOx")+SUMIFS(NOx!F:F,NOx!$B:$B,$A61,NOx!$A:$A,"RSSNOx")+SUMIFS(NOx!F:F,NOx!$B:$B,$A61,NOx!$A:$A,"TRNNOx")</f>
        <v>5761.4852079249376</v>
      </c>
      <c r="F61" s="15">
        <f>SUMIFS(NOx!G:G,NOx!$B:$B,$A61,NOx!$A:$A,"COMNOx")+SUMIFS(NOx!G:G,NOx!$B:$B,$A61,NOx!$A:$A,"ELCNOx")+SUMIFS(NOx!G:G,NOx!$B:$B,$A61,NOx!$A:$A,"ETHNOx")+SUMIFS(NOx!G:G,NOx!$B:$B,$A61,NOx!$A:$A,"INDNOx")+SUMIFS(NOx!G:G,NOx!$B:$B,$A61,NOx!$A:$A,"REFNOx")+SUMIFS(NOx!G:G,NOx!$B:$B,$A61,NOx!$A:$A,"RESNOx")+SUMIFS(NOx!G:G,NOx!$B:$B,$A61,NOx!$A:$A,"RSSNOx")+SUMIFS(NOx!G:G,NOx!$B:$B,$A61,NOx!$A:$A,"TRNNOx")</f>
        <v>4729.3231958480974</v>
      </c>
      <c r="G61" s="15">
        <f>SUMIFS(NOx!H:H,NOx!$B:$B,$A61,NOx!$A:$A,"COMNOx")+SUMIFS(NOx!H:H,NOx!$B:$B,$A61,NOx!$A:$A,"ELCNOx")+SUMIFS(NOx!H:H,NOx!$B:$B,$A61,NOx!$A:$A,"ETHNOx")+SUMIFS(NOx!H:H,NOx!$B:$B,$A61,NOx!$A:$A,"INDNOx")+SUMIFS(NOx!H:H,NOx!$B:$B,$A61,NOx!$A:$A,"REFNOx")+SUMIFS(NOx!H:H,NOx!$B:$B,$A61,NOx!$A:$A,"RESNOx")+SUMIFS(NOx!H:H,NOx!$B:$B,$A61,NOx!$A:$A,"RSSNOx")+SUMIFS(NOx!H:H,NOx!$B:$B,$A61,NOx!$A:$A,"TRNNOx")</f>
        <v>4543.6600118908009</v>
      </c>
      <c r="H61" s="15">
        <f>SUMIFS(NOx!I:I,NOx!$B:$B,$A61,NOx!$A:$A,"COMNOx")+SUMIFS(NOx!I:I,NOx!$B:$B,$A61,NOx!$A:$A,"ELCNOx")+SUMIFS(NOx!I:I,NOx!$B:$B,$A61,NOx!$A:$A,"ETHNOx")+SUMIFS(NOx!I:I,NOx!$B:$B,$A61,NOx!$A:$A,"INDNOx")+SUMIFS(NOx!I:I,NOx!$B:$B,$A61,NOx!$A:$A,"REFNOx")+SUMIFS(NOx!I:I,NOx!$B:$B,$A61,NOx!$A:$A,"RESNOx")+SUMIFS(NOx!I:I,NOx!$B:$B,$A61,NOx!$A:$A,"RSSNOx")+SUMIFS(NOx!I:I,NOx!$B:$B,$A61,NOx!$A:$A,"TRNNOx")</f>
        <v>4322.0600549268274</v>
      </c>
      <c r="I61" s="15">
        <f>SUMIFS(NOx!J:J,NOx!$B:$B,$A61,NOx!$A:$A,"COMNOx")+SUMIFS(NOx!J:J,NOx!$B:$B,$A61,NOx!$A:$A,"ELCNOx")+SUMIFS(NOx!J:J,NOx!$B:$B,$A61,NOx!$A:$A,"ETHNOx")+SUMIFS(NOx!J:J,NOx!$B:$B,$A61,NOx!$A:$A,"INDNOx")+SUMIFS(NOx!J:J,NOx!$B:$B,$A61,NOx!$A:$A,"REFNOx")+SUMIFS(NOx!J:J,NOx!$B:$B,$A61,NOx!$A:$A,"RESNOx")+SUMIFS(NOx!J:J,NOx!$B:$B,$A61,NOx!$A:$A,"RSSNOx")+SUMIFS(NOx!J:J,NOx!$B:$B,$A61,NOx!$A:$A,"TRNNOx")</f>
        <v>4278.746563521363</v>
      </c>
      <c r="J61" s="15">
        <f>SUMIFS(NOx!K:K,NOx!$B:$B,$A61,NOx!$A:$A,"COMNOx")+SUMIFS(NOx!K:K,NOx!$B:$B,$A61,NOx!$A:$A,"ELCNOx")+SUMIFS(NOx!K:K,NOx!$B:$B,$A61,NOx!$A:$A,"ETHNOx")+SUMIFS(NOx!K:K,NOx!$B:$B,$A61,NOx!$A:$A,"INDNOx")+SUMIFS(NOx!K:K,NOx!$B:$B,$A61,NOx!$A:$A,"REFNOx")+SUMIFS(NOx!K:K,NOx!$B:$B,$A61,NOx!$A:$A,"RESNOx")+SUMIFS(NOx!K:K,NOx!$B:$B,$A61,NOx!$A:$A,"RSSNOx")+SUMIFS(NOx!K:K,NOx!$B:$B,$A61,NOx!$A:$A,"TRNNOx")</f>
        <v>4101.0835756361257</v>
      </c>
      <c r="K61" s="15">
        <f>SUMIFS(NOx!L:L,NOx!$B:$B,$A61,NOx!$A:$A,"COMNOx")+SUMIFS(NOx!L:L,NOx!$B:$B,$A61,NOx!$A:$A,"ELCNOx")+SUMIFS(NOx!L:L,NOx!$B:$B,$A61,NOx!$A:$A,"ETHNOx")+SUMIFS(NOx!L:L,NOx!$B:$B,$A61,NOx!$A:$A,"INDNOx")+SUMIFS(NOx!L:L,NOx!$B:$B,$A61,NOx!$A:$A,"REFNOx")+SUMIFS(NOx!L:L,NOx!$B:$B,$A61,NOx!$A:$A,"RESNOx")+SUMIFS(NOx!L:L,NOx!$B:$B,$A61,NOx!$A:$A,"RSSNOx")+SUMIFS(NOx!L:L,NOx!$B:$B,$A61,NOx!$A:$A,"TRNNOx")</f>
        <v>3573.0064023715413</v>
      </c>
    </row>
    <row r="62" spans="1:11" x14ac:dyDescent="0.25">
      <c r="A62" s="2" t="s">
        <v>192</v>
      </c>
      <c r="B62" s="15">
        <f>SUMIFS(NOx!C:C,NOx!$B:$B,$A62,NOx!$A:$A,"COMNOx")+SUMIFS(NOx!C:C,NOx!$B:$B,$A62,NOx!$A:$A,"ELCNOx")+SUMIFS(NOx!C:C,NOx!$B:$B,$A62,NOx!$A:$A,"ETHNOx")+SUMIFS(NOx!C:C,NOx!$B:$B,$A62,NOx!$A:$A,"INDNOx")+SUMIFS(NOx!C:C,NOx!$B:$B,$A62,NOx!$A:$A,"REFNOx")+SUMIFS(NOx!C:C,NOx!$B:$B,$A62,NOx!$A:$A,"RESNOx")+SUMIFS(NOx!C:C,NOx!$B:$B,$A62,NOx!$A:$A,"RSSNOx")+SUMIFS(NOx!C:C,NOx!$B:$B,$A62,NOx!$A:$A,"TRNNOx")</f>
        <v>11156.513756251865</v>
      </c>
      <c r="C62" s="15">
        <f>SUMIFS(NOx!D:D,NOx!$B:$B,$A62,NOx!$A:$A,"COMNOx")+SUMIFS(NOx!D:D,NOx!$B:$B,$A62,NOx!$A:$A,"ELCNOx")+SUMIFS(NOx!D:D,NOx!$B:$B,$A62,NOx!$A:$A,"ETHNOx")+SUMIFS(NOx!D:D,NOx!$B:$B,$A62,NOx!$A:$A,"INDNOx")+SUMIFS(NOx!D:D,NOx!$B:$B,$A62,NOx!$A:$A,"REFNOx")+SUMIFS(NOx!D:D,NOx!$B:$B,$A62,NOx!$A:$A,"RESNOx")+SUMIFS(NOx!D:D,NOx!$B:$B,$A62,NOx!$A:$A,"RSSNOx")+SUMIFS(NOx!D:D,NOx!$B:$B,$A62,NOx!$A:$A,"TRNNOx")</f>
        <v>10501.681313529896</v>
      </c>
      <c r="D62" s="15">
        <f>SUMIFS(NOx!E:E,NOx!$B:$B,$A62,NOx!$A:$A,"COMNOx")+SUMIFS(NOx!E:E,NOx!$B:$B,$A62,NOx!$A:$A,"ELCNOx")+SUMIFS(NOx!E:E,NOx!$B:$B,$A62,NOx!$A:$A,"ETHNOx")+SUMIFS(NOx!E:E,NOx!$B:$B,$A62,NOx!$A:$A,"INDNOx")+SUMIFS(NOx!E:E,NOx!$B:$B,$A62,NOx!$A:$A,"REFNOx")+SUMIFS(NOx!E:E,NOx!$B:$B,$A62,NOx!$A:$A,"RESNOx")+SUMIFS(NOx!E:E,NOx!$B:$B,$A62,NOx!$A:$A,"RSSNOx")+SUMIFS(NOx!E:E,NOx!$B:$B,$A62,NOx!$A:$A,"TRNNOx")</f>
        <v>7459.6274288058512</v>
      </c>
      <c r="E62" s="15">
        <f>SUMIFS(NOx!F:F,NOx!$B:$B,$A62,NOx!$A:$A,"COMNOx")+SUMIFS(NOx!F:F,NOx!$B:$B,$A62,NOx!$A:$A,"ELCNOx")+SUMIFS(NOx!F:F,NOx!$B:$B,$A62,NOx!$A:$A,"ETHNOx")+SUMIFS(NOx!F:F,NOx!$B:$B,$A62,NOx!$A:$A,"INDNOx")+SUMIFS(NOx!F:F,NOx!$B:$B,$A62,NOx!$A:$A,"REFNOx")+SUMIFS(NOx!F:F,NOx!$B:$B,$A62,NOx!$A:$A,"RESNOx")+SUMIFS(NOx!F:F,NOx!$B:$B,$A62,NOx!$A:$A,"RSSNOx")+SUMIFS(NOx!F:F,NOx!$B:$B,$A62,NOx!$A:$A,"TRNNOx")</f>
        <v>5761.2845998333323</v>
      </c>
      <c r="F62" s="15">
        <f>SUMIFS(NOx!G:G,NOx!$B:$B,$A62,NOx!$A:$A,"COMNOx")+SUMIFS(NOx!G:G,NOx!$B:$B,$A62,NOx!$A:$A,"ELCNOx")+SUMIFS(NOx!G:G,NOx!$B:$B,$A62,NOx!$A:$A,"ETHNOx")+SUMIFS(NOx!G:G,NOx!$B:$B,$A62,NOx!$A:$A,"INDNOx")+SUMIFS(NOx!G:G,NOx!$B:$B,$A62,NOx!$A:$A,"REFNOx")+SUMIFS(NOx!G:G,NOx!$B:$B,$A62,NOx!$A:$A,"RESNOx")+SUMIFS(NOx!G:G,NOx!$B:$B,$A62,NOx!$A:$A,"RSSNOx")+SUMIFS(NOx!G:G,NOx!$B:$B,$A62,NOx!$A:$A,"TRNNOx")</f>
        <v>4729.3231958483439</v>
      </c>
      <c r="G62" s="15">
        <f>SUMIFS(NOx!H:H,NOx!$B:$B,$A62,NOx!$A:$A,"COMNOx")+SUMIFS(NOx!H:H,NOx!$B:$B,$A62,NOx!$A:$A,"ELCNOx")+SUMIFS(NOx!H:H,NOx!$B:$B,$A62,NOx!$A:$A,"ETHNOx")+SUMIFS(NOx!H:H,NOx!$B:$B,$A62,NOx!$A:$A,"INDNOx")+SUMIFS(NOx!H:H,NOx!$B:$B,$A62,NOx!$A:$A,"REFNOx")+SUMIFS(NOx!H:H,NOx!$B:$B,$A62,NOx!$A:$A,"RESNOx")+SUMIFS(NOx!H:H,NOx!$B:$B,$A62,NOx!$A:$A,"RSSNOx")+SUMIFS(NOx!H:H,NOx!$B:$B,$A62,NOx!$A:$A,"TRNNOx")</f>
        <v>4543.6600118908173</v>
      </c>
      <c r="H62" s="15">
        <f>SUMIFS(NOx!I:I,NOx!$B:$B,$A62,NOx!$A:$A,"COMNOx")+SUMIFS(NOx!I:I,NOx!$B:$B,$A62,NOx!$A:$A,"ELCNOx")+SUMIFS(NOx!I:I,NOx!$B:$B,$A62,NOx!$A:$A,"ETHNOx")+SUMIFS(NOx!I:I,NOx!$B:$B,$A62,NOx!$A:$A,"INDNOx")+SUMIFS(NOx!I:I,NOx!$B:$B,$A62,NOx!$A:$A,"REFNOx")+SUMIFS(NOx!I:I,NOx!$B:$B,$A62,NOx!$A:$A,"RESNOx")+SUMIFS(NOx!I:I,NOx!$B:$B,$A62,NOx!$A:$A,"RSSNOx")+SUMIFS(NOx!I:I,NOx!$B:$B,$A62,NOx!$A:$A,"TRNNOx")</f>
        <v>4322.0600549268383</v>
      </c>
      <c r="I62" s="15">
        <f>SUMIFS(NOx!J:J,NOx!$B:$B,$A62,NOx!$A:$A,"COMNOx")+SUMIFS(NOx!J:J,NOx!$B:$B,$A62,NOx!$A:$A,"ELCNOx")+SUMIFS(NOx!J:J,NOx!$B:$B,$A62,NOx!$A:$A,"ETHNOx")+SUMIFS(NOx!J:J,NOx!$B:$B,$A62,NOx!$A:$A,"INDNOx")+SUMIFS(NOx!J:J,NOx!$B:$B,$A62,NOx!$A:$A,"REFNOx")+SUMIFS(NOx!J:J,NOx!$B:$B,$A62,NOx!$A:$A,"RESNOx")+SUMIFS(NOx!J:J,NOx!$B:$B,$A62,NOx!$A:$A,"RSSNOx")+SUMIFS(NOx!J:J,NOx!$B:$B,$A62,NOx!$A:$A,"TRNNOx")</f>
        <v>4278.7465635213657</v>
      </c>
      <c r="J62" s="15">
        <f>SUMIFS(NOx!K:K,NOx!$B:$B,$A62,NOx!$A:$A,"COMNOx")+SUMIFS(NOx!K:K,NOx!$B:$B,$A62,NOx!$A:$A,"ELCNOx")+SUMIFS(NOx!K:K,NOx!$B:$B,$A62,NOx!$A:$A,"ETHNOx")+SUMIFS(NOx!K:K,NOx!$B:$B,$A62,NOx!$A:$A,"INDNOx")+SUMIFS(NOx!K:K,NOx!$B:$B,$A62,NOx!$A:$A,"REFNOx")+SUMIFS(NOx!K:K,NOx!$B:$B,$A62,NOx!$A:$A,"RESNOx")+SUMIFS(NOx!K:K,NOx!$B:$B,$A62,NOx!$A:$A,"RSSNOx")+SUMIFS(NOx!K:K,NOx!$B:$B,$A62,NOx!$A:$A,"TRNNOx")</f>
        <v>4101.0835756361639</v>
      </c>
      <c r="K62" s="15">
        <f>SUMIFS(NOx!L:L,NOx!$B:$B,$A62,NOx!$A:$A,"COMNOx")+SUMIFS(NOx!L:L,NOx!$B:$B,$A62,NOx!$A:$A,"ELCNOx")+SUMIFS(NOx!L:L,NOx!$B:$B,$A62,NOx!$A:$A,"ETHNOx")+SUMIFS(NOx!L:L,NOx!$B:$B,$A62,NOx!$A:$A,"INDNOx")+SUMIFS(NOx!L:L,NOx!$B:$B,$A62,NOx!$A:$A,"REFNOx")+SUMIFS(NOx!L:L,NOx!$B:$B,$A62,NOx!$A:$A,"RESNOx")+SUMIFS(NOx!L:L,NOx!$B:$B,$A62,NOx!$A:$A,"RSSNOx")+SUMIFS(NOx!L:L,NOx!$B:$B,$A62,NOx!$A:$A,"TRNNOx")</f>
        <v>3573.0064023730529</v>
      </c>
    </row>
    <row r="63" spans="1:11" x14ac:dyDescent="0.25">
      <c r="A63" s="2" t="s">
        <v>193</v>
      </c>
      <c r="B63" s="15">
        <f>SUMIFS(NOx!C:C,NOx!$B:$B,$A63,NOx!$A:$A,"COMNOx")+SUMIFS(NOx!C:C,NOx!$B:$B,$A63,NOx!$A:$A,"ELCNOx")+SUMIFS(NOx!C:C,NOx!$B:$B,$A63,NOx!$A:$A,"ETHNOx")+SUMIFS(NOx!C:C,NOx!$B:$B,$A63,NOx!$A:$A,"INDNOx")+SUMIFS(NOx!C:C,NOx!$B:$B,$A63,NOx!$A:$A,"REFNOx")+SUMIFS(NOx!C:C,NOx!$B:$B,$A63,NOx!$A:$A,"RESNOx")+SUMIFS(NOx!C:C,NOx!$B:$B,$A63,NOx!$A:$A,"RSSNOx")+SUMIFS(NOx!C:C,NOx!$B:$B,$A63,NOx!$A:$A,"TRNNOx")</f>
        <v>11156.513756251861</v>
      </c>
      <c r="C63" s="15">
        <f>SUMIFS(NOx!D:D,NOx!$B:$B,$A63,NOx!$A:$A,"COMNOx")+SUMIFS(NOx!D:D,NOx!$B:$B,$A63,NOx!$A:$A,"ELCNOx")+SUMIFS(NOx!D:D,NOx!$B:$B,$A63,NOx!$A:$A,"ETHNOx")+SUMIFS(NOx!D:D,NOx!$B:$B,$A63,NOx!$A:$A,"INDNOx")+SUMIFS(NOx!D:D,NOx!$B:$B,$A63,NOx!$A:$A,"REFNOx")+SUMIFS(NOx!D:D,NOx!$B:$B,$A63,NOx!$A:$A,"RESNOx")+SUMIFS(NOx!D:D,NOx!$B:$B,$A63,NOx!$A:$A,"RSSNOx")+SUMIFS(NOx!D:D,NOx!$B:$B,$A63,NOx!$A:$A,"TRNNOx")</f>
        <v>10501.681313529509</v>
      </c>
      <c r="D63" s="15">
        <f>SUMIFS(NOx!E:E,NOx!$B:$B,$A63,NOx!$A:$A,"COMNOx")+SUMIFS(NOx!E:E,NOx!$B:$B,$A63,NOx!$A:$A,"ELCNOx")+SUMIFS(NOx!E:E,NOx!$B:$B,$A63,NOx!$A:$A,"ETHNOx")+SUMIFS(NOx!E:E,NOx!$B:$B,$A63,NOx!$A:$A,"INDNOx")+SUMIFS(NOx!E:E,NOx!$B:$B,$A63,NOx!$A:$A,"REFNOx")+SUMIFS(NOx!E:E,NOx!$B:$B,$A63,NOx!$A:$A,"RESNOx")+SUMIFS(NOx!E:E,NOx!$B:$B,$A63,NOx!$A:$A,"RSSNOx")+SUMIFS(NOx!E:E,NOx!$B:$B,$A63,NOx!$A:$A,"TRNNOx")</f>
        <v>7460.5437650357972</v>
      </c>
      <c r="E63" s="15">
        <f>SUMIFS(NOx!F:F,NOx!$B:$B,$A63,NOx!$A:$A,"COMNOx")+SUMIFS(NOx!F:F,NOx!$B:$B,$A63,NOx!$A:$A,"ELCNOx")+SUMIFS(NOx!F:F,NOx!$B:$B,$A63,NOx!$A:$A,"ETHNOx")+SUMIFS(NOx!F:F,NOx!$B:$B,$A63,NOx!$A:$A,"INDNOx")+SUMIFS(NOx!F:F,NOx!$B:$B,$A63,NOx!$A:$A,"REFNOx")+SUMIFS(NOx!F:F,NOx!$B:$B,$A63,NOx!$A:$A,"RESNOx")+SUMIFS(NOx!F:F,NOx!$B:$B,$A63,NOx!$A:$A,"RSSNOx")+SUMIFS(NOx!F:F,NOx!$B:$B,$A63,NOx!$A:$A,"TRNNOx")</f>
        <v>5761.284599833305</v>
      </c>
      <c r="F63" s="15">
        <f>SUMIFS(NOx!G:G,NOx!$B:$B,$A63,NOx!$A:$A,"COMNOx")+SUMIFS(NOx!G:G,NOx!$B:$B,$A63,NOx!$A:$A,"ELCNOx")+SUMIFS(NOx!G:G,NOx!$B:$B,$A63,NOx!$A:$A,"ETHNOx")+SUMIFS(NOx!G:G,NOx!$B:$B,$A63,NOx!$A:$A,"INDNOx")+SUMIFS(NOx!G:G,NOx!$B:$B,$A63,NOx!$A:$A,"REFNOx")+SUMIFS(NOx!G:G,NOx!$B:$B,$A63,NOx!$A:$A,"RESNOx")+SUMIFS(NOx!G:G,NOx!$B:$B,$A63,NOx!$A:$A,"RSSNOx")+SUMIFS(NOx!G:G,NOx!$B:$B,$A63,NOx!$A:$A,"TRNNOx")</f>
        <v>4729.323195848312</v>
      </c>
      <c r="G63" s="15">
        <f>SUMIFS(NOx!H:H,NOx!$B:$B,$A63,NOx!$A:$A,"COMNOx")+SUMIFS(NOx!H:H,NOx!$B:$B,$A63,NOx!$A:$A,"ELCNOx")+SUMIFS(NOx!H:H,NOx!$B:$B,$A63,NOx!$A:$A,"ETHNOx")+SUMIFS(NOx!H:H,NOx!$B:$B,$A63,NOx!$A:$A,"INDNOx")+SUMIFS(NOx!H:H,NOx!$B:$B,$A63,NOx!$A:$A,"REFNOx")+SUMIFS(NOx!H:H,NOx!$B:$B,$A63,NOx!$A:$A,"RESNOx")+SUMIFS(NOx!H:H,NOx!$B:$B,$A63,NOx!$A:$A,"RSSNOx")+SUMIFS(NOx!H:H,NOx!$B:$B,$A63,NOx!$A:$A,"TRNNOx")</f>
        <v>4543.6600118913711</v>
      </c>
      <c r="H63" s="15">
        <f>SUMIFS(NOx!I:I,NOx!$B:$B,$A63,NOx!$A:$A,"COMNOx")+SUMIFS(NOx!I:I,NOx!$B:$B,$A63,NOx!$A:$A,"ELCNOx")+SUMIFS(NOx!I:I,NOx!$B:$B,$A63,NOx!$A:$A,"ETHNOx")+SUMIFS(NOx!I:I,NOx!$B:$B,$A63,NOx!$A:$A,"INDNOx")+SUMIFS(NOx!I:I,NOx!$B:$B,$A63,NOx!$A:$A,"REFNOx")+SUMIFS(NOx!I:I,NOx!$B:$B,$A63,NOx!$A:$A,"RESNOx")+SUMIFS(NOx!I:I,NOx!$B:$B,$A63,NOx!$A:$A,"RSSNOx")+SUMIFS(NOx!I:I,NOx!$B:$B,$A63,NOx!$A:$A,"TRNNOx")</f>
        <v>4322.0600549268329</v>
      </c>
      <c r="I63" s="15">
        <f>SUMIFS(NOx!J:J,NOx!$B:$B,$A63,NOx!$A:$A,"COMNOx")+SUMIFS(NOx!J:J,NOx!$B:$B,$A63,NOx!$A:$A,"ELCNOx")+SUMIFS(NOx!J:J,NOx!$B:$B,$A63,NOx!$A:$A,"ETHNOx")+SUMIFS(NOx!J:J,NOx!$B:$B,$A63,NOx!$A:$A,"INDNOx")+SUMIFS(NOx!J:J,NOx!$B:$B,$A63,NOx!$A:$A,"REFNOx")+SUMIFS(NOx!J:J,NOx!$B:$B,$A63,NOx!$A:$A,"RESNOx")+SUMIFS(NOx!J:J,NOx!$B:$B,$A63,NOx!$A:$A,"RSSNOx")+SUMIFS(NOx!J:J,NOx!$B:$B,$A63,NOx!$A:$A,"TRNNOx")</f>
        <v>4278.7465635213512</v>
      </c>
      <c r="J63" s="15">
        <f>SUMIFS(NOx!K:K,NOx!$B:$B,$A63,NOx!$A:$A,"COMNOx")+SUMIFS(NOx!K:K,NOx!$B:$B,$A63,NOx!$A:$A,"ELCNOx")+SUMIFS(NOx!K:K,NOx!$B:$B,$A63,NOx!$A:$A,"ETHNOx")+SUMIFS(NOx!K:K,NOx!$B:$B,$A63,NOx!$A:$A,"INDNOx")+SUMIFS(NOx!K:K,NOx!$B:$B,$A63,NOx!$A:$A,"REFNOx")+SUMIFS(NOx!K:K,NOx!$B:$B,$A63,NOx!$A:$A,"RESNOx")+SUMIFS(NOx!K:K,NOx!$B:$B,$A63,NOx!$A:$A,"RSSNOx")+SUMIFS(NOx!K:K,NOx!$B:$B,$A63,NOx!$A:$A,"TRNNOx")</f>
        <v>4101.0835756361257</v>
      </c>
      <c r="K63" s="15">
        <f>SUMIFS(NOx!L:L,NOx!$B:$B,$A63,NOx!$A:$A,"COMNOx")+SUMIFS(NOx!L:L,NOx!$B:$B,$A63,NOx!$A:$A,"ELCNOx")+SUMIFS(NOx!L:L,NOx!$B:$B,$A63,NOx!$A:$A,"ETHNOx")+SUMIFS(NOx!L:L,NOx!$B:$B,$A63,NOx!$A:$A,"INDNOx")+SUMIFS(NOx!L:L,NOx!$B:$B,$A63,NOx!$A:$A,"REFNOx")+SUMIFS(NOx!L:L,NOx!$B:$B,$A63,NOx!$A:$A,"RESNOx")+SUMIFS(NOx!L:L,NOx!$B:$B,$A63,NOx!$A:$A,"RSSNOx")+SUMIFS(NOx!L:L,NOx!$B:$B,$A63,NOx!$A:$A,"TRNNOx")</f>
        <v>3573.0064023715513</v>
      </c>
    </row>
  </sheetData>
  <sortState xmlns:xlrd2="http://schemas.microsoft.com/office/spreadsheetml/2017/richdata2" ref="A5:L41">
    <sortCondition ref="K5:K41"/>
  </sortState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E067-87CF-41B3-BAC7-58AF2461D188}">
  <dimension ref="A1:L511"/>
  <sheetViews>
    <sheetView workbookViewId="0">
      <selection activeCell="B393" sqref="B393"/>
    </sheetView>
  </sheetViews>
  <sheetFormatPr defaultColWidth="9.28515625" defaultRowHeight="15" x14ac:dyDescent="0.25"/>
  <cols>
    <col min="1" max="1" width="9.28515625" style="7"/>
    <col min="2" max="2" width="19.85546875" style="7" bestFit="1" customWidth="1"/>
    <col min="3" max="16384" width="9.28515625" style="7"/>
  </cols>
  <sheetData>
    <row r="1" spans="1:12" x14ac:dyDescent="0.25">
      <c r="A1" s="1" t="s">
        <v>0</v>
      </c>
      <c r="B1" s="7" t="s">
        <v>51</v>
      </c>
      <c r="C1" s="1" t="s">
        <v>43</v>
      </c>
    </row>
    <row r="2" spans="1:12" x14ac:dyDescent="0.25">
      <c r="A2" s="1" t="s">
        <v>53</v>
      </c>
      <c r="B2" s="1" t="s">
        <v>1</v>
      </c>
      <c r="C2" s="3">
        <v>2010</v>
      </c>
      <c r="D2" s="3">
        <v>2011</v>
      </c>
      <c r="E2" s="3">
        <v>2015</v>
      </c>
      <c r="F2" s="3">
        <v>2020</v>
      </c>
      <c r="G2" s="3">
        <v>2025</v>
      </c>
      <c r="H2" s="3">
        <v>2030</v>
      </c>
      <c r="I2" s="3">
        <v>2035</v>
      </c>
      <c r="J2" s="3">
        <v>2040</v>
      </c>
      <c r="K2" s="3">
        <v>2045</v>
      </c>
      <c r="L2" s="3">
        <v>2050</v>
      </c>
    </row>
    <row r="3" spans="1:12" x14ac:dyDescent="0.25">
      <c r="A3" s="2" t="s">
        <v>109</v>
      </c>
      <c r="B3" s="2" t="s">
        <v>207</v>
      </c>
      <c r="C3" s="4">
        <v>10.983260869540601</v>
      </c>
      <c r="D3" s="4">
        <v>20.062785413880299</v>
      </c>
      <c r="E3" s="4">
        <v>21.711916683572898</v>
      </c>
      <c r="F3" s="4">
        <v>9.6812102916523894</v>
      </c>
      <c r="G3" s="5"/>
      <c r="H3" s="5"/>
      <c r="I3" s="4">
        <v>0.34340257262725898</v>
      </c>
      <c r="J3" s="4">
        <v>0.85502555387097201</v>
      </c>
      <c r="K3" s="4">
        <v>0.85661877921660701</v>
      </c>
      <c r="L3" s="4">
        <v>0.55865321330671003</v>
      </c>
    </row>
    <row r="4" spans="1:12" x14ac:dyDescent="0.25">
      <c r="A4" s="2" t="s">
        <v>110</v>
      </c>
      <c r="B4" s="2" t="s">
        <v>207</v>
      </c>
      <c r="C4" s="4">
        <v>60.868608318191797</v>
      </c>
      <c r="D4" s="4">
        <v>58.901040355344698</v>
      </c>
      <c r="E4" s="4">
        <v>54.704349583534402</v>
      </c>
      <c r="F4" s="4">
        <v>51.674805922941196</v>
      </c>
      <c r="G4" s="4">
        <v>46.687221695118502</v>
      </c>
      <c r="H4" s="4">
        <v>45.223383723192001</v>
      </c>
      <c r="I4" s="4">
        <v>43.994473965093498</v>
      </c>
      <c r="J4" s="4">
        <v>43.082154536300003</v>
      </c>
      <c r="K4" s="4">
        <v>43.652179816347797</v>
      </c>
      <c r="L4" s="4">
        <v>46.411914803885303</v>
      </c>
    </row>
    <row r="5" spans="1:12" x14ac:dyDescent="0.25">
      <c r="A5" s="2" t="s">
        <v>111</v>
      </c>
      <c r="B5" s="2" t="s">
        <v>207</v>
      </c>
      <c r="C5" s="4">
        <v>5006.5241170996196</v>
      </c>
      <c r="D5" s="4">
        <v>3779.8296013387198</v>
      </c>
      <c r="E5" s="4">
        <v>1242.2714251057901</v>
      </c>
      <c r="F5" s="4">
        <v>1078.56372256603</v>
      </c>
      <c r="G5" s="4">
        <v>978.21513313604396</v>
      </c>
      <c r="H5" s="4">
        <v>889.32086271520802</v>
      </c>
      <c r="I5" s="4">
        <v>804.09525080094602</v>
      </c>
      <c r="J5" s="4">
        <v>685.91385048447296</v>
      </c>
      <c r="K5" s="4">
        <v>604.68461355629404</v>
      </c>
      <c r="L5" s="4">
        <v>507.07620889369201</v>
      </c>
    </row>
    <row r="6" spans="1:12" x14ac:dyDescent="0.25">
      <c r="A6" s="2" t="s">
        <v>113</v>
      </c>
      <c r="B6" s="2" t="s">
        <v>207</v>
      </c>
      <c r="C6" s="4">
        <v>1240.65603231149</v>
      </c>
      <c r="D6" s="4">
        <v>1102.1114933957399</v>
      </c>
      <c r="E6" s="4">
        <v>1131.4911431994301</v>
      </c>
      <c r="F6" s="4">
        <v>1267.2903458434901</v>
      </c>
      <c r="G6" s="4">
        <v>1245.44771188974</v>
      </c>
      <c r="H6" s="4">
        <v>1214.15455019601</v>
      </c>
      <c r="I6" s="4">
        <v>1181.31452273175</v>
      </c>
      <c r="J6" s="4">
        <v>1155.3621166436601</v>
      </c>
      <c r="K6" s="4">
        <v>1192.3395408351801</v>
      </c>
      <c r="L6" s="4">
        <v>1189.63545632458</v>
      </c>
    </row>
    <row r="7" spans="1:12" x14ac:dyDescent="0.25">
      <c r="A7" s="2" t="s">
        <v>114</v>
      </c>
      <c r="B7" s="2" t="s">
        <v>207</v>
      </c>
      <c r="C7" s="4">
        <v>225.834687492879</v>
      </c>
      <c r="D7" s="4">
        <v>212.44149675616799</v>
      </c>
      <c r="E7" s="4">
        <v>171.94234898123599</v>
      </c>
      <c r="F7" s="4">
        <v>119.896797722412</v>
      </c>
      <c r="G7" s="4">
        <v>102.38643350666101</v>
      </c>
      <c r="H7" s="4">
        <v>106.61060794436899</v>
      </c>
      <c r="I7" s="4">
        <v>106.899546352277</v>
      </c>
      <c r="J7" s="4">
        <v>107.11288411926201</v>
      </c>
      <c r="K7" s="4">
        <v>110.878946783516</v>
      </c>
      <c r="L7" s="4">
        <v>114.860462607771</v>
      </c>
    </row>
    <row r="8" spans="1:12" x14ac:dyDescent="0.25">
      <c r="A8" s="2" t="s">
        <v>115</v>
      </c>
      <c r="B8" s="2" t="s">
        <v>207</v>
      </c>
      <c r="C8" s="4">
        <v>83.605576984407094</v>
      </c>
      <c r="D8" s="4">
        <v>81.846882267528301</v>
      </c>
      <c r="E8" s="4">
        <v>88.142122850802593</v>
      </c>
      <c r="F8" s="4">
        <v>92.9891493256915</v>
      </c>
      <c r="G8" s="4">
        <v>82.339043571968006</v>
      </c>
      <c r="H8" s="4">
        <v>73.663118513200303</v>
      </c>
      <c r="I8" s="4">
        <v>66.016576854759407</v>
      </c>
      <c r="J8" s="4">
        <v>58.644852291427298</v>
      </c>
      <c r="K8" s="4">
        <v>51.881658279283897</v>
      </c>
      <c r="L8" s="4">
        <v>45.787161039009902</v>
      </c>
    </row>
    <row r="9" spans="1:12" x14ac:dyDescent="0.25">
      <c r="A9" s="2" t="s">
        <v>116</v>
      </c>
      <c r="B9" s="2" t="s">
        <v>207</v>
      </c>
      <c r="C9" s="4">
        <v>171.81677834116101</v>
      </c>
      <c r="D9" s="4">
        <v>160.100471755868</v>
      </c>
      <c r="E9" s="4">
        <v>142.01876150330301</v>
      </c>
      <c r="F9" s="4">
        <v>116.474031945297</v>
      </c>
      <c r="G9" s="4">
        <v>108.50479598892601</v>
      </c>
      <c r="H9" s="4">
        <v>100.270835426077</v>
      </c>
      <c r="I9" s="4">
        <v>92.950157976794699</v>
      </c>
      <c r="J9" s="4">
        <v>85.669638054177199</v>
      </c>
      <c r="K9" s="4">
        <v>85.128518681710503</v>
      </c>
      <c r="L9" s="4">
        <v>84.121267591422296</v>
      </c>
    </row>
    <row r="10" spans="1:12" x14ac:dyDescent="0.25">
      <c r="A10" s="2" t="s">
        <v>117</v>
      </c>
      <c r="B10" s="2" t="s">
        <v>207</v>
      </c>
      <c r="C10" s="4">
        <v>433.89687338733899</v>
      </c>
      <c r="D10" s="4">
        <v>454.31966103149301</v>
      </c>
      <c r="E10" s="4">
        <v>409.74420049805298</v>
      </c>
      <c r="F10" s="4">
        <v>332.82943073387702</v>
      </c>
      <c r="G10" s="4">
        <v>302.52880040935401</v>
      </c>
      <c r="H10" s="4">
        <v>268.68688358276199</v>
      </c>
      <c r="I10" s="4">
        <v>248.79251181594501</v>
      </c>
      <c r="J10" s="4">
        <v>157.47806734901499</v>
      </c>
      <c r="K10" s="4">
        <v>106.990454573919</v>
      </c>
      <c r="L10" s="4">
        <v>111.773575715718</v>
      </c>
    </row>
    <row r="11" spans="1:12" x14ac:dyDescent="0.25">
      <c r="A11" s="2" t="s">
        <v>109</v>
      </c>
      <c r="B11" s="2" t="s">
        <v>2</v>
      </c>
      <c r="C11" s="4">
        <v>6.5624214170775499</v>
      </c>
      <c r="D11" s="4">
        <v>15.369398230120201</v>
      </c>
      <c r="E11" s="4">
        <v>11.112137985554799</v>
      </c>
      <c r="F11" s="4">
        <v>4.7459689055645802</v>
      </c>
      <c r="G11" s="5"/>
      <c r="H11" s="4">
        <v>19.6242652976849</v>
      </c>
      <c r="I11" s="4">
        <v>80.516788785065899</v>
      </c>
      <c r="J11" s="4">
        <v>91.893653780315006</v>
      </c>
      <c r="K11" s="4">
        <v>6.2747153983373103</v>
      </c>
      <c r="L11" s="4">
        <v>5.9079323507997001</v>
      </c>
    </row>
    <row r="12" spans="1:12" x14ac:dyDescent="0.25">
      <c r="A12" s="2" t="s">
        <v>110</v>
      </c>
      <c r="B12" s="2" t="s">
        <v>2</v>
      </c>
      <c r="C12" s="4">
        <v>60.868608318191797</v>
      </c>
      <c r="D12" s="4">
        <v>58.916597264008701</v>
      </c>
      <c r="E12" s="4">
        <v>52.166089368164798</v>
      </c>
      <c r="F12" s="4">
        <v>47.911008361282001</v>
      </c>
      <c r="G12" s="4">
        <v>40.808510254055903</v>
      </c>
      <c r="H12" s="4">
        <v>37.370285619645998</v>
      </c>
      <c r="I12" s="4">
        <v>34.152908473268099</v>
      </c>
      <c r="J12" s="4">
        <v>31.147592278324499</v>
      </c>
      <c r="K12" s="4">
        <v>28.6233183085211</v>
      </c>
      <c r="L12" s="4">
        <v>26.099604004639499</v>
      </c>
    </row>
    <row r="13" spans="1:12" x14ac:dyDescent="0.25">
      <c r="A13" s="2" t="s">
        <v>111</v>
      </c>
      <c r="B13" s="2" t="s">
        <v>2</v>
      </c>
      <c r="C13" s="4">
        <v>5006.5241170996096</v>
      </c>
      <c r="D13" s="4">
        <v>3779.9451001157299</v>
      </c>
      <c r="E13" s="4">
        <v>1242.2714251057801</v>
      </c>
      <c r="F13" s="4">
        <v>960.31246715521604</v>
      </c>
      <c r="G13" s="4">
        <v>527.984097500291</v>
      </c>
      <c r="H13" s="4">
        <v>151.47793444188</v>
      </c>
      <c r="I13" s="4">
        <v>177.33668750267299</v>
      </c>
      <c r="J13" s="4">
        <v>162.39970803447699</v>
      </c>
      <c r="K13" s="4">
        <v>37.344235779980103</v>
      </c>
      <c r="L13" s="4">
        <v>37.604854173628802</v>
      </c>
    </row>
    <row r="14" spans="1:12" x14ac:dyDescent="0.25">
      <c r="A14" s="2" t="s">
        <v>112</v>
      </c>
      <c r="B14" s="2" t="s">
        <v>2</v>
      </c>
      <c r="C14" s="4">
        <v>1.8025463308702899E-2</v>
      </c>
      <c r="D14" s="4">
        <v>2.37922487329337E-3</v>
      </c>
      <c r="E14" s="4">
        <v>2.2471632220600998E-3</v>
      </c>
      <c r="F14" s="4">
        <v>1.7288473628346E-3</v>
      </c>
      <c r="G14" s="4">
        <v>1.2756554142622401E-3</v>
      </c>
      <c r="H14" s="4">
        <v>1.3248716276947001E-3</v>
      </c>
      <c r="I14" s="4">
        <v>8.9775304172492402E-4</v>
      </c>
      <c r="J14" s="4">
        <v>5.1766341713566197E-4</v>
      </c>
      <c r="K14" s="5"/>
      <c r="L14" s="5"/>
    </row>
    <row r="15" spans="1:12" x14ac:dyDescent="0.25">
      <c r="A15" s="2" t="s">
        <v>113</v>
      </c>
      <c r="B15" s="2" t="s">
        <v>2</v>
      </c>
      <c r="C15" s="4">
        <v>1240.73309894095</v>
      </c>
      <c r="D15" s="4">
        <v>1106.5785044315301</v>
      </c>
      <c r="E15" s="4">
        <v>1116.7762118514299</v>
      </c>
      <c r="F15" s="4">
        <v>1260.0630289317301</v>
      </c>
      <c r="G15" s="4">
        <v>1155.4323118100799</v>
      </c>
      <c r="H15" s="4">
        <v>1048.0057460681301</v>
      </c>
      <c r="I15" s="4">
        <v>792.55392360361998</v>
      </c>
      <c r="J15" s="4">
        <v>767.43564894193503</v>
      </c>
      <c r="K15" s="4">
        <v>790.64569403452901</v>
      </c>
      <c r="L15" s="4">
        <v>804.46178546529404</v>
      </c>
    </row>
    <row r="16" spans="1:12" x14ac:dyDescent="0.25">
      <c r="A16" s="2" t="s">
        <v>114</v>
      </c>
      <c r="B16" s="2" t="s">
        <v>2</v>
      </c>
      <c r="C16" s="4">
        <v>207.63474538773099</v>
      </c>
      <c r="D16" s="4">
        <v>163.027409809848</v>
      </c>
      <c r="E16" s="4">
        <v>137.455423844325</v>
      </c>
      <c r="F16" s="4">
        <v>98.945368899128397</v>
      </c>
      <c r="G16" s="4">
        <v>86.112868173680795</v>
      </c>
      <c r="H16" s="4">
        <v>84.196756912097101</v>
      </c>
      <c r="I16" s="4">
        <v>77.582601274386604</v>
      </c>
      <c r="J16" s="4">
        <v>50.076532510089102</v>
      </c>
      <c r="K16" s="4">
        <v>33.4314589782065</v>
      </c>
      <c r="L16" s="4">
        <v>30.179313088206801</v>
      </c>
    </row>
    <row r="17" spans="1:12" x14ac:dyDescent="0.25">
      <c r="A17" s="2" t="s">
        <v>115</v>
      </c>
      <c r="B17" s="2" t="s">
        <v>2</v>
      </c>
      <c r="C17" s="4">
        <v>83.605576984407094</v>
      </c>
      <c r="D17" s="4">
        <v>81.973508753832206</v>
      </c>
      <c r="E17" s="4">
        <v>88.058334460984398</v>
      </c>
      <c r="F17" s="4">
        <v>82.966542732889806</v>
      </c>
      <c r="G17" s="4">
        <v>68.369885781415405</v>
      </c>
      <c r="H17" s="4">
        <v>54.635353664605901</v>
      </c>
      <c r="I17" s="4">
        <v>41.164808931979699</v>
      </c>
      <c r="J17" s="4">
        <v>29.291149599462901</v>
      </c>
      <c r="K17" s="4">
        <v>19.635921737242001</v>
      </c>
      <c r="L17" s="4">
        <v>11.3956634078733</v>
      </c>
    </row>
    <row r="18" spans="1:12" x14ac:dyDescent="0.25">
      <c r="A18" s="2" t="s">
        <v>116</v>
      </c>
      <c r="B18" s="2" t="s">
        <v>2</v>
      </c>
      <c r="C18" s="4">
        <v>165.55584350838399</v>
      </c>
      <c r="D18" s="4">
        <v>156.30832858321801</v>
      </c>
      <c r="E18" s="4">
        <v>144.23231690753599</v>
      </c>
      <c r="F18" s="4">
        <v>116.842166035185</v>
      </c>
      <c r="G18" s="4">
        <v>86.661613397983103</v>
      </c>
      <c r="H18" s="4">
        <v>74.148132899969994</v>
      </c>
      <c r="I18" s="4">
        <v>76.219915787386199</v>
      </c>
      <c r="J18" s="4">
        <v>54.344030766449798</v>
      </c>
      <c r="K18" s="4">
        <v>17.300429886928701</v>
      </c>
      <c r="L18" s="4">
        <v>16.9562204074481</v>
      </c>
    </row>
    <row r="19" spans="1:12" x14ac:dyDescent="0.25">
      <c r="A19" s="2" t="s">
        <v>117</v>
      </c>
      <c r="B19" s="2" t="s">
        <v>2</v>
      </c>
      <c r="C19" s="4">
        <v>449.63921720757003</v>
      </c>
      <c r="D19" s="4">
        <v>456.91685465684498</v>
      </c>
      <c r="E19" s="4">
        <v>408.98221374145402</v>
      </c>
      <c r="F19" s="4">
        <v>330.78689448558998</v>
      </c>
      <c r="G19" s="4">
        <v>299.476382425895</v>
      </c>
      <c r="H19" s="4">
        <v>262.16453508370699</v>
      </c>
      <c r="I19" s="4">
        <v>234.75120003562699</v>
      </c>
      <c r="J19" s="4">
        <v>75.934853154336395</v>
      </c>
      <c r="K19" s="4">
        <v>69.094426973040797</v>
      </c>
      <c r="L19" s="4">
        <v>72.166153700336395</v>
      </c>
    </row>
    <row r="20" spans="1:12" x14ac:dyDescent="0.25">
      <c r="A20" s="8" t="s">
        <v>109</v>
      </c>
      <c r="B20" s="2" t="s">
        <v>3</v>
      </c>
      <c r="C20" s="4">
        <v>6.5443872027827004</v>
      </c>
      <c r="D20" s="4">
        <v>15.6469073521873</v>
      </c>
      <c r="E20" s="4">
        <v>16.516258727433001</v>
      </c>
      <c r="F20" s="4">
        <v>10.5717754667991</v>
      </c>
      <c r="G20" s="4">
        <v>1.5932253456346799E-3</v>
      </c>
      <c r="H20" s="5"/>
      <c r="I20" s="4">
        <v>2.47855131555341</v>
      </c>
      <c r="J20" s="4">
        <v>3.0740597245472698</v>
      </c>
      <c r="K20" s="4">
        <v>99.203752779610198</v>
      </c>
      <c r="L20" s="4">
        <v>81.835966889472203</v>
      </c>
    </row>
    <row r="21" spans="1:12" x14ac:dyDescent="0.25">
      <c r="A21" s="8" t="s">
        <v>110</v>
      </c>
      <c r="B21" s="2" t="s">
        <v>3</v>
      </c>
      <c r="C21" s="4">
        <v>60.868608318191797</v>
      </c>
      <c r="D21" s="4">
        <v>58.922420665762097</v>
      </c>
      <c r="E21" s="4">
        <v>51.856744219070997</v>
      </c>
      <c r="F21" s="4">
        <v>47.921849283824997</v>
      </c>
      <c r="G21" s="4">
        <v>40.863096448928097</v>
      </c>
      <c r="H21" s="4">
        <v>37.529595959218298</v>
      </c>
      <c r="I21" s="4">
        <v>34.268772072087799</v>
      </c>
      <c r="J21" s="4">
        <v>31.379420876702401</v>
      </c>
      <c r="K21" s="4">
        <v>28.441238757184198</v>
      </c>
      <c r="L21" s="4">
        <v>25.7251242022997</v>
      </c>
    </row>
    <row r="22" spans="1:12" x14ac:dyDescent="0.25">
      <c r="A22" s="8" t="s">
        <v>111</v>
      </c>
      <c r="B22" s="2" t="s">
        <v>3</v>
      </c>
      <c r="C22" s="4">
        <v>5006.5241170996196</v>
      </c>
      <c r="D22" s="4">
        <v>3779.9231899272299</v>
      </c>
      <c r="E22" s="4">
        <v>1242.2714251057801</v>
      </c>
      <c r="F22" s="4">
        <v>981.85920740000097</v>
      </c>
      <c r="G22" s="4">
        <v>616.31979289364301</v>
      </c>
      <c r="H22" s="4">
        <v>199.22114891135101</v>
      </c>
      <c r="I22" s="4">
        <v>108.96612948188501</v>
      </c>
      <c r="J22" s="4">
        <v>120.709919498345</v>
      </c>
      <c r="K22" s="4">
        <v>155.033255448901</v>
      </c>
      <c r="L22" s="4">
        <v>168.59203086227399</v>
      </c>
    </row>
    <row r="23" spans="1:12" x14ac:dyDescent="0.25">
      <c r="A23" s="8" t="s">
        <v>112</v>
      </c>
      <c r="B23" s="2" t="s">
        <v>3</v>
      </c>
      <c r="C23" s="4">
        <v>1.8025455746867598E-2</v>
      </c>
      <c r="D23" s="4">
        <v>2.2892140535380199E-3</v>
      </c>
      <c r="E23" s="4">
        <v>2.2093655948060699E-3</v>
      </c>
      <c r="F23" s="4">
        <v>1.6931410484672599E-3</v>
      </c>
      <c r="G23" s="4">
        <v>1.3303933511456499E-3</v>
      </c>
      <c r="H23" s="4">
        <v>1.31163181649365E-3</v>
      </c>
      <c r="I23" s="4">
        <v>1.4143448635425999E-3</v>
      </c>
      <c r="J23" s="4">
        <v>1.44336845587955E-3</v>
      </c>
      <c r="K23" s="4">
        <v>1.38817430859194E-3</v>
      </c>
      <c r="L23" s="4">
        <v>8.6776098160911504E-4</v>
      </c>
    </row>
    <row r="24" spans="1:12" x14ac:dyDescent="0.25">
      <c r="A24" s="8" t="s">
        <v>113</v>
      </c>
      <c r="B24" s="2" t="s">
        <v>3</v>
      </c>
      <c r="C24" s="4">
        <v>1240.7330523881301</v>
      </c>
      <c r="D24" s="4">
        <v>1104.5784462796801</v>
      </c>
      <c r="E24" s="4">
        <v>1129.8181943869599</v>
      </c>
      <c r="F24" s="4">
        <v>1266.86871722313</v>
      </c>
      <c r="G24" s="4">
        <v>1188.0728948829901</v>
      </c>
      <c r="H24" s="4">
        <v>1145.89479252093</v>
      </c>
      <c r="I24" s="4">
        <v>990.00604895671995</v>
      </c>
      <c r="J24" s="4">
        <v>966.01585151385598</v>
      </c>
      <c r="K24" s="4">
        <v>790.95007235295395</v>
      </c>
      <c r="L24" s="4">
        <v>804.44037920615699</v>
      </c>
    </row>
    <row r="25" spans="1:12" x14ac:dyDescent="0.25">
      <c r="A25" s="8" t="s">
        <v>114</v>
      </c>
      <c r="B25" s="2" t="s">
        <v>3</v>
      </c>
      <c r="C25" s="4">
        <v>207.63456636785301</v>
      </c>
      <c r="D25" s="4">
        <v>158.40474837585899</v>
      </c>
      <c r="E25" s="4">
        <v>137.92648715125</v>
      </c>
      <c r="F25" s="4">
        <v>100.03549434794201</v>
      </c>
      <c r="G25" s="4">
        <v>87.474808697572001</v>
      </c>
      <c r="H25" s="4">
        <v>86.665410932481706</v>
      </c>
      <c r="I25" s="4">
        <v>89.095673095509994</v>
      </c>
      <c r="J25" s="4">
        <v>90.080591644488294</v>
      </c>
      <c r="K25" s="4">
        <v>85.298359155548894</v>
      </c>
      <c r="L25" s="4">
        <v>68.738831427820003</v>
      </c>
    </row>
    <row r="26" spans="1:12" x14ac:dyDescent="0.25">
      <c r="A26" s="8" t="s">
        <v>115</v>
      </c>
      <c r="B26" s="2" t="s">
        <v>3</v>
      </c>
      <c r="C26" s="4">
        <v>83.605576984407094</v>
      </c>
      <c r="D26" s="4">
        <v>81.930840261396995</v>
      </c>
      <c r="E26" s="4">
        <v>86.888509530680395</v>
      </c>
      <c r="F26" s="4">
        <v>83.080657976898195</v>
      </c>
      <c r="G26" s="4">
        <v>68.192307273350806</v>
      </c>
      <c r="H26" s="4">
        <v>55.310897456822403</v>
      </c>
      <c r="I26" s="4">
        <v>43.532897158310803</v>
      </c>
      <c r="J26" s="4">
        <v>31.849227100364999</v>
      </c>
      <c r="K26" s="4">
        <v>21.562693799861101</v>
      </c>
      <c r="L26" s="4">
        <v>11.9902837179283</v>
      </c>
    </row>
    <row r="27" spans="1:12" x14ac:dyDescent="0.25">
      <c r="A27" s="8" t="s">
        <v>116</v>
      </c>
      <c r="B27" s="2" t="s">
        <v>3</v>
      </c>
      <c r="C27" s="4">
        <v>166.91486964710199</v>
      </c>
      <c r="D27" s="4">
        <v>156.522007702472</v>
      </c>
      <c r="E27" s="4">
        <v>146.96132526495501</v>
      </c>
      <c r="F27" s="4">
        <v>120.531836029717</v>
      </c>
      <c r="G27" s="4">
        <v>89.906360469669593</v>
      </c>
      <c r="H27" s="4">
        <v>74.334793928907402</v>
      </c>
      <c r="I27" s="4">
        <v>69.905936668632506</v>
      </c>
      <c r="J27" s="4">
        <v>70.656043075085194</v>
      </c>
      <c r="K27" s="4">
        <v>74.395553951346898</v>
      </c>
      <c r="L27" s="4">
        <v>69.332145706648504</v>
      </c>
    </row>
    <row r="28" spans="1:12" x14ac:dyDescent="0.25">
      <c r="A28" s="8" t="s">
        <v>117</v>
      </c>
      <c r="B28" s="2" t="s">
        <v>3</v>
      </c>
      <c r="C28" s="4">
        <v>449.44476665569698</v>
      </c>
      <c r="D28" s="4">
        <v>456.72240410497102</v>
      </c>
      <c r="E28" s="4">
        <v>409.07604527619498</v>
      </c>
      <c r="F28" s="4">
        <v>330.93318967198201</v>
      </c>
      <c r="G28" s="4">
        <v>299.63454622136697</v>
      </c>
      <c r="H28" s="4">
        <v>262.661219573251</v>
      </c>
      <c r="I28" s="4">
        <v>236.54602047559899</v>
      </c>
      <c r="J28" s="4">
        <v>137.38061823453401</v>
      </c>
      <c r="K28" s="4">
        <v>76.948817496418201</v>
      </c>
      <c r="L28" s="4">
        <v>79.277200865080601</v>
      </c>
    </row>
    <row r="29" spans="1:12" x14ac:dyDescent="0.25">
      <c r="A29" s="8" t="s">
        <v>109</v>
      </c>
      <c r="B29" s="2" t="s">
        <v>4</v>
      </c>
      <c r="C29" s="4">
        <v>8.2427215908923301</v>
      </c>
      <c r="D29" s="4">
        <v>17.328378067603602</v>
      </c>
      <c r="E29" s="4">
        <v>7.8138699903002502</v>
      </c>
      <c r="F29" s="4">
        <v>4.7573710508069897</v>
      </c>
      <c r="G29" s="4">
        <v>1.23902119336961E-2</v>
      </c>
      <c r="H29" s="4">
        <v>21.162847924051601</v>
      </c>
      <c r="I29" s="4">
        <v>61.903650803710597</v>
      </c>
      <c r="J29" s="4">
        <v>205.54259018702299</v>
      </c>
      <c r="K29" s="4">
        <v>23.480365205601601</v>
      </c>
      <c r="L29" s="4">
        <v>14.0358487401163</v>
      </c>
    </row>
    <row r="30" spans="1:12" x14ac:dyDescent="0.25">
      <c r="A30" s="8" t="s">
        <v>110</v>
      </c>
      <c r="B30" s="2" t="s">
        <v>4</v>
      </c>
      <c r="C30" s="4">
        <v>60.868608318191797</v>
      </c>
      <c r="D30" s="4">
        <v>58.917694644472299</v>
      </c>
      <c r="E30" s="4">
        <v>51.8652630879944</v>
      </c>
      <c r="F30" s="4">
        <v>47.925957459114798</v>
      </c>
      <c r="G30" s="4">
        <v>40.821146571927201</v>
      </c>
      <c r="H30" s="4">
        <v>37.393890213354297</v>
      </c>
      <c r="I30" s="4">
        <v>34.248209444399002</v>
      </c>
      <c r="J30" s="4">
        <v>31.221556332808898</v>
      </c>
      <c r="K30" s="4">
        <v>28.6233183085211</v>
      </c>
      <c r="L30" s="4">
        <v>26.099604004639499</v>
      </c>
    </row>
    <row r="31" spans="1:12" x14ac:dyDescent="0.25">
      <c r="A31" s="8" t="s">
        <v>111</v>
      </c>
      <c r="B31" s="2" t="s">
        <v>4</v>
      </c>
      <c r="C31" s="4">
        <v>5006.5241170996196</v>
      </c>
      <c r="D31" s="4">
        <v>3779.9451001157299</v>
      </c>
      <c r="E31" s="4">
        <v>1242.2714251057801</v>
      </c>
      <c r="F31" s="4">
        <v>969.59844673662303</v>
      </c>
      <c r="G31" s="4">
        <v>502.05802070463301</v>
      </c>
      <c r="H31" s="4">
        <v>149.101732593496</v>
      </c>
      <c r="I31" s="4">
        <v>171.06802492008799</v>
      </c>
      <c r="J31" s="4">
        <v>173.354023910303</v>
      </c>
      <c r="K31" s="4">
        <v>37.344235779980202</v>
      </c>
      <c r="L31" s="4">
        <v>37.604854173628702</v>
      </c>
    </row>
    <row r="32" spans="1:12" x14ac:dyDescent="0.25">
      <c r="A32" s="8" t="s">
        <v>112</v>
      </c>
      <c r="B32" s="2" t="s">
        <v>4</v>
      </c>
      <c r="C32" s="4">
        <v>1.80254632539677E-2</v>
      </c>
      <c r="D32" s="4">
        <v>2.3792249429756499E-3</v>
      </c>
      <c r="E32" s="4">
        <v>2.1871200776853602E-3</v>
      </c>
      <c r="F32" s="4">
        <v>1.7430062100518701E-3</v>
      </c>
      <c r="G32" s="4">
        <v>1.2637915520916599E-3</v>
      </c>
      <c r="H32" s="4">
        <v>8.0903989249808705E-4</v>
      </c>
      <c r="I32" s="4">
        <v>3.1284776541091601E-4</v>
      </c>
      <c r="J32" s="4">
        <v>1.8188519111978802E-5</v>
      </c>
      <c r="K32" s="5"/>
      <c r="L32" s="5"/>
    </row>
    <row r="33" spans="1:12" x14ac:dyDescent="0.25">
      <c r="A33" s="8" t="s">
        <v>113</v>
      </c>
      <c r="B33" s="2" t="s">
        <v>4</v>
      </c>
      <c r="C33" s="4">
        <v>1240.71823596634</v>
      </c>
      <c r="D33" s="4">
        <v>1109.7840145550199</v>
      </c>
      <c r="E33" s="4">
        <v>1115.5497960841001</v>
      </c>
      <c r="F33" s="4">
        <v>1259.8690884600901</v>
      </c>
      <c r="G33" s="4">
        <v>1153.8357381605499</v>
      </c>
      <c r="H33" s="4">
        <v>1052.13405248087</v>
      </c>
      <c r="I33" s="4">
        <v>886.91701448313199</v>
      </c>
      <c r="J33" s="4">
        <v>767.42220495334504</v>
      </c>
      <c r="K33" s="4">
        <v>790.62444587527602</v>
      </c>
      <c r="L33" s="4">
        <v>804.46534794728598</v>
      </c>
    </row>
    <row r="34" spans="1:12" x14ac:dyDescent="0.25">
      <c r="A34" s="8" t="s">
        <v>114</v>
      </c>
      <c r="B34" s="2" t="s">
        <v>4</v>
      </c>
      <c r="C34" s="4">
        <v>207.63472518190599</v>
      </c>
      <c r="D34" s="4">
        <v>161.77837824540401</v>
      </c>
      <c r="E34" s="4">
        <v>138.541478514875</v>
      </c>
      <c r="F34" s="4">
        <v>100.250282893826</v>
      </c>
      <c r="G34" s="4">
        <v>87.048141077040498</v>
      </c>
      <c r="H34" s="4">
        <v>83.388660634984404</v>
      </c>
      <c r="I34" s="4">
        <v>73.387089517226599</v>
      </c>
      <c r="J34" s="4">
        <v>52.514138841863399</v>
      </c>
      <c r="K34" s="4">
        <v>33.431398946975001</v>
      </c>
      <c r="L34" s="4">
        <v>30.191041459515802</v>
      </c>
    </row>
    <row r="35" spans="1:12" x14ac:dyDescent="0.25">
      <c r="A35" s="8" t="s">
        <v>115</v>
      </c>
      <c r="B35" s="2" t="s">
        <v>4</v>
      </c>
      <c r="C35" s="4">
        <v>83.605576984407094</v>
      </c>
      <c r="D35" s="4">
        <v>81.930917856506795</v>
      </c>
      <c r="E35" s="4">
        <v>87.216761868069298</v>
      </c>
      <c r="F35" s="4">
        <v>83.300818499721998</v>
      </c>
      <c r="G35" s="4">
        <v>68.511726659524101</v>
      </c>
      <c r="H35" s="4">
        <v>55.179030001541001</v>
      </c>
      <c r="I35" s="4">
        <v>41.704661174373101</v>
      </c>
      <c r="J35" s="4">
        <v>29.802184642460301</v>
      </c>
      <c r="K35" s="4">
        <v>19.635921737242001</v>
      </c>
      <c r="L35" s="4">
        <v>11.3956634078733</v>
      </c>
    </row>
    <row r="36" spans="1:12" x14ac:dyDescent="0.25">
      <c r="A36" s="8" t="s">
        <v>116</v>
      </c>
      <c r="B36" s="2" t="s">
        <v>4</v>
      </c>
      <c r="C36" s="4">
        <v>166.29605502440899</v>
      </c>
      <c r="D36" s="4">
        <v>156.49216344011899</v>
      </c>
      <c r="E36" s="4">
        <v>144.478554414244</v>
      </c>
      <c r="F36" s="4">
        <v>117.80065002876999</v>
      </c>
      <c r="G36" s="4">
        <v>86.402098576453</v>
      </c>
      <c r="H36" s="4">
        <v>73.937562378410604</v>
      </c>
      <c r="I36" s="4">
        <v>74.847746931110606</v>
      </c>
      <c r="J36" s="4">
        <v>60.1969908251071</v>
      </c>
      <c r="K36" s="4">
        <v>17.300430035103101</v>
      </c>
      <c r="L36" s="4">
        <v>16.956220412078501</v>
      </c>
    </row>
    <row r="37" spans="1:12" x14ac:dyDescent="0.25">
      <c r="A37" s="8" t="s">
        <v>117</v>
      </c>
      <c r="B37" s="2" t="s">
        <v>4</v>
      </c>
      <c r="C37" s="4">
        <v>449.63921720757003</v>
      </c>
      <c r="D37" s="4">
        <v>456.91685465684498</v>
      </c>
      <c r="E37" s="4">
        <v>408.97542613970001</v>
      </c>
      <c r="F37" s="4">
        <v>330.85739711549502</v>
      </c>
      <c r="G37" s="4">
        <v>299.415508677726</v>
      </c>
      <c r="H37" s="4">
        <v>262.10773280992601</v>
      </c>
      <c r="I37" s="4">
        <v>234.14740649545101</v>
      </c>
      <c r="J37" s="4">
        <v>75.842902399242405</v>
      </c>
      <c r="K37" s="4">
        <v>69.094426973040797</v>
      </c>
      <c r="L37" s="4">
        <v>72.148985137441301</v>
      </c>
    </row>
    <row r="38" spans="1:12" x14ac:dyDescent="0.25">
      <c r="A38" s="8" t="s">
        <v>109</v>
      </c>
      <c r="B38" s="2" t="s">
        <v>5</v>
      </c>
      <c r="C38" s="4">
        <v>12.792887843204801</v>
      </c>
      <c r="D38" s="4">
        <v>22.0627863031863</v>
      </c>
      <c r="E38" s="4">
        <v>20.613207174781699</v>
      </c>
      <c r="F38" s="4">
        <v>10.5717754667991</v>
      </c>
      <c r="G38" s="5"/>
      <c r="H38" s="5"/>
      <c r="I38" s="4">
        <v>4.4494514066520798</v>
      </c>
      <c r="J38" s="4">
        <v>4.7092132879110098</v>
      </c>
      <c r="K38" s="4">
        <v>4.68741980406213</v>
      </c>
      <c r="L38" s="4">
        <v>32.653735218787702</v>
      </c>
    </row>
    <row r="39" spans="1:12" x14ac:dyDescent="0.25">
      <c r="A39" s="8" t="s">
        <v>110</v>
      </c>
      <c r="B39" s="2" t="s">
        <v>5</v>
      </c>
      <c r="C39" s="4">
        <v>60.868608318191797</v>
      </c>
      <c r="D39" s="4">
        <v>58.920805964218097</v>
      </c>
      <c r="E39" s="4">
        <v>51.820431396821803</v>
      </c>
      <c r="F39" s="4">
        <v>47.925277871717</v>
      </c>
      <c r="G39" s="4">
        <v>40.863954748943399</v>
      </c>
      <c r="H39" s="4">
        <v>37.5283379546538</v>
      </c>
      <c r="I39" s="4">
        <v>34.268915546185198</v>
      </c>
      <c r="J39" s="4">
        <v>31.454784390791499</v>
      </c>
      <c r="K39" s="4">
        <v>28.885849781760999</v>
      </c>
      <c r="L39" s="4">
        <v>26.321659214690101</v>
      </c>
    </row>
    <row r="40" spans="1:12" x14ac:dyDescent="0.25">
      <c r="A40" s="8" t="s">
        <v>111</v>
      </c>
      <c r="B40" s="2" t="s">
        <v>5</v>
      </c>
      <c r="C40" s="4">
        <v>5006.5241170996196</v>
      </c>
      <c r="D40" s="4">
        <v>3779.9212846654</v>
      </c>
      <c r="E40" s="4">
        <v>1242.2714251057801</v>
      </c>
      <c r="F40" s="4">
        <v>973.89221111432903</v>
      </c>
      <c r="G40" s="4">
        <v>568.75893863028</v>
      </c>
      <c r="H40" s="4">
        <v>168.18028190320101</v>
      </c>
      <c r="I40" s="4">
        <v>104.798808149897</v>
      </c>
      <c r="J40" s="4">
        <v>112.534481584357</v>
      </c>
      <c r="K40" s="4">
        <v>119.199035130341</v>
      </c>
      <c r="L40" s="4">
        <v>136.13172456356199</v>
      </c>
    </row>
    <row r="41" spans="1:12" x14ac:dyDescent="0.25">
      <c r="A41" s="8" t="s">
        <v>112</v>
      </c>
      <c r="B41" s="2" t="s">
        <v>5</v>
      </c>
      <c r="C41" s="4">
        <v>1.8025546325620801E-2</v>
      </c>
      <c r="D41" s="4">
        <v>2.28814754626471E-3</v>
      </c>
      <c r="E41" s="4">
        <v>2.1024272755514402E-3</v>
      </c>
      <c r="F41" s="4">
        <v>1.65697679643023E-3</v>
      </c>
      <c r="G41" s="4">
        <v>1.27309335797149E-3</v>
      </c>
      <c r="H41" s="4">
        <v>1.1049326947327701E-3</v>
      </c>
      <c r="I41" s="4">
        <v>6.1031947759401296E-4</v>
      </c>
      <c r="J41" s="4">
        <v>6.6882604355998705E-5</v>
      </c>
      <c r="K41" s="5"/>
      <c r="L41" s="5"/>
    </row>
    <row r="42" spans="1:12" x14ac:dyDescent="0.25">
      <c r="A42" s="8" t="s">
        <v>113</v>
      </c>
      <c r="B42" s="2" t="s">
        <v>5</v>
      </c>
      <c r="C42" s="4">
        <v>1240.7292987081</v>
      </c>
      <c r="D42" s="4">
        <v>1105.1444759698099</v>
      </c>
      <c r="E42" s="4">
        <v>1126.2556057676099</v>
      </c>
      <c r="F42" s="4">
        <v>1268.41373345835</v>
      </c>
      <c r="G42" s="4">
        <v>1192.0641825207899</v>
      </c>
      <c r="H42" s="4">
        <v>1146.5078228003799</v>
      </c>
      <c r="I42" s="4">
        <v>1004.50073427683</v>
      </c>
      <c r="J42" s="4">
        <v>967.32296391834097</v>
      </c>
      <c r="K42" s="4">
        <v>973.66833663569503</v>
      </c>
      <c r="L42" s="4">
        <v>815.97814438492298</v>
      </c>
    </row>
    <row r="43" spans="1:12" x14ac:dyDescent="0.25">
      <c r="A43" s="8" t="s">
        <v>114</v>
      </c>
      <c r="B43" s="2" t="s">
        <v>5</v>
      </c>
      <c r="C43" s="4">
        <v>207.63403985505599</v>
      </c>
      <c r="D43" s="4">
        <v>160.84676329667201</v>
      </c>
      <c r="E43" s="4">
        <v>141.243874046771</v>
      </c>
      <c r="F43" s="4">
        <v>102.67023488235</v>
      </c>
      <c r="G43" s="4">
        <v>89.841500478879098</v>
      </c>
      <c r="H43" s="4">
        <v>89.232288471625097</v>
      </c>
      <c r="I43" s="4">
        <v>81.147738634220502</v>
      </c>
      <c r="J43" s="4">
        <v>71.040233212069097</v>
      </c>
      <c r="K43" s="4">
        <v>53.578558165137999</v>
      </c>
      <c r="L43" s="4">
        <v>36.922732909298901</v>
      </c>
    </row>
    <row r="44" spans="1:12" x14ac:dyDescent="0.25">
      <c r="A44" s="8" t="s">
        <v>115</v>
      </c>
      <c r="B44" s="2" t="s">
        <v>5</v>
      </c>
      <c r="C44" s="4">
        <v>83.605576984407094</v>
      </c>
      <c r="D44" s="4">
        <v>81.930856637558406</v>
      </c>
      <c r="E44" s="4">
        <v>86.884411502023298</v>
      </c>
      <c r="F44" s="4">
        <v>83.082377631484903</v>
      </c>
      <c r="G44" s="4">
        <v>68.193517854811404</v>
      </c>
      <c r="H44" s="4">
        <v>55.318787563641997</v>
      </c>
      <c r="I44" s="4">
        <v>43.5924957311423</v>
      </c>
      <c r="J44" s="4">
        <v>32.564661338099498</v>
      </c>
      <c r="K44" s="4">
        <v>22.313943246492499</v>
      </c>
      <c r="L44" s="4">
        <v>12.7741535093949</v>
      </c>
    </row>
    <row r="45" spans="1:12" x14ac:dyDescent="0.25">
      <c r="A45" s="8" t="s">
        <v>116</v>
      </c>
      <c r="B45" s="2" t="s">
        <v>5</v>
      </c>
      <c r="C45" s="4">
        <v>166.912362200275</v>
      </c>
      <c r="D45" s="4">
        <v>156.522143485106</v>
      </c>
      <c r="E45" s="4">
        <v>147.884077178951</v>
      </c>
      <c r="F45" s="4">
        <v>122.003147265721</v>
      </c>
      <c r="G45" s="4">
        <v>89.308078849895196</v>
      </c>
      <c r="H45" s="4">
        <v>69.378031164323104</v>
      </c>
      <c r="I45" s="4">
        <v>67.671725654652803</v>
      </c>
      <c r="J45" s="4">
        <v>66.669919507738598</v>
      </c>
      <c r="K45" s="4">
        <v>66.642397475237402</v>
      </c>
      <c r="L45" s="4">
        <v>70.969717829129905</v>
      </c>
    </row>
    <row r="46" spans="1:12" x14ac:dyDescent="0.25">
      <c r="A46" s="8" t="s">
        <v>117</v>
      </c>
      <c r="B46" s="2" t="s">
        <v>5</v>
      </c>
      <c r="C46" s="4">
        <v>449.44476665569698</v>
      </c>
      <c r="D46" s="4">
        <v>456.72257586266699</v>
      </c>
      <c r="E46" s="4">
        <v>409.07025720437503</v>
      </c>
      <c r="F46" s="4">
        <v>330.95830372735298</v>
      </c>
      <c r="G46" s="4">
        <v>299.67033372738399</v>
      </c>
      <c r="H46" s="4">
        <v>261.81503288520798</v>
      </c>
      <c r="I46" s="4">
        <v>234.391511105696</v>
      </c>
      <c r="J46" s="4">
        <v>134.04318731666501</v>
      </c>
      <c r="K46" s="4">
        <v>71.126544467167307</v>
      </c>
      <c r="L46" s="4">
        <v>72.459803513868394</v>
      </c>
    </row>
    <row r="47" spans="1:12" x14ac:dyDescent="0.25">
      <c r="A47" s="8" t="s">
        <v>109</v>
      </c>
      <c r="B47" s="2" t="s">
        <v>6</v>
      </c>
      <c r="C47" s="4">
        <v>6.5443779678513296</v>
      </c>
      <c r="D47" s="4">
        <v>15.6469188038642</v>
      </c>
      <c r="E47" s="4">
        <v>16.938961734755601</v>
      </c>
      <c r="F47" s="4">
        <v>10.5697053065541</v>
      </c>
      <c r="G47" s="5"/>
      <c r="H47" s="4">
        <v>0.164555297608388</v>
      </c>
      <c r="I47" s="4">
        <v>6.4412007968286602</v>
      </c>
      <c r="J47" s="4">
        <v>70.249381394133394</v>
      </c>
      <c r="K47" s="4">
        <v>82.585918169312095</v>
      </c>
      <c r="L47" s="4">
        <v>72.469565637044397</v>
      </c>
    </row>
    <row r="48" spans="1:12" x14ac:dyDescent="0.25">
      <c r="A48" s="8" t="s">
        <v>110</v>
      </c>
      <c r="B48" s="2" t="s">
        <v>6</v>
      </c>
      <c r="C48" s="4">
        <v>60.868608318191797</v>
      </c>
      <c r="D48" s="4">
        <v>58.923317355236797</v>
      </c>
      <c r="E48" s="4">
        <v>51.451015591384198</v>
      </c>
      <c r="F48" s="4">
        <v>47.943924063355297</v>
      </c>
      <c r="G48" s="4">
        <v>40.836699491601301</v>
      </c>
      <c r="H48" s="4">
        <v>37.497916797396798</v>
      </c>
      <c r="I48" s="4">
        <v>34.267123568523601</v>
      </c>
      <c r="J48" s="4">
        <v>31.0270976010362</v>
      </c>
      <c r="K48" s="4">
        <v>28.266466258437202</v>
      </c>
      <c r="L48" s="4">
        <v>25.711224601599898</v>
      </c>
    </row>
    <row r="49" spans="1:12" x14ac:dyDescent="0.25">
      <c r="A49" s="8" t="s">
        <v>111</v>
      </c>
      <c r="B49" s="2" t="s">
        <v>6</v>
      </c>
      <c r="C49" s="4">
        <v>5006.5241170996196</v>
      </c>
      <c r="D49" s="4">
        <v>3779.9215579819402</v>
      </c>
      <c r="E49" s="4">
        <v>1242.2714251057801</v>
      </c>
      <c r="F49" s="4">
        <v>955.962590930901</v>
      </c>
      <c r="G49" s="4">
        <v>471.39271044429898</v>
      </c>
      <c r="H49" s="4">
        <v>121.488886112505</v>
      </c>
      <c r="I49" s="4">
        <v>128.24890901395301</v>
      </c>
      <c r="J49" s="4">
        <v>160.04772439355301</v>
      </c>
      <c r="K49" s="4">
        <v>174.552794462001</v>
      </c>
      <c r="L49" s="4">
        <v>155.323087114917</v>
      </c>
    </row>
    <row r="50" spans="1:12" x14ac:dyDescent="0.25">
      <c r="A50" s="8" t="s">
        <v>112</v>
      </c>
      <c r="B50" s="2" t="s">
        <v>6</v>
      </c>
      <c r="C50" s="4">
        <v>1.8025456283172699E-2</v>
      </c>
      <c r="D50" s="4">
        <v>2.2956274378591198E-3</v>
      </c>
      <c r="E50" s="4">
        <v>2.04628903136781E-3</v>
      </c>
      <c r="F50" s="4">
        <v>1.5323415348934199E-3</v>
      </c>
      <c r="G50" s="4">
        <v>1.15523871147581E-3</v>
      </c>
      <c r="H50" s="4">
        <v>1.3274059527109E-3</v>
      </c>
      <c r="I50" s="4">
        <v>1.21568651103919E-3</v>
      </c>
      <c r="J50" s="4">
        <v>1.1359909823491401E-3</v>
      </c>
      <c r="K50" s="4">
        <v>7.4921169316384702E-4</v>
      </c>
      <c r="L50" s="5"/>
    </row>
    <row r="51" spans="1:12" x14ac:dyDescent="0.25">
      <c r="A51" s="8" t="s">
        <v>113</v>
      </c>
      <c r="B51" s="2" t="s">
        <v>6</v>
      </c>
      <c r="C51" s="4">
        <v>1240.7330523881301</v>
      </c>
      <c r="D51" s="4">
        <v>1105.97162372087</v>
      </c>
      <c r="E51" s="4">
        <v>1134.0190995476</v>
      </c>
      <c r="F51" s="4">
        <v>1265.6205903587199</v>
      </c>
      <c r="G51" s="4">
        <v>1168.7104954162301</v>
      </c>
      <c r="H51" s="4">
        <v>1085.35829303624</v>
      </c>
      <c r="I51" s="4">
        <v>996.06113971266097</v>
      </c>
      <c r="J51" s="4">
        <v>769.02631678427599</v>
      </c>
      <c r="K51" s="4">
        <v>790.55659270493004</v>
      </c>
      <c r="L51" s="4">
        <v>804.54362982740304</v>
      </c>
    </row>
    <row r="52" spans="1:12" x14ac:dyDescent="0.25">
      <c r="A52" s="8" t="s">
        <v>114</v>
      </c>
      <c r="B52" s="2" t="s">
        <v>6</v>
      </c>
      <c r="C52" s="4">
        <v>207.634529528434</v>
      </c>
      <c r="D52" s="4">
        <v>158.32944479815399</v>
      </c>
      <c r="E52" s="4">
        <v>137.66758518675499</v>
      </c>
      <c r="F52" s="4">
        <v>99.9823559012369</v>
      </c>
      <c r="G52" s="4">
        <v>87.354985941717302</v>
      </c>
      <c r="H52" s="4">
        <v>87.018111100296906</v>
      </c>
      <c r="I52" s="4">
        <v>88.258888757523394</v>
      </c>
      <c r="J52" s="4">
        <v>81.467660671015594</v>
      </c>
      <c r="K52" s="4">
        <v>59.595703781607597</v>
      </c>
      <c r="L52" s="4">
        <v>38.485870162020298</v>
      </c>
    </row>
    <row r="53" spans="1:12" x14ac:dyDescent="0.25">
      <c r="A53" s="8" t="s">
        <v>115</v>
      </c>
      <c r="B53" s="2" t="s">
        <v>6</v>
      </c>
      <c r="C53" s="4">
        <v>83.605576984407094</v>
      </c>
      <c r="D53" s="4">
        <v>81.930408226460301</v>
      </c>
      <c r="E53" s="4">
        <v>86.893978379239798</v>
      </c>
      <c r="F53" s="4">
        <v>83.067505025129293</v>
      </c>
      <c r="G53" s="4">
        <v>68.195380631487893</v>
      </c>
      <c r="H53" s="4">
        <v>55.1962768786737</v>
      </c>
      <c r="I53" s="4">
        <v>43.121502921291899</v>
      </c>
      <c r="J53" s="4">
        <v>31.411096826923401</v>
      </c>
      <c r="K53" s="4">
        <v>21.148821966411901</v>
      </c>
      <c r="L53" s="4">
        <v>11.5843270292384</v>
      </c>
    </row>
    <row r="54" spans="1:12" x14ac:dyDescent="0.25">
      <c r="A54" s="8" t="s">
        <v>116</v>
      </c>
      <c r="B54" s="2" t="s">
        <v>6</v>
      </c>
      <c r="C54" s="4">
        <v>166.91943910327001</v>
      </c>
      <c r="D54" s="4">
        <v>156.52463540685801</v>
      </c>
      <c r="E54" s="4">
        <v>146.545777739474</v>
      </c>
      <c r="F54" s="4">
        <v>120.277657447332</v>
      </c>
      <c r="G54" s="4">
        <v>83.178715291447503</v>
      </c>
      <c r="H54" s="4">
        <v>73.713530011808302</v>
      </c>
      <c r="I54" s="4">
        <v>72.533588925752795</v>
      </c>
      <c r="J54" s="4">
        <v>73.425642295231597</v>
      </c>
      <c r="K54" s="4">
        <v>65.181623753066106</v>
      </c>
      <c r="L54" s="4">
        <v>48.431090328639399</v>
      </c>
    </row>
    <row r="55" spans="1:12" x14ac:dyDescent="0.25">
      <c r="A55" s="8" t="s">
        <v>117</v>
      </c>
      <c r="B55" s="2" t="s">
        <v>6</v>
      </c>
      <c r="C55" s="4">
        <v>449.44476665569698</v>
      </c>
      <c r="D55" s="4">
        <v>456.72240410497102</v>
      </c>
      <c r="E55" s="4">
        <v>409.07704480612801</v>
      </c>
      <c r="F55" s="4">
        <v>330.938478827241</v>
      </c>
      <c r="G55" s="4">
        <v>299.63443420035298</v>
      </c>
      <c r="H55" s="4">
        <v>262.59523216754599</v>
      </c>
      <c r="I55" s="4">
        <v>236.43560545874399</v>
      </c>
      <c r="J55" s="4">
        <v>136.704294438544</v>
      </c>
      <c r="K55" s="4">
        <v>73.1866840300588</v>
      </c>
      <c r="L55" s="4">
        <v>74.292422303901304</v>
      </c>
    </row>
    <row r="56" spans="1:12" x14ac:dyDescent="0.25">
      <c r="A56" s="8" t="s">
        <v>109</v>
      </c>
      <c r="B56" s="2" t="s">
        <v>7</v>
      </c>
      <c r="C56" s="4">
        <v>6.5699179678512998</v>
      </c>
      <c r="D56" s="4">
        <v>15.6479764468853</v>
      </c>
      <c r="E56" s="4">
        <v>16.938976752904999</v>
      </c>
      <c r="F56" s="4">
        <v>10.5696944064356</v>
      </c>
      <c r="G56" s="4">
        <v>2.7435408736643102E-3</v>
      </c>
      <c r="H56" s="4">
        <v>0.13243981411022601</v>
      </c>
      <c r="I56" s="4">
        <v>10.657712169753299</v>
      </c>
      <c r="J56" s="4">
        <v>13.782476275422599</v>
      </c>
      <c r="K56" s="4">
        <v>82.812201348699702</v>
      </c>
      <c r="L56" s="4">
        <v>86.730549146109396</v>
      </c>
    </row>
    <row r="57" spans="1:12" x14ac:dyDescent="0.25">
      <c r="A57" s="8" t="s">
        <v>110</v>
      </c>
      <c r="B57" s="2" t="s">
        <v>7</v>
      </c>
      <c r="C57" s="4">
        <v>60.868608318191797</v>
      </c>
      <c r="D57" s="4">
        <v>58.924962850357197</v>
      </c>
      <c r="E57" s="4">
        <v>52.085364349114002</v>
      </c>
      <c r="F57" s="4">
        <v>47.906525177491702</v>
      </c>
      <c r="G57" s="4">
        <v>40.826540349680002</v>
      </c>
      <c r="H57" s="4">
        <v>37.470542469210599</v>
      </c>
      <c r="I57" s="4">
        <v>34.262123396116898</v>
      </c>
      <c r="J57" s="4">
        <v>31.388435100268001</v>
      </c>
      <c r="K57" s="4">
        <v>28.414130912741101</v>
      </c>
      <c r="L57" s="4">
        <v>25.724714754986898</v>
      </c>
    </row>
    <row r="58" spans="1:12" x14ac:dyDescent="0.25">
      <c r="A58" s="8" t="s">
        <v>111</v>
      </c>
      <c r="B58" s="2" t="s">
        <v>7</v>
      </c>
      <c r="C58" s="4">
        <v>5006.5241170996196</v>
      </c>
      <c r="D58" s="4">
        <v>3779.7708363400202</v>
      </c>
      <c r="E58" s="4">
        <v>1242.2714251057801</v>
      </c>
      <c r="F58" s="4">
        <v>958.98387698119097</v>
      </c>
      <c r="G58" s="4">
        <v>470.64364994514199</v>
      </c>
      <c r="H58" s="4">
        <v>115.136753419447</v>
      </c>
      <c r="I58" s="4">
        <v>123.102792219682</v>
      </c>
      <c r="J58" s="4">
        <v>140.99184444246799</v>
      </c>
      <c r="K58" s="4">
        <v>176.414550927693</v>
      </c>
      <c r="L58" s="4">
        <v>177.82214607562099</v>
      </c>
    </row>
    <row r="59" spans="1:12" x14ac:dyDescent="0.25">
      <c r="A59" s="8" t="s">
        <v>112</v>
      </c>
      <c r="B59" s="2" t="s">
        <v>7</v>
      </c>
      <c r="C59" s="4">
        <v>1.80254603433916E-2</v>
      </c>
      <c r="D59" s="4">
        <v>2.2858539737754301E-3</v>
      </c>
      <c r="E59" s="4">
        <v>2.0968385403759698E-3</v>
      </c>
      <c r="F59" s="4">
        <v>1.6576444919864299E-3</v>
      </c>
      <c r="G59" s="4">
        <v>1.26284094999536E-3</v>
      </c>
      <c r="H59" s="4">
        <v>8.0856346834511203E-4</v>
      </c>
      <c r="I59" s="4">
        <v>3.0777338775147601E-4</v>
      </c>
      <c r="J59" s="4">
        <v>4.1210015412459998E-5</v>
      </c>
      <c r="K59" s="5"/>
      <c r="L59" s="5"/>
    </row>
    <row r="60" spans="1:12" x14ac:dyDescent="0.25">
      <c r="A60" s="8" t="s">
        <v>113</v>
      </c>
      <c r="B60" s="2" t="s">
        <v>7</v>
      </c>
      <c r="C60" s="4">
        <v>1240.7330523881301</v>
      </c>
      <c r="D60" s="4">
        <v>1106.3777735282099</v>
      </c>
      <c r="E60" s="4">
        <v>1129.4863766206499</v>
      </c>
      <c r="F60" s="4">
        <v>1265.96320602024</v>
      </c>
      <c r="G60" s="4">
        <v>1171.3024414517199</v>
      </c>
      <c r="H60" s="4">
        <v>1096.8201447618601</v>
      </c>
      <c r="I60" s="4">
        <v>991.09961356782503</v>
      </c>
      <c r="J60" s="4">
        <v>944.32430433707998</v>
      </c>
      <c r="K60" s="4">
        <v>791.11245165859998</v>
      </c>
      <c r="L60" s="4">
        <v>804.49017285025502</v>
      </c>
    </row>
    <row r="61" spans="1:12" x14ac:dyDescent="0.25">
      <c r="A61" s="8" t="s">
        <v>114</v>
      </c>
      <c r="B61" s="2" t="s">
        <v>7</v>
      </c>
      <c r="C61" s="4">
        <v>207.63456628295799</v>
      </c>
      <c r="D61" s="4">
        <v>160.40957359042099</v>
      </c>
      <c r="E61" s="4">
        <v>141.108323661811</v>
      </c>
      <c r="F61" s="4">
        <v>102.92054058596401</v>
      </c>
      <c r="G61" s="4">
        <v>89.798976493526993</v>
      </c>
      <c r="H61" s="4">
        <v>89.040585637207101</v>
      </c>
      <c r="I61" s="4">
        <v>80.147567586377704</v>
      </c>
      <c r="J61" s="4">
        <v>67.911439492109494</v>
      </c>
      <c r="K61" s="4">
        <v>51.912732933760303</v>
      </c>
      <c r="L61" s="4">
        <v>36.093786146639403</v>
      </c>
    </row>
    <row r="62" spans="1:12" x14ac:dyDescent="0.25">
      <c r="A62" s="8" t="s">
        <v>115</v>
      </c>
      <c r="B62" s="2" t="s">
        <v>7</v>
      </c>
      <c r="C62" s="4">
        <v>83.605576984407094</v>
      </c>
      <c r="D62" s="4">
        <v>81.9308047270694</v>
      </c>
      <c r="E62" s="4">
        <v>86.888509530680395</v>
      </c>
      <c r="F62" s="4">
        <v>83.080570083197998</v>
      </c>
      <c r="G62" s="4">
        <v>68.205560327283294</v>
      </c>
      <c r="H62" s="4">
        <v>55.267446953552401</v>
      </c>
      <c r="I62" s="4">
        <v>43.534155623183402</v>
      </c>
      <c r="J62" s="4">
        <v>31.850803300946598</v>
      </c>
      <c r="K62" s="4">
        <v>21.562982062056498</v>
      </c>
      <c r="L62" s="4">
        <v>11.5723936544482</v>
      </c>
    </row>
    <row r="63" spans="1:12" x14ac:dyDescent="0.25">
      <c r="A63" s="8" t="s">
        <v>116</v>
      </c>
      <c r="B63" s="2" t="s">
        <v>7</v>
      </c>
      <c r="C63" s="4">
        <v>166.72546338636499</v>
      </c>
      <c r="D63" s="4">
        <v>156.53269374300501</v>
      </c>
      <c r="E63" s="4">
        <v>147.65958683618399</v>
      </c>
      <c r="F63" s="4">
        <v>121.779131882489</v>
      </c>
      <c r="G63" s="4">
        <v>83.056327862531006</v>
      </c>
      <c r="H63" s="4">
        <v>73.875130629510295</v>
      </c>
      <c r="I63" s="4">
        <v>70.210845992280795</v>
      </c>
      <c r="J63" s="4">
        <v>70.977945029727096</v>
      </c>
      <c r="K63" s="4">
        <v>70.900803450233695</v>
      </c>
      <c r="L63" s="4">
        <v>62.4053398671605</v>
      </c>
    </row>
    <row r="64" spans="1:12" x14ac:dyDescent="0.25">
      <c r="A64" s="8" t="s">
        <v>117</v>
      </c>
      <c r="B64" s="2" t="s">
        <v>7</v>
      </c>
      <c r="C64" s="4">
        <v>449.44476665569601</v>
      </c>
      <c r="D64" s="4">
        <v>456.72257586266699</v>
      </c>
      <c r="E64" s="4">
        <v>409.070257204374</v>
      </c>
      <c r="F64" s="4">
        <v>331.03023483907702</v>
      </c>
      <c r="G64" s="4">
        <v>299.67033372738399</v>
      </c>
      <c r="H64" s="4">
        <v>261.79568526364102</v>
      </c>
      <c r="I64" s="4">
        <v>234.22012899040999</v>
      </c>
      <c r="J64" s="4">
        <v>133.75653947218299</v>
      </c>
      <c r="K64" s="4">
        <v>71.115532436583507</v>
      </c>
      <c r="L64" s="4">
        <v>72.461146368440595</v>
      </c>
    </row>
    <row r="65" spans="1:12" x14ac:dyDescent="0.25">
      <c r="A65" s="8" t="s">
        <v>109</v>
      </c>
      <c r="B65" s="2" t="s">
        <v>10</v>
      </c>
      <c r="C65" s="4">
        <v>4.2389333965801796</v>
      </c>
      <c r="D65" s="4">
        <v>13.341474232593001</v>
      </c>
      <c r="E65" s="4">
        <v>14.633517163484401</v>
      </c>
      <c r="F65" s="4">
        <v>8.2642607352835</v>
      </c>
      <c r="G65" s="5"/>
      <c r="H65" s="4">
        <v>0.16455529760838</v>
      </c>
      <c r="I65" s="4">
        <v>6.5642852072801903</v>
      </c>
      <c r="J65" s="4">
        <v>70.920549086428395</v>
      </c>
      <c r="K65" s="4">
        <v>88.2998977025253</v>
      </c>
      <c r="L65" s="4">
        <v>69.027873040353299</v>
      </c>
    </row>
    <row r="66" spans="1:12" x14ac:dyDescent="0.25">
      <c r="A66" s="8" t="s">
        <v>110</v>
      </c>
      <c r="B66" s="2" t="s">
        <v>10</v>
      </c>
      <c r="C66" s="4">
        <v>60.868608318191797</v>
      </c>
      <c r="D66" s="4">
        <v>58.923316010775999</v>
      </c>
      <c r="E66" s="4">
        <v>51.448107398419403</v>
      </c>
      <c r="F66" s="4">
        <v>47.9441649524273</v>
      </c>
      <c r="G66" s="4">
        <v>40.836798401820801</v>
      </c>
      <c r="H66" s="4">
        <v>37.497916797396798</v>
      </c>
      <c r="I66" s="4">
        <v>34.267123568523601</v>
      </c>
      <c r="J66" s="4">
        <v>31.075228602645399</v>
      </c>
      <c r="K66" s="4">
        <v>28.266925168468699</v>
      </c>
      <c r="L66" s="4">
        <v>25.711110800533799</v>
      </c>
    </row>
    <row r="67" spans="1:12" x14ac:dyDescent="0.25">
      <c r="A67" s="8" t="s">
        <v>111</v>
      </c>
      <c r="B67" s="2" t="s">
        <v>10</v>
      </c>
      <c r="C67" s="4">
        <v>5006.5241170996196</v>
      </c>
      <c r="D67" s="4">
        <v>3779.9215579819402</v>
      </c>
      <c r="E67" s="4">
        <v>1242.2714251057801</v>
      </c>
      <c r="F67" s="4">
        <v>955.10788249282496</v>
      </c>
      <c r="G67" s="4">
        <v>470.965454675692</v>
      </c>
      <c r="H67" s="4">
        <v>120.52780218880299</v>
      </c>
      <c r="I67" s="4">
        <v>127.975532523952</v>
      </c>
      <c r="J67" s="4">
        <v>158.93534225872301</v>
      </c>
      <c r="K67" s="4">
        <v>173.97585215306501</v>
      </c>
      <c r="L67" s="4">
        <v>151.223706455685</v>
      </c>
    </row>
    <row r="68" spans="1:12" x14ac:dyDescent="0.25">
      <c r="A68" s="8" t="s">
        <v>112</v>
      </c>
      <c r="B68" s="2" t="s">
        <v>10</v>
      </c>
      <c r="C68" s="4">
        <v>1.8025456283172699E-2</v>
      </c>
      <c r="D68" s="4">
        <v>2.29571676214708E-3</v>
      </c>
      <c r="E68" s="4">
        <v>2.0463670402863302E-3</v>
      </c>
      <c r="F68" s="4">
        <v>1.5321013852815501E-3</v>
      </c>
      <c r="G68" s="4">
        <v>1.1554784674325E-3</v>
      </c>
      <c r="H68" s="4">
        <v>1.3261013405680901E-3</v>
      </c>
      <c r="I68" s="4">
        <v>1.2162006398108601E-3</v>
      </c>
      <c r="J68" s="4">
        <v>1.1290063003563801E-3</v>
      </c>
      <c r="K68" s="4">
        <v>7.45268777086203E-4</v>
      </c>
      <c r="L68" s="5"/>
    </row>
    <row r="69" spans="1:12" x14ac:dyDescent="0.25">
      <c r="A69" s="8" t="s">
        <v>113</v>
      </c>
      <c r="B69" s="2" t="s">
        <v>10</v>
      </c>
      <c r="C69" s="4">
        <v>1240.7330523881301</v>
      </c>
      <c r="D69" s="4">
        <v>1106.01959815845</v>
      </c>
      <c r="E69" s="4">
        <v>1134.1389160056499</v>
      </c>
      <c r="F69" s="4">
        <v>1265.8624318649599</v>
      </c>
      <c r="G69" s="4">
        <v>1169.2837669104299</v>
      </c>
      <c r="H69" s="4">
        <v>1088.3469377174599</v>
      </c>
      <c r="I69" s="4">
        <v>986.17093331226204</v>
      </c>
      <c r="J69" s="4">
        <v>769.06467522767605</v>
      </c>
      <c r="K69" s="4">
        <v>790.55712783401702</v>
      </c>
      <c r="L69" s="4">
        <v>804.55834685596096</v>
      </c>
    </row>
    <row r="70" spans="1:12" x14ac:dyDescent="0.25">
      <c r="A70" s="8" t="s">
        <v>114</v>
      </c>
      <c r="B70" s="2" t="s">
        <v>10</v>
      </c>
      <c r="C70" s="4">
        <v>207.634529528434</v>
      </c>
      <c r="D70" s="4">
        <v>158.329356086069</v>
      </c>
      <c r="E70" s="4">
        <v>137.65326558349699</v>
      </c>
      <c r="F70" s="4">
        <v>99.956195287798394</v>
      </c>
      <c r="G70" s="4">
        <v>87.364173943572297</v>
      </c>
      <c r="H70" s="4">
        <v>86.958173306226499</v>
      </c>
      <c r="I70" s="4">
        <v>88.2302363236942</v>
      </c>
      <c r="J70" s="4">
        <v>80.964798309303902</v>
      </c>
      <c r="K70" s="4">
        <v>59.427286520961303</v>
      </c>
      <c r="L70" s="4">
        <v>38.524800730745497</v>
      </c>
    </row>
    <row r="71" spans="1:12" x14ac:dyDescent="0.25">
      <c r="A71" s="8" t="s">
        <v>115</v>
      </c>
      <c r="B71" s="2" t="s">
        <v>10</v>
      </c>
      <c r="C71" s="4">
        <v>83.605576984407094</v>
      </c>
      <c r="D71" s="4">
        <v>81.930408226460301</v>
      </c>
      <c r="E71" s="4">
        <v>86.893912176993297</v>
      </c>
      <c r="F71" s="4">
        <v>83.067435881799099</v>
      </c>
      <c r="G71" s="4">
        <v>68.195308580918507</v>
      </c>
      <c r="H71" s="4">
        <v>55.196229307533898</v>
      </c>
      <c r="I71" s="4">
        <v>43.121502921291899</v>
      </c>
      <c r="J71" s="4">
        <v>31.411156412895998</v>
      </c>
      <c r="K71" s="4">
        <v>21.148881552384601</v>
      </c>
      <c r="L71" s="4">
        <v>11.5866176741334</v>
      </c>
    </row>
    <row r="72" spans="1:12" x14ac:dyDescent="0.25">
      <c r="A72" s="8" t="s">
        <v>116</v>
      </c>
      <c r="B72" s="2" t="s">
        <v>10</v>
      </c>
      <c r="C72" s="4">
        <v>166.918106837653</v>
      </c>
      <c r="D72" s="4">
        <v>156.524435082998</v>
      </c>
      <c r="E72" s="4">
        <v>146.63499824409999</v>
      </c>
      <c r="F72" s="4">
        <v>120.365598866431</v>
      </c>
      <c r="G72" s="4">
        <v>83.258361746499801</v>
      </c>
      <c r="H72" s="4">
        <v>73.9078426918486</v>
      </c>
      <c r="I72" s="4">
        <v>72.595342154087504</v>
      </c>
      <c r="J72" s="4">
        <v>73.212891197301204</v>
      </c>
      <c r="K72" s="4">
        <v>65.085452038846199</v>
      </c>
      <c r="L72" s="4">
        <v>47.238183513487797</v>
      </c>
    </row>
    <row r="73" spans="1:12" x14ac:dyDescent="0.25">
      <c r="A73" s="8" t="s">
        <v>117</v>
      </c>
      <c r="B73" s="2" t="s">
        <v>10</v>
      </c>
      <c r="C73" s="4">
        <v>449.44476665569698</v>
      </c>
      <c r="D73" s="4">
        <v>456.72240410497102</v>
      </c>
      <c r="E73" s="4">
        <v>409.07704480612801</v>
      </c>
      <c r="F73" s="4">
        <v>330.93773793256997</v>
      </c>
      <c r="G73" s="4">
        <v>299.63443420035298</v>
      </c>
      <c r="H73" s="4">
        <v>262.60022531691999</v>
      </c>
      <c r="I73" s="4">
        <v>236.443956789944</v>
      </c>
      <c r="J73" s="4">
        <v>136.60631000448299</v>
      </c>
      <c r="K73" s="4">
        <v>73.117362041370399</v>
      </c>
      <c r="L73" s="4">
        <v>74.304420474962697</v>
      </c>
    </row>
    <row r="74" spans="1:12" x14ac:dyDescent="0.25">
      <c r="A74" s="8" t="s">
        <v>109</v>
      </c>
      <c r="B74" s="2" t="s">
        <v>13</v>
      </c>
      <c r="C74" s="4">
        <v>5.1589275336716502</v>
      </c>
      <c r="D74" s="4">
        <v>14.2653805665955</v>
      </c>
      <c r="E74" s="4">
        <v>11.8276229353639</v>
      </c>
      <c r="F74" s="4">
        <v>4.7780164232971796</v>
      </c>
      <c r="G74" s="4">
        <v>4.3367662192989303E-3</v>
      </c>
      <c r="H74" s="4">
        <v>0.18565708721476301</v>
      </c>
      <c r="I74" s="4">
        <v>6.0753438297771796</v>
      </c>
      <c r="J74" s="4">
        <v>137.25061279868899</v>
      </c>
      <c r="K74" s="4">
        <v>208.54600697373601</v>
      </c>
      <c r="L74" s="4">
        <v>185.81968158107</v>
      </c>
    </row>
    <row r="75" spans="1:12" x14ac:dyDescent="0.25">
      <c r="A75" s="8" t="s">
        <v>110</v>
      </c>
      <c r="B75" s="2" t="s">
        <v>13</v>
      </c>
      <c r="C75" s="4">
        <v>60.868608318191797</v>
      </c>
      <c r="D75" s="4">
        <v>58.923317355236797</v>
      </c>
      <c r="E75" s="4">
        <v>51.451015591384198</v>
      </c>
      <c r="F75" s="4">
        <v>47.943924063355297</v>
      </c>
      <c r="G75" s="4">
        <v>40.836699491601301</v>
      </c>
      <c r="H75" s="4">
        <v>37.497916797396798</v>
      </c>
      <c r="I75" s="4">
        <v>34.267123568523601</v>
      </c>
      <c r="J75" s="4">
        <v>31.0270976010362</v>
      </c>
      <c r="K75" s="4">
        <v>28.266466258437202</v>
      </c>
      <c r="L75" s="4">
        <v>25.711224601599898</v>
      </c>
    </row>
    <row r="76" spans="1:12" x14ac:dyDescent="0.25">
      <c r="A76" s="8" t="s">
        <v>111</v>
      </c>
      <c r="B76" s="2" t="s">
        <v>13</v>
      </c>
      <c r="C76" s="4">
        <v>5006.5241170996196</v>
      </c>
      <c r="D76" s="4">
        <v>3779.9215579819402</v>
      </c>
      <c r="E76" s="4">
        <v>1242.2714251057901</v>
      </c>
      <c r="F76" s="4">
        <v>955.96259092889795</v>
      </c>
      <c r="G76" s="4">
        <v>471.392710454716</v>
      </c>
      <c r="H76" s="4">
        <v>121.48888611203201</v>
      </c>
      <c r="I76" s="4">
        <v>128.24890901395301</v>
      </c>
      <c r="J76" s="4">
        <v>160.04772440009901</v>
      </c>
      <c r="K76" s="4">
        <v>174.55279446199401</v>
      </c>
      <c r="L76" s="4">
        <v>155.32308711491299</v>
      </c>
    </row>
    <row r="77" spans="1:12" x14ac:dyDescent="0.25">
      <c r="A77" s="8" t="s">
        <v>112</v>
      </c>
      <c r="B77" s="2" t="s">
        <v>13</v>
      </c>
      <c r="C77" s="4">
        <v>1.8025456283172699E-2</v>
      </c>
      <c r="D77" s="4">
        <v>2.2956274378591198E-3</v>
      </c>
      <c r="E77" s="4">
        <v>2.04628903136781E-3</v>
      </c>
      <c r="F77" s="4">
        <v>1.5323415348934199E-3</v>
      </c>
      <c r="G77" s="4">
        <v>1.15523871147581E-3</v>
      </c>
      <c r="H77" s="4">
        <v>1.32740595271091E-3</v>
      </c>
      <c r="I77" s="4">
        <v>1.21568651101548E-3</v>
      </c>
      <c r="J77" s="4">
        <v>1.1359909824061099E-3</v>
      </c>
      <c r="K77" s="4">
        <v>7.4921169319531198E-4</v>
      </c>
      <c r="L77" s="5"/>
    </row>
    <row r="78" spans="1:12" x14ac:dyDescent="0.25">
      <c r="A78" s="8" t="s">
        <v>113</v>
      </c>
      <c r="B78" s="2" t="s">
        <v>13</v>
      </c>
      <c r="C78" s="4">
        <v>1240.7181894113801</v>
      </c>
      <c r="D78" s="4">
        <v>1105.97118654471</v>
      </c>
      <c r="E78" s="4">
        <v>1133.54887333177</v>
      </c>
      <c r="F78" s="4">
        <v>1265.7625324614801</v>
      </c>
      <c r="G78" s="4">
        <v>1168.7104954162301</v>
      </c>
      <c r="H78" s="4">
        <v>1085.35829303624</v>
      </c>
      <c r="I78" s="4">
        <v>996.061139712662</v>
      </c>
      <c r="J78" s="4">
        <v>769.02631678412695</v>
      </c>
      <c r="K78" s="4">
        <v>790.55659270493004</v>
      </c>
      <c r="L78" s="4">
        <v>804.54362982740395</v>
      </c>
    </row>
    <row r="79" spans="1:12" x14ac:dyDescent="0.25">
      <c r="A79" s="8" t="s">
        <v>114</v>
      </c>
      <c r="B79" s="2" t="s">
        <v>13</v>
      </c>
      <c r="C79" s="4">
        <v>207.63450935395099</v>
      </c>
      <c r="D79" s="4">
        <v>159.33728345567499</v>
      </c>
      <c r="E79" s="4">
        <v>138.71139014565401</v>
      </c>
      <c r="F79" s="4">
        <v>99.9824864837597</v>
      </c>
      <c r="G79" s="4">
        <v>87.354985941716805</v>
      </c>
      <c r="H79" s="4">
        <v>87.018111100295897</v>
      </c>
      <c r="I79" s="4">
        <v>88.258888757521703</v>
      </c>
      <c r="J79" s="4">
        <v>81.467660673140202</v>
      </c>
      <c r="K79" s="4">
        <v>59.595703780365803</v>
      </c>
      <c r="L79" s="4">
        <v>38.4858701633541</v>
      </c>
    </row>
    <row r="80" spans="1:12" x14ac:dyDescent="0.25">
      <c r="A80" s="8" t="s">
        <v>115</v>
      </c>
      <c r="B80" s="2" t="s">
        <v>13</v>
      </c>
      <c r="C80" s="4">
        <v>83.605576984407094</v>
      </c>
      <c r="D80" s="4">
        <v>81.930408226460301</v>
      </c>
      <c r="E80" s="4">
        <v>86.893978379239798</v>
      </c>
      <c r="F80" s="4">
        <v>83.067505025129293</v>
      </c>
      <c r="G80" s="4">
        <v>68.195380631487893</v>
      </c>
      <c r="H80" s="4">
        <v>55.1962768786737</v>
      </c>
      <c r="I80" s="4">
        <v>43.121502921291899</v>
      </c>
      <c r="J80" s="4">
        <v>31.411096826923401</v>
      </c>
      <c r="K80" s="4">
        <v>21.148821966411901</v>
      </c>
      <c r="L80" s="4">
        <v>11.5843270292384</v>
      </c>
    </row>
    <row r="81" spans="1:12" x14ac:dyDescent="0.25">
      <c r="A81" s="8" t="s">
        <v>116</v>
      </c>
      <c r="B81" s="2" t="s">
        <v>13</v>
      </c>
      <c r="C81" s="4">
        <v>166.919439103504</v>
      </c>
      <c r="D81" s="4">
        <v>156.52463540685801</v>
      </c>
      <c r="E81" s="4">
        <v>146.543145798198</v>
      </c>
      <c r="F81" s="4">
        <v>120.277657446631</v>
      </c>
      <c r="G81" s="4">
        <v>83.178715290837303</v>
      </c>
      <c r="H81" s="4">
        <v>73.7135300111578</v>
      </c>
      <c r="I81" s="4">
        <v>72.533588925090697</v>
      </c>
      <c r="J81" s="4">
        <v>73.425642298336498</v>
      </c>
      <c r="K81" s="4">
        <v>65.181623752865804</v>
      </c>
      <c r="L81" s="4">
        <v>48.431090328610502</v>
      </c>
    </row>
    <row r="82" spans="1:12" x14ac:dyDescent="0.25">
      <c r="A82" s="8" t="s">
        <v>117</v>
      </c>
      <c r="B82" s="2" t="s">
        <v>13</v>
      </c>
      <c r="C82" s="4">
        <v>449.44476665569698</v>
      </c>
      <c r="D82" s="4">
        <v>456.72240410497102</v>
      </c>
      <c r="E82" s="4">
        <v>409.07704480612801</v>
      </c>
      <c r="F82" s="4">
        <v>330.938478827241</v>
      </c>
      <c r="G82" s="4">
        <v>299.63443420035298</v>
      </c>
      <c r="H82" s="4">
        <v>262.59523216754599</v>
      </c>
      <c r="I82" s="4">
        <v>236.43560545874399</v>
      </c>
      <c r="J82" s="4">
        <v>136.704294438929</v>
      </c>
      <c r="K82" s="4">
        <v>73.186684030178697</v>
      </c>
      <c r="L82" s="4">
        <v>74.292422304143003</v>
      </c>
    </row>
    <row r="83" spans="1:12" x14ac:dyDescent="0.25">
      <c r="A83" s="8" t="s">
        <v>109</v>
      </c>
      <c r="B83" s="2" t="s">
        <v>14</v>
      </c>
      <c r="C83" s="4">
        <v>4.2389333965805998</v>
      </c>
      <c r="D83" s="4">
        <v>13.3414742325934</v>
      </c>
      <c r="E83" s="4">
        <v>14.633517163484401</v>
      </c>
      <c r="F83" s="4">
        <v>8.2642607352835</v>
      </c>
      <c r="G83" s="5"/>
      <c r="H83" s="4">
        <v>0.164555297608378</v>
      </c>
      <c r="I83" s="4">
        <v>6.44120079682859</v>
      </c>
      <c r="J83" s="4">
        <v>70.249381394136805</v>
      </c>
      <c r="K83" s="4">
        <v>82.585918170542598</v>
      </c>
      <c r="L83" s="4">
        <v>75.745427859266499</v>
      </c>
    </row>
    <row r="84" spans="1:12" x14ac:dyDescent="0.25">
      <c r="A84" s="8" t="s">
        <v>110</v>
      </c>
      <c r="B84" s="2" t="s">
        <v>14</v>
      </c>
      <c r="C84" s="4">
        <v>60.868608318191797</v>
      </c>
      <c r="D84" s="4">
        <v>58.923317355236797</v>
      </c>
      <c r="E84" s="4">
        <v>51.451015591384198</v>
      </c>
      <c r="F84" s="4">
        <v>47.943924063355297</v>
      </c>
      <c r="G84" s="4">
        <v>40.836699491601301</v>
      </c>
      <c r="H84" s="4">
        <v>37.497916797396798</v>
      </c>
      <c r="I84" s="4">
        <v>34.267123568523601</v>
      </c>
      <c r="J84" s="4">
        <v>31.0270976010362</v>
      </c>
      <c r="K84" s="4">
        <v>28.266466258437202</v>
      </c>
      <c r="L84" s="4">
        <v>25.711224601599898</v>
      </c>
    </row>
    <row r="85" spans="1:12" x14ac:dyDescent="0.25">
      <c r="A85" s="8" t="s">
        <v>111</v>
      </c>
      <c r="B85" s="2" t="s">
        <v>14</v>
      </c>
      <c r="C85" s="4">
        <v>5006.5241170996296</v>
      </c>
      <c r="D85" s="4">
        <v>3779.9215579819502</v>
      </c>
      <c r="E85" s="4">
        <v>1242.2714251057801</v>
      </c>
      <c r="F85" s="4">
        <v>955.96259093095603</v>
      </c>
      <c r="G85" s="4">
        <v>471.39271044484701</v>
      </c>
      <c r="H85" s="4">
        <v>121.488886113631</v>
      </c>
      <c r="I85" s="4">
        <v>128.24890901395301</v>
      </c>
      <c r="J85" s="4">
        <v>160.047724393468</v>
      </c>
      <c r="K85" s="4">
        <v>174.552794462001</v>
      </c>
      <c r="L85" s="4">
        <v>155.323087114917</v>
      </c>
    </row>
    <row r="86" spans="1:12" x14ac:dyDescent="0.25">
      <c r="A86" s="8" t="s">
        <v>112</v>
      </c>
      <c r="B86" s="2" t="s">
        <v>14</v>
      </c>
      <c r="C86" s="4">
        <v>1.8025456283172699E-2</v>
      </c>
      <c r="D86" s="4">
        <v>2.2956274378591198E-3</v>
      </c>
      <c r="E86" s="4">
        <v>2.04628903136781E-3</v>
      </c>
      <c r="F86" s="4">
        <v>1.5323415348934199E-3</v>
      </c>
      <c r="G86" s="4">
        <v>1.15523871147581E-3</v>
      </c>
      <c r="H86" s="4">
        <v>1.32740595271091E-3</v>
      </c>
      <c r="I86" s="4">
        <v>1.2156865110396699E-3</v>
      </c>
      <c r="J86" s="4">
        <v>1.13599098234799E-3</v>
      </c>
      <c r="K86" s="4">
        <v>7.4921169317990004E-4</v>
      </c>
      <c r="L86" s="5"/>
    </row>
    <row r="87" spans="1:12" x14ac:dyDescent="0.25">
      <c r="A87" s="8" t="s">
        <v>113</v>
      </c>
      <c r="B87" s="2" t="s">
        <v>14</v>
      </c>
      <c r="C87" s="4">
        <v>1240.7330523881301</v>
      </c>
      <c r="D87" s="4">
        <v>1105.97162372087</v>
      </c>
      <c r="E87" s="4">
        <v>1134.01909954747</v>
      </c>
      <c r="F87" s="4">
        <v>1265.61576904958</v>
      </c>
      <c r="G87" s="4">
        <v>1168.7104954162401</v>
      </c>
      <c r="H87" s="4">
        <v>1085.35829303624</v>
      </c>
      <c r="I87" s="4">
        <v>996.06113971266097</v>
      </c>
      <c r="J87" s="4">
        <v>769.02631678426906</v>
      </c>
      <c r="K87" s="4">
        <v>790.55659270492902</v>
      </c>
      <c r="L87" s="4">
        <v>804.54362982740304</v>
      </c>
    </row>
    <row r="88" spans="1:12" x14ac:dyDescent="0.25">
      <c r="A88" s="8" t="s">
        <v>114</v>
      </c>
      <c r="B88" s="2" t="s">
        <v>14</v>
      </c>
      <c r="C88" s="4">
        <v>207.63452952843301</v>
      </c>
      <c r="D88" s="4">
        <v>158.32944479815399</v>
      </c>
      <c r="E88" s="4">
        <v>137.66758518675499</v>
      </c>
      <c r="F88" s="4">
        <v>99.982355901236801</v>
      </c>
      <c r="G88" s="4">
        <v>87.354985941717302</v>
      </c>
      <c r="H88" s="4">
        <v>87.018111100296807</v>
      </c>
      <c r="I88" s="4">
        <v>88.258888757523295</v>
      </c>
      <c r="J88" s="4">
        <v>81.467660670972506</v>
      </c>
      <c r="K88" s="4">
        <v>59.5957037827542</v>
      </c>
      <c r="L88" s="4">
        <v>38.485870161992999</v>
      </c>
    </row>
    <row r="89" spans="1:12" x14ac:dyDescent="0.25">
      <c r="A89" s="8" t="s">
        <v>115</v>
      </c>
      <c r="B89" s="2" t="s">
        <v>14</v>
      </c>
      <c r="C89" s="4">
        <v>83.605576984407094</v>
      </c>
      <c r="D89" s="4">
        <v>81.930408226460301</v>
      </c>
      <c r="E89" s="4">
        <v>86.893978379239798</v>
      </c>
      <c r="F89" s="4">
        <v>83.067505025129293</v>
      </c>
      <c r="G89" s="4">
        <v>68.195380631487893</v>
      </c>
      <c r="H89" s="4">
        <v>55.1962768786737</v>
      </c>
      <c r="I89" s="4">
        <v>43.121502921291899</v>
      </c>
      <c r="J89" s="4">
        <v>31.411096826923401</v>
      </c>
      <c r="K89" s="4">
        <v>21.148821966411901</v>
      </c>
      <c r="L89" s="4">
        <v>11.5843270292384</v>
      </c>
    </row>
    <row r="90" spans="1:12" x14ac:dyDescent="0.25">
      <c r="A90" s="8" t="s">
        <v>116</v>
      </c>
      <c r="B90" s="2" t="s">
        <v>14</v>
      </c>
      <c r="C90" s="4">
        <v>166.91943910326501</v>
      </c>
      <c r="D90" s="4">
        <v>156.52463540685901</v>
      </c>
      <c r="E90" s="4">
        <v>146.54577773989101</v>
      </c>
      <c r="F90" s="4">
        <v>120.277657447763</v>
      </c>
      <c r="G90" s="4">
        <v>83.178715291962405</v>
      </c>
      <c r="H90" s="4">
        <v>73.713530012368096</v>
      </c>
      <c r="I90" s="4">
        <v>72.533588926217504</v>
      </c>
      <c r="J90" s="4">
        <v>73.425642295599602</v>
      </c>
      <c r="K90" s="4">
        <v>65.181623753681393</v>
      </c>
      <c r="L90" s="4">
        <v>48.431090329123101</v>
      </c>
    </row>
    <row r="91" spans="1:12" x14ac:dyDescent="0.25">
      <c r="A91" s="8" t="s">
        <v>117</v>
      </c>
      <c r="B91" s="2" t="s">
        <v>14</v>
      </c>
      <c r="C91" s="4">
        <v>449.44476665569698</v>
      </c>
      <c r="D91" s="4">
        <v>456.72240410497102</v>
      </c>
      <c r="E91" s="4">
        <v>409.07704480612801</v>
      </c>
      <c r="F91" s="4">
        <v>330.938478827241</v>
      </c>
      <c r="G91" s="4">
        <v>299.63443420035298</v>
      </c>
      <c r="H91" s="4">
        <v>262.59523216754599</v>
      </c>
      <c r="I91" s="4">
        <v>236.43560545874399</v>
      </c>
      <c r="J91" s="4">
        <v>136.70429443853601</v>
      </c>
      <c r="K91" s="4">
        <v>73.186684030144505</v>
      </c>
      <c r="L91" s="4">
        <v>74.292422303896402</v>
      </c>
    </row>
    <row r="92" spans="1:12" x14ac:dyDescent="0.25">
      <c r="A92" s="8" t="s">
        <v>109</v>
      </c>
      <c r="B92" s="2" t="s">
        <v>15</v>
      </c>
      <c r="C92" s="4">
        <v>5.1589275336718199</v>
      </c>
      <c r="D92" s="4">
        <v>14.265380566595701</v>
      </c>
      <c r="E92" s="4">
        <v>11.8276229353639</v>
      </c>
      <c r="F92" s="4">
        <v>4.7780164232971796</v>
      </c>
      <c r="G92" s="4">
        <v>4.3367662192989303E-3</v>
      </c>
      <c r="H92" s="4">
        <v>0.18565708721476301</v>
      </c>
      <c r="I92" s="4">
        <v>6.0753438297826596</v>
      </c>
      <c r="J92" s="4">
        <v>137.25061279865301</v>
      </c>
      <c r="K92" s="4">
        <v>208.546007035733</v>
      </c>
      <c r="L92" s="4">
        <v>236.039237136521</v>
      </c>
    </row>
    <row r="93" spans="1:12" x14ac:dyDescent="0.25">
      <c r="A93" s="8" t="s">
        <v>110</v>
      </c>
      <c r="B93" s="2" t="s">
        <v>15</v>
      </c>
      <c r="C93" s="4">
        <v>60.868608318191797</v>
      </c>
      <c r="D93" s="4">
        <v>58.923317355236797</v>
      </c>
      <c r="E93" s="4">
        <v>51.451015591384198</v>
      </c>
      <c r="F93" s="4">
        <v>47.943924063355297</v>
      </c>
      <c r="G93" s="4">
        <v>40.836699491601301</v>
      </c>
      <c r="H93" s="4">
        <v>37.497916797396798</v>
      </c>
      <c r="I93" s="4">
        <v>34.267123568523601</v>
      </c>
      <c r="J93" s="4">
        <v>31.0270976010362</v>
      </c>
      <c r="K93" s="4">
        <v>28.266466258437202</v>
      </c>
      <c r="L93" s="4">
        <v>25.711224601599898</v>
      </c>
    </row>
    <row r="94" spans="1:12" x14ac:dyDescent="0.25">
      <c r="A94" s="8" t="s">
        <v>111</v>
      </c>
      <c r="B94" s="2" t="s">
        <v>15</v>
      </c>
      <c r="C94" s="4">
        <v>5006.5241170996196</v>
      </c>
      <c r="D94" s="4">
        <v>3779.9215579819502</v>
      </c>
      <c r="E94" s="4">
        <v>1242.2714251057801</v>
      </c>
      <c r="F94" s="4">
        <v>955.96259093063702</v>
      </c>
      <c r="G94" s="4">
        <v>471.39271044958002</v>
      </c>
      <c r="H94" s="4">
        <v>121.488886113661</v>
      </c>
      <c r="I94" s="4">
        <v>128.24890901395401</v>
      </c>
      <c r="J94" s="4">
        <v>160.04772439343</v>
      </c>
      <c r="K94" s="4">
        <v>174.55279446200001</v>
      </c>
      <c r="L94" s="4">
        <v>155.323087114911</v>
      </c>
    </row>
    <row r="95" spans="1:12" x14ac:dyDescent="0.25">
      <c r="A95" s="8" t="s">
        <v>112</v>
      </c>
      <c r="B95" s="2" t="s">
        <v>15</v>
      </c>
      <c r="C95" s="4">
        <v>1.8025456283172699E-2</v>
      </c>
      <c r="D95" s="4">
        <v>2.2956274378591198E-3</v>
      </c>
      <c r="E95" s="4">
        <v>2.04628903136781E-3</v>
      </c>
      <c r="F95" s="4">
        <v>1.5323415348934199E-3</v>
      </c>
      <c r="G95" s="4">
        <v>1.15523871147581E-3</v>
      </c>
      <c r="H95" s="4">
        <v>1.32740595271091E-3</v>
      </c>
      <c r="I95" s="4">
        <v>1.2156865110396699E-3</v>
      </c>
      <c r="J95" s="4">
        <v>1.135990982348E-3</v>
      </c>
      <c r="K95" s="4">
        <v>7.4921169318048605E-4</v>
      </c>
      <c r="L95" s="5"/>
    </row>
    <row r="96" spans="1:12" x14ac:dyDescent="0.25">
      <c r="A96" s="8" t="s">
        <v>113</v>
      </c>
      <c r="B96" s="2" t="s">
        <v>15</v>
      </c>
      <c r="C96" s="4">
        <v>1240.7181894113801</v>
      </c>
      <c r="D96" s="4">
        <v>1105.9711865447</v>
      </c>
      <c r="E96" s="4">
        <v>1133.54887333183</v>
      </c>
      <c r="F96" s="4">
        <v>1265.7625324614701</v>
      </c>
      <c r="G96" s="4">
        <v>1168.7104954162301</v>
      </c>
      <c r="H96" s="4">
        <v>1085.35829303624</v>
      </c>
      <c r="I96" s="4">
        <v>996.061139712662</v>
      </c>
      <c r="J96" s="4">
        <v>769.02631678427804</v>
      </c>
      <c r="K96" s="4">
        <v>790.55659270493004</v>
      </c>
      <c r="L96" s="4">
        <v>804.54362982740395</v>
      </c>
    </row>
    <row r="97" spans="1:12" x14ac:dyDescent="0.25">
      <c r="A97" s="8" t="s">
        <v>114</v>
      </c>
      <c r="B97" s="2" t="s">
        <v>15</v>
      </c>
      <c r="C97" s="4">
        <v>207.63450935395099</v>
      </c>
      <c r="D97" s="4">
        <v>159.33728345567499</v>
      </c>
      <c r="E97" s="4">
        <v>138.71139014565401</v>
      </c>
      <c r="F97" s="4">
        <v>99.982486483760496</v>
      </c>
      <c r="G97" s="4">
        <v>87.354985941717402</v>
      </c>
      <c r="H97" s="4">
        <v>87.018111100296906</v>
      </c>
      <c r="I97" s="4">
        <v>88.258888757523394</v>
      </c>
      <c r="J97" s="4">
        <v>81.467660670973402</v>
      </c>
      <c r="K97" s="4">
        <v>59.595703782793201</v>
      </c>
      <c r="L97" s="4">
        <v>38.485870161994001</v>
      </c>
    </row>
    <row r="98" spans="1:12" x14ac:dyDescent="0.25">
      <c r="A98" s="8" t="s">
        <v>115</v>
      </c>
      <c r="B98" s="2" t="s">
        <v>15</v>
      </c>
      <c r="C98" s="4">
        <v>83.605576984407094</v>
      </c>
      <c r="D98" s="4">
        <v>81.930408226460301</v>
      </c>
      <c r="E98" s="4">
        <v>86.893978379239798</v>
      </c>
      <c r="F98" s="4">
        <v>83.067505025133997</v>
      </c>
      <c r="G98" s="4">
        <v>68.195380631487893</v>
      </c>
      <c r="H98" s="4">
        <v>55.1962768786737</v>
      </c>
      <c r="I98" s="4">
        <v>43.121502921291899</v>
      </c>
      <c r="J98" s="4">
        <v>31.411096826923401</v>
      </c>
      <c r="K98" s="4">
        <v>21.148821966411901</v>
      </c>
      <c r="L98" s="4">
        <v>11.5843270292384</v>
      </c>
    </row>
    <row r="99" spans="1:12" x14ac:dyDescent="0.25">
      <c r="A99" s="8" t="s">
        <v>116</v>
      </c>
      <c r="B99" s="2" t="s">
        <v>15</v>
      </c>
      <c r="C99" s="4">
        <v>166.91943910326501</v>
      </c>
      <c r="D99" s="4">
        <v>156.52463540685801</v>
      </c>
      <c r="E99" s="4">
        <v>146.54314579917099</v>
      </c>
      <c r="F99" s="4">
        <v>120.27765744773301</v>
      </c>
      <c r="G99" s="4">
        <v>83.178715292115996</v>
      </c>
      <c r="H99" s="4">
        <v>73.713530012358703</v>
      </c>
      <c r="I99" s="4">
        <v>72.533588926198703</v>
      </c>
      <c r="J99" s="4">
        <v>73.425642295610999</v>
      </c>
      <c r="K99" s="4">
        <v>65.181623753674003</v>
      </c>
      <c r="L99" s="4">
        <v>48.431090329105402</v>
      </c>
    </row>
    <row r="100" spans="1:12" x14ac:dyDescent="0.25">
      <c r="A100" s="8" t="s">
        <v>117</v>
      </c>
      <c r="B100" s="2" t="s">
        <v>15</v>
      </c>
      <c r="C100" s="4">
        <v>449.44476665569698</v>
      </c>
      <c r="D100" s="4">
        <v>456.72240410497102</v>
      </c>
      <c r="E100" s="4">
        <v>409.07704480612801</v>
      </c>
      <c r="F100" s="4">
        <v>330.938478827241</v>
      </c>
      <c r="G100" s="4">
        <v>299.63443420035298</v>
      </c>
      <c r="H100" s="4">
        <v>262.59523216754599</v>
      </c>
      <c r="I100" s="4">
        <v>236.43560545874399</v>
      </c>
      <c r="J100" s="4">
        <v>136.70429443853601</v>
      </c>
      <c r="K100" s="4">
        <v>73.186684030147703</v>
      </c>
      <c r="L100" s="4">
        <v>74.292422303896501</v>
      </c>
    </row>
    <row r="101" spans="1:12" x14ac:dyDescent="0.25">
      <c r="A101" s="8" t="s">
        <v>109</v>
      </c>
      <c r="B101" s="2" t="s">
        <v>16</v>
      </c>
      <c r="C101" s="4">
        <v>6.5443779678513199</v>
      </c>
      <c r="D101" s="4">
        <v>15.6469188038641</v>
      </c>
      <c r="E101" s="4">
        <v>16.938961734755601</v>
      </c>
      <c r="F101" s="4">
        <v>10.569705306554599</v>
      </c>
      <c r="G101" s="5"/>
      <c r="H101" s="4">
        <v>0.164555297608381</v>
      </c>
      <c r="I101" s="4">
        <v>6.3416729406545302</v>
      </c>
      <c r="J101" s="4">
        <v>70.668387471662697</v>
      </c>
      <c r="K101" s="4">
        <v>88.170192911474302</v>
      </c>
      <c r="L101" s="4">
        <v>69.033014825107003</v>
      </c>
    </row>
    <row r="102" spans="1:12" x14ac:dyDescent="0.25">
      <c r="A102" s="8" t="s">
        <v>110</v>
      </c>
      <c r="B102" s="2" t="s">
        <v>16</v>
      </c>
      <c r="C102" s="4">
        <v>60.868608318191797</v>
      </c>
      <c r="D102" s="4">
        <v>58.923316010775999</v>
      </c>
      <c r="E102" s="4">
        <v>51.448107398419403</v>
      </c>
      <c r="F102" s="4">
        <v>47.9441649524273</v>
      </c>
      <c r="G102" s="4">
        <v>40.836798401820801</v>
      </c>
      <c r="H102" s="4">
        <v>37.497916797396798</v>
      </c>
      <c r="I102" s="4">
        <v>34.267123568523601</v>
      </c>
      <c r="J102" s="4">
        <v>31.075228602645399</v>
      </c>
      <c r="K102" s="4">
        <v>28.266925168468699</v>
      </c>
      <c r="L102" s="4">
        <v>25.711110800533799</v>
      </c>
    </row>
    <row r="103" spans="1:12" x14ac:dyDescent="0.25">
      <c r="A103" s="8" t="s">
        <v>111</v>
      </c>
      <c r="B103" s="2" t="s">
        <v>16</v>
      </c>
      <c r="C103" s="4">
        <v>5006.5241170996196</v>
      </c>
      <c r="D103" s="4">
        <v>3779.9215579819402</v>
      </c>
      <c r="E103" s="4">
        <v>1242.2714251057801</v>
      </c>
      <c r="F103" s="4">
        <v>955.114500437223</v>
      </c>
      <c r="G103" s="4">
        <v>470.81349584837898</v>
      </c>
      <c r="H103" s="4">
        <v>120.07708714125199</v>
      </c>
      <c r="I103" s="4">
        <v>128.068582243489</v>
      </c>
      <c r="J103" s="4">
        <v>159.09327077282001</v>
      </c>
      <c r="K103" s="4">
        <v>174.114610723732</v>
      </c>
      <c r="L103" s="4">
        <v>151.40763353433201</v>
      </c>
    </row>
    <row r="104" spans="1:12" x14ac:dyDescent="0.25">
      <c r="A104" s="8" t="s">
        <v>112</v>
      </c>
      <c r="B104" s="2" t="s">
        <v>16</v>
      </c>
      <c r="C104" s="4">
        <v>1.8025456283172699E-2</v>
      </c>
      <c r="D104" s="4">
        <v>2.2956416301353898E-3</v>
      </c>
      <c r="E104" s="4">
        <v>2.0463010413600698E-3</v>
      </c>
      <c r="F104" s="4">
        <v>1.53230607282601E-3</v>
      </c>
      <c r="G104" s="4">
        <v>1.1554784674325E-3</v>
      </c>
      <c r="H104" s="4">
        <v>1.3261281141646801E-3</v>
      </c>
      <c r="I104" s="4">
        <v>1.2161582202613701E-3</v>
      </c>
      <c r="J104" s="4">
        <v>1.1290607186465399E-3</v>
      </c>
      <c r="K104" s="4">
        <v>7.4534245947002504E-4</v>
      </c>
      <c r="L104" s="5"/>
    </row>
    <row r="105" spans="1:12" x14ac:dyDescent="0.25">
      <c r="A105" s="8" t="s">
        <v>113</v>
      </c>
      <c r="B105" s="2" t="s">
        <v>16</v>
      </c>
      <c r="C105" s="4">
        <v>1240.7330523881301</v>
      </c>
      <c r="D105" s="4">
        <v>1106.01959823262</v>
      </c>
      <c r="E105" s="4">
        <v>1134.1389322439099</v>
      </c>
      <c r="F105" s="4">
        <v>1265.80500530617</v>
      </c>
      <c r="G105" s="4">
        <v>1169.47644722002</v>
      </c>
      <c r="H105" s="4">
        <v>1088.53976043435</v>
      </c>
      <c r="I105" s="4">
        <v>986.38813431218102</v>
      </c>
      <c r="J105" s="4">
        <v>769.06503206864102</v>
      </c>
      <c r="K105" s="4">
        <v>790.55712783401702</v>
      </c>
      <c r="L105" s="4">
        <v>804.55834685596096</v>
      </c>
    </row>
    <row r="106" spans="1:12" x14ac:dyDescent="0.25">
      <c r="A106" s="8" t="s">
        <v>114</v>
      </c>
      <c r="B106" s="2" t="s">
        <v>16</v>
      </c>
      <c r="C106" s="4">
        <v>207.634529528434</v>
      </c>
      <c r="D106" s="4">
        <v>158.302335938635</v>
      </c>
      <c r="E106" s="4">
        <v>137.652598657216</v>
      </c>
      <c r="F106" s="4">
        <v>99.969407237111199</v>
      </c>
      <c r="G106" s="4">
        <v>87.364233675395397</v>
      </c>
      <c r="H106" s="4">
        <v>86.955841841294102</v>
      </c>
      <c r="I106" s="4">
        <v>88.225857963796699</v>
      </c>
      <c r="J106" s="4">
        <v>80.966388673868096</v>
      </c>
      <c r="K106" s="4">
        <v>59.428751082116896</v>
      </c>
      <c r="L106" s="4">
        <v>38.550422898263598</v>
      </c>
    </row>
    <row r="107" spans="1:12" x14ac:dyDescent="0.25">
      <c r="A107" s="8" t="s">
        <v>115</v>
      </c>
      <c r="B107" s="2" t="s">
        <v>16</v>
      </c>
      <c r="C107" s="4">
        <v>83.605576984407094</v>
      </c>
      <c r="D107" s="4">
        <v>81.930408226460301</v>
      </c>
      <c r="E107" s="4">
        <v>86.893912176993297</v>
      </c>
      <c r="F107" s="4">
        <v>83.067435881799099</v>
      </c>
      <c r="G107" s="4">
        <v>68.195335091246903</v>
      </c>
      <c r="H107" s="4">
        <v>55.196257522445698</v>
      </c>
      <c r="I107" s="4">
        <v>43.1215311362036</v>
      </c>
      <c r="J107" s="4">
        <v>31.4111846278077</v>
      </c>
      <c r="K107" s="4">
        <v>21.148881552384601</v>
      </c>
      <c r="L107" s="4">
        <v>11.5866176741334</v>
      </c>
    </row>
    <row r="108" spans="1:12" x14ac:dyDescent="0.25">
      <c r="A108" s="8" t="s">
        <v>116</v>
      </c>
      <c r="B108" s="2" t="s">
        <v>16</v>
      </c>
      <c r="C108" s="4">
        <v>166.918106837653</v>
      </c>
      <c r="D108" s="4">
        <v>156.52443504570601</v>
      </c>
      <c r="E108" s="4">
        <v>146.62033860589301</v>
      </c>
      <c r="F108" s="4">
        <v>120.35564580581</v>
      </c>
      <c r="G108" s="4">
        <v>83.202086902873305</v>
      </c>
      <c r="H108" s="4">
        <v>73.845286203031506</v>
      </c>
      <c r="I108" s="4">
        <v>72.554996242441803</v>
      </c>
      <c r="J108" s="4">
        <v>73.215812709655907</v>
      </c>
      <c r="K108" s="4">
        <v>65.074644650043595</v>
      </c>
      <c r="L108" s="4">
        <v>47.2688457469851</v>
      </c>
    </row>
    <row r="109" spans="1:12" x14ac:dyDescent="0.25">
      <c r="A109" s="8" t="s">
        <v>117</v>
      </c>
      <c r="B109" s="2" t="s">
        <v>16</v>
      </c>
      <c r="C109" s="4">
        <v>449.44476665569698</v>
      </c>
      <c r="D109" s="4">
        <v>456.72240410497102</v>
      </c>
      <c r="E109" s="4">
        <v>409.07704480612801</v>
      </c>
      <c r="F109" s="4">
        <v>330.938364872992</v>
      </c>
      <c r="G109" s="4">
        <v>299.63443420035298</v>
      </c>
      <c r="H109" s="4">
        <v>262.59985153702399</v>
      </c>
      <c r="I109" s="4">
        <v>236.443493195673</v>
      </c>
      <c r="J109" s="4">
        <v>136.60669696832699</v>
      </c>
      <c r="K109" s="4">
        <v>73.117782696474904</v>
      </c>
      <c r="L109" s="4">
        <v>74.308628527179195</v>
      </c>
    </row>
    <row r="110" spans="1:12" x14ac:dyDescent="0.25">
      <c r="A110" s="8" t="s">
        <v>109</v>
      </c>
      <c r="B110" s="2" t="s">
        <v>17</v>
      </c>
      <c r="C110" s="4">
        <v>6.5443779678513696</v>
      </c>
      <c r="D110" s="4">
        <v>15.6469188038642</v>
      </c>
      <c r="E110" s="4">
        <v>16.938961734755601</v>
      </c>
      <c r="F110" s="4">
        <v>10.569705306554701</v>
      </c>
      <c r="G110" s="5"/>
      <c r="H110" s="4">
        <v>0.164555297608382</v>
      </c>
      <c r="I110" s="4">
        <v>5.9758159717573598</v>
      </c>
      <c r="J110" s="4">
        <v>70.668387471636706</v>
      </c>
      <c r="K110" s="4">
        <v>88.170192909628</v>
      </c>
      <c r="L110" s="4">
        <v>69.033014825152904</v>
      </c>
    </row>
    <row r="111" spans="1:12" x14ac:dyDescent="0.25">
      <c r="A111" s="8" t="s">
        <v>110</v>
      </c>
      <c r="B111" s="2" t="s">
        <v>17</v>
      </c>
      <c r="C111" s="4">
        <v>60.868608318191797</v>
      </c>
      <c r="D111" s="4">
        <v>58.923316010775999</v>
      </c>
      <c r="E111" s="4">
        <v>51.448107398419403</v>
      </c>
      <c r="F111" s="4">
        <v>47.9441649524273</v>
      </c>
      <c r="G111" s="4">
        <v>40.836798401820801</v>
      </c>
      <c r="H111" s="4">
        <v>37.497916797396798</v>
      </c>
      <c r="I111" s="4">
        <v>34.267123568523601</v>
      </c>
      <c r="J111" s="4">
        <v>31.075228602645399</v>
      </c>
      <c r="K111" s="4">
        <v>28.266925168468699</v>
      </c>
      <c r="L111" s="4">
        <v>25.711110800533799</v>
      </c>
    </row>
    <row r="112" spans="1:12" x14ac:dyDescent="0.25">
      <c r="A112" s="8" t="s">
        <v>111</v>
      </c>
      <c r="B112" s="2" t="s">
        <v>17</v>
      </c>
      <c r="C112" s="4">
        <v>5006.5241170996196</v>
      </c>
      <c r="D112" s="4">
        <v>3779.9215579819402</v>
      </c>
      <c r="E112" s="4">
        <v>1242.2714251057801</v>
      </c>
      <c r="F112" s="4">
        <v>955.11450043753996</v>
      </c>
      <c r="G112" s="4">
        <v>470.81349584841797</v>
      </c>
      <c r="H112" s="4">
        <v>120.07708713203399</v>
      </c>
      <c r="I112" s="4">
        <v>128.06858224308101</v>
      </c>
      <c r="J112" s="4">
        <v>159.093270774118</v>
      </c>
      <c r="K112" s="4">
        <v>174.11461072265101</v>
      </c>
      <c r="L112" s="4">
        <v>151.407633533904</v>
      </c>
    </row>
    <row r="113" spans="1:12" x14ac:dyDescent="0.25">
      <c r="A113" s="8" t="s">
        <v>112</v>
      </c>
      <c r="B113" s="2" t="s">
        <v>17</v>
      </c>
      <c r="C113" s="4">
        <v>1.8025456283172699E-2</v>
      </c>
      <c r="D113" s="4">
        <v>2.2956416301353898E-3</v>
      </c>
      <c r="E113" s="4">
        <v>2.0463010413600698E-3</v>
      </c>
      <c r="F113" s="4">
        <v>1.53230607282601E-3</v>
      </c>
      <c r="G113" s="4">
        <v>1.1554784674325E-3</v>
      </c>
      <c r="H113" s="4">
        <v>1.3261281141649E-3</v>
      </c>
      <c r="I113" s="4">
        <v>1.2161582202615301E-3</v>
      </c>
      <c r="J113" s="4">
        <v>1.1290607186467501E-3</v>
      </c>
      <c r="K113" s="4">
        <v>7.4534245947031398E-4</v>
      </c>
      <c r="L113" s="5"/>
    </row>
    <row r="114" spans="1:12" x14ac:dyDescent="0.25">
      <c r="A114" s="8" t="s">
        <v>113</v>
      </c>
      <c r="B114" s="2" t="s">
        <v>17</v>
      </c>
      <c r="C114" s="4">
        <v>1240.7330523881301</v>
      </c>
      <c r="D114" s="4">
        <v>1106.01959823262</v>
      </c>
      <c r="E114" s="4">
        <v>1134.1389322441701</v>
      </c>
      <c r="F114" s="4">
        <v>1265.6510039340401</v>
      </c>
      <c r="G114" s="4">
        <v>1169.47644722002</v>
      </c>
      <c r="H114" s="4">
        <v>1088.53976043435</v>
      </c>
      <c r="I114" s="4">
        <v>986.38813431218102</v>
      </c>
      <c r="J114" s="4">
        <v>769.06503206864397</v>
      </c>
      <c r="K114" s="4">
        <v>790.55712783401702</v>
      </c>
      <c r="L114" s="4">
        <v>804.55834685596096</v>
      </c>
    </row>
    <row r="115" spans="1:12" x14ac:dyDescent="0.25">
      <c r="A115" s="8" t="s">
        <v>114</v>
      </c>
      <c r="B115" s="2" t="s">
        <v>17</v>
      </c>
      <c r="C115" s="4">
        <v>207.634529528434</v>
      </c>
      <c r="D115" s="4">
        <v>158.32936173092099</v>
      </c>
      <c r="E115" s="4">
        <v>137.65259865721799</v>
      </c>
      <c r="F115" s="4">
        <v>99.969279701972695</v>
      </c>
      <c r="G115" s="4">
        <v>87.364233675400698</v>
      </c>
      <c r="H115" s="4">
        <v>86.955841841298806</v>
      </c>
      <c r="I115" s="4">
        <v>88.225857963800905</v>
      </c>
      <c r="J115" s="4">
        <v>80.9663886738782</v>
      </c>
      <c r="K115" s="4">
        <v>59.428751082126396</v>
      </c>
      <c r="L115" s="4">
        <v>38.550422898276899</v>
      </c>
    </row>
    <row r="116" spans="1:12" x14ac:dyDescent="0.25">
      <c r="A116" s="8" t="s">
        <v>115</v>
      </c>
      <c r="B116" s="2" t="s">
        <v>17</v>
      </c>
      <c r="C116" s="4">
        <v>83.605576984407094</v>
      </c>
      <c r="D116" s="4">
        <v>81.930408226460301</v>
      </c>
      <c r="E116" s="4">
        <v>86.893912176993297</v>
      </c>
      <c r="F116" s="4">
        <v>83.067435881799199</v>
      </c>
      <c r="G116" s="4">
        <v>68.195335091244701</v>
      </c>
      <c r="H116" s="4">
        <v>55.196257522443197</v>
      </c>
      <c r="I116" s="4">
        <v>43.121531136201199</v>
      </c>
      <c r="J116" s="4">
        <v>31.411184627805302</v>
      </c>
      <c r="K116" s="4">
        <v>21.148881552384601</v>
      </c>
      <c r="L116" s="4">
        <v>11.5866176741334</v>
      </c>
    </row>
    <row r="117" spans="1:12" x14ac:dyDescent="0.25">
      <c r="A117" s="8" t="s">
        <v>116</v>
      </c>
      <c r="B117" s="2" t="s">
        <v>17</v>
      </c>
      <c r="C117" s="4">
        <v>166.918106837653</v>
      </c>
      <c r="D117" s="4">
        <v>156.52443504570601</v>
      </c>
      <c r="E117" s="4">
        <v>146.62033860574701</v>
      </c>
      <c r="F117" s="4">
        <v>120.355645805747</v>
      </c>
      <c r="G117" s="4">
        <v>83.202086902909102</v>
      </c>
      <c r="H117" s="4">
        <v>73.8452862018773</v>
      </c>
      <c r="I117" s="4">
        <v>72.554996241953205</v>
      </c>
      <c r="J117" s="4">
        <v>73.215812709508</v>
      </c>
      <c r="K117" s="4">
        <v>65.074644649549398</v>
      </c>
      <c r="L117" s="4">
        <v>47.268845746839801</v>
      </c>
    </row>
    <row r="118" spans="1:12" x14ac:dyDescent="0.25">
      <c r="A118" s="8" t="s">
        <v>117</v>
      </c>
      <c r="B118" s="2" t="s">
        <v>17</v>
      </c>
      <c r="C118" s="4">
        <v>449.44476665569698</v>
      </c>
      <c r="D118" s="4">
        <v>456.72240410497102</v>
      </c>
      <c r="E118" s="4">
        <v>409.07704480612801</v>
      </c>
      <c r="F118" s="4">
        <v>330.938364872992</v>
      </c>
      <c r="G118" s="4">
        <v>299.63443420035298</v>
      </c>
      <c r="H118" s="4">
        <v>262.59985153702303</v>
      </c>
      <c r="I118" s="4">
        <v>236.443493195673</v>
      </c>
      <c r="J118" s="4">
        <v>136.60669696832801</v>
      </c>
      <c r="K118" s="4">
        <v>73.117782696476496</v>
      </c>
      <c r="L118" s="4">
        <v>74.308628527181199</v>
      </c>
    </row>
    <row r="119" spans="1:12" x14ac:dyDescent="0.25">
      <c r="A119" s="8" t="s">
        <v>109</v>
      </c>
      <c r="B119" s="2" t="s">
        <v>18</v>
      </c>
      <c r="C119" s="4">
        <v>4.2389333965801796</v>
      </c>
      <c r="D119" s="4">
        <v>13.341474232593001</v>
      </c>
      <c r="E119" s="4">
        <v>14.633517163484401</v>
      </c>
      <c r="F119" s="4">
        <v>8.2642607352835</v>
      </c>
      <c r="G119" s="5"/>
      <c r="H119" s="4">
        <v>0.164555297608387</v>
      </c>
      <c r="I119" s="4">
        <v>6.3416729389267799</v>
      </c>
      <c r="J119" s="4">
        <v>70.668387471498505</v>
      </c>
      <c r="K119" s="4">
        <v>88.170192909748394</v>
      </c>
      <c r="L119" s="4">
        <v>72.308877047368497</v>
      </c>
    </row>
    <row r="120" spans="1:12" x14ac:dyDescent="0.25">
      <c r="A120" s="8" t="s">
        <v>110</v>
      </c>
      <c r="B120" s="2" t="s">
        <v>18</v>
      </c>
      <c r="C120" s="4">
        <v>60.868608318191797</v>
      </c>
      <c r="D120" s="4">
        <v>58.923316010775999</v>
      </c>
      <c r="E120" s="4">
        <v>51.448107398419403</v>
      </c>
      <c r="F120" s="4">
        <v>47.9441649524273</v>
      </c>
      <c r="G120" s="4">
        <v>40.836798401820801</v>
      </c>
      <c r="H120" s="4">
        <v>37.497916797396798</v>
      </c>
      <c r="I120" s="4">
        <v>34.267123568523601</v>
      </c>
      <c r="J120" s="4">
        <v>31.075228602645399</v>
      </c>
      <c r="K120" s="4">
        <v>28.266925168468699</v>
      </c>
      <c r="L120" s="4">
        <v>25.711110800533799</v>
      </c>
    </row>
    <row r="121" spans="1:12" x14ac:dyDescent="0.25">
      <c r="A121" s="8" t="s">
        <v>111</v>
      </c>
      <c r="B121" s="2" t="s">
        <v>18</v>
      </c>
      <c r="C121" s="4">
        <v>5006.5241170996196</v>
      </c>
      <c r="D121" s="4">
        <v>3779.9215579819402</v>
      </c>
      <c r="E121" s="4">
        <v>1242.2714251057801</v>
      </c>
      <c r="F121" s="4">
        <v>955.11450043735999</v>
      </c>
      <c r="G121" s="4">
        <v>470.81349584660597</v>
      </c>
      <c r="H121" s="4">
        <v>120.077087135873</v>
      </c>
      <c r="I121" s="4">
        <v>128.06858224310199</v>
      </c>
      <c r="J121" s="4">
        <v>159.09327077396401</v>
      </c>
      <c r="K121" s="4">
        <v>174.11461072280599</v>
      </c>
      <c r="L121" s="4">
        <v>151.407633533047</v>
      </c>
    </row>
    <row r="122" spans="1:12" x14ac:dyDescent="0.25">
      <c r="A122" s="8" t="s">
        <v>112</v>
      </c>
      <c r="B122" s="2" t="s">
        <v>18</v>
      </c>
      <c r="C122" s="4">
        <v>1.8025456283172699E-2</v>
      </c>
      <c r="D122" s="4">
        <v>2.2956416301353898E-3</v>
      </c>
      <c r="E122" s="4">
        <v>2.0463010413600698E-3</v>
      </c>
      <c r="F122" s="4">
        <v>1.53230607282601E-3</v>
      </c>
      <c r="G122" s="4">
        <v>1.15547846743249E-3</v>
      </c>
      <c r="H122" s="4">
        <v>1.32612811415659E-3</v>
      </c>
      <c r="I122" s="4">
        <v>1.21615822025541E-3</v>
      </c>
      <c r="J122" s="4">
        <v>1.1290607186387901E-3</v>
      </c>
      <c r="K122" s="4">
        <v>7.4534245945943596E-4</v>
      </c>
      <c r="L122" s="5"/>
    </row>
    <row r="123" spans="1:12" x14ac:dyDescent="0.25">
      <c r="A123" s="8" t="s">
        <v>113</v>
      </c>
      <c r="B123" s="2" t="s">
        <v>18</v>
      </c>
      <c r="C123" s="4">
        <v>1240.7330523881301</v>
      </c>
      <c r="D123" s="4">
        <v>1106.01959823262</v>
      </c>
      <c r="E123" s="4">
        <v>1134.1389322441601</v>
      </c>
      <c r="F123" s="4">
        <v>1265.6461826248999</v>
      </c>
      <c r="G123" s="4">
        <v>1169.47644722004</v>
      </c>
      <c r="H123" s="4">
        <v>1088.53976043435</v>
      </c>
      <c r="I123" s="4">
        <v>986.38813431218102</v>
      </c>
      <c r="J123" s="4">
        <v>769.06503206863601</v>
      </c>
      <c r="K123" s="4">
        <v>790.55712783401702</v>
      </c>
      <c r="L123" s="4">
        <v>804.55834685596096</v>
      </c>
    </row>
    <row r="124" spans="1:12" x14ac:dyDescent="0.25">
      <c r="A124" s="8" t="s">
        <v>114</v>
      </c>
      <c r="B124" s="2" t="s">
        <v>18</v>
      </c>
      <c r="C124" s="4">
        <v>207.634529528434</v>
      </c>
      <c r="D124" s="4">
        <v>158.32936173092099</v>
      </c>
      <c r="E124" s="4">
        <v>137.652598657201</v>
      </c>
      <c r="F124" s="4">
        <v>99.969279701960005</v>
      </c>
      <c r="G124" s="4">
        <v>87.364233675396306</v>
      </c>
      <c r="H124" s="4">
        <v>86.955841841172102</v>
      </c>
      <c r="I124" s="4">
        <v>88.225857963688597</v>
      </c>
      <c r="J124" s="4">
        <v>80.966388673554704</v>
      </c>
      <c r="K124" s="4">
        <v>59.428751081816301</v>
      </c>
      <c r="L124" s="4">
        <v>38.550422898259399</v>
      </c>
    </row>
    <row r="125" spans="1:12" x14ac:dyDescent="0.25">
      <c r="A125" s="8" t="s">
        <v>115</v>
      </c>
      <c r="B125" s="2" t="s">
        <v>18</v>
      </c>
      <c r="C125" s="4">
        <v>83.605576984407094</v>
      </c>
      <c r="D125" s="4">
        <v>81.930408226460301</v>
      </c>
      <c r="E125" s="4">
        <v>86.893912176993297</v>
      </c>
      <c r="F125" s="4">
        <v>83.067435881799099</v>
      </c>
      <c r="G125" s="4">
        <v>68.195335091246903</v>
      </c>
      <c r="H125" s="4">
        <v>55.196257522445599</v>
      </c>
      <c r="I125" s="4">
        <v>43.1215311362036</v>
      </c>
      <c r="J125" s="4">
        <v>31.4111846278077</v>
      </c>
      <c r="K125" s="4">
        <v>21.148881552384601</v>
      </c>
      <c r="L125" s="4">
        <v>11.5866176741334</v>
      </c>
    </row>
    <row r="126" spans="1:12" x14ac:dyDescent="0.25">
      <c r="A126" s="8" t="s">
        <v>116</v>
      </c>
      <c r="B126" s="2" t="s">
        <v>18</v>
      </c>
      <c r="C126" s="4">
        <v>166.918106837653</v>
      </c>
      <c r="D126" s="4">
        <v>156.52443504570601</v>
      </c>
      <c r="E126" s="4">
        <v>146.62033860618399</v>
      </c>
      <c r="F126" s="4">
        <v>120.355645806141</v>
      </c>
      <c r="G126" s="4">
        <v>83.202086902781204</v>
      </c>
      <c r="H126" s="4">
        <v>73.845286202784294</v>
      </c>
      <c r="I126" s="4">
        <v>72.554996242403504</v>
      </c>
      <c r="J126" s="4">
        <v>73.215812709799295</v>
      </c>
      <c r="K126" s="4">
        <v>65.074644649907299</v>
      </c>
      <c r="L126" s="4">
        <v>47.2688457468319</v>
      </c>
    </row>
    <row r="127" spans="1:12" x14ac:dyDescent="0.25">
      <c r="A127" s="8" t="s">
        <v>117</v>
      </c>
      <c r="B127" s="2" t="s">
        <v>18</v>
      </c>
      <c r="C127" s="4">
        <v>449.44476665569698</v>
      </c>
      <c r="D127" s="4">
        <v>456.72240410497102</v>
      </c>
      <c r="E127" s="4">
        <v>409.07704480612801</v>
      </c>
      <c r="F127" s="4">
        <v>330.938364872992</v>
      </c>
      <c r="G127" s="4">
        <v>299.63443420035298</v>
      </c>
      <c r="H127" s="4">
        <v>262.59985153704798</v>
      </c>
      <c r="I127" s="4">
        <v>236.44349319569599</v>
      </c>
      <c r="J127" s="4">
        <v>136.60669696827199</v>
      </c>
      <c r="K127" s="4">
        <v>73.117782696416199</v>
      </c>
      <c r="L127" s="4">
        <v>74.308628527176793</v>
      </c>
    </row>
    <row r="128" spans="1:12" x14ac:dyDescent="0.25">
      <c r="A128" s="8" t="s">
        <v>109</v>
      </c>
      <c r="B128" s="2" t="s">
        <v>25</v>
      </c>
      <c r="C128" s="4">
        <v>4.2389333965801796</v>
      </c>
      <c r="D128" s="4">
        <v>13.341474232593001</v>
      </c>
      <c r="E128" s="4">
        <v>14.633517163484401</v>
      </c>
      <c r="F128" s="4">
        <v>8.2642607352835107</v>
      </c>
      <c r="G128" s="5"/>
      <c r="H128" s="4">
        <v>0.164555297608378</v>
      </c>
      <c r="I128" s="4">
        <v>6.44120079682643</v>
      </c>
      <c r="J128" s="4">
        <v>70.249381394136606</v>
      </c>
      <c r="K128" s="4">
        <v>82.585918161033803</v>
      </c>
      <c r="L128" s="4">
        <v>75.745427859268503</v>
      </c>
    </row>
    <row r="129" spans="1:12" x14ac:dyDescent="0.25">
      <c r="A129" s="8" t="s">
        <v>110</v>
      </c>
      <c r="B129" s="2" t="s">
        <v>25</v>
      </c>
      <c r="C129" s="4">
        <v>60.868608318191797</v>
      </c>
      <c r="D129" s="4">
        <v>58.923317355236797</v>
      </c>
      <c r="E129" s="4">
        <v>51.451015591384198</v>
      </c>
      <c r="F129" s="4">
        <v>47.943924063355297</v>
      </c>
      <c r="G129" s="4">
        <v>40.836699491601301</v>
      </c>
      <c r="H129" s="4">
        <v>37.497916797396798</v>
      </c>
      <c r="I129" s="4">
        <v>34.267123568523601</v>
      </c>
      <c r="J129" s="4">
        <v>31.0270976010362</v>
      </c>
      <c r="K129" s="4">
        <v>28.266466258437202</v>
      </c>
      <c r="L129" s="4">
        <v>25.711224601599898</v>
      </c>
    </row>
    <row r="130" spans="1:12" x14ac:dyDescent="0.25">
      <c r="A130" s="8" t="s">
        <v>111</v>
      </c>
      <c r="B130" s="2" t="s">
        <v>25</v>
      </c>
      <c r="C130" s="4">
        <v>5006.5241170996196</v>
      </c>
      <c r="D130" s="4">
        <v>3779.9215579819402</v>
      </c>
      <c r="E130" s="4">
        <v>1242.2714251057801</v>
      </c>
      <c r="F130" s="4">
        <v>955.96259093040203</v>
      </c>
      <c r="G130" s="4">
        <v>471.39271044714201</v>
      </c>
      <c r="H130" s="4">
        <v>121.488886113381</v>
      </c>
      <c r="I130" s="4">
        <v>128.24890901395199</v>
      </c>
      <c r="J130" s="4">
        <v>160.04772439444901</v>
      </c>
      <c r="K130" s="4">
        <v>174.55279446199901</v>
      </c>
      <c r="L130" s="4">
        <v>155.323087114917</v>
      </c>
    </row>
    <row r="131" spans="1:12" x14ac:dyDescent="0.25">
      <c r="A131" s="8" t="s">
        <v>112</v>
      </c>
      <c r="B131" s="2" t="s">
        <v>25</v>
      </c>
      <c r="C131" s="4">
        <v>1.8025456283172699E-2</v>
      </c>
      <c r="D131" s="4">
        <v>2.2956274378591198E-3</v>
      </c>
      <c r="E131" s="4">
        <v>2.04628903136781E-3</v>
      </c>
      <c r="F131" s="4">
        <v>1.47617501628851E-3</v>
      </c>
      <c r="G131" s="4">
        <v>1.15523871147581E-3</v>
      </c>
      <c r="H131" s="4">
        <v>1.32740595271091E-3</v>
      </c>
      <c r="I131" s="4">
        <v>1.2156865110359699E-3</v>
      </c>
      <c r="J131" s="4">
        <v>1.1359909823569E-3</v>
      </c>
      <c r="K131" s="4">
        <v>7.49211693180515E-4</v>
      </c>
      <c r="L131" s="5"/>
    </row>
    <row r="132" spans="1:12" x14ac:dyDescent="0.25">
      <c r="A132" s="8" t="s">
        <v>113</v>
      </c>
      <c r="B132" s="2" t="s">
        <v>25</v>
      </c>
      <c r="C132" s="4">
        <v>1240.7330523881301</v>
      </c>
      <c r="D132" s="4">
        <v>1105.97162372087</v>
      </c>
      <c r="E132" s="4">
        <v>1133.0317180493601</v>
      </c>
      <c r="F132" s="4">
        <v>1266.0829185028599</v>
      </c>
      <c r="G132" s="4">
        <v>1168.8299567828701</v>
      </c>
      <c r="H132" s="4">
        <v>1085.2388316695999</v>
      </c>
      <c r="I132" s="4">
        <v>996.06113971266097</v>
      </c>
      <c r="J132" s="4">
        <v>769.02631678425496</v>
      </c>
      <c r="K132" s="4">
        <v>790.55659270492902</v>
      </c>
      <c r="L132" s="4">
        <v>804.54362982740304</v>
      </c>
    </row>
    <row r="133" spans="1:12" x14ac:dyDescent="0.25">
      <c r="A133" s="8" t="s">
        <v>114</v>
      </c>
      <c r="B133" s="2" t="s">
        <v>25</v>
      </c>
      <c r="C133" s="4">
        <v>207.63452952843301</v>
      </c>
      <c r="D133" s="4">
        <v>158.32944479815399</v>
      </c>
      <c r="E133" s="4">
        <v>137.66651120192901</v>
      </c>
      <c r="F133" s="4">
        <v>99.982637401979005</v>
      </c>
      <c r="G133" s="4">
        <v>87.354985941717203</v>
      </c>
      <c r="H133" s="4">
        <v>87.018111100297205</v>
      </c>
      <c r="I133" s="4">
        <v>88.258888757523593</v>
      </c>
      <c r="J133" s="4">
        <v>81.467660671305197</v>
      </c>
      <c r="K133" s="4">
        <v>59.5957037822713</v>
      </c>
      <c r="L133" s="4">
        <v>38.485870162202303</v>
      </c>
    </row>
    <row r="134" spans="1:12" x14ac:dyDescent="0.25">
      <c r="A134" s="8" t="s">
        <v>115</v>
      </c>
      <c r="B134" s="2" t="s">
        <v>25</v>
      </c>
      <c r="C134" s="4">
        <v>83.605576984407094</v>
      </c>
      <c r="D134" s="4">
        <v>81.930408226460301</v>
      </c>
      <c r="E134" s="4">
        <v>86.893978379239798</v>
      </c>
      <c r="F134" s="4">
        <v>83.067505025129293</v>
      </c>
      <c r="G134" s="4">
        <v>68.195380631487893</v>
      </c>
      <c r="H134" s="4">
        <v>55.1962768786737</v>
      </c>
      <c r="I134" s="4">
        <v>43.121502921291899</v>
      </c>
      <c r="J134" s="4">
        <v>31.411096826923401</v>
      </c>
      <c r="K134" s="4">
        <v>21.148821966411901</v>
      </c>
      <c r="L134" s="4">
        <v>11.5843270292384</v>
      </c>
    </row>
    <row r="135" spans="1:12" x14ac:dyDescent="0.25">
      <c r="A135" s="8" t="s">
        <v>116</v>
      </c>
      <c r="B135" s="2" t="s">
        <v>25</v>
      </c>
      <c r="C135" s="4">
        <v>166.91943910330099</v>
      </c>
      <c r="D135" s="4">
        <v>156.52463540685801</v>
      </c>
      <c r="E135" s="4">
        <v>146.54577773986099</v>
      </c>
      <c r="F135" s="4">
        <v>120.27765744769999</v>
      </c>
      <c r="G135" s="4">
        <v>83.178715291895202</v>
      </c>
      <c r="H135" s="4">
        <v>73.713530012307899</v>
      </c>
      <c r="I135" s="4">
        <v>72.533588926171305</v>
      </c>
      <c r="J135" s="4">
        <v>73.425642296175596</v>
      </c>
      <c r="K135" s="4">
        <v>65.181623753680498</v>
      </c>
      <c r="L135" s="4">
        <v>48.431090329187001</v>
      </c>
    </row>
    <row r="136" spans="1:12" x14ac:dyDescent="0.25">
      <c r="A136" s="8" t="s">
        <v>117</v>
      </c>
      <c r="B136" s="2" t="s">
        <v>25</v>
      </c>
      <c r="C136" s="4">
        <v>449.44476665569698</v>
      </c>
      <c r="D136" s="4">
        <v>456.72240410497102</v>
      </c>
      <c r="E136" s="4">
        <v>409.07704480612801</v>
      </c>
      <c r="F136" s="4">
        <v>330.938478827241</v>
      </c>
      <c r="G136" s="4">
        <v>299.63443420035298</v>
      </c>
      <c r="H136" s="4">
        <v>262.59523216754599</v>
      </c>
      <c r="I136" s="4">
        <v>236.43560545874399</v>
      </c>
      <c r="J136" s="4">
        <v>136.70429443859601</v>
      </c>
      <c r="K136" s="4">
        <v>73.186684030140597</v>
      </c>
      <c r="L136" s="4">
        <v>74.292422303934202</v>
      </c>
    </row>
    <row r="137" spans="1:12" x14ac:dyDescent="0.25">
      <c r="A137" s="8" t="s">
        <v>109</v>
      </c>
      <c r="B137" s="2" t="s">
        <v>28</v>
      </c>
      <c r="C137" s="4">
        <v>6.5443779678513501</v>
      </c>
      <c r="D137" s="4">
        <v>15.6469188038641</v>
      </c>
      <c r="E137" s="4">
        <v>16.938961734756202</v>
      </c>
      <c r="F137" s="4">
        <v>10.569705306554599</v>
      </c>
      <c r="G137" s="5"/>
      <c r="H137" s="4">
        <v>0.164555297608381</v>
      </c>
      <c r="I137" s="4">
        <v>6.56428520632097</v>
      </c>
      <c r="J137" s="4">
        <v>70.920549086409494</v>
      </c>
      <c r="K137" s="4">
        <v>88.2998977015707</v>
      </c>
      <c r="L137" s="4">
        <v>69.027873040401204</v>
      </c>
    </row>
    <row r="138" spans="1:12" x14ac:dyDescent="0.25">
      <c r="A138" s="8" t="s">
        <v>110</v>
      </c>
      <c r="B138" s="2" t="s">
        <v>28</v>
      </c>
      <c r="C138" s="4">
        <v>60.868608318191797</v>
      </c>
      <c r="D138" s="4">
        <v>58.923316010775999</v>
      </c>
      <c r="E138" s="4">
        <v>51.448107398419403</v>
      </c>
      <c r="F138" s="4">
        <v>47.9441649524273</v>
      </c>
      <c r="G138" s="4">
        <v>40.836798401820801</v>
      </c>
      <c r="H138" s="4">
        <v>37.497916797396798</v>
      </c>
      <c r="I138" s="4">
        <v>34.267123568523601</v>
      </c>
      <c r="J138" s="4">
        <v>31.075228602645399</v>
      </c>
      <c r="K138" s="4">
        <v>28.266925168468699</v>
      </c>
      <c r="L138" s="4">
        <v>25.711110800533799</v>
      </c>
    </row>
    <row r="139" spans="1:12" x14ac:dyDescent="0.25">
      <c r="A139" s="8" t="s">
        <v>111</v>
      </c>
      <c r="B139" s="2" t="s">
        <v>28</v>
      </c>
      <c r="C139" s="4">
        <v>5006.5241170996296</v>
      </c>
      <c r="D139" s="4">
        <v>3779.9215579819402</v>
      </c>
      <c r="E139" s="4">
        <v>1242.2714251057801</v>
      </c>
      <c r="F139" s="4">
        <v>955.10788249251004</v>
      </c>
      <c r="G139" s="4">
        <v>470.965454674721</v>
      </c>
      <c r="H139" s="4">
        <v>120.52780218689099</v>
      </c>
      <c r="I139" s="4">
        <v>127.97553252373901</v>
      </c>
      <c r="J139" s="4">
        <v>158.935342259408</v>
      </c>
      <c r="K139" s="4">
        <v>173.97585215250999</v>
      </c>
      <c r="L139" s="4">
        <v>151.22370645544899</v>
      </c>
    </row>
    <row r="140" spans="1:12" x14ac:dyDescent="0.25">
      <c r="A140" s="8" t="s">
        <v>112</v>
      </c>
      <c r="B140" s="2" t="s">
        <v>28</v>
      </c>
      <c r="C140" s="4">
        <v>1.8025456283172699E-2</v>
      </c>
      <c r="D140" s="4">
        <v>2.2957167621444501E-3</v>
      </c>
      <c r="E140" s="4">
        <v>2.0463670402840199E-3</v>
      </c>
      <c r="F140" s="4">
        <v>1.4759348666838199E-3</v>
      </c>
      <c r="G140" s="4">
        <v>1.1554784674325E-3</v>
      </c>
      <c r="H140" s="4">
        <v>1.32610134056667E-3</v>
      </c>
      <c r="I140" s="4">
        <v>1.2162006398074899E-3</v>
      </c>
      <c r="J140" s="4">
        <v>1.1290063003563801E-3</v>
      </c>
      <c r="K140" s="4">
        <v>7.45268777086203E-4</v>
      </c>
      <c r="L140" s="5"/>
    </row>
    <row r="141" spans="1:12" x14ac:dyDescent="0.25">
      <c r="A141" s="8" t="s">
        <v>113</v>
      </c>
      <c r="B141" s="2" t="s">
        <v>28</v>
      </c>
      <c r="C141" s="4">
        <v>1240.7330523881301</v>
      </c>
      <c r="D141" s="4">
        <v>1106.01959815845</v>
      </c>
      <c r="E141" s="4">
        <v>1134.13891599678</v>
      </c>
      <c r="F141" s="4">
        <v>1265.98671454191</v>
      </c>
      <c r="G141" s="4">
        <v>1169.40322827707</v>
      </c>
      <c r="H141" s="4">
        <v>1088.2274763508201</v>
      </c>
      <c r="I141" s="4">
        <v>986.17093331226101</v>
      </c>
      <c r="J141" s="4">
        <v>769.06467522767298</v>
      </c>
      <c r="K141" s="4">
        <v>790.55712783401702</v>
      </c>
      <c r="L141" s="4">
        <v>804.55834685596096</v>
      </c>
    </row>
    <row r="142" spans="1:12" x14ac:dyDescent="0.25">
      <c r="A142" s="8" t="s">
        <v>114</v>
      </c>
      <c r="B142" s="2" t="s">
        <v>28</v>
      </c>
      <c r="C142" s="4">
        <v>207.634529528434</v>
      </c>
      <c r="D142" s="4">
        <v>158.329356086069</v>
      </c>
      <c r="E142" s="4">
        <v>137.65326558352501</v>
      </c>
      <c r="F142" s="4">
        <v>99.956195288281705</v>
      </c>
      <c r="G142" s="4">
        <v>87.364173943573405</v>
      </c>
      <c r="H142" s="4">
        <v>86.958173306132196</v>
      </c>
      <c r="I142" s="4">
        <v>88.230236323533205</v>
      </c>
      <c r="J142" s="4">
        <v>80.964798309305607</v>
      </c>
      <c r="K142" s="4">
        <v>59.427286520967499</v>
      </c>
      <c r="L142" s="4">
        <v>38.5248007307937</v>
      </c>
    </row>
    <row r="143" spans="1:12" x14ac:dyDescent="0.25">
      <c r="A143" s="8" t="s">
        <v>115</v>
      </c>
      <c r="B143" s="2" t="s">
        <v>28</v>
      </c>
      <c r="C143" s="4">
        <v>83.605576984407094</v>
      </c>
      <c r="D143" s="4">
        <v>81.930408226460301</v>
      </c>
      <c r="E143" s="4">
        <v>86.893912176993297</v>
      </c>
      <c r="F143" s="4">
        <v>83.067435881799099</v>
      </c>
      <c r="G143" s="4">
        <v>68.195308580918507</v>
      </c>
      <c r="H143" s="4">
        <v>55.196229307533898</v>
      </c>
      <c r="I143" s="4">
        <v>43.121502921291899</v>
      </c>
      <c r="J143" s="4">
        <v>31.411156412895998</v>
      </c>
      <c r="K143" s="4">
        <v>21.148881552384601</v>
      </c>
      <c r="L143" s="4">
        <v>11.5866176741334</v>
      </c>
    </row>
    <row r="144" spans="1:12" x14ac:dyDescent="0.25">
      <c r="A144" s="8" t="s">
        <v>116</v>
      </c>
      <c r="B144" s="2" t="s">
        <v>28</v>
      </c>
      <c r="C144" s="4">
        <v>166.918106837653</v>
      </c>
      <c r="D144" s="4">
        <v>156.524435082998</v>
      </c>
      <c r="E144" s="4">
        <v>146.634998244798</v>
      </c>
      <c r="F144" s="4">
        <v>120.365598867253</v>
      </c>
      <c r="G144" s="4">
        <v>83.258361747067099</v>
      </c>
      <c r="H144" s="4">
        <v>73.907842692358997</v>
      </c>
      <c r="I144" s="4">
        <v>72.595342154632903</v>
      </c>
      <c r="J144" s="4">
        <v>73.212891198069002</v>
      </c>
      <c r="K144" s="4">
        <v>65.085452039446395</v>
      </c>
      <c r="L144" s="4">
        <v>47.2381835143239</v>
      </c>
    </row>
    <row r="145" spans="1:12" x14ac:dyDescent="0.25">
      <c r="A145" s="8" t="s">
        <v>117</v>
      </c>
      <c r="B145" s="2" t="s">
        <v>28</v>
      </c>
      <c r="C145" s="4">
        <v>449.44476665569698</v>
      </c>
      <c r="D145" s="4">
        <v>456.72240410497102</v>
      </c>
      <c r="E145" s="4">
        <v>409.07704480612801</v>
      </c>
      <c r="F145" s="4">
        <v>330.93773793259197</v>
      </c>
      <c r="G145" s="4">
        <v>299.63443420035298</v>
      </c>
      <c r="H145" s="4">
        <v>262.60022531691402</v>
      </c>
      <c r="I145" s="4">
        <v>236.44395678993399</v>
      </c>
      <c r="J145" s="4">
        <v>136.60631000448299</v>
      </c>
      <c r="K145" s="4">
        <v>73.117362041370399</v>
      </c>
      <c r="L145" s="4">
        <v>74.3044204749702</v>
      </c>
    </row>
    <row r="146" spans="1:12" x14ac:dyDescent="0.25">
      <c r="A146" s="8" t="s">
        <v>109</v>
      </c>
      <c r="B146" s="2" t="s">
        <v>31</v>
      </c>
      <c r="C146" s="4">
        <v>5.1589275336718501</v>
      </c>
      <c r="D146" s="4">
        <v>14.2653805665958</v>
      </c>
      <c r="E146" s="4">
        <v>11.8276229353639</v>
      </c>
      <c r="F146" s="4">
        <v>4.7780164232971796</v>
      </c>
      <c r="G146" s="4">
        <v>4.3367662192989303E-3</v>
      </c>
      <c r="H146" s="4">
        <v>0.18565708721476301</v>
      </c>
      <c r="I146" s="4">
        <v>6.0755208270101599</v>
      </c>
      <c r="J146" s="4">
        <v>137.25074504790001</v>
      </c>
      <c r="K146" s="4">
        <v>208.54634005496601</v>
      </c>
      <c r="L146" s="4">
        <v>185.81919891812399</v>
      </c>
    </row>
    <row r="147" spans="1:12" x14ac:dyDescent="0.25">
      <c r="A147" s="8" t="s">
        <v>110</v>
      </c>
      <c r="B147" s="2" t="s">
        <v>31</v>
      </c>
      <c r="C147" s="4">
        <v>60.868608318191797</v>
      </c>
      <c r="D147" s="4">
        <v>58.923317355236797</v>
      </c>
      <c r="E147" s="4">
        <v>51.451015591384198</v>
      </c>
      <c r="F147" s="4">
        <v>47.943924063355297</v>
      </c>
      <c r="G147" s="4">
        <v>40.836699491601301</v>
      </c>
      <c r="H147" s="4">
        <v>37.497916797396798</v>
      </c>
      <c r="I147" s="4">
        <v>34.267123568523601</v>
      </c>
      <c r="J147" s="4">
        <v>31.0270976010362</v>
      </c>
      <c r="K147" s="4">
        <v>28.266466258437202</v>
      </c>
      <c r="L147" s="4">
        <v>25.711224601599898</v>
      </c>
    </row>
    <row r="148" spans="1:12" x14ac:dyDescent="0.25">
      <c r="A148" s="8" t="s">
        <v>111</v>
      </c>
      <c r="B148" s="2" t="s">
        <v>31</v>
      </c>
      <c r="C148" s="4">
        <v>5006.5241170996196</v>
      </c>
      <c r="D148" s="4">
        <v>3779.9215579819402</v>
      </c>
      <c r="E148" s="4">
        <v>1242.2714251057801</v>
      </c>
      <c r="F148" s="4">
        <v>955.96252254298804</v>
      </c>
      <c r="G148" s="4">
        <v>471.39311502540301</v>
      </c>
      <c r="H148" s="4">
        <v>121.488965453923</v>
      </c>
      <c r="I148" s="4">
        <v>128.24895266652899</v>
      </c>
      <c r="J148" s="4">
        <v>160.047702900053</v>
      </c>
      <c r="K148" s="4">
        <v>174.55279448321301</v>
      </c>
      <c r="L148" s="4">
        <v>155.32303979206699</v>
      </c>
    </row>
    <row r="149" spans="1:12" x14ac:dyDescent="0.25">
      <c r="A149" s="8" t="s">
        <v>112</v>
      </c>
      <c r="B149" s="2" t="s">
        <v>31</v>
      </c>
      <c r="C149" s="4">
        <v>1.8025456283172699E-2</v>
      </c>
      <c r="D149" s="4">
        <v>2.29562743785921E-3</v>
      </c>
      <c r="E149" s="4">
        <v>2.04628903136781E-3</v>
      </c>
      <c r="F149" s="4">
        <v>1.4761750162885199E-3</v>
      </c>
      <c r="G149" s="4">
        <v>1.15523871147581E-3</v>
      </c>
      <c r="H149" s="4">
        <v>1.32740595271091E-3</v>
      </c>
      <c r="I149" s="4">
        <v>1.2156865893224399E-3</v>
      </c>
      <c r="J149" s="4">
        <v>1.1359907881082301E-3</v>
      </c>
      <c r="K149" s="4">
        <v>7.4921215038804996E-4</v>
      </c>
      <c r="L149" s="5"/>
    </row>
    <row r="150" spans="1:12" x14ac:dyDescent="0.25">
      <c r="A150" s="8" t="s">
        <v>113</v>
      </c>
      <c r="B150" s="2" t="s">
        <v>31</v>
      </c>
      <c r="C150" s="4">
        <v>1240.7181894113801</v>
      </c>
      <c r="D150" s="4">
        <v>1105.97118654471</v>
      </c>
      <c r="E150" s="4">
        <v>1133.5488733326499</v>
      </c>
      <c r="F150" s="4">
        <v>1265.8819938281199</v>
      </c>
      <c r="G150" s="4">
        <v>1168.8299567828701</v>
      </c>
      <c r="H150" s="4">
        <v>1085.2388316695999</v>
      </c>
      <c r="I150" s="4">
        <v>996.061139712662</v>
      </c>
      <c r="J150" s="4">
        <v>769.02631725271897</v>
      </c>
      <c r="K150" s="4">
        <v>790.55659270493004</v>
      </c>
      <c r="L150" s="4">
        <v>804.54362982740304</v>
      </c>
    </row>
    <row r="151" spans="1:12" x14ac:dyDescent="0.25">
      <c r="A151" s="8" t="s">
        <v>114</v>
      </c>
      <c r="B151" s="2" t="s">
        <v>31</v>
      </c>
      <c r="C151" s="4">
        <v>207.63450935395099</v>
      </c>
      <c r="D151" s="4">
        <v>159.33728345567499</v>
      </c>
      <c r="E151" s="4">
        <v>138.71139014565401</v>
      </c>
      <c r="F151" s="4">
        <v>99.982486472897605</v>
      </c>
      <c r="G151" s="4">
        <v>87.354985832708195</v>
      </c>
      <c r="H151" s="4">
        <v>87.018111069167603</v>
      </c>
      <c r="I151" s="4">
        <v>88.2588887608063</v>
      </c>
      <c r="J151" s="4">
        <v>81.467652728636494</v>
      </c>
      <c r="K151" s="4">
        <v>59.595745206438998</v>
      </c>
      <c r="L151" s="4">
        <v>38.485865305257903</v>
      </c>
    </row>
    <row r="152" spans="1:12" x14ac:dyDescent="0.25">
      <c r="A152" s="8" t="s">
        <v>115</v>
      </c>
      <c r="B152" s="2" t="s">
        <v>31</v>
      </c>
      <c r="C152" s="4">
        <v>83.605576984407094</v>
      </c>
      <c r="D152" s="4">
        <v>81.930408226460301</v>
      </c>
      <c r="E152" s="4">
        <v>86.893978379239798</v>
      </c>
      <c r="F152" s="4">
        <v>83.067505025129293</v>
      </c>
      <c r="G152" s="4">
        <v>68.195380631487893</v>
      </c>
      <c r="H152" s="4">
        <v>55.1962768786737</v>
      </c>
      <c r="I152" s="4">
        <v>43.121502921291899</v>
      </c>
      <c r="J152" s="4">
        <v>31.411096826923401</v>
      </c>
      <c r="K152" s="4">
        <v>21.148821966411901</v>
      </c>
      <c r="L152" s="4">
        <v>11.5843270292384</v>
      </c>
    </row>
    <row r="153" spans="1:12" x14ac:dyDescent="0.25">
      <c r="A153" s="8" t="s">
        <v>116</v>
      </c>
      <c r="B153" s="2" t="s">
        <v>31</v>
      </c>
      <c r="C153" s="4">
        <v>166.91943833168901</v>
      </c>
      <c r="D153" s="4">
        <v>156.52463540685901</v>
      </c>
      <c r="E153" s="4">
        <v>146.54314942455301</v>
      </c>
      <c r="F153" s="4">
        <v>120.277655549752</v>
      </c>
      <c r="G153" s="4">
        <v>83.178747607741897</v>
      </c>
      <c r="H153" s="4">
        <v>73.713542326689193</v>
      </c>
      <c r="I153" s="4">
        <v>72.533627175119406</v>
      </c>
      <c r="J153" s="4">
        <v>73.425633856161497</v>
      </c>
      <c r="K153" s="4">
        <v>65.181639530078996</v>
      </c>
      <c r="L153" s="4">
        <v>48.431074408664898</v>
      </c>
    </row>
    <row r="154" spans="1:12" x14ac:dyDescent="0.25">
      <c r="A154" s="8" t="s">
        <v>117</v>
      </c>
      <c r="B154" s="2" t="s">
        <v>31</v>
      </c>
      <c r="C154" s="4">
        <v>449.44476665569698</v>
      </c>
      <c r="D154" s="4">
        <v>456.72240410497102</v>
      </c>
      <c r="E154" s="4">
        <v>409.07704480612801</v>
      </c>
      <c r="F154" s="4">
        <v>330.938478827241</v>
      </c>
      <c r="G154" s="4">
        <v>299.63443420035298</v>
      </c>
      <c r="H154" s="4">
        <v>262.59523216754599</v>
      </c>
      <c r="I154" s="4">
        <v>236.43560545874399</v>
      </c>
      <c r="J154" s="4">
        <v>136.70429299974899</v>
      </c>
      <c r="K154" s="4">
        <v>73.186686464303193</v>
      </c>
      <c r="L154" s="4">
        <v>74.292421402103201</v>
      </c>
    </row>
    <row r="155" spans="1:12" x14ac:dyDescent="0.25">
      <c r="A155" s="8" t="s">
        <v>109</v>
      </c>
      <c r="B155" s="2" t="s">
        <v>32</v>
      </c>
      <c r="C155" s="4">
        <v>5.1589275336718199</v>
      </c>
      <c r="D155" s="4">
        <v>14.265380566595701</v>
      </c>
      <c r="E155" s="4">
        <v>11.8276229353639</v>
      </c>
      <c r="F155" s="4">
        <v>4.7780164232971796</v>
      </c>
      <c r="G155" s="4">
        <v>4.3367662192989303E-3</v>
      </c>
      <c r="H155" s="4">
        <v>0.18565708721476301</v>
      </c>
      <c r="I155" s="4">
        <v>6.0755208270092798</v>
      </c>
      <c r="J155" s="4">
        <v>137.25074504790101</v>
      </c>
      <c r="K155" s="4">
        <v>208.54634005493801</v>
      </c>
      <c r="L155" s="4">
        <v>236.038754473681</v>
      </c>
    </row>
    <row r="156" spans="1:12" x14ac:dyDescent="0.25">
      <c r="A156" s="8" t="s">
        <v>110</v>
      </c>
      <c r="B156" s="2" t="s">
        <v>32</v>
      </c>
      <c r="C156" s="4">
        <v>60.868608318191797</v>
      </c>
      <c r="D156" s="4">
        <v>58.923317355236797</v>
      </c>
      <c r="E156" s="4">
        <v>51.451015591384198</v>
      </c>
      <c r="F156" s="4">
        <v>47.943924063355297</v>
      </c>
      <c r="G156" s="4">
        <v>40.836699491601301</v>
      </c>
      <c r="H156" s="4">
        <v>37.497916797396798</v>
      </c>
      <c r="I156" s="4">
        <v>34.267123568523601</v>
      </c>
      <c r="J156" s="4">
        <v>31.0270976010362</v>
      </c>
      <c r="K156" s="4">
        <v>28.266466258437202</v>
      </c>
      <c r="L156" s="4">
        <v>25.711224601599898</v>
      </c>
    </row>
    <row r="157" spans="1:12" x14ac:dyDescent="0.25">
      <c r="A157" s="8" t="s">
        <v>111</v>
      </c>
      <c r="B157" s="2" t="s">
        <v>32</v>
      </c>
      <c r="C157" s="4">
        <v>5006.5241170996196</v>
      </c>
      <c r="D157" s="4">
        <v>3779.9215579819402</v>
      </c>
      <c r="E157" s="4">
        <v>1242.2714251057801</v>
      </c>
      <c r="F157" s="4">
        <v>955.962522543462</v>
      </c>
      <c r="G157" s="4">
        <v>471.39311531579699</v>
      </c>
      <c r="H157" s="4">
        <v>121.488965454007</v>
      </c>
      <c r="I157" s="4">
        <v>128.24895266652899</v>
      </c>
      <c r="J157" s="4">
        <v>160.047702900042</v>
      </c>
      <c r="K157" s="4">
        <v>174.55279448321301</v>
      </c>
      <c r="L157" s="4">
        <v>155.32303979206799</v>
      </c>
    </row>
    <row r="158" spans="1:12" x14ac:dyDescent="0.25">
      <c r="A158" s="8" t="s">
        <v>112</v>
      </c>
      <c r="B158" s="2" t="s">
        <v>32</v>
      </c>
      <c r="C158" s="4">
        <v>1.8025456283172699E-2</v>
      </c>
      <c r="D158" s="4">
        <v>2.29562743785921E-3</v>
      </c>
      <c r="E158" s="4">
        <v>2.04628903136782E-3</v>
      </c>
      <c r="F158" s="4">
        <v>1.4761750162885199E-3</v>
      </c>
      <c r="G158" s="4">
        <v>1.15523871147581E-3</v>
      </c>
      <c r="H158" s="4">
        <v>1.32740595271091E-3</v>
      </c>
      <c r="I158" s="4">
        <v>1.2156865893224299E-3</v>
      </c>
      <c r="J158" s="4">
        <v>1.13599078810825E-3</v>
      </c>
      <c r="K158" s="4">
        <v>7.4921215041514201E-4</v>
      </c>
      <c r="L158" s="5"/>
    </row>
    <row r="159" spans="1:12" x14ac:dyDescent="0.25">
      <c r="A159" s="8" t="s">
        <v>113</v>
      </c>
      <c r="B159" s="2" t="s">
        <v>32</v>
      </c>
      <c r="C159" s="4">
        <v>1240.7181894113801</v>
      </c>
      <c r="D159" s="4">
        <v>1105.9711865447</v>
      </c>
      <c r="E159" s="4">
        <v>1133.54887333292</v>
      </c>
      <c r="F159" s="4">
        <v>1265.88199382929</v>
      </c>
      <c r="G159" s="4">
        <v>1168.8299567828701</v>
      </c>
      <c r="H159" s="4">
        <v>1085.2388316695999</v>
      </c>
      <c r="I159" s="4">
        <v>996.061139712662</v>
      </c>
      <c r="J159" s="4">
        <v>769.02631725272204</v>
      </c>
      <c r="K159" s="4">
        <v>790.55659270493004</v>
      </c>
      <c r="L159" s="4">
        <v>804.54362982740395</v>
      </c>
    </row>
    <row r="160" spans="1:12" x14ac:dyDescent="0.25">
      <c r="A160" s="8" t="s">
        <v>114</v>
      </c>
      <c r="B160" s="2" t="s">
        <v>32</v>
      </c>
      <c r="C160" s="4">
        <v>207.63450935395099</v>
      </c>
      <c r="D160" s="4">
        <v>159.33728345567499</v>
      </c>
      <c r="E160" s="4">
        <v>138.71139014567899</v>
      </c>
      <c r="F160" s="4">
        <v>99.982486472896497</v>
      </c>
      <c r="G160" s="4">
        <v>87.354985832706006</v>
      </c>
      <c r="H160" s="4">
        <v>87.018111069166494</v>
      </c>
      <c r="I160" s="4">
        <v>88.258888760805206</v>
      </c>
      <c r="J160" s="4">
        <v>81.467652728636395</v>
      </c>
      <c r="K160" s="4">
        <v>59.595745208256702</v>
      </c>
      <c r="L160" s="4">
        <v>38.4858653052572</v>
      </c>
    </row>
    <row r="161" spans="1:12" x14ac:dyDescent="0.25">
      <c r="A161" s="8" t="s">
        <v>115</v>
      </c>
      <c r="B161" s="2" t="s">
        <v>32</v>
      </c>
      <c r="C161" s="4">
        <v>83.605576984407094</v>
      </c>
      <c r="D161" s="4">
        <v>81.930408226460301</v>
      </c>
      <c r="E161" s="4">
        <v>86.893978379239798</v>
      </c>
      <c r="F161" s="4">
        <v>83.067505025131794</v>
      </c>
      <c r="G161" s="4">
        <v>68.195380631487893</v>
      </c>
      <c r="H161" s="4">
        <v>55.1962768786737</v>
      </c>
      <c r="I161" s="4">
        <v>43.121502921291899</v>
      </c>
      <c r="J161" s="4">
        <v>31.411096826923401</v>
      </c>
      <c r="K161" s="4">
        <v>21.148821966411901</v>
      </c>
      <c r="L161" s="4">
        <v>11.5843270292384</v>
      </c>
    </row>
    <row r="162" spans="1:12" x14ac:dyDescent="0.25">
      <c r="A162" s="8" t="s">
        <v>116</v>
      </c>
      <c r="B162" s="2" t="s">
        <v>32</v>
      </c>
      <c r="C162" s="4">
        <v>166.91943833168901</v>
      </c>
      <c r="D162" s="4">
        <v>156.52463540685801</v>
      </c>
      <c r="E162" s="4">
        <v>146.543149424554</v>
      </c>
      <c r="F162" s="4">
        <v>120.277655549773</v>
      </c>
      <c r="G162" s="4">
        <v>83.178747623421799</v>
      </c>
      <c r="H162" s="4">
        <v>73.7135423266907</v>
      </c>
      <c r="I162" s="4">
        <v>72.533627175118795</v>
      </c>
      <c r="J162" s="4">
        <v>73.425633856162804</v>
      </c>
      <c r="K162" s="4">
        <v>65.181639530297502</v>
      </c>
      <c r="L162" s="4">
        <v>48.431074408655697</v>
      </c>
    </row>
    <row r="163" spans="1:12" x14ac:dyDescent="0.25">
      <c r="A163" s="8" t="s">
        <v>117</v>
      </c>
      <c r="B163" s="2" t="s">
        <v>32</v>
      </c>
      <c r="C163" s="4">
        <v>449.44476665569698</v>
      </c>
      <c r="D163" s="4">
        <v>456.72240410497102</v>
      </c>
      <c r="E163" s="4">
        <v>409.07704480612801</v>
      </c>
      <c r="F163" s="4">
        <v>330.938478827241</v>
      </c>
      <c r="G163" s="4">
        <v>299.63443420035298</v>
      </c>
      <c r="H163" s="4">
        <v>262.59523216754599</v>
      </c>
      <c r="I163" s="4">
        <v>236.43560545874399</v>
      </c>
      <c r="J163" s="4">
        <v>136.70429299974899</v>
      </c>
      <c r="K163" s="4">
        <v>73.186686464446197</v>
      </c>
      <c r="L163" s="4">
        <v>74.292421402103301</v>
      </c>
    </row>
    <row r="164" spans="1:12" x14ac:dyDescent="0.25">
      <c r="A164" s="8" t="s">
        <v>109</v>
      </c>
      <c r="B164" s="2" t="s">
        <v>33</v>
      </c>
      <c r="C164" s="4">
        <v>5.1589275336718297</v>
      </c>
      <c r="D164" s="4">
        <v>14.265380566595701</v>
      </c>
      <c r="E164" s="4">
        <v>11.8276229353639</v>
      </c>
      <c r="F164" s="4">
        <v>4.7780164232971796</v>
      </c>
      <c r="G164" s="4">
        <v>4.3367662192989303E-3</v>
      </c>
      <c r="H164" s="4">
        <v>0.18565708721476301</v>
      </c>
      <c r="I164" s="4">
        <v>6.0755208270079102</v>
      </c>
      <c r="J164" s="4">
        <v>137.25074504792801</v>
      </c>
      <c r="K164" s="4">
        <v>208.54634005499199</v>
      </c>
      <c r="L164" s="4">
        <v>185.81919891816099</v>
      </c>
    </row>
    <row r="165" spans="1:12" x14ac:dyDescent="0.25">
      <c r="A165" s="8" t="s">
        <v>110</v>
      </c>
      <c r="B165" s="2" t="s">
        <v>33</v>
      </c>
      <c r="C165" s="4">
        <v>60.868608318191797</v>
      </c>
      <c r="D165" s="4">
        <v>58.923317355236797</v>
      </c>
      <c r="E165" s="4">
        <v>51.451015591384198</v>
      </c>
      <c r="F165" s="4">
        <v>47.943924063355297</v>
      </c>
      <c r="G165" s="4">
        <v>40.836699491601301</v>
      </c>
      <c r="H165" s="4">
        <v>37.497916797396798</v>
      </c>
      <c r="I165" s="4">
        <v>34.267123568523601</v>
      </c>
      <c r="J165" s="4">
        <v>31.0270976010362</v>
      </c>
      <c r="K165" s="4">
        <v>28.266466258437202</v>
      </c>
      <c r="L165" s="4">
        <v>25.711224601599898</v>
      </c>
    </row>
    <row r="166" spans="1:12" x14ac:dyDescent="0.25">
      <c r="A166" s="8" t="s">
        <v>111</v>
      </c>
      <c r="B166" s="2" t="s">
        <v>33</v>
      </c>
      <c r="C166" s="4">
        <v>5006.5241170996196</v>
      </c>
      <c r="D166" s="4">
        <v>3779.9215579819402</v>
      </c>
      <c r="E166" s="4">
        <v>1242.2714251057801</v>
      </c>
      <c r="F166" s="4">
        <v>955.96252254353499</v>
      </c>
      <c r="G166" s="4">
        <v>471.39311532048902</v>
      </c>
      <c r="H166" s="4">
        <v>121.488965454035</v>
      </c>
      <c r="I166" s="4">
        <v>128.248952666528</v>
      </c>
      <c r="J166" s="4">
        <v>160.04770290004001</v>
      </c>
      <c r="K166" s="4">
        <v>174.55279448321301</v>
      </c>
      <c r="L166" s="4">
        <v>155.323039792071</v>
      </c>
    </row>
    <row r="167" spans="1:12" x14ac:dyDescent="0.25">
      <c r="A167" s="8" t="s">
        <v>112</v>
      </c>
      <c r="B167" s="2" t="s">
        <v>33</v>
      </c>
      <c r="C167" s="4">
        <v>1.8025456283172699E-2</v>
      </c>
      <c r="D167" s="4">
        <v>2.29562743785921E-3</v>
      </c>
      <c r="E167" s="4">
        <v>2.04628903136781E-3</v>
      </c>
      <c r="F167" s="4">
        <v>1.4761750162885199E-3</v>
      </c>
      <c r="G167" s="4">
        <v>1.15523871147581E-3</v>
      </c>
      <c r="H167" s="4">
        <v>1.32740595271091E-3</v>
      </c>
      <c r="I167" s="4">
        <v>1.2156865893224399E-3</v>
      </c>
      <c r="J167" s="4">
        <v>1.1359907881082301E-3</v>
      </c>
      <c r="K167" s="4">
        <v>7.4921215041512596E-4</v>
      </c>
      <c r="L167" s="5"/>
    </row>
    <row r="168" spans="1:12" x14ac:dyDescent="0.25">
      <c r="A168" s="8" t="s">
        <v>113</v>
      </c>
      <c r="B168" s="2" t="s">
        <v>33</v>
      </c>
      <c r="C168" s="4">
        <v>1240.7181894113801</v>
      </c>
      <c r="D168" s="4">
        <v>1105.9711865447</v>
      </c>
      <c r="E168" s="4">
        <v>1133.54887333389</v>
      </c>
      <c r="F168" s="4">
        <v>1265.8819938281199</v>
      </c>
      <c r="G168" s="4">
        <v>1168.8299567828701</v>
      </c>
      <c r="H168" s="4">
        <v>1085.2388316695999</v>
      </c>
      <c r="I168" s="4">
        <v>996.061139712662</v>
      </c>
      <c r="J168" s="4">
        <v>769.02631725272204</v>
      </c>
      <c r="K168" s="4">
        <v>790.55659270493004</v>
      </c>
      <c r="L168" s="4">
        <v>804.54362982740395</v>
      </c>
    </row>
    <row r="169" spans="1:12" x14ac:dyDescent="0.25">
      <c r="A169" s="8" t="s">
        <v>114</v>
      </c>
      <c r="B169" s="2" t="s">
        <v>33</v>
      </c>
      <c r="C169" s="4">
        <v>207.63450935395099</v>
      </c>
      <c r="D169" s="4">
        <v>159.33728345567499</v>
      </c>
      <c r="E169" s="4">
        <v>138.71139014565401</v>
      </c>
      <c r="F169" s="4">
        <v>99.982486472897094</v>
      </c>
      <c r="G169" s="4">
        <v>87.354985832706305</v>
      </c>
      <c r="H169" s="4">
        <v>87.018111069167006</v>
      </c>
      <c r="I169" s="4">
        <v>88.258888760805803</v>
      </c>
      <c r="J169" s="4">
        <v>81.467652728635898</v>
      </c>
      <c r="K169" s="4">
        <v>59.595745208257497</v>
      </c>
      <c r="L169" s="4">
        <v>38.4858653052571</v>
      </c>
    </row>
    <row r="170" spans="1:12" x14ac:dyDescent="0.25">
      <c r="A170" s="8" t="s">
        <v>115</v>
      </c>
      <c r="B170" s="2" t="s">
        <v>33</v>
      </c>
      <c r="C170" s="4">
        <v>83.605576984407094</v>
      </c>
      <c r="D170" s="4">
        <v>81.930408226460301</v>
      </c>
      <c r="E170" s="4">
        <v>86.893978379239798</v>
      </c>
      <c r="F170" s="4">
        <v>83.067505025129705</v>
      </c>
      <c r="G170" s="4">
        <v>68.195380631487893</v>
      </c>
      <c r="H170" s="4">
        <v>55.1962768786737</v>
      </c>
      <c r="I170" s="4">
        <v>43.121502921291899</v>
      </c>
      <c r="J170" s="4">
        <v>31.411096826923401</v>
      </c>
      <c r="K170" s="4">
        <v>21.148821966411901</v>
      </c>
      <c r="L170" s="4">
        <v>11.5843270292384</v>
      </c>
    </row>
    <row r="171" spans="1:12" x14ac:dyDescent="0.25">
      <c r="A171" s="8" t="s">
        <v>116</v>
      </c>
      <c r="B171" s="2" t="s">
        <v>33</v>
      </c>
      <c r="C171" s="4">
        <v>166.91943833168901</v>
      </c>
      <c r="D171" s="4">
        <v>156.52463540685801</v>
      </c>
      <c r="E171" s="4">
        <v>146.543149424555</v>
      </c>
      <c r="F171" s="4">
        <v>120.27765554978799</v>
      </c>
      <c r="G171" s="4">
        <v>83.178747623680096</v>
      </c>
      <c r="H171" s="4">
        <v>73.713542326704797</v>
      </c>
      <c r="I171" s="4">
        <v>72.533627175130206</v>
      </c>
      <c r="J171" s="4">
        <v>73.425633856173505</v>
      </c>
      <c r="K171" s="4">
        <v>65.181639530309994</v>
      </c>
      <c r="L171" s="4">
        <v>48.431074408670398</v>
      </c>
    </row>
    <row r="172" spans="1:12" x14ac:dyDescent="0.25">
      <c r="A172" s="8" t="s">
        <v>117</v>
      </c>
      <c r="B172" s="2" t="s">
        <v>33</v>
      </c>
      <c r="C172" s="4">
        <v>449.44476665569698</v>
      </c>
      <c r="D172" s="4">
        <v>456.72240410497102</v>
      </c>
      <c r="E172" s="4">
        <v>409.07704480612801</v>
      </c>
      <c r="F172" s="4">
        <v>330.938478827241</v>
      </c>
      <c r="G172" s="4">
        <v>299.63443420035298</v>
      </c>
      <c r="H172" s="4">
        <v>262.59523216754599</v>
      </c>
      <c r="I172" s="4">
        <v>236.43560545874399</v>
      </c>
      <c r="J172" s="4">
        <v>136.70429299974899</v>
      </c>
      <c r="K172" s="4">
        <v>73.186686464446097</v>
      </c>
      <c r="L172" s="4">
        <v>74.292421402103201</v>
      </c>
    </row>
    <row r="173" spans="1:12" x14ac:dyDescent="0.25">
      <c r="A173" s="8" t="s">
        <v>109</v>
      </c>
      <c r="B173" s="2" t="s">
        <v>34</v>
      </c>
      <c r="C173" s="4">
        <v>4.2389333965801796</v>
      </c>
      <c r="D173" s="4">
        <v>13.341474232593001</v>
      </c>
      <c r="E173" s="4">
        <v>14.633517163484401</v>
      </c>
      <c r="F173" s="4">
        <v>8.26633089552797</v>
      </c>
      <c r="G173" s="5"/>
      <c r="H173" s="4">
        <v>0.164555297608389</v>
      </c>
      <c r="I173" s="4">
        <v>5.9376427755933197</v>
      </c>
      <c r="J173" s="4">
        <v>70.240510049719006</v>
      </c>
      <c r="K173" s="4">
        <v>87.475748033111898</v>
      </c>
      <c r="L173" s="4">
        <v>67.583188785454595</v>
      </c>
    </row>
    <row r="174" spans="1:12" x14ac:dyDescent="0.25">
      <c r="A174" s="8" t="s">
        <v>110</v>
      </c>
      <c r="B174" s="2" t="s">
        <v>34</v>
      </c>
      <c r="C174" s="4">
        <v>60.868608318191797</v>
      </c>
      <c r="D174" s="4">
        <v>58.923316010775999</v>
      </c>
      <c r="E174" s="4">
        <v>51.448107398419403</v>
      </c>
      <c r="F174" s="4">
        <v>47.9441649524273</v>
      </c>
      <c r="G174" s="4">
        <v>40.836798401820801</v>
      </c>
      <c r="H174" s="4">
        <v>37.497916797396798</v>
      </c>
      <c r="I174" s="4">
        <v>34.267123568523601</v>
      </c>
      <c r="J174" s="4">
        <v>31.073911261351501</v>
      </c>
      <c r="K174" s="4">
        <v>28.266969884432399</v>
      </c>
      <c r="L174" s="4">
        <v>25.711110800533799</v>
      </c>
    </row>
    <row r="175" spans="1:12" x14ac:dyDescent="0.25">
      <c r="A175" s="8" t="s">
        <v>111</v>
      </c>
      <c r="B175" s="2" t="s">
        <v>34</v>
      </c>
      <c r="C175" s="4">
        <v>5006.5241170996196</v>
      </c>
      <c r="D175" s="4">
        <v>3779.9215579819402</v>
      </c>
      <c r="E175" s="4">
        <v>1242.2714251057801</v>
      </c>
      <c r="F175" s="4">
        <v>954.18821873392596</v>
      </c>
      <c r="G175" s="4">
        <v>475.20353701558798</v>
      </c>
      <c r="H175" s="4">
        <v>119.66605700917999</v>
      </c>
      <c r="I175" s="4">
        <v>127.442810714236</v>
      </c>
      <c r="J175" s="4">
        <v>156.39044024219399</v>
      </c>
      <c r="K175" s="4">
        <v>171.03897161735699</v>
      </c>
      <c r="L175" s="4">
        <v>148.464886217551</v>
      </c>
    </row>
    <row r="176" spans="1:12" x14ac:dyDescent="0.25">
      <c r="A176" s="8" t="s">
        <v>112</v>
      </c>
      <c r="B176" s="2" t="s">
        <v>34</v>
      </c>
      <c r="C176" s="4">
        <v>1.8025456283172699E-2</v>
      </c>
      <c r="D176" s="4">
        <v>2.29576927711253E-3</v>
      </c>
      <c r="E176" s="4">
        <v>2.0464131889166102E-3</v>
      </c>
      <c r="F176" s="4">
        <v>1.47578893864393E-3</v>
      </c>
      <c r="G176" s="4">
        <v>1.1552387114758E-3</v>
      </c>
      <c r="H176" s="4">
        <v>1.3263291084829099E-3</v>
      </c>
      <c r="I176" s="4">
        <v>1.2152745581018899E-3</v>
      </c>
      <c r="J176" s="4">
        <v>1.13028485607725E-3</v>
      </c>
      <c r="K176" s="4">
        <v>7.47326750764219E-4</v>
      </c>
      <c r="L176" s="5"/>
    </row>
    <row r="177" spans="1:12" x14ac:dyDescent="0.25">
      <c r="A177" s="8" t="s">
        <v>113</v>
      </c>
      <c r="B177" s="2" t="s">
        <v>34</v>
      </c>
      <c r="C177" s="4">
        <v>1240.7330523881301</v>
      </c>
      <c r="D177" s="4">
        <v>1106.0195981065699</v>
      </c>
      <c r="E177" s="4">
        <v>1134.1797184961399</v>
      </c>
      <c r="F177" s="4">
        <v>1265.7656439915399</v>
      </c>
      <c r="G177" s="4">
        <v>1169.40566575703</v>
      </c>
      <c r="H177" s="4">
        <v>1088.22737888706</v>
      </c>
      <c r="I177" s="4">
        <v>991.48868038459796</v>
      </c>
      <c r="J177" s="4">
        <v>769.05262105371901</v>
      </c>
      <c r="K177" s="4">
        <v>790.55720762214798</v>
      </c>
      <c r="L177" s="4">
        <v>804.55834685596096</v>
      </c>
    </row>
    <row r="178" spans="1:12" x14ac:dyDescent="0.25">
      <c r="A178" s="8" t="s">
        <v>114</v>
      </c>
      <c r="B178" s="2" t="s">
        <v>34</v>
      </c>
      <c r="C178" s="4">
        <v>207.634529528434</v>
      </c>
      <c r="D178" s="4">
        <v>158.329352140449</v>
      </c>
      <c r="E178" s="4">
        <v>137.65959975925301</v>
      </c>
      <c r="F178" s="4">
        <v>99.949217693700405</v>
      </c>
      <c r="G178" s="4">
        <v>87.355214756172401</v>
      </c>
      <c r="H178" s="4">
        <v>87.001556385771906</v>
      </c>
      <c r="I178" s="4">
        <v>88.225486635538203</v>
      </c>
      <c r="J178" s="4">
        <v>80.969685762472395</v>
      </c>
      <c r="K178" s="4">
        <v>59.475892596649203</v>
      </c>
      <c r="L178" s="4">
        <v>38.435175558306703</v>
      </c>
    </row>
    <row r="179" spans="1:12" x14ac:dyDescent="0.25">
      <c r="A179" s="8" t="s">
        <v>115</v>
      </c>
      <c r="B179" s="2" t="s">
        <v>34</v>
      </c>
      <c r="C179" s="4">
        <v>83.605576984407094</v>
      </c>
      <c r="D179" s="4">
        <v>81.930408226460301</v>
      </c>
      <c r="E179" s="4">
        <v>86.893792446011801</v>
      </c>
      <c r="F179" s="4">
        <v>83.067310831680203</v>
      </c>
      <c r="G179" s="4">
        <v>68.195178272872297</v>
      </c>
      <c r="H179" s="4">
        <v>55.167959901165197</v>
      </c>
      <c r="I179" s="4">
        <v>43.003668671971496</v>
      </c>
      <c r="J179" s="4">
        <v>31.293408053518299</v>
      </c>
      <c r="K179" s="4">
        <v>21.030742187583801</v>
      </c>
      <c r="L179" s="4">
        <v>11.4943519713733</v>
      </c>
    </row>
    <row r="180" spans="1:12" x14ac:dyDescent="0.25">
      <c r="A180" s="8" t="s">
        <v>116</v>
      </c>
      <c r="B180" s="2" t="s">
        <v>34</v>
      </c>
      <c r="C180" s="4">
        <v>166.918106837653</v>
      </c>
      <c r="D180" s="4">
        <v>156.52443510899801</v>
      </c>
      <c r="E180" s="4">
        <v>146.69905469641299</v>
      </c>
      <c r="F180" s="4">
        <v>120.368957414555</v>
      </c>
      <c r="G180" s="4">
        <v>83.235752152800899</v>
      </c>
      <c r="H180" s="4">
        <v>73.873613537973</v>
      </c>
      <c r="I180" s="4">
        <v>72.529104356779996</v>
      </c>
      <c r="J180" s="4">
        <v>73.059023830522406</v>
      </c>
      <c r="K180" s="4">
        <v>65.121158621300197</v>
      </c>
      <c r="L180" s="4">
        <v>46.999772273108803</v>
      </c>
    </row>
    <row r="181" spans="1:12" x14ac:dyDescent="0.25">
      <c r="A181" s="8" t="s">
        <v>117</v>
      </c>
      <c r="B181" s="2" t="s">
        <v>34</v>
      </c>
      <c r="C181" s="4">
        <v>449.44476665569698</v>
      </c>
      <c r="D181" s="4">
        <v>456.72240410497102</v>
      </c>
      <c r="E181" s="4">
        <v>409.07704480612801</v>
      </c>
      <c r="F181" s="4">
        <v>330.93729934830901</v>
      </c>
      <c r="G181" s="4">
        <v>299.63443420035298</v>
      </c>
      <c r="H181" s="4">
        <v>262.59892976406297</v>
      </c>
      <c r="I181" s="4">
        <v>236.44569819889</v>
      </c>
      <c r="J181" s="4">
        <v>136.61543209681199</v>
      </c>
      <c r="K181" s="4">
        <v>73.126871336375402</v>
      </c>
      <c r="L181" s="4">
        <v>74.289911212184805</v>
      </c>
    </row>
    <row r="182" spans="1:12" x14ac:dyDescent="0.25">
      <c r="A182" s="8" t="s">
        <v>109</v>
      </c>
      <c r="B182" s="2" t="s">
        <v>35</v>
      </c>
      <c r="C182" s="4">
        <v>4.2389333965807197</v>
      </c>
      <c r="D182" s="4">
        <v>13.3414742325935</v>
      </c>
      <c r="E182" s="4">
        <v>14.6335171634845</v>
      </c>
      <c r="F182" s="4">
        <v>8.26633089552797</v>
      </c>
      <c r="G182" s="5"/>
      <c r="H182" s="4">
        <v>0.16455529760839399</v>
      </c>
      <c r="I182" s="4">
        <v>5.9376427766485103</v>
      </c>
      <c r="J182" s="4">
        <v>70.240510049719006</v>
      </c>
      <c r="K182" s="4">
        <v>87.475748033111898</v>
      </c>
      <c r="L182" s="4">
        <v>70.771671007677</v>
      </c>
    </row>
    <row r="183" spans="1:12" x14ac:dyDescent="0.25">
      <c r="A183" s="8" t="s">
        <v>110</v>
      </c>
      <c r="B183" s="2" t="s">
        <v>35</v>
      </c>
      <c r="C183" s="4">
        <v>60.868608318191797</v>
      </c>
      <c r="D183" s="4">
        <v>58.923316010775999</v>
      </c>
      <c r="E183" s="4">
        <v>51.448107398419403</v>
      </c>
      <c r="F183" s="4">
        <v>47.9441649524273</v>
      </c>
      <c r="G183" s="4">
        <v>40.836798401820801</v>
      </c>
      <c r="H183" s="4">
        <v>37.497916797396798</v>
      </c>
      <c r="I183" s="4">
        <v>34.267123568523601</v>
      </c>
      <c r="J183" s="4">
        <v>31.073911261351501</v>
      </c>
      <c r="K183" s="4">
        <v>28.266969884432399</v>
      </c>
      <c r="L183" s="4">
        <v>25.711110800533799</v>
      </c>
    </row>
    <row r="184" spans="1:12" x14ac:dyDescent="0.25">
      <c r="A184" s="8" t="s">
        <v>111</v>
      </c>
      <c r="B184" s="2" t="s">
        <v>35</v>
      </c>
      <c r="C184" s="4">
        <v>5006.5241170996196</v>
      </c>
      <c r="D184" s="4">
        <v>3779.9215579819402</v>
      </c>
      <c r="E184" s="4">
        <v>1242.2714251057801</v>
      </c>
      <c r="F184" s="4">
        <v>954.18821873122795</v>
      </c>
      <c r="G184" s="4">
        <v>475.20353702602</v>
      </c>
      <c r="H184" s="4">
        <v>119.66605700917999</v>
      </c>
      <c r="I184" s="4">
        <v>127.442810714236</v>
      </c>
      <c r="J184" s="4">
        <v>156.39044024220999</v>
      </c>
      <c r="K184" s="4">
        <v>171.03897161735799</v>
      </c>
      <c r="L184" s="4">
        <v>148.46488621755</v>
      </c>
    </row>
    <row r="185" spans="1:12" x14ac:dyDescent="0.25">
      <c r="A185" s="8" t="s">
        <v>112</v>
      </c>
      <c r="B185" s="2" t="s">
        <v>35</v>
      </c>
      <c r="C185" s="4">
        <v>1.8025456283172699E-2</v>
      </c>
      <c r="D185" s="4">
        <v>2.29576927711253E-3</v>
      </c>
      <c r="E185" s="4">
        <v>2.0464131889166102E-3</v>
      </c>
      <c r="F185" s="4">
        <v>1.47578893864393E-3</v>
      </c>
      <c r="G185" s="4">
        <v>1.15523871147581E-3</v>
      </c>
      <c r="H185" s="4">
        <v>1.3263291084829099E-3</v>
      </c>
      <c r="I185" s="4">
        <v>1.2152745581018899E-3</v>
      </c>
      <c r="J185" s="4">
        <v>1.13028485607724E-3</v>
      </c>
      <c r="K185" s="4">
        <v>7.4732675076420697E-4</v>
      </c>
      <c r="L185" s="5"/>
    </row>
    <row r="186" spans="1:12" x14ac:dyDescent="0.25">
      <c r="A186" s="8" t="s">
        <v>113</v>
      </c>
      <c r="B186" s="2" t="s">
        <v>35</v>
      </c>
      <c r="C186" s="4">
        <v>1240.7330523881301</v>
      </c>
      <c r="D186" s="4">
        <v>1106.0195981065799</v>
      </c>
      <c r="E186" s="4">
        <v>1133.5852532054</v>
      </c>
      <c r="F186" s="4">
        <v>1265.70339612362</v>
      </c>
      <c r="G186" s="4">
        <v>1169.40566575703</v>
      </c>
      <c r="H186" s="4">
        <v>1088.22737888706</v>
      </c>
      <c r="I186" s="4">
        <v>991.48868040071295</v>
      </c>
      <c r="J186" s="4">
        <v>769.05262105371605</v>
      </c>
      <c r="K186" s="4">
        <v>790.55720762214798</v>
      </c>
      <c r="L186" s="4">
        <v>804.55834685596096</v>
      </c>
    </row>
    <row r="187" spans="1:12" x14ac:dyDescent="0.25">
      <c r="A187" s="8" t="s">
        <v>114</v>
      </c>
      <c r="B187" s="2" t="s">
        <v>35</v>
      </c>
      <c r="C187" s="4">
        <v>207.634529528434</v>
      </c>
      <c r="D187" s="4">
        <v>158.329352140449</v>
      </c>
      <c r="E187" s="4">
        <v>137.65894688365799</v>
      </c>
      <c r="F187" s="4">
        <v>99.949169190950002</v>
      </c>
      <c r="G187" s="4">
        <v>87.355214756171804</v>
      </c>
      <c r="H187" s="4">
        <v>87.001556385766193</v>
      </c>
      <c r="I187" s="4">
        <v>88.225486635532306</v>
      </c>
      <c r="J187" s="4">
        <v>80.969685762466199</v>
      </c>
      <c r="K187" s="4">
        <v>59.475892596642801</v>
      </c>
      <c r="L187" s="4">
        <v>38.435175558996001</v>
      </c>
    </row>
    <row r="188" spans="1:12" x14ac:dyDescent="0.25">
      <c r="A188" s="8" t="s">
        <v>115</v>
      </c>
      <c r="B188" s="2" t="s">
        <v>35</v>
      </c>
      <c r="C188" s="4">
        <v>83.605576984407094</v>
      </c>
      <c r="D188" s="4">
        <v>81.930408226460301</v>
      </c>
      <c r="E188" s="4">
        <v>86.893792446011801</v>
      </c>
      <c r="F188" s="4">
        <v>83.067310831680302</v>
      </c>
      <c r="G188" s="4">
        <v>68.195178272872297</v>
      </c>
      <c r="H188" s="4">
        <v>55.167959901165197</v>
      </c>
      <c r="I188" s="4">
        <v>43.003668671971496</v>
      </c>
      <c r="J188" s="4">
        <v>31.293408053518299</v>
      </c>
      <c r="K188" s="4">
        <v>21.030742187583801</v>
      </c>
      <c r="L188" s="4">
        <v>11.4943519713733</v>
      </c>
    </row>
    <row r="189" spans="1:12" x14ac:dyDescent="0.25">
      <c r="A189" s="8" t="s">
        <v>116</v>
      </c>
      <c r="B189" s="2" t="s">
        <v>35</v>
      </c>
      <c r="C189" s="4">
        <v>166.918106837653</v>
      </c>
      <c r="D189" s="4">
        <v>156.52443510899801</v>
      </c>
      <c r="E189" s="4">
        <v>146.69905469655399</v>
      </c>
      <c r="F189" s="4">
        <v>120.368957414601</v>
      </c>
      <c r="G189" s="4">
        <v>83.2357521531289</v>
      </c>
      <c r="H189" s="4">
        <v>73.873613538124403</v>
      </c>
      <c r="I189" s="4">
        <v>72.529104357063204</v>
      </c>
      <c r="J189" s="4">
        <v>73.059023830669503</v>
      </c>
      <c r="K189" s="4">
        <v>65.121158620602898</v>
      </c>
      <c r="L189" s="4">
        <v>46.999772273572901</v>
      </c>
    </row>
    <row r="190" spans="1:12" x14ac:dyDescent="0.25">
      <c r="A190" s="8" t="s">
        <v>117</v>
      </c>
      <c r="B190" s="2" t="s">
        <v>35</v>
      </c>
      <c r="C190" s="4">
        <v>449.44476665569698</v>
      </c>
      <c r="D190" s="4">
        <v>456.72240410497102</v>
      </c>
      <c r="E190" s="4">
        <v>409.07704480612801</v>
      </c>
      <c r="F190" s="4">
        <v>330.93729934830901</v>
      </c>
      <c r="G190" s="4">
        <v>299.63443420035298</v>
      </c>
      <c r="H190" s="4">
        <v>262.59892976406297</v>
      </c>
      <c r="I190" s="4">
        <v>236.44569819889</v>
      </c>
      <c r="J190" s="4">
        <v>136.61543209681199</v>
      </c>
      <c r="K190" s="4">
        <v>73.126871336375302</v>
      </c>
      <c r="L190" s="4">
        <v>74.289911212296502</v>
      </c>
    </row>
    <row r="191" spans="1:12" x14ac:dyDescent="0.25">
      <c r="A191" s="8" t="s">
        <v>109</v>
      </c>
      <c r="B191" s="2" t="s">
        <v>36</v>
      </c>
      <c r="C191" s="4">
        <v>4.2389333965802196</v>
      </c>
      <c r="D191" s="4">
        <v>13.341474232593001</v>
      </c>
      <c r="E191" s="4">
        <v>14.633517163484401</v>
      </c>
      <c r="F191" s="4">
        <v>8.2663308955279806</v>
      </c>
      <c r="G191" s="5"/>
      <c r="H191" s="4">
        <v>0.164555297608378</v>
      </c>
      <c r="I191" s="4">
        <v>5.9376427750207199</v>
      </c>
      <c r="J191" s="4">
        <v>70.240510049718907</v>
      </c>
      <c r="K191" s="4">
        <v>87.475748033111799</v>
      </c>
      <c r="L191" s="4">
        <v>67.583188785454695</v>
      </c>
    </row>
    <row r="192" spans="1:12" x14ac:dyDescent="0.25">
      <c r="A192" s="8" t="s">
        <v>110</v>
      </c>
      <c r="B192" s="2" t="s">
        <v>36</v>
      </c>
      <c r="C192" s="4">
        <v>60.868608318191797</v>
      </c>
      <c r="D192" s="4">
        <v>58.923316010775999</v>
      </c>
      <c r="E192" s="4">
        <v>51.448107398419403</v>
      </c>
      <c r="F192" s="4">
        <v>47.9441649524273</v>
      </c>
      <c r="G192" s="4">
        <v>40.836798401820801</v>
      </c>
      <c r="H192" s="4">
        <v>37.497916797396798</v>
      </c>
      <c r="I192" s="4">
        <v>34.267123568523601</v>
      </c>
      <c r="J192" s="4">
        <v>31.073911261351501</v>
      </c>
      <c r="K192" s="4">
        <v>28.266969884432399</v>
      </c>
      <c r="L192" s="4">
        <v>25.711110800533799</v>
      </c>
    </row>
    <row r="193" spans="1:12" x14ac:dyDescent="0.25">
      <c r="A193" s="8" t="s">
        <v>111</v>
      </c>
      <c r="B193" s="2" t="s">
        <v>36</v>
      </c>
      <c r="C193" s="4">
        <v>5006.5241170996196</v>
      </c>
      <c r="D193" s="4">
        <v>3779.9215579819402</v>
      </c>
      <c r="E193" s="4">
        <v>1242.2714251057801</v>
      </c>
      <c r="F193" s="4">
        <v>954.18821873545096</v>
      </c>
      <c r="G193" s="4">
        <v>475.20353700953598</v>
      </c>
      <c r="H193" s="4">
        <v>119.66605700917999</v>
      </c>
      <c r="I193" s="4">
        <v>127.442810714236</v>
      </c>
      <c r="J193" s="4">
        <v>156.39044024217901</v>
      </c>
      <c r="K193" s="4">
        <v>171.03897161735799</v>
      </c>
      <c r="L193" s="4">
        <v>148.464886217551</v>
      </c>
    </row>
    <row r="194" spans="1:12" x14ac:dyDescent="0.25">
      <c r="A194" s="8" t="s">
        <v>112</v>
      </c>
      <c r="B194" s="2" t="s">
        <v>36</v>
      </c>
      <c r="C194" s="4">
        <v>1.8025456283172699E-2</v>
      </c>
      <c r="D194" s="4">
        <v>2.29576927711253E-3</v>
      </c>
      <c r="E194" s="4">
        <v>2.0464131889166102E-3</v>
      </c>
      <c r="F194" s="4">
        <v>1.47578893864393E-3</v>
      </c>
      <c r="G194" s="4">
        <v>1.15523871147581E-3</v>
      </c>
      <c r="H194" s="4">
        <v>1.3263291084829099E-3</v>
      </c>
      <c r="I194" s="4">
        <v>1.2152745581018899E-3</v>
      </c>
      <c r="J194" s="4">
        <v>1.13028485607724E-3</v>
      </c>
      <c r="K194" s="4">
        <v>7.4732675076421195E-4</v>
      </c>
      <c r="L194" s="5"/>
    </row>
    <row r="195" spans="1:12" x14ac:dyDescent="0.25">
      <c r="A195" s="8" t="s">
        <v>113</v>
      </c>
      <c r="B195" s="2" t="s">
        <v>36</v>
      </c>
      <c r="C195" s="4">
        <v>1240.7330523881301</v>
      </c>
      <c r="D195" s="4">
        <v>1106.0195981065799</v>
      </c>
      <c r="E195" s="4">
        <v>1134.17971849539</v>
      </c>
      <c r="F195" s="4">
        <v>1265.7656439915399</v>
      </c>
      <c r="G195" s="4">
        <v>1169.40566575702</v>
      </c>
      <c r="H195" s="4">
        <v>1088.22737888706</v>
      </c>
      <c r="I195" s="4">
        <v>991.48868036930105</v>
      </c>
      <c r="J195" s="4">
        <v>769.05262105372196</v>
      </c>
      <c r="K195" s="4">
        <v>790.55720762214798</v>
      </c>
      <c r="L195" s="4">
        <v>804.55834685596199</v>
      </c>
    </row>
    <row r="196" spans="1:12" x14ac:dyDescent="0.25">
      <c r="A196" s="8" t="s">
        <v>114</v>
      </c>
      <c r="B196" s="2" t="s">
        <v>36</v>
      </c>
      <c r="C196" s="4">
        <v>207.63452952843301</v>
      </c>
      <c r="D196" s="4">
        <v>158.329352140449</v>
      </c>
      <c r="E196" s="4">
        <v>137.65959975925799</v>
      </c>
      <c r="F196" s="4">
        <v>99.949217693704298</v>
      </c>
      <c r="G196" s="4">
        <v>87.355214756172799</v>
      </c>
      <c r="H196" s="4">
        <v>87.001556385775999</v>
      </c>
      <c r="I196" s="4">
        <v>88.225486635542396</v>
      </c>
      <c r="J196" s="4">
        <v>80.969685762476502</v>
      </c>
      <c r="K196" s="4">
        <v>59.475892596653502</v>
      </c>
      <c r="L196" s="4">
        <v>38.435175558929103</v>
      </c>
    </row>
    <row r="197" spans="1:12" x14ac:dyDescent="0.25">
      <c r="A197" s="8" t="s">
        <v>115</v>
      </c>
      <c r="B197" s="2" t="s">
        <v>36</v>
      </c>
      <c r="C197" s="4">
        <v>83.605576984407094</v>
      </c>
      <c r="D197" s="4">
        <v>81.930408226460301</v>
      </c>
      <c r="E197" s="4">
        <v>86.893792446011801</v>
      </c>
      <c r="F197" s="4">
        <v>83.067310831680302</v>
      </c>
      <c r="G197" s="4">
        <v>68.195178272872198</v>
      </c>
      <c r="H197" s="4">
        <v>55.167959901165197</v>
      </c>
      <c r="I197" s="4">
        <v>43.003668671971496</v>
      </c>
      <c r="J197" s="4">
        <v>31.293408053518299</v>
      </c>
      <c r="K197" s="4">
        <v>21.030742187583801</v>
      </c>
      <c r="L197" s="4">
        <v>11.4943519713733</v>
      </c>
    </row>
    <row r="198" spans="1:12" x14ac:dyDescent="0.25">
      <c r="A198" s="8" t="s">
        <v>116</v>
      </c>
      <c r="B198" s="2" t="s">
        <v>36</v>
      </c>
      <c r="C198" s="4">
        <v>166.918106837653</v>
      </c>
      <c r="D198" s="4">
        <v>156.52443510899801</v>
      </c>
      <c r="E198" s="4">
        <v>146.69905469634901</v>
      </c>
      <c r="F198" s="4">
        <v>120.36895741454499</v>
      </c>
      <c r="G198" s="4">
        <v>83.235752152630596</v>
      </c>
      <c r="H198" s="4">
        <v>73.873613537903495</v>
      </c>
      <c r="I198" s="4">
        <v>72.529104356580902</v>
      </c>
      <c r="J198" s="4">
        <v>73.059023830462195</v>
      </c>
      <c r="K198" s="4">
        <v>65.121158621221895</v>
      </c>
      <c r="L198" s="4">
        <v>46.999772273300898</v>
      </c>
    </row>
    <row r="199" spans="1:12" x14ac:dyDescent="0.25">
      <c r="A199" s="8" t="s">
        <v>117</v>
      </c>
      <c r="B199" s="2" t="s">
        <v>36</v>
      </c>
      <c r="C199" s="4">
        <v>449.44476665569601</v>
      </c>
      <c r="D199" s="4">
        <v>456.72240410497102</v>
      </c>
      <c r="E199" s="4">
        <v>409.07704480612801</v>
      </c>
      <c r="F199" s="4">
        <v>330.93729934830901</v>
      </c>
      <c r="G199" s="4">
        <v>299.63443420035298</v>
      </c>
      <c r="H199" s="4">
        <v>262.59892976406297</v>
      </c>
      <c r="I199" s="4">
        <v>236.44569819889099</v>
      </c>
      <c r="J199" s="4">
        <v>136.61543209681199</v>
      </c>
      <c r="K199" s="4">
        <v>73.126871336375203</v>
      </c>
      <c r="L199" s="4">
        <v>74.289911212284096</v>
      </c>
    </row>
    <row r="200" spans="1:12" x14ac:dyDescent="0.25">
      <c r="A200" s="8" t="s">
        <v>109</v>
      </c>
      <c r="B200" s="2" t="s">
        <v>119</v>
      </c>
      <c r="C200" s="4">
        <v>4.2389333965802196</v>
      </c>
      <c r="D200" s="4">
        <v>13.341474232593001</v>
      </c>
      <c r="E200" s="4">
        <v>14.633517163484401</v>
      </c>
      <c r="F200" s="4">
        <v>8.2642607352835</v>
      </c>
      <c r="G200" s="5"/>
      <c r="H200" s="4">
        <v>0.164555297608381</v>
      </c>
      <c r="I200" s="4">
        <v>6.4412007967956999</v>
      </c>
      <c r="J200" s="4">
        <v>70.249381394130495</v>
      </c>
      <c r="K200" s="4">
        <v>82.585918167081005</v>
      </c>
      <c r="L200" s="4">
        <v>72.469565637067703</v>
      </c>
    </row>
    <row r="201" spans="1:12" x14ac:dyDescent="0.25">
      <c r="A201" s="8" t="s">
        <v>110</v>
      </c>
      <c r="B201" s="2" t="s">
        <v>119</v>
      </c>
      <c r="C201" s="4">
        <v>60.868608318191797</v>
      </c>
      <c r="D201" s="4">
        <v>58.923317355236797</v>
      </c>
      <c r="E201" s="4">
        <v>51.451015591384198</v>
      </c>
      <c r="F201" s="4">
        <v>47.943924063355297</v>
      </c>
      <c r="G201" s="4">
        <v>40.836699491601301</v>
      </c>
      <c r="H201" s="4">
        <v>37.497916797396798</v>
      </c>
      <c r="I201" s="4">
        <v>34.267123568523601</v>
      </c>
      <c r="J201" s="4">
        <v>31.0270976010362</v>
      </c>
      <c r="K201" s="4">
        <v>28.266466258437202</v>
      </c>
      <c r="L201" s="4">
        <v>25.711224601599898</v>
      </c>
    </row>
    <row r="202" spans="1:12" x14ac:dyDescent="0.25">
      <c r="A202" s="8" t="s">
        <v>111</v>
      </c>
      <c r="B202" s="2" t="s">
        <v>119</v>
      </c>
      <c r="C202" s="4">
        <v>5006.5241170996296</v>
      </c>
      <c r="D202" s="4">
        <v>3779.9215579819402</v>
      </c>
      <c r="E202" s="4">
        <v>1242.2714251057801</v>
      </c>
      <c r="F202" s="4">
        <v>955.96259093078902</v>
      </c>
      <c r="G202" s="4">
        <v>471.39271044544302</v>
      </c>
      <c r="H202" s="4">
        <v>121.48888611275</v>
      </c>
      <c r="I202" s="4">
        <v>128.248909013945</v>
      </c>
      <c r="J202" s="4">
        <v>160.047724393793</v>
      </c>
      <c r="K202" s="4">
        <v>174.55279446200001</v>
      </c>
      <c r="L202" s="4">
        <v>155.32308711492399</v>
      </c>
    </row>
    <row r="203" spans="1:12" x14ac:dyDescent="0.25">
      <c r="A203" s="8" t="s">
        <v>113</v>
      </c>
      <c r="B203" s="2" t="s">
        <v>119</v>
      </c>
      <c r="C203" s="4">
        <v>1240.7330523881301</v>
      </c>
      <c r="D203" s="4">
        <v>1105.97162372087</v>
      </c>
      <c r="E203" s="4">
        <v>1134.01909954705</v>
      </c>
      <c r="F203" s="4">
        <v>1265.73523041622</v>
      </c>
      <c r="G203" s="4">
        <v>1168.8299567828701</v>
      </c>
      <c r="H203" s="4">
        <v>1085.2388316695999</v>
      </c>
      <c r="I203" s="4">
        <v>996.06113971266097</v>
      </c>
      <c r="J203" s="4">
        <v>769.02631678427099</v>
      </c>
      <c r="K203" s="4">
        <v>790.55659270492902</v>
      </c>
      <c r="L203" s="4">
        <v>804.54362982740304</v>
      </c>
    </row>
    <row r="204" spans="1:12" x14ac:dyDescent="0.25">
      <c r="A204" s="8" t="s">
        <v>114</v>
      </c>
      <c r="B204" s="2" t="s">
        <v>119</v>
      </c>
      <c r="C204" s="4">
        <v>207.634529528434</v>
      </c>
      <c r="D204" s="4">
        <v>158.32944479815399</v>
      </c>
      <c r="E204" s="4">
        <v>137.66758518675499</v>
      </c>
      <c r="F204" s="4">
        <v>99.982355901237</v>
      </c>
      <c r="G204" s="4">
        <v>87.354985941717402</v>
      </c>
      <c r="H204" s="4">
        <v>87.018111100296906</v>
      </c>
      <c r="I204" s="4">
        <v>88.258888757523394</v>
      </c>
      <c r="J204" s="4">
        <v>81.467660671093597</v>
      </c>
      <c r="K204" s="4">
        <v>59.595703782658497</v>
      </c>
      <c r="L204" s="4">
        <v>38.485870162069197</v>
      </c>
    </row>
    <row r="205" spans="1:12" x14ac:dyDescent="0.25">
      <c r="A205" s="8" t="s">
        <v>115</v>
      </c>
      <c r="B205" s="2" t="s">
        <v>119</v>
      </c>
      <c r="C205" s="4">
        <v>83.605576984407094</v>
      </c>
      <c r="D205" s="4">
        <v>81.930408226460301</v>
      </c>
      <c r="E205" s="4">
        <v>86.893978379239798</v>
      </c>
      <c r="F205" s="4">
        <v>83.067505025129293</v>
      </c>
      <c r="G205" s="4">
        <v>68.195380631487893</v>
      </c>
      <c r="H205" s="4">
        <v>55.1962768786737</v>
      </c>
      <c r="I205" s="4">
        <v>43.121502921291899</v>
      </c>
      <c r="J205" s="4">
        <v>31.411096826923401</v>
      </c>
      <c r="K205" s="4">
        <v>21.148821966411901</v>
      </c>
      <c r="L205" s="4">
        <v>11.5843270292384</v>
      </c>
    </row>
    <row r="206" spans="1:12" x14ac:dyDescent="0.25">
      <c r="A206" s="8" t="s">
        <v>116</v>
      </c>
      <c r="B206" s="2" t="s">
        <v>119</v>
      </c>
      <c r="C206" s="4">
        <v>166.91943910327799</v>
      </c>
      <c r="D206" s="4">
        <v>156.52463540685901</v>
      </c>
      <c r="E206" s="4">
        <v>146.54577773945101</v>
      </c>
      <c r="F206" s="4">
        <v>120.277657447303</v>
      </c>
      <c r="G206" s="4">
        <v>83.178715291448896</v>
      </c>
      <c r="H206" s="4">
        <v>73.713530011805403</v>
      </c>
      <c r="I206" s="4">
        <v>72.533588925720295</v>
      </c>
      <c r="J206" s="4">
        <v>73.425642295339102</v>
      </c>
      <c r="K206" s="4">
        <v>65.181623753191204</v>
      </c>
      <c r="L206" s="4">
        <v>48.431090328640003</v>
      </c>
    </row>
    <row r="207" spans="1:12" x14ac:dyDescent="0.25">
      <c r="A207" s="8" t="s">
        <v>117</v>
      </c>
      <c r="B207" s="2" t="s">
        <v>119</v>
      </c>
      <c r="C207" s="4">
        <v>449.44476665569698</v>
      </c>
      <c r="D207" s="4">
        <v>456.72240410497102</v>
      </c>
      <c r="E207" s="4">
        <v>409.07704480612801</v>
      </c>
      <c r="F207" s="4">
        <v>330.938478827241</v>
      </c>
      <c r="G207" s="4">
        <v>299.63443420035298</v>
      </c>
      <c r="H207" s="4">
        <v>262.59523216754599</v>
      </c>
      <c r="I207" s="4">
        <v>236.43560545874399</v>
      </c>
      <c r="J207" s="4">
        <v>136.70429443855801</v>
      </c>
      <c r="K207" s="4">
        <v>73.186684030149394</v>
      </c>
      <c r="L207" s="4">
        <v>74.2924223039102</v>
      </c>
    </row>
    <row r="208" spans="1:12" x14ac:dyDescent="0.25">
      <c r="A208" s="8" t="s">
        <v>109</v>
      </c>
      <c r="B208" s="2" t="s">
        <v>122</v>
      </c>
      <c r="C208" s="4">
        <v>6.5443779678513598</v>
      </c>
      <c r="D208" s="4">
        <v>15.6469188038641</v>
      </c>
      <c r="E208" s="4">
        <v>16.938961734756301</v>
      </c>
      <c r="F208" s="4">
        <v>10.569705306554599</v>
      </c>
      <c r="G208" s="5"/>
      <c r="H208" s="4">
        <v>0.164555297608381</v>
      </c>
      <c r="I208" s="4">
        <v>6.5642852063640298</v>
      </c>
      <c r="J208" s="4">
        <v>70.920549086410105</v>
      </c>
      <c r="K208" s="4">
        <v>88.299897701613304</v>
      </c>
      <c r="L208" s="4">
        <v>69.027873040413994</v>
      </c>
    </row>
    <row r="209" spans="1:12" x14ac:dyDescent="0.25">
      <c r="A209" s="8" t="s">
        <v>110</v>
      </c>
      <c r="B209" s="2" t="s">
        <v>122</v>
      </c>
      <c r="C209" s="4">
        <v>60.868608318191797</v>
      </c>
      <c r="D209" s="4">
        <v>58.923316010775999</v>
      </c>
      <c r="E209" s="4">
        <v>51.448107398419403</v>
      </c>
      <c r="F209" s="4">
        <v>47.9441649524273</v>
      </c>
      <c r="G209" s="4">
        <v>40.836798401820801</v>
      </c>
      <c r="H209" s="4">
        <v>37.497916797396798</v>
      </c>
      <c r="I209" s="4">
        <v>34.267123568523601</v>
      </c>
      <c r="J209" s="4">
        <v>31.075228602645399</v>
      </c>
      <c r="K209" s="4">
        <v>28.266925168468699</v>
      </c>
      <c r="L209" s="4">
        <v>25.711110800533799</v>
      </c>
    </row>
    <row r="210" spans="1:12" x14ac:dyDescent="0.25">
      <c r="A210" s="8" t="s">
        <v>111</v>
      </c>
      <c r="B210" s="2" t="s">
        <v>122</v>
      </c>
      <c r="C210" s="4">
        <v>5006.5241170996196</v>
      </c>
      <c r="D210" s="4">
        <v>3779.9215579819502</v>
      </c>
      <c r="E210" s="4">
        <v>1242.2714251057801</v>
      </c>
      <c r="F210" s="4">
        <v>955.10788249287498</v>
      </c>
      <c r="G210" s="4">
        <v>470.965454672416</v>
      </c>
      <c r="H210" s="4">
        <v>120.527802186977</v>
      </c>
      <c r="I210" s="4">
        <v>127.97553252375</v>
      </c>
      <c r="J210" s="4">
        <v>158.935342259339</v>
      </c>
      <c r="K210" s="4">
        <v>173.975852152535</v>
      </c>
      <c r="L210" s="4">
        <v>151.223706455458</v>
      </c>
    </row>
    <row r="211" spans="1:12" x14ac:dyDescent="0.25">
      <c r="A211" s="8" t="s">
        <v>113</v>
      </c>
      <c r="B211" s="2" t="s">
        <v>122</v>
      </c>
      <c r="C211" s="4">
        <v>1240.7330523881301</v>
      </c>
      <c r="D211" s="4">
        <v>1106.01959815845</v>
      </c>
      <c r="E211" s="4">
        <v>1134.13891600495</v>
      </c>
      <c r="F211" s="4">
        <v>1266.11815338731</v>
      </c>
      <c r="G211" s="4">
        <v>1169.40322827707</v>
      </c>
      <c r="H211" s="4">
        <v>1088.2274763508201</v>
      </c>
      <c r="I211" s="4">
        <v>986.17093331226101</v>
      </c>
      <c r="J211" s="4">
        <v>769.06467522768196</v>
      </c>
      <c r="K211" s="4">
        <v>790.55712783401702</v>
      </c>
      <c r="L211" s="4">
        <v>804.55834685596005</v>
      </c>
    </row>
    <row r="212" spans="1:12" x14ac:dyDescent="0.25">
      <c r="A212" s="8" t="s">
        <v>114</v>
      </c>
      <c r="B212" s="2" t="s">
        <v>122</v>
      </c>
      <c r="C212" s="4">
        <v>207.634529528434</v>
      </c>
      <c r="D212" s="4">
        <v>158.329356086069</v>
      </c>
      <c r="E212" s="4">
        <v>137.65326558348599</v>
      </c>
      <c r="F212" s="4">
        <v>99.956287116826203</v>
      </c>
      <c r="G212" s="4">
        <v>87.364173943572794</v>
      </c>
      <c r="H212" s="4">
        <v>86.958173306181493</v>
      </c>
      <c r="I212" s="4">
        <v>88.230236323623998</v>
      </c>
      <c r="J212" s="4">
        <v>80.964798309294494</v>
      </c>
      <c r="K212" s="4">
        <v>59.427286520957097</v>
      </c>
      <c r="L212" s="4">
        <v>38.524800730812601</v>
      </c>
    </row>
    <row r="213" spans="1:12" x14ac:dyDescent="0.25">
      <c r="A213" s="8" t="s">
        <v>115</v>
      </c>
      <c r="B213" s="2" t="s">
        <v>122</v>
      </c>
      <c r="C213" s="4">
        <v>83.605576984407094</v>
      </c>
      <c r="D213" s="4">
        <v>81.930408226460301</v>
      </c>
      <c r="E213" s="4">
        <v>86.893912176993297</v>
      </c>
      <c r="F213" s="4">
        <v>83.067435881799199</v>
      </c>
      <c r="G213" s="4">
        <v>68.195308580918507</v>
      </c>
      <c r="H213" s="4">
        <v>55.196229307533898</v>
      </c>
      <c r="I213" s="4">
        <v>43.121502921291899</v>
      </c>
      <c r="J213" s="4">
        <v>31.411156412895998</v>
      </c>
      <c r="K213" s="4">
        <v>21.148881552384601</v>
      </c>
      <c r="L213" s="4">
        <v>11.5866176741334</v>
      </c>
    </row>
    <row r="214" spans="1:12" x14ac:dyDescent="0.25">
      <c r="A214" s="8" t="s">
        <v>116</v>
      </c>
      <c r="B214" s="2" t="s">
        <v>122</v>
      </c>
      <c r="C214" s="4">
        <v>166.918106837653</v>
      </c>
      <c r="D214" s="4">
        <v>156.524435082998</v>
      </c>
      <c r="E214" s="4">
        <v>146.63499824407</v>
      </c>
      <c r="F214" s="4">
        <v>120.365598866463</v>
      </c>
      <c r="G214" s="4">
        <v>83.258361746158499</v>
      </c>
      <c r="H214" s="4">
        <v>73.907842691622506</v>
      </c>
      <c r="I214" s="4">
        <v>72.595342153815096</v>
      </c>
      <c r="J214" s="4">
        <v>73.212891197211903</v>
      </c>
      <c r="K214" s="4">
        <v>65.085452038629995</v>
      </c>
      <c r="L214" s="4">
        <v>47.2381835134805</v>
      </c>
    </row>
    <row r="215" spans="1:12" x14ac:dyDescent="0.25">
      <c r="A215" s="8" t="s">
        <v>117</v>
      </c>
      <c r="B215" s="2" t="s">
        <v>122</v>
      </c>
      <c r="C215" s="4">
        <v>449.44476665569601</v>
      </c>
      <c r="D215" s="4">
        <v>456.72240410497102</v>
      </c>
      <c r="E215" s="4">
        <v>409.07704480612801</v>
      </c>
      <c r="F215" s="4">
        <v>330.93773793257901</v>
      </c>
      <c r="G215" s="4">
        <v>299.63443420035298</v>
      </c>
      <c r="H215" s="4">
        <v>262.60022531691698</v>
      </c>
      <c r="I215" s="4">
        <v>236.44395678993999</v>
      </c>
      <c r="J215" s="4">
        <v>136.60631000448299</v>
      </c>
      <c r="K215" s="4">
        <v>73.117362041370399</v>
      </c>
      <c r="L215" s="4">
        <v>74.304420474975004</v>
      </c>
    </row>
    <row r="216" spans="1:12" x14ac:dyDescent="0.25">
      <c r="A216" s="8" t="s">
        <v>109</v>
      </c>
      <c r="B216" s="2" t="s">
        <v>125</v>
      </c>
      <c r="C216" s="4">
        <v>4.2389333965802196</v>
      </c>
      <c r="D216" s="4">
        <v>13.341474232593001</v>
      </c>
      <c r="E216" s="4">
        <v>14.633517163484401</v>
      </c>
      <c r="F216" s="4">
        <v>8.2642607352835</v>
      </c>
      <c r="G216" s="5"/>
      <c r="H216" s="4">
        <v>0.16455529760838</v>
      </c>
      <c r="I216" s="4">
        <v>6.44137779405514</v>
      </c>
      <c r="J216" s="4">
        <v>70.249419179630294</v>
      </c>
      <c r="K216" s="4">
        <v>82.586156721612895</v>
      </c>
      <c r="L216" s="4">
        <v>72.469427733365507</v>
      </c>
    </row>
    <row r="217" spans="1:12" x14ac:dyDescent="0.25">
      <c r="A217" s="8" t="s">
        <v>110</v>
      </c>
      <c r="B217" s="2" t="s">
        <v>125</v>
      </c>
      <c r="C217" s="4">
        <v>60.868608318191797</v>
      </c>
      <c r="D217" s="4">
        <v>58.923317355236797</v>
      </c>
      <c r="E217" s="4">
        <v>51.451015591384198</v>
      </c>
      <c r="F217" s="4">
        <v>47.943924063355297</v>
      </c>
      <c r="G217" s="4">
        <v>40.836699491601301</v>
      </c>
      <c r="H217" s="4">
        <v>37.497916797396798</v>
      </c>
      <c r="I217" s="4">
        <v>34.267123568523601</v>
      </c>
      <c r="J217" s="4">
        <v>31.0270976010362</v>
      </c>
      <c r="K217" s="4">
        <v>28.266466258437202</v>
      </c>
      <c r="L217" s="4">
        <v>25.711224601599898</v>
      </c>
    </row>
    <row r="218" spans="1:12" x14ac:dyDescent="0.25">
      <c r="A218" s="8" t="s">
        <v>111</v>
      </c>
      <c r="B218" s="2" t="s">
        <v>125</v>
      </c>
      <c r="C218" s="4">
        <v>5006.5241170996196</v>
      </c>
      <c r="D218" s="4">
        <v>3779.9215579819402</v>
      </c>
      <c r="E218" s="4">
        <v>1242.2714251057801</v>
      </c>
      <c r="F218" s="4">
        <v>955.96252254337605</v>
      </c>
      <c r="G218" s="4">
        <v>471.39311531265002</v>
      </c>
      <c r="H218" s="4">
        <v>121.48896545394</v>
      </c>
      <c r="I218" s="4">
        <v>128.24895266652899</v>
      </c>
      <c r="J218" s="4">
        <v>160.04770290050899</v>
      </c>
      <c r="K218" s="4">
        <v>174.55279448321301</v>
      </c>
      <c r="L218" s="4">
        <v>155.323039792072</v>
      </c>
    </row>
    <row r="219" spans="1:12" x14ac:dyDescent="0.25">
      <c r="A219" s="8" t="s">
        <v>113</v>
      </c>
      <c r="B219" s="2" t="s">
        <v>125</v>
      </c>
      <c r="C219" s="4">
        <v>1240.7330523881301</v>
      </c>
      <c r="D219" s="4">
        <v>1105.97162372087</v>
      </c>
      <c r="E219" s="4">
        <v>1134.01909954704</v>
      </c>
      <c r="F219" s="4">
        <v>1265.73523041622</v>
      </c>
      <c r="G219" s="4">
        <v>1168.8299567828701</v>
      </c>
      <c r="H219" s="4">
        <v>1085.2388316695999</v>
      </c>
      <c r="I219" s="4">
        <v>996.06113971266097</v>
      </c>
      <c r="J219" s="4">
        <v>769.02631725271101</v>
      </c>
      <c r="K219" s="4">
        <v>790.55659270493004</v>
      </c>
      <c r="L219" s="4">
        <v>804.54362982740395</v>
      </c>
    </row>
    <row r="220" spans="1:12" x14ac:dyDescent="0.25">
      <c r="A220" s="8" t="s">
        <v>114</v>
      </c>
      <c r="B220" s="2" t="s">
        <v>125</v>
      </c>
      <c r="C220" s="4">
        <v>207.634529528434</v>
      </c>
      <c r="D220" s="4">
        <v>158.32944479815399</v>
      </c>
      <c r="E220" s="4">
        <v>137.667585172043</v>
      </c>
      <c r="F220" s="4">
        <v>99.982355890374095</v>
      </c>
      <c r="G220" s="4">
        <v>87.354985832706703</v>
      </c>
      <c r="H220" s="4">
        <v>87.018111069167702</v>
      </c>
      <c r="I220" s="4">
        <v>88.2588887608063</v>
      </c>
      <c r="J220" s="4">
        <v>81.467652728790199</v>
      </c>
      <c r="K220" s="4">
        <v>59.595745208039801</v>
      </c>
      <c r="L220" s="4">
        <v>38.485865305354302</v>
      </c>
    </row>
    <row r="221" spans="1:12" x14ac:dyDescent="0.25">
      <c r="A221" s="8" t="s">
        <v>115</v>
      </c>
      <c r="B221" s="2" t="s">
        <v>125</v>
      </c>
      <c r="C221" s="4">
        <v>83.605576984407094</v>
      </c>
      <c r="D221" s="4">
        <v>81.930408226460301</v>
      </c>
      <c r="E221" s="4">
        <v>86.893978379239798</v>
      </c>
      <c r="F221" s="4">
        <v>83.067505025129506</v>
      </c>
      <c r="G221" s="4">
        <v>68.195380631487893</v>
      </c>
      <c r="H221" s="4">
        <v>55.1962768786737</v>
      </c>
      <c r="I221" s="4">
        <v>43.121502921291899</v>
      </c>
      <c r="J221" s="4">
        <v>31.411096826923401</v>
      </c>
      <c r="K221" s="4">
        <v>21.148821966411901</v>
      </c>
      <c r="L221" s="4">
        <v>11.5843270292384</v>
      </c>
    </row>
    <row r="222" spans="1:12" x14ac:dyDescent="0.25">
      <c r="A222" s="8" t="s">
        <v>116</v>
      </c>
      <c r="B222" s="2" t="s">
        <v>125</v>
      </c>
      <c r="C222" s="4">
        <v>166.919438331706</v>
      </c>
      <c r="D222" s="4">
        <v>156.52463540685901</v>
      </c>
      <c r="E222" s="4">
        <v>146.545781365224</v>
      </c>
      <c r="F222" s="4">
        <v>120.27765554974</v>
      </c>
      <c r="G222" s="4">
        <v>83.178747623194695</v>
      </c>
      <c r="H222" s="4">
        <v>73.713542326650796</v>
      </c>
      <c r="I222" s="4">
        <v>72.533627175082401</v>
      </c>
      <c r="J222" s="4">
        <v>73.425633856400296</v>
      </c>
      <c r="K222" s="4">
        <v>65.181639530279</v>
      </c>
      <c r="L222" s="4">
        <v>48.431074408667797</v>
      </c>
    </row>
    <row r="223" spans="1:12" x14ac:dyDescent="0.25">
      <c r="A223" s="8" t="s">
        <v>117</v>
      </c>
      <c r="B223" s="2" t="s">
        <v>125</v>
      </c>
      <c r="C223" s="4">
        <v>449.44476665569698</v>
      </c>
      <c r="D223" s="4">
        <v>456.72240410497102</v>
      </c>
      <c r="E223" s="4">
        <v>409.07704480612801</v>
      </c>
      <c r="F223" s="4">
        <v>330.938478827241</v>
      </c>
      <c r="G223" s="4">
        <v>299.63443420035298</v>
      </c>
      <c r="H223" s="4">
        <v>262.59523216754599</v>
      </c>
      <c r="I223" s="4">
        <v>236.43560545874399</v>
      </c>
      <c r="J223" s="4">
        <v>136.70429299977701</v>
      </c>
      <c r="K223" s="4">
        <v>73.186686464444705</v>
      </c>
      <c r="L223" s="4">
        <v>74.292421402120695</v>
      </c>
    </row>
    <row r="224" spans="1:12" x14ac:dyDescent="0.25">
      <c r="A224" s="8" t="s">
        <v>109</v>
      </c>
      <c r="B224" s="2" t="s">
        <v>126</v>
      </c>
      <c r="C224" s="4">
        <v>4.2389333965802303</v>
      </c>
      <c r="D224" s="4">
        <v>13.341474232593001</v>
      </c>
      <c r="E224" s="4">
        <v>14.633517163484401</v>
      </c>
      <c r="F224" s="4">
        <v>8.2642607352835</v>
      </c>
      <c r="G224" s="5"/>
      <c r="H224" s="4">
        <v>0.164555297608382</v>
      </c>
      <c r="I224" s="4">
        <v>6.4413777940560202</v>
      </c>
      <c r="J224" s="4">
        <v>70.249419179622805</v>
      </c>
      <c r="K224" s="4">
        <v>82.586156707941797</v>
      </c>
      <c r="L224" s="4">
        <v>72.469427733359893</v>
      </c>
    </row>
    <row r="225" spans="1:12" x14ac:dyDescent="0.25">
      <c r="A225" s="8" t="s">
        <v>110</v>
      </c>
      <c r="B225" s="2" t="s">
        <v>126</v>
      </c>
      <c r="C225" s="4">
        <v>60.868608318191797</v>
      </c>
      <c r="D225" s="4">
        <v>58.923317355236797</v>
      </c>
      <c r="E225" s="4">
        <v>51.451015591384198</v>
      </c>
      <c r="F225" s="4">
        <v>47.943924063355297</v>
      </c>
      <c r="G225" s="4">
        <v>40.836699491601301</v>
      </c>
      <c r="H225" s="4">
        <v>37.497916797396798</v>
      </c>
      <c r="I225" s="4">
        <v>34.267123568523601</v>
      </c>
      <c r="J225" s="4">
        <v>31.0270976010362</v>
      </c>
      <c r="K225" s="4">
        <v>28.266466258437202</v>
      </c>
      <c r="L225" s="4">
        <v>25.711224601599898</v>
      </c>
    </row>
    <row r="226" spans="1:12" x14ac:dyDescent="0.25">
      <c r="A226" s="8" t="s">
        <v>111</v>
      </c>
      <c r="B226" s="2" t="s">
        <v>126</v>
      </c>
      <c r="C226" s="4">
        <v>5006.5241170996196</v>
      </c>
      <c r="D226" s="4">
        <v>3779.9215579819502</v>
      </c>
      <c r="E226" s="4">
        <v>1242.2714251057801</v>
      </c>
      <c r="F226" s="4">
        <v>955.96252254709998</v>
      </c>
      <c r="G226" s="4">
        <v>471.39311529449799</v>
      </c>
      <c r="H226" s="4">
        <v>121.48896549081</v>
      </c>
      <c r="I226" s="4">
        <v>128.248952672873</v>
      </c>
      <c r="J226" s="4">
        <v>160.047702901967</v>
      </c>
      <c r="K226" s="4">
        <v>174.55279448321201</v>
      </c>
      <c r="L226" s="4">
        <v>155.32303979206799</v>
      </c>
    </row>
    <row r="227" spans="1:12" x14ac:dyDescent="0.25">
      <c r="A227" s="8" t="s">
        <v>113</v>
      </c>
      <c r="B227" s="2" t="s">
        <v>126</v>
      </c>
      <c r="C227" s="4">
        <v>1240.7330523881301</v>
      </c>
      <c r="D227" s="4">
        <v>1105.97162372087</v>
      </c>
      <c r="E227" s="4">
        <v>1134.0190995482301</v>
      </c>
      <c r="F227" s="4">
        <v>1265.7352304174001</v>
      </c>
      <c r="G227" s="4">
        <v>1168.8299567828701</v>
      </c>
      <c r="H227" s="4">
        <v>1085.2388316695999</v>
      </c>
      <c r="I227" s="4">
        <v>996.06113971266097</v>
      </c>
      <c r="J227" s="4">
        <v>769.02631725267997</v>
      </c>
      <c r="K227" s="4">
        <v>790.55659270493004</v>
      </c>
      <c r="L227" s="4">
        <v>804.54362982740304</v>
      </c>
    </row>
    <row r="228" spans="1:12" x14ac:dyDescent="0.25">
      <c r="A228" s="8" t="s">
        <v>114</v>
      </c>
      <c r="B228" s="2" t="s">
        <v>126</v>
      </c>
      <c r="C228" s="4">
        <v>207.634529528434</v>
      </c>
      <c r="D228" s="4">
        <v>158.32944479815399</v>
      </c>
      <c r="E228" s="4">
        <v>137.66758517206301</v>
      </c>
      <c r="F228" s="4">
        <v>99.982355890369703</v>
      </c>
      <c r="G228" s="4">
        <v>87.354985832705907</v>
      </c>
      <c r="H228" s="4">
        <v>87.018111069164803</v>
      </c>
      <c r="I228" s="4">
        <v>88.258888760801398</v>
      </c>
      <c r="J228" s="4">
        <v>81.467652729263193</v>
      </c>
      <c r="K228" s="4">
        <v>59.5957452073377</v>
      </c>
      <c r="L228" s="4">
        <v>38.485865305649099</v>
      </c>
    </row>
    <row r="229" spans="1:12" x14ac:dyDescent="0.25">
      <c r="A229" s="8" t="s">
        <v>115</v>
      </c>
      <c r="B229" s="2" t="s">
        <v>126</v>
      </c>
      <c r="C229" s="4">
        <v>83.605576984407094</v>
      </c>
      <c r="D229" s="4">
        <v>81.930408226460301</v>
      </c>
      <c r="E229" s="4">
        <v>86.893978379239798</v>
      </c>
      <c r="F229" s="4">
        <v>83.067505025129293</v>
      </c>
      <c r="G229" s="4">
        <v>68.195380631487893</v>
      </c>
      <c r="H229" s="4">
        <v>55.1962768786737</v>
      </c>
      <c r="I229" s="4">
        <v>43.121502921291899</v>
      </c>
      <c r="J229" s="4">
        <v>31.411096826923401</v>
      </c>
      <c r="K229" s="4">
        <v>21.148821966411901</v>
      </c>
      <c r="L229" s="4">
        <v>11.5843270292384</v>
      </c>
    </row>
    <row r="230" spans="1:12" x14ac:dyDescent="0.25">
      <c r="A230" s="8" t="s">
        <v>116</v>
      </c>
      <c r="B230" s="2" t="s">
        <v>126</v>
      </c>
      <c r="C230" s="4">
        <v>166.91943833175799</v>
      </c>
      <c r="D230" s="4">
        <v>156.52463540685901</v>
      </c>
      <c r="E230" s="4">
        <v>146.54578136510699</v>
      </c>
      <c r="F230" s="4">
        <v>120.27765554983699</v>
      </c>
      <c r="G230" s="4">
        <v>83.178747623159794</v>
      </c>
      <c r="H230" s="4">
        <v>73.713542330441101</v>
      </c>
      <c r="I230" s="4">
        <v>72.533627176793402</v>
      </c>
      <c r="J230" s="4">
        <v>73.425633857105197</v>
      </c>
      <c r="K230" s="4">
        <v>65.181639530181101</v>
      </c>
      <c r="L230" s="4">
        <v>48.431074408658603</v>
      </c>
    </row>
    <row r="231" spans="1:12" x14ac:dyDescent="0.25">
      <c r="A231" s="8" t="s">
        <v>117</v>
      </c>
      <c r="B231" s="2" t="s">
        <v>126</v>
      </c>
      <c r="C231" s="4">
        <v>449.44476665569698</v>
      </c>
      <c r="D231" s="4">
        <v>456.72240410497102</v>
      </c>
      <c r="E231" s="4">
        <v>409.07704480612801</v>
      </c>
      <c r="F231" s="4">
        <v>330.938478827241</v>
      </c>
      <c r="G231" s="4">
        <v>299.63443420035298</v>
      </c>
      <c r="H231" s="4">
        <v>262.59523216754599</v>
      </c>
      <c r="I231" s="4">
        <v>236.43560545874399</v>
      </c>
      <c r="J231" s="4">
        <v>136.70429299986401</v>
      </c>
      <c r="K231" s="4">
        <v>73.186686464438793</v>
      </c>
      <c r="L231" s="4">
        <v>74.292421402174995</v>
      </c>
    </row>
    <row r="232" spans="1:12" x14ac:dyDescent="0.25">
      <c r="A232" s="8" t="s">
        <v>109</v>
      </c>
      <c r="B232" s="2" t="s">
        <v>127</v>
      </c>
      <c r="C232" s="4">
        <v>4.2389333965802196</v>
      </c>
      <c r="D232" s="4">
        <v>13.341474232593001</v>
      </c>
      <c r="E232" s="4">
        <v>14.633517163484401</v>
      </c>
      <c r="F232" s="4">
        <v>8.2642607352835107</v>
      </c>
      <c r="G232" s="5"/>
      <c r="H232" s="4">
        <v>0.164555297608381</v>
      </c>
      <c r="I232" s="4">
        <v>6.4413777940582797</v>
      </c>
      <c r="J232" s="4">
        <v>70.249419179611294</v>
      </c>
      <c r="K232" s="4">
        <v>82.586156721688894</v>
      </c>
      <c r="L232" s="4">
        <v>72.469427733341902</v>
      </c>
    </row>
    <row r="233" spans="1:12" x14ac:dyDescent="0.25">
      <c r="A233" s="8" t="s">
        <v>110</v>
      </c>
      <c r="B233" s="2" t="s">
        <v>127</v>
      </c>
      <c r="C233" s="4">
        <v>60.868608318191797</v>
      </c>
      <c r="D233" s="4">
        <v>58.923317355236797</v>
      </c>
      <c r="E233" s="4">
        <v>51.451015591384198</v>
      </c>
      <c r="F233" s="4">
        <v>47.943924063355297</v>
      </c>
      <c r="G233" s="4">
        <v>40.836699491601301</v>
      </c>
      <c r="H233" s="4">
        <v>37.497916797396798</v>
      </c>
      <c r="I233" s="4">
        <v>34.267123568523601</v>
      </c>
      <c r="J233" s="4">
        <v>31.0270976010362</v>
      </c>
      <c r="K233" s="4">
        <v>28.266466258437202</v>
      </c>
      <c r="L233" s="4">
        <v>25.711224601599898</v>
      </c>
    </row>
    <row r="234" spans="1:12" x14ac:dyDescent="0.25">
      <c r="A234" s="8" t="s">
        <v>111</v>
      </c>
      <c r="B234" s="2" t="s">
        <v>127</v>
      </c>
      <c r="C234" s="4">
        <v>5006.5241170996196</v>
      </c>
      <c r="D234" s="4">
        <v>3779.9215579819402</v>
      </c>
      <c r="E234" s="4">
        <v>1242.2714251057801</v>
      </c>
      <c r="F234" s="4">
        <v>955.96252254337605</v>
      </c>
      <c r="G234" s="4">
        <v>471.393115313105</v>
      </c>
      <c r="H234" s="4">
        <v>121.488965453947</v>
      </c>
      <c r="I234" s="4">
        <v>128.24895266652899</v>
      </c>
      <c r="J234" s="4">
        <v>160.04770290049899</v>
      </c>
      <c r="K234" s="4">
        <v>174.55279448321301</v>
      </c>
      <c r="L234" s="4">
        <v>155.32303979206401</v>
      </c>
    </row>
    <row r="235" spans="1:12" x14ac:dyDescent="0.25">
      <c r="A235" s="8" t="s">
        <v>113</v>
      </c>
      <c r="B235" s="2" t="s">
        <v>127</v>
      </c>
      <c r="C235" s="4">
        <v>1240.7330523881301</v>
      </c>
      <c r="D235" s="4">
        <v>1105.97162372087</v>
      </c>
      <c r="E235" s="4">
        <v>1134.0190995471901</v>
      </c>
      <c r="F235" s="4">
        <v>1265.73523041622</v>
      </c>
      <c r="G235" s="4">
        <v>1168.8299567828701</v>
      </c>
      <c r="H235" s="4">
        <v>1085.2388316695999</v>
      </c>
      <c r="I235" s="4">
        <v>996.06113971266097</v>
      </c>
      <c r="J235" s="4">
        <v>769.02631725271101</v>
      </c>
      <c r="K235" s="4">
        <v>790.55659270492902</v>
      </c>
      <c r="L235" s="4">
        <v>804.54362982740304</v>
      </c>
    </row>
    <row r="236" spans="1:12" x14ac:dyDescent="0.25">
      <c r="A236" s="8" t="s">
        <v>114</v>
      </c>
      <c r="B236" s="2" t="s">
        <v>127</v>
      </c>
      <c r="C236" s="4">
        <v>207.634529528434</v>
      </c>
      <c r="D236" s="4">
        <v>158.32944479815399</v>
      </c>
      <c r="E236" s="4">
        <v>137.667585172043</v>
      </c>
      <c r="F236" s="4">
        <v>99.982355890373995</v>
      </c>
      <c r="G236" s="4">
        <v>87.354985832706603</v>
      </c>
      <c r="H236" s="4">
        <v>87.018111069167702</v>
      </c>
      <c r="I236" s="4">
        <v>88.2588887608064</v>
      </c>
      <c r="J236" s="4">
        <v>81.467652728787399</v>
      </c>
      <c r="K236" s="4">
        <v>59.5957452080415</v>
      </c>
      <c r="L236" s="4">
        <v>38.485865305352398</v>
      </c>
    </row>
    <row r="237" spans="1:12" x14ac:dyDescent="0.25">
      <c r="A237" s="8" t="s">
        <v>115</v>
      </c>
      <c r="B237" s="2" t="s">
        <v>127</v>
      </c>
      <c r="C237" s="4">
        <v>83.605576984407094</v>
      </c>
      <c r="D237" s="4">
        <v>81.930408226460301</v>
      </c>
      <c r="E237" s="4">
        <v>86.893978379239798</v>
      </c>
      <c r="F237" s="4">
        <v>83.067505025129293</v>
      </c>
      <c r="G237" s="4">
        <v>68.195380631487893</v>
      </c>
      <c r="H237" s="4">
        <v>55.1962768786737</v>
      </c>
      <c r="I237" s="4">
        <v>43.121502921291899</v>
      </c>
      <c r="J237" s="4">
        <v>31.411096826923401</v>
      </c>
      <c r="K237" s="4">
        <v>21.148821966411901</v>
      </c>
      <c r="L237" s="4">
        <v>11.5843270292384</v>
      </c>
    </row>
    <row r="238" spans="1:12" x14ac:dyDescent="0.25">
      <c r="A238" s="8" t="s">
        <v>116</v>
      </c>
      <c r="B238" s="2" t="s">
        <v>127</v>
      </c>
      <c r="C238" s="4">
        <v>166.919438331706</v>
      </c>
      <c r="D238" s="4">
        <v>156.52463540685901</v>
      </c>
      <c r="E238" s="4">
        <v>146.545781365224</v>
      </c>
      <c r="F238" s="4">
        <v>120.277655549741</v>
      </c>
      <c r="G238" s="4">
        <v>83.178747623218001</v>
      </c>
      <c r="H238" s="4">
        <v>73.713542326651904</v>
      </c>
      <c r="I238" s="4">
        <v>72.533627175083495</v>
      </c>
      <c r="J238" s="4">
        <v>73.425633856394896</v>
      </c>
      <c r="K238" s="4">
        <v>65.181639530279597</v>
      </c>
      <c r="L238" s="4">
        <v>48.431074408661999</v>
      </c>
    </row>
    <row r="239" spans="1:12" x14ac:dyDescent="0.25">
      <c r="A239" s="8" t="s">
        <v>117</v>
      </c>
      <c r="B239" s="2" t="s">
        <v>127</v>
      </c>
      <c r="C239" s="4">
        <v>449.44476665569698</v>
      </c>
      <c r="D239" s="4">
        <v>456.72240410497102</v>
      </c>
      <c r="E239" s="4">
        <v>409.07704480612801</v>
      </c>
      <c r="F239" s="4">
        <v>330.938478827241</v>
      </c>
      <c r="G239" s="4">
        <v>299.63443420035298</v>
      </c>
      <c r="H239" s="4">
        <v>262.59523216754599</v>
      </c>
      <c r="I239" s="4">
        <v>236.43560545874399</v>
      </c>
      <c r="J239" s="4">
        <v>136.70429299977701</v>
      </c>
      <c r="K239" s="4">
        <v>73.186686464444506</v>
      </c>
      <c r="L239" s="4">
        <v>74.292421402120297</v>
      </c>
    </row>
    <row r="240" spans="1:12" x14ac:dyDescent="0.25">
      <c r="A240" s="8" t="s">
        <v>109</v>
      </c>
      <c r="B240" s="2" t="s">
        <v>128</v>
      </c>
      <c r="C240" s="4">
        <v>4.2389333965801796</v>
      </c>
      <c r="D240" s="4">
        <v>13.341474232593001</v>
      </c>
      <c r="E240" s="4">
        <v>14.633517163484401</v>
      </c>
      <c r="F240" s="4">
        <v>8.26633089552797</v>
      </c>
      <c r="G240" s="5"/>
      <c r="H240" s="4">
        <v>0.164555297608388</v>
      </c>
      <c r="I240" s="4">
        <v>5.9376427764443704</v>
      </c>
      <c r="J240" s="4">
        <v>70.240510049718907</v>
      </c>
      <c r="K240" s="4">
        <v>87.475748033111799</v>
      </c>
      <c r="L240" s="4">
        <v>70.859051007677095</v>
      </c>
    </row>
    <row r="241" spans="1:12" x14ac:dyDescent="0.25">
      <c r="A241" s="8" t="s">
        <v>110</v>
      </c>
      <c r="B241" s="2" t="s">
        <v>128</v>
      </c>
      <c r="C241" s="4">
        <v>60.868608318191797</v>
      </c>
      <c r="D241" s="4">
        <v>58.923316010775999</v>
      </c>
      <c r="E241" s="4">
        <v>51.448107398419403</v>
      </c>
      <c r="F241" s="4">
        <v>47.9441649524273</v>
      </c>
      <c r="G241" s="4">
        <v>40.836798401820801</v>
      </c>
      <c r="H241" s="4">
        <v>37.497916797396798</v>
      </c>
      <c r="I241" s="4">
        <v>34.267123568523601</v>
      </c>
      <c r="J241" s="4">
        <v>31.073911261351501</v>
      </c>
      <c r="K241" s="4">
        <v>28.266969884432399</v>
      </c>
      <c r="L241" s="4">
        <v>25.711110800533799</v>
      </c>
    </row>
    <row r="242" spans="1:12" x14ac:dyDescent="0.25">
      <c r="A242" s="8" t="s">
        <v>111</v>
      </c>
      <c r="B242" s="2" t="s">
        <v>128</v>
      </c>
      <c r="C242" s="4">
        <v>5006.5241170996196</v>
      </c>
      <c r="D242" s="4">
        <v>3779.9215579819402</v>
      </c>
      <c r="E242" s="4">
        <v>1242.2714251057801</v>
      </c>
      <c r="F242" s="4">
        <v>954.18821873178501</v>
      </c>
      <c r="G242" s="4">
        <v>475.20353702386501</v>
      </c>
      <c r="H242" s="4">
        <v>119.66605700918799</v>
      </c>
      <c r="I242" s="4">
        <v>127.442810714236</v>
      </c>
      <c r="J242" s="4">
        <v>156.39044024220499</v>
      </c>
      <c r="K242" s="4">
        <v>171.03897161735799</v>
      </c>
      <c r="L242" s="4">
        <v>148.464886217551</v>
      </c>
    </row>
    <row r="243" spans="1:12" x14ac:dyDescent="0.25">
      <c r="A243" s="8" t="s">
        <v>113</v>
      </c>
      <c r="B243" s="2" t="s">
        <v>128</v>
      </c>
      <c r="C243" s="4">
        <v>1240.7330523881301</v>
      </c>
      <c r="D243" s="4">
        <v>1106.0195981065799</v>
      </c>
      <c r="E243" s="4">
        <v>1134.17971849437</v>
      </c>
      <c r="F243" s="4">
        <v>1265.7656439915399</v>
      </c>
      <c r="G243" s="4">
        <v>1169.40566575703</v>
      </c>
      <c r="H243" s="4">
        <v>1088.22737888706</v>
      </c>
      <c r="I243" s="4">
        <v>991.48868039574904</v>
      </c>
      <c r="J243" s="4">
        <v>769.05262105371696</v>
      </c>
      <c r="K243" s="4">
        <v>790.55720762214696</v>
      </c>
      <c r="L243" s="4">
        <v>804.55834685596096</v>
      </c>
    </row>
    <row r="244" spans="1:12" x14ac:dyDescent="0.25">
      <c r="A244" s="8" t="s">
        <v>114</v>
      </c>
      <c r="B244" s="2" t="s">
        <v>128</v>
      </c>
      <c r="C244" s="4">
        <v>207.634529528434</v>
      </c>
      <c r="D244" s="4">
        <v>158.329352140449</v>
      </c>
      <c r="E244" s="4">
        <v>137.65959975924699</v>
      </c>
      <c r="F244" s="4">
        <v>99.949217693696099</v>
      </c>
      <c r="G244" s="4">
        <v>87.355214756172103</v>
      </c>
      <c r="H244" s="4">
        <v>87.001556385767401</v>
      </c>
      <c r="I244" s="4">
        <v>88.225486635533599</v>
      </c>
      <c r="J244" s="4">
        <v>80.969685762467705</v>
      </c>
      <c r="K244" s="4">
        <v>59.4758925966443</v>
      </c>
      <c r="L244" s="4">
        <v>38.435175558740902</v>
      </c>
    </row>
    <row r="245" spans="1:12" x14ac:dyDescent="0.25">
      <c r="A245" s="8" t="s">
        <v>115</v>
      </c>
      <c r="B245" s="2" t="s">
        <v>128</v>
      </c>
      <c r="C245" s="4">
        <v>83.605576984407094</v>
      </c>
      <c r="D245" s="4">
        <v>81.930408226460301</v>
      </c>
      <c r="E245" s="4">
        <v>86.893792446011801</v>
      </c>
      <c r="F245" s="4">
        <v>83.067310831680302</v>
      </c>
      <c r="G245" s="4">
        <v>68.195178272872297</v>
      </c>
      <c r="H245" s="4">
        <v>55.167959901165197</v>
      </c>
      <c r="I245" s="4">
        <v>43.003668671971496</v>
      </c>
      <c r="J245" s="4">
        <v>31.293408053518299</v>
      </c>
      <c r="K245" s="4">
        <v>21.030742187583801</v>
      </c>
      <c r="L245" s="4">
        <v>11.4943519713733</v>
      </c>
    </row>
    <row r="246" spans="1:12" x14ac:dyDescent="0.25">
      <c r="A246" s="8" t="s">
        <v>116</v>
      </c>
      <c r="B246" s="2" t="s">
        <v>128</v>
      </c>
      <c r="C246" s="4">
        <v>166.918106837653</v>
      </c>
      <c r="D246" s="4">
        <v>156.52443510899801</v>
      </c>
      <c r="E246" s="4">
        <v>146.69905469621901</v>
      </c>
      <c r="F246" s="4">
        <v>120.368957414272</v>
      </c>
      <c r="G246" s="4">
        <v>83.235752152710802</v>
      </c>
      <c r="H246" s="4">
        <v>73.873613537766602</v>
      </c>
      <c r="I246" s="4">
        <v>72.529104356648105</v>
      </c>
      <c r="J246" s="4">
        <v>73.059023830293498</v>
      </c>
      <c r="K246" s="4">
        <v>65.121158621072794</v>
      </c>
      <c r="L246" s="4">
        <v>46.999772273062597</v>
      </c>
    </row>
    <row r="247" spans="1:12" x14ac:dyDescent="0.25">
      <c r="A247" s="8" t="s">
        <v>117</v>
      </c>
      <c r="B247" s="2" t="s">
        <v>128</v>
      </c>
      <c r="C247" s="4">
        <v>449.44476665569698</v>
      </c>
      <c r="D247" s="4">
        <v>456.72240410497102</v>
      </c>
      <c r="E247" s="4">
        <v>409.07704480612801</v>
      </c>
      <c r="F247" s="4">
        <v>330.93729934830901</v>
      </c>
      <c r="G247" s="4">
        <v>299.63443420035298</v>
      </c>
      <c r="H247" s="4">
        <v>262.59892976406297</v>
      </c>
      <c r="I247" s="4">
        <v>236.44569819889</v>
      </c>
      <c r="J247" s="4">
        <v>136.61543209681199</v>
      </c>
      <c r="K247" s="4">
        <v>73.126871336375402</v>
      </c>
      <c r="L247" s="4">
        <v>74.289911212255305</v>
      </c>
    </row>
    <row r="248" spans="1:12" x14ac:dyDescent="0.25">
      <c r="A248" s="8" t="s">
        <v>109</v>
      </c>
      <c r="B248" s="2" t="s">
        <v>129</v>
      </c>
      <c r="C248" s="4">
        <v>4.23893339658024</v>
      </c>
      <c r="D248" s="4">
        <v>13.3414742325931</v>
      </c>
      <c r="E248" s="4">
        <v>14.6335171634845</v>
      </c>
      <c r="F248" s="4">
        <v>8.2663308955279806</v>
      </c>
      <c r="G248" s="5"/>
      <c r="H248" s="4">
        <v>0.16455529760838999</v>
      </c>
      <c r="I248" s="4">
        <v>5.5717858081656901</v>
      </c>
      <c r="J248" s="4">
        <v>70.240510049718907</v>
      </c>
      <c r="K248" s="4">
        <v>87.475748033111898</v>
      </c>
      <c r="L248" s="4">
        <v>70.859051007677095</v>
      </c>
    </row>
    <row r="249" spans="1:12" x14ac:dyDescent="0.25">
      <c r="A249" s="8" t="s">
        <v>110</v>
      </c>
      <c r="B249" s="2" t="s">
        <v>129</v>
      </c>
      <c r="C249" s="4">
        <v>60.868608318191797</v>
      </c>
      <c r="D249" s="4">
        <v>58.923316010775999</v>
      </c>
      <c r="E249" s="4">
        <v>51.448107398419403</v>
      </c>
      <c r="F249" s="4">
        <v>47.9441649524273</v>
      </c>
      <c r="G249" s="4">
        <v>40.836798401820801</v>
      </c>
      <c r="H249" s="4">
        <v>37.497916797396798</v>
      </c>
      <c r="I249" s="4">
        <v>34.267123568523601</v>
      </c>
      <c r="J249" s="4">
        <v>31.073911261351501</v>
      </c>
      <c r="K249" s="4">
        <v>28.266969884432399</v>
      </c>
      <c r="L249" s="4">
        <v>25.711110800533799</v>
      </c>
    </row>
    <row r="250" spans="1:12" x14ac:dyDescent="0.25">
      <c r="A250" s="8" t="s">
        <v>111</v>
      </c>
      <c r="B250" s="2" t="s">
        <v>129</v>
      </c>
      <c r="C250" s="4">
        <v>5006.5241170996196</v>
      </c>
      <c r="D250" s="4">
        <v>3779.9215579819402</v>
      </c>
      <c r="E250" s="4">
        <v>1242.2714251057801</v>
      </c>
      <c r="F250" s="4">
        <v>954.18821873493698</v>
      </c>
      <c r="G250" s="4">
        <v>475.20353701151799</v>
      </c>
      <c r="H250" s="4">
        <v>119.66605700917999</v>
      </c>
      <c r="I250" s="4">
        <v>127.44281071423499</v>
      </c>
      <c r="J250" s="4">
        <v>156.390440242182</v>
      </c>
      <c r="K250" s="4">
        <v>171.03897161735799</v>
      </c>
      <c r="L250" s="4">
        <v>148.46488621755</v>
      </c>
    </row>
    <row r="251" spans="1:12" x14ac:dyDescent="0.25">
      <c r="A251" s="8" t="s">
        <v>113</v>
      </c>
      <c r="B251" s="2" t="s">
        <v>129</v>
      </c>
      <c r="C251" s="4">
        <v>1240.7330523881301</v>
      </c>
      <c r="D251" s="4">
        <v>1106.0195981065699</v>
      </c>
      <c r="E251" s="4">
        <v>1133.5852532061899</v>
      </c>
      <c r="F251" s="4">
        <v>1265.70339612362</v>
      </c>
      <c r="G251" s="4">
        <v>1169.40566575703</v>
      </c>
      <c r="H251" s="4">
        <v>1088.22737888706</v>
      </c>
      <c r="I251" s="4">
        <v>991.48868037363002</v>
      </c>
      <c r="J251" s="4">
        <v>769.05262105372196</v>
      </c>
      <c r="K251" s="4">
        <v>790.55720762214798</v>
      </c>
      <c r="L251" s="4">
        <v>804.55834685596096</v>
      </c>
    </row>
    <row r="252" spans="1:12" x14ac:dyDescent="0.25">
      <c r="A252" s="8" t="s">
        <v>114</v>
      </c>
      <c r="B252" s="2" t="s">
        <v>129</v>
      </c>
      <c r="C252" s="4">
        <v>207.634529528434</v>
      </c>
      <c r="D252" s="4">
        <v>158.30232634816301</v>
      </c>
      <c r="E252" s="4">
        <v>137.65894688366799</v>
      </c>
      <c r="F252" s="4">
        <v>99.949169190958202</v>
      </c>
      <c r="G252" s="4">
        <v>87.3552147561726</v>
      </c>
      <c r="H252" s="4">
        <v>87.001556385774805</v>
      </c>
      <c r="I252" s="4">
        <v>88.225486635541102</v>
      </c>
      <c r="J252" s="4">
        <v>80.969685762475294</v>
      </c>
      <c r="K252" s="4">
        <v>59.475892596652201</v>
      </c>
      <c r="L252" s="4">
        <v>38.435175558969704</v>
      </c>
    </row>
    <row r="253" spans="1:12" x14ac:dyDescent="0.25">
      <c r="A253" s="8" t="s">
        <v>115</v>
      </c>
      <c r="B253" s="2" t="s">
        <v>129</v>
      </c>
      <c r="C253" s="4">
        <v>83.605576984407094</v>
      </c>
      <c r="D253" s="4">
        <v>81.930408226460301</v>
      </c>
      <c r="E253" s="4">
        <v>86.893792446011801</v>
      </c>
      <c r="F253" s="4">
        <v>83.067310831680302</v>
      </c>
      <c r="G253" s="4">
        <v>68.195178272872297</v>
      </c>
      <c r="H253" s="4">
        <v>55.167959901165197</v>
      </c>
      <c r="I253" s="4">
        <v>43.003668671971496</v>
      </c>
      <c r="J253" s="4">
        <v>31.293408053518299</v>
      </c>
      <c r="K253" s="4">
        <v>21.030742187583801</v>
      </c>
      <c r="L253" s="4">
        <v>11.4943519713733</v>
      </c>
    </row>
    <row r="254" spans="1:12" x14ac:dyDescent="0.25">
      <c r="A254" s="8" t="s">
        <v>116</v>
      </c>
      <c r="B254" s="2" t="s">
        <v>129</v>
      </c>
      <c r="C254" s="4">
        <v>166.918106837653</v>
      </c>
      <c r="D254" s="4">
        <v>156.52443510899801</v>
      </c>
      <c r="E254" s="4">
        <v>146.69905469655899</v>
      </c>
      <c r="F254" s="4">
        <v>120.368957414744</v>
      </c>
      <c r="G254" s="4">
        <v>83.235752152899295</v>
      </c>
      <c r="H254" s="4">
        <v>73.873613538128396</v>
      </c>
      <c r="I254" s="4">
        <v>72.529104356850098</v>
      </c>
      <c r="J254" s="4">
        <v>73.059023830696304</v>
      </c>
      <c r="K254" s="4">
        <v>65.121158621585195</v>
      </c>
      <c r="L254" s="4">
        <v>46.999772273569299</v>
      </c>
    </row>
    <row r="255" spans="1:12" x14ac:dyDescent="0.25">
      <c r="A255" s="8" t="s">
        <v>117</v>
      </c>
      <c r="B255" s="2" t="s">
        <v>129</v>
      </c>
      <c r="C255" s="4">
        <v>449.44476665569698</v>
      </c>
      <c r="D255" s="4">
        <v>456.72240410497102</v>
      </c>
      <c r="E255" s="4">
        <v>409.07704480612801</v>
      </c>
      <c r="F255" s="4">
        <v>330.93729934830901</v>
      </c>
      <c r="G255" s="4">
        <v>299.63443420035298</v>
      </c>
      <c r="H255" s="4">
        <v>262.59892976406297</v>
      </c>
      <c r="I255" s="4">
        <v>236.44569819889</v>
      </c>
      <c r="J255" s="4">
        <v>136.61543209681199</v>
      </c>
      <c r="K255" s="4">
        <v>73.126871336375402</v>
      </c>
      <c r="L255" s="4">
        <v>74.289911212290804</v>
      </c>
    </row>
    <row r="256" spans="1:12" x14ac:dyDescent="0.25">
      <c r="A256" s="8" t="s">
        <v>109</v>
      </c>
      <c r="B256" s="2" t="s">
        <v>130</v>
      </c>
      <c r="C256" s="4">
        <v>4.2389333965801796</v>
      </c>
      <c r="D256" s="4">
        <v>13.341474232593001</v>
      </c>
      <c r="E256" s="4">
        <v>14.633517163484401</v>
      </c>
      <c r="F256" s="4">
        <v>8.26633089552797</v>
      </c>
      <c r="G256" s="5"/>
      <c r="H256" s="4">
        <v>0.164555297608385</v>
      </c>
      <c r="I256" s="4">
        <v>5.9376427766442301</v>
      </c>
      <c r="J256" s="4">
        <v>70.240510049718907</v>
      </c>
      <c r="K256" s="4">
        <v>87.475748033111799</v>
      </c>
      <c r="L256" s="4">
        <v>70.859051007676896</v>
      </c>
    </row>
    <row r="257" spans="1:12" x14ac:dyDescent="0.25">
      <c r="A257" s="8" t="s">
        <v>110</v>
      </c>
      <c r="B257" s="2" t="s">
        <v>130</v>
      </c>
      <c r="C257" s="4">
        <v>60.868608318191797</v>
      </c>
      <c r="D257" s="4">
        <v>58.923316010775999</v>
      </c>
      <c r="E257" s="4">
        <v>51.448107398419403</v>
      </c>
      <c r="F257" s="4">
        <v>47.9441649524273</v>
      </c>
      <c r="G257" s="4">
        <v>40.836798401820801</v>
      </c>
      <c r="H257" s="4">
        <v>37.497916797396798</v>
      </c>
      <c r="I257" s="4">
        <v>34.267123568523601</v>
      </c>
      <c r="J257" s="4">
        <v>31.073911261351501</v>
      </c>
      <c r="K257" s="4">
        <v>28.266969884432399</v>
      </c>
      <c r="L257" s="4">
        <v>25.711110800533799</v>
      </c>
    </row>
    <row r="258" spans="1:12" x14ac:dyDescent="0.25">
      <c r="A258" s="8" t="s">
        <v>111</v>
      </c>
      <c r="B258" s="2" t="s">
        <v>130</v>
      </c>
      <c r="C258" s="4">
        <v>5006.5241170996196</v>
      </c>
      <c r="D258" s="4">
        <v>3779.9215579819402</v>
      </c>
      <c r="E258" s="4">
        <v>1242.2714251057801</v>
      </c>
      <c r="F258" s="4">
        <v>954.18821873131196</v>
      </c>
      <c r="G258" s="4">
        <v>475.20353720058398</v>
      </c>
      <c r="H258" s="4">
        <v>119.66605700918601</v>
      </c>
      <c r="I258" s="4">
        <v>127.442810714236</v>
      </c>
      <c r="J258" s="4">
        <v>156.39044024222301</v>
      </c>
      <c r="K258" s="4">
        <v>171.03897161735799</v>
      </c>
      <c r="L258" s="4">
        <v>148.464886217551</v>
      </c>
    </row>
    <row r="259" spans="1:12" x14ac:dyDescent="0.25">
      <c r="A259" s="8" t="s">
        <v>113</v>
      </c>
      <c r="B259" s="2" t="s">
        <v>130</v>
      </c>
      <c r="C259" s="4">
        <v>1240.7330523881301</v>
      </c>
      <c r="D259" s="4">
        <v>1106.0195981065799</v>
      </c>
      <c r="E259" s="4">
        <v>1134.1625639326701</v>
      </c>
      <c r="F259" s="4">
        <v>1265.7656439915399</v>
      </c>
      <c r="G259" s="4">
        <v>1169.40566575703</v>
      </c>
      <c r="H259" s="4">
        <v>1088.22737888706</v>
      </c>
      <c r="I259" s="4">
        <v>991.48868041212995</v>
      </c>
      <c r="J259" s="4">
        <v>769.05262105371298</v>
      </c>
      <c r="K259" s="4">
        <v>790.55720762214798</v>
      </c>
      <c r="L259" s="4">
        <v>804.55834685596096</v>
      </c>
    </row>
    <row r="260" spans="1:12" x14ac:dyDescent="0.25">
      <c r="A260" s="8" t="s">
        <v>114</v>
      </c>
      <c r="B260" s="2" t="s">
        <v>130</v>
      </c>
      <c r="C260" s="4">
        <v>207.634529528434</v>
      </c>
      <c r="D260" s="4">
        <v>158.329352140449</v>
      </c>
      <c r="E260" s="4">
        <v>137.65959975924301</v>
      </c>
      <c r="F260" s="4">
        <v>99.949217693693598</v>
      </c>
      <c r="G260" s="4">
        <v>87.355214756170298</v>
      </c>
      <c r="H260" s="4">
        <v>87.0015563857648</v>
      </c>
      <c r="I260" s="4">
        <v>88.2254866355308</v>
      </c>
      <c r="J260" s="4">
        <v>80.969685762464806</v>
      </c>
      <c r="K260" s="4">
        <v>59.475892596641401</v>
      </c>
      <c r="L260" s="4">
        <v>38.435175558666302</v>
      </c>
    </row>
    <row r="261" spans="1:12" x14ac:dyDescent="0.25">
      <c r="A261" s="8" t="s">
        <v>115</v>
      </c>
      <c r="B261" s="2" t="s">
        <v>130</v>
      </c>
      <c r="C261" s="4">
        <v>83.605576984407094</v>
      </c>
      <c r="D261" s="4">
        <v>81.930408226460301</v>
      </c>
      <c r="E261" s="4">
        <v>86.893792446011801</v>
      </c>
      <c r="F261" s="4">
        <v>83.067310831680302</v>
      </c>
      <c r="G261" s="4">
        <v>68.195178272872198</v>
      </c>
      <c r="H261" s="4">
        <v>55.167959901165197</v>
      </c>
      <c r="I261" s="4">
        <v>43.003668671971496</v>
      </c>
      <c r="J261" s="4">
        <v>31.293408053518299</v>
      </c>
      <c r="K261" s="4">
        <v>21.030742187583801</v>
      </c>
      <c r="L261" s="4">
        <v>11.4943519713733</v>
      </c>
    </row>
    <row r="262" spans="1:12" x14ac:dyDescent="0.25">
      <c r="A262" s="8" t="s">
        <v>116</v>
      </c>
      <c r="B262" s="2" t="s">
        <v>130</v>
      </c>
      <c r="C262" s="4">
        <v>166.918106837653</v>
      </c>
      <c r="D262" s="4">
        <v>156.52443510899801</v>
      </c>
      <c r="E262" s="4">
        <v>146.69905469626801</v>
      </c>
      <c r="F262" s="4">
        <v>120.36895741431</v>
      </c>
      <c r="G262" s="4">
        <v>83.235752162170201</v>
      </c>
      <c r="H262" s="4">
        <v>73.873613537825307</v>
      </c>
      <c r="I262" s="4">
        <v>72.529104356856394</v>
      </c>
      <c r="J262" s="4">
        <v>73.059023830342795</v>
      </c>
      <c r="K262" s="4">
        <v>65.121158620848405</v>
      </c>
      <c r="L262" s="4">
        <v>46.999772273095502</v>
      </c>
    </row>
    <row r="263" spans="1:12" x14ac:dyDescent="0.25">
      <c r="A263" s="8" t="s">
        <v>117</v>
      </c>
      <c r="B263" s="2" t="s">
        <v>130</v>
      </c>
      <c r="C263" s="4">
        <v>449.44476665569698</v>
      </c>
      <c r="D263" s="4">
        <v>456.72240410497102</v>
      </c>
      <c r="E263" s="4">
        <v>409.07704480612801</v>
      </c>
      <c r="F263" s="4">
        <v>330.93729934830901</v>
      </c>
      <c r="G263" s="4">
        <v>299.63443420035298</v>
      </c>
      <c r="H263" s="4">
        <v>262.59892976406297</v>
      </c>
      <c r="I263" s="4">
        <v>236.44569819889</v>
      </c>
      <c r="J263" s="4">
        <v>136.61543209681199</v>
      </c>
      <c r="K263" s="4">
        <v>73.126871336375402</v>
      </c>
      <c r="L263" s="4">
        <v>74.289911212243794</v>
      </c>
    </row>
    <row r="264" spans="1:12" x14ac:dyDescent="0.25">
      <c r="A264" s="2" t="s">
        <v>109</v>
      </c>
      <c r="B264" s="2" t="s">
        <v>179</v>
      </c>
      <c r="C264" s="4">
        <v>4.2389333965801796</v>
      </c>
      <c r="D264" s="4">
        <v>13.341474232593001</v>
      </c>
      <c r="E264" s="4">
        <v>14.633590974449801</v>
      </c>
      <c r="F264" s="4">
        <v>8.2642607352835107</v>
      </c>
      <c r="G264" s="5"/>
      <c r="H264" s="4">
        <v>0.16455529760838999</v>
      </c>
      <c r="I264" s="4">
        <v>5.5682122958717901</v>
      </c>
      <c r="J264" s="4">
        <v>68.933994664547299</v>
      </c>
      <c r="K264" s="4">
        <v>87.040681129346694</v>
      </c>
      <c r="L264" s="4">
        <v>70.6999799868384</v>
      </c>
    </row>
    <row r="265" spans="1:12" x14ac:dyDescent="0.25">
      <c r="A265" s="8" t="s">
        <v>109</v>
      </c>
      <c r="B265" s="2" t="s">
        <v>180</v>
      </c>
      <c r="C265" s="4">
        <v>4.2389333965801796</v>
      </c>
      <c r="D265" s="4">
        <v>13.341474232593001</v>
      </c>
      <c r="E265" s="4">
        <v>14.633590974449801</v>
      </c>
      <c r="F265" s="4">
        <v>8.2642607352835107</v>
      </c>
      <c r="G265" s="5"/>
      <c r="H265" s="4">
        <v>0.164555297608384</v>
      </c>
      <c r="I265" s="4">
        <v>5.5682122958656199</v>
      </c>
      <c r="J265" s="4">
        <v>68.934973984595999</v>
      </c>
      <c r="K265" s="4">
        <v>87.040681129332</v>
      </c>
      <c r="L265" s="4">
        <v>70.699979986853094</v>
      </c>
    </row>
    <row r="266" spans="1:12" x14ac:dyDescent="0.25">
      <c r="A266" s="8" t="s">
        <v>109</v>
      </c>
      <c r="B266" s="2" t="s">
        <v>181</v>
      </c>
      <c r="C266" s="4">
        <v>6.5443779678513696</v>
      </c>
      <c r="D266" s="4">
        <v>15.6469188038642</v>
      </c>
      <c r="E266" s="4">
        <v>16.939035545720898</v>
      </c>
      <c r="F266" s="4">
        <v>10.569705306554701</v>
      </c>
      <c r="G266" s="5"/>
      <c r="H266" s="4">
        <v>0.164555297608381</v>
      </c>
      <c r="I266" s="4">
        <v>5.5682122958665801</v>
      </c>
      <c r="J266" s="4">
        <v>68.934973984599097</v>
      </c>
      <c r="K266" s="4">
        <v>87.040681129335098</v>
      </c>
      <c r="L266" s="4">
        <v>67.511497764380493</v>
      </c>
    </row>
    <row r="267" spans="1:12" x14ac:dyDescent="0.25">
      <c r="A267" s="8" t="s">
        <v>109</v>
      </c>
      <c r="B267" s="2" t="s">
        <v>182</v>
      </c>
      <c r="C267" s="4">
        <v>6.5443779678513101</v>
      </c>
      <c r="D267" s="4">
        <v>15.6469188038641</v>
      </c>
      <c r="E267" s="4">
        <v>16.9390401281096</v>
      </c>
      <c r="F267" s="4">
        <v>10.5717754667991</v>
      </c>
      <c r="G267" s="5"/>
      <c r="H267" s="4">
        <v>0.164555297608386</v>
      </c>
      <c r="I267" s="4">
        <v>5.8222489683213299</v>
      </c>
      <c r="J267" s="4">
        <v>117.864914694764</v>
      </c>
      <c r="K267" s="4">
        <v>86.4233291330047</v>
      </c>
      <c r="L267" s="4">
        <v>75.764366002712904</v>
      </c>
    </row>
    <row r="268" spans="1:12" x14ac:dyDescent="0.25">
      <c r="A268" s="8" t="s">
        <v>109</v>
      </c>
      <c r="B268" s="2" t="s">
        <v>183</v>
      </c>
      <c r="C268" s="4">
        <v>6.5443779678513501</v>
      </c>
      <c r="D268" s="4">
        <v>15.6469188038642</v>
      </c>
      <c r="E268" s="4">
        <v>16.9390401281096</v>
      </c>
      <c r="F268" s="4">
        <v>10.571775466799201</v>
      </c>
      <c r="G268" s="5"/>
      <c r="H268" s="4">
        <v>0.164555297608382</v>
      </c>
      <c r="I268" s="4">
        <v>5.8222489683212197</v>
      </c>
      <c r="J268" s="4">
        <v>117.86491469479201</v>
      </c>
      <c r="K268" s="4">
        <v>86.423329133004998</v>
      </c>
      <c r="L268" s="4">
        <v>78.952848224934897</v>
      </c>
    </row>
    <row r="269" spans="1:12" x14ac:dyDescent="0.25">
      <c r="A269" s="8" t="s">
        <v>109</v>
      </c>
      <c r="B269" s="2" t="s">
        <v>184</v>
      </c>
      <c r="C269" s="4">
        <v>6.5443779678513296</v>
      </c>
      <c r="D269" s="4">
        <v>15.6469188038642</v>
      </c>
      <c r="E269" s="4">
        <v>16.9390401281096</v>
      </c>
      <c r="F269" s="4">
        <v>10.5717754667991</v>
      </c>
      <c r="G269" s="5"/>
      <c r="H269" s="4">
        <v>0.164555297608389</v>
      </c>
      <c r="I269" s="4">
        <v>5.8222489683161296</v>
      </c>
      <c r="J269" s="4">
        <v>117.864914694764</v>
      </c>
      <c r="K269" s="4">
        <v>86.423329133004799</v>
      </c>
      <c r="L269" s="4">
        <v>78.952848224936602</v>
      </c>
    </row>
    <row r="270" spans="1:12" x14ac:dyDescent="0.25">
      <c r="A270" s="8" t="s">
        <v>109</v>
      </c>
      <c r="B270" s="2" t="s">
        <v>165</v>
      </c>
      <c r="C270" s="4">
        <v>5.1589275336717897</v>
      </c>
      <c r="D270" s="4">
        <v>14.265380566595701</v>
      </c>
      <c r="E270" s="4">
        <v>11.827704304444399</v>
      </c>
      <c r="F270" s="4">
        <v>4.7780164232971796</v>
      </c>
      <c r="G270" s="4">
        <v>4.3367662192989303E-3</v>
      </c>
      <c r="H270" s="4">
        <v>0.198405997007638</v>
      </c>
      <c r="I270" s="4">
        <v>5.6695147682813696</v>
      </c>
      <c r="J270" s="4">
        <v>135.600798468824</v>
      </c>
      <c r="K270" s="4">
        <v>211.73221492466999</v>
      </c>
      <c r="L270" s="4">
        <v>181.41860747949301</v>
      </c>
    </row>
    <row r="271" spans="1:12" x14ac:dyDescent="0.25">
      <c r="A271" s="8" t="s">
        <v>109</v>
      </c>
      <c r="B271" s="2" t="s">
        <v>185</v>
      </c>
      <c r="C271" s="4">
        <v>6.5443779678513101</v>
      </c>
      <c r="D271" s="4">
        <v>15.6469188038641</v>
      </c>
      <c r="E271" s="4">
        <v>16.939035545720898</v>
      </c>
      <c r="F271" s="4">
        <v>10.5717754667991</v>
      </c>
      <c r="G271" s="5"/>
      <c r="H271" s="4">
        <v>0.16564880483621899</v>
      </c>
      <c r="I271" s="4">
        <v>6.0276738555773699</v>
      </c>
      <c r="J271" s="4">
        <v>117.86491457249601</v>
      </c>
      <c r="K271" s="4">
        <v>87.177016766160804</v>
      </c>
      <c r="L271" s="4">
        <v>79.329472274113002</v>
      </c>
    </row>
    <row r="272" spans="1:12" x14ac:dyDescent="0.25">
      <c r="A272" s="8" t="s">
        <v>109</v>
      </c>
      <c r="B272" s="2" t="s">
        <v>186</v>
      </c>
      <c r="C272" s="4">
        <v>4.2389333965801796</v>
      </c>
      <c r="D272" s="4">
        <v>13.341474232593001</v>
      </c>
      <c r="E272" s="4">
        <v>14.633590974449801</v>
      </c>
      <c r="F272" s="4">
        <v>8.2642607352827095</v>
      </c>
      <c r="G272" s="5"/>
      <c r="H272" s="4">
        <v>0.164555297608377</v>
      </c>
      <c r="I272" s="4">
        <v>7.9772982304106099</v>
      </c>
      <c r="J272" s="4">
        <v>70.663525949759801</v>
      </c>
      <c r="K272" s="4">
        <v>89.340688391492193</v>
      </c>
      <c r="L272" s="4">
        <v>69.817227891748004</v>
      </c>
    </row>
    <row r="273" spans="1:12" x14ac:dyDescent="0.25">
      <c r="A273" s="8" t="s">
        <v>109</v>
      </c>
      <c r="B273" s="2" t="s">
        <v>187</v>
      </c>
      <c r="C273" s="4">
        <v>4.2389333965801796</v>
      </c>
      <c r="D273" s="4">
        <v>13.341474232593001</v>
      </c>
      <c r="E273" s="4">
        <v>14.633590974449801</v>
      </c>
      <c r="F273" s="4">
        <v>8.26633089552797</v>
      </c>
      <c r="G273" s="5"/>
      <c r="H273" s="4">
        <v>0.165648804836214</v>
      </c>
      <c r="I273" s="4">
        <v>5.7674608178149001</v>
      </c>
      <c r="J273" s="4">
        <v>67.435115295212896</v>
      </c>
      <c r="K273" s="4">
        <v>86.932610633301906</v>
      </c>
      <c r="L273" s="4">
        <v>79.014817979043301</v>
      </c>
    </row>
    <row r="274" spans="1:12" x14ac:dyDescent="0.25">
      <c r="A274" s="8" t="s">
        <v>109</v>
      </c>
      <c r="B274" s="2" t="s">
        <v>188</v>
      </c>
      <c r="C274" s="4">
        <v>4.2389333965801903</v>
      </c>
      <c r="D274" s="4">
        <v>13.341474232593001</v>
      </c>
      <c r="E274" s="4">
        <v>14.633590974449801</v>
      </c>
      <c r="F274" s="4">
        <v>8.2642607352835107</v>
      </c>
      <c r="G274" s="5"/>
      <c r="H274" s="4">
        <v>0.164555297608381</v>
      </c>
      <c r="I274" s="4">
        <v>5.5682122958718097</v>
      </c>
      <c r="J274" s="4">
        <v>68.934973984598898</v>
      </c>
      <c r="K274" s="4">
        <v>87.040681129334899</v>
      </c>
      <c r="L274" s="4">
        <v>67.511497764358694</v>
      </c>
    </row>
    <row r="275" spans="1:12" x14ac:dyDescent="0.25">
      <c r="A275" s="8" t="s">
        <v>109</v>
      </c>
      <c r="B275" s="2" t="s">
        <v>189</v>
      </c>
      <c r="C275" s="4">
        <v>4.2389333965801796</v>
      </c>
      <c r="D275" s="4">
        <v>13.341474232593001</v>
      </c>
      <c r="E275" s="4">
        <v>14.6335909744499</v>
      </c>
      <c r="F275" s="4">
        <v>8.2642607352835107</v>
      </c>
      <c r="G275" s="5"/>
      <c r="H275" s="4">
        <v>0.16455529760838999</v>
      </c>
      <c r="I275" s="4">
        <v>5.5682122958573999</v>
      </c>
      <c r="J275" s="4">
        <v>68.934973984610707</v>
      </c>
      <c r="K275" s="4">
        <v>87.040681129346694</v>
      </c>
      <c r="L275" s="4">
        <v>67.511497764347794</v>
      </c>
    </row>
    <row r="276" spans="1:12" x14ac:dyDescent="0.25">
      <c r="A276" s="8" t="s">
        <v>109</v>
      </c>
      <c r="B276" s="2" t="s">
        <v>190</v>
      </c>
      <c r="C276" s="4">
        <v>4.2389333965807197</v>
      </c>
      <c r="D276" s="4">
        <v>13.3414742325935</v>
      </c>
      <c r="E276" s="4">
        <v>14.6335909744499</v>
      </c>
      <c r="F276" s="4">
        <v>8.2642607352835</v>
      </c>
      <c r="G276" s="4">
        <v>2.7435408736642499E-3</v>
      </c>
      <c r="H276" s="4">
        <v>0.16455529760839499</v>
      </c>
      <c r="I276" s="4">
        <v>5.5682122958717999</v>
      </c>
      <c r="J276" s="4">
        <v>68.934973984599495</v>
      </c>
      <c r="K276" s="4">
        <v>87.040681129335297</v>
      </c>
      <c r="L276" s="4">
        <v>70.699979976054294</v>
      </c>
    </row>
    <row r="277" spans="1:12" x14ac:dyDescent="0.25">
      <c r="A277" s="8" t="s">
        <v>109</v>
      </c>
      <c r="B277" s="2" t="s">
        <v>191</v>
      </c>
      <c r="C277" s="4">
        <v>6.5443779678513501</v>
      </c>
      <c r="D277" s="4">
        <v>15.6469188038642</v>
      </c>
      <c r="E277" s="4">
        <v>16.9390401281096</v>
      </c>
      <c r="F277" s="4">
        <v>10.571775466799201</v>
      </c>
      <c r="G277" s="5"/>
      <c r="H277" s="4">
        <v>0.164555297608387</v>
      </c>
      <c r="I277" s="4">
        <v>5.82224896831924</v>
      </c>
      <c r="J277" s="4">
        <v>117.864914694763</v>
      </c>
      <c r="K277" s="4">
        <v>86.423329133004501</v>
      </c>
      <c r="L277" s="4">
        <v>78.952848224935195</v>
      </c>
    </row>
    <row r="278" spans="1:12" x14ac:dyDescent="0.25">
      <c r="A278" s="8" t="s">
        <v>109</v>
      </c>
      <c r="B278" s="2" t="s">
        <v>192</v>
      </c>
      <c r="C278" s="4">
        <v>6.5443779678518696</v>
      </c>
      <c r="D278" s="4">
        <v>15.6469188038647</v>
      </c>
      <c r="E278" s="4">
        <v>16.9390401281096</v>
      </c>
      <c r="F278" s="4">
        <v>10.5717754667991</v>
      </c>
      <c r="G278" s="5"/>
      <c r="H278" s="4">
        <v>0.164555297608387</v>
      </c>
      <c r="I278" s="4">
        <v>5.8222489683220502</v>
      </c>
      <c r="J278" s="4">
        <v>117.864914694764</v>
      </c>
      <c r="K278" s="4">
        <v>86.423329133005097</v>
      </c>
      <c r="L278" s="4">
        <v>78.952848224934996</v>
      </c>
    </row>
    <row r="279" spans="1:12" x14ac:dyDescent="0.25">
      <c r="A279" s="8" t="s">
        <v>109</v>
      </c>
      <c r="B279" s="2" t="s">
        <v>193</v>
      </c>
      <c r="C279" s="4">
        <v>6.5443779678513296</v>
      </c>
      <c r="D279" s="4">
        <v>15.6469188038642</v>
      </c>
      <c r="E279" s="4">
        <v>16.9390401281096</v>
      </c>
      <c r="F279" s="4">
        <v>10.5717754667991</v>
      </c>
      <c r="G279" s="5"/>
      <c r="H279" s="4">
        <v>0.164555297608387</v>
      </c>
      <c r="I279" s="4">
        <v>5.8222489683278802</v>
      </c>
      <c r="J279" s="4">
        <v>117.864914694764</v>
      </c>
      <c r="K279" s="4">
        <v>86.423329133004799</v>
      </c>
      <c r="L279" s="4">
        <v>78.952848224934996</v>
      </c>
    </row>
    <row r="280" spans="1:12" x14ac:dyDescent="0.25">
      <c r="A280" s="2" t="s">
        <v>110</v>
      </c>
      <c r="B280" s="2" t="s">
        <v>179</v>
      </c>
      <c r="C280" s="4">
        <v>60.868608318191797</v>
      </c>
      <c r="D280" s="4">
        <v>58.923316010775999</v>
      </c>
      <c r="E280" s="4">
        <v>51.448155865241603</v>
      </c>
      <c r="F280" s="4">
        <v>47.944206400749103</v>
      </c>
      <c r="G280" s="4">
        <v>40.836798401820801</v>
      </c>
      <c r="H280" s="4">
        <v>37.497916797396798</v>
      </c>
      <c r="I280" s="4">
        <v>34.267123568523601</v>
      </c>
      <c r="J280" s="4">
        <v>31.050962739668901</v>
      </c>
      <c r="K280" s="4">
        <v>28.2668440520135</v>
      </c>
      <c r="L280" s="4">
        <v>25.711191828985399</v>
      </c>
    </row>
    <row r="281" spans="1:12" x14ac:dyDescent="0.25">
      <c r="A281" s="8" t="s">
        <v>110</v>
      </c>
      <c r="B281" s="2" t="s">
        <v>180</v>
      </c>
      <c r="C281" s="4">
        <v>60.868608318191797</v>
      </c>
      <c r="D281" s="4">
        <v>58.923316010775999</v>
      </c>
      <c r="E281" s="4">
        <v>51.448155865241603</v>
      </c>
      <c r="F281" s="4">
        <v>47.944206400749103</v>
      </c>
      <c r="G281" s="4">
        <v>40.836798401820801</v>
      </c>
      <c r="H281" s="4">
        <v>37.497916797396798</v>
      </c>
      <c r="I281" s="4">
        <v>34.267123568523601</v>
      </c>
      <c r="J281" s="4">
        <v>31.050962739668901</v>
      </c>
      <c r="K281" s="4">
        <v>28.2668440520135</v>
      </c>
      <c r="L281" s="4">
        <v>25.711191828985399</v>
      </c>
    </row>
    <row r="282" spans="1:12" x14ac:dyDescent="0.25">
      <c r="A282" s="8" t="s">
        <v>110</v>
      </c>
      <c r="B282" s="2" t="s">
        <v>181</v>
      </c>
      <c r="C282" s="4">
        <v>60.868608318191797</v>
      </c>
      <c r="D282" s="4">
        <v>58.923316010775999</v>
      </c>
      <c r="E282" s="4">
        <v>51.448155865241603</v>
      </c>
      <c r="F282" s="4">
        <v>47.944206400749103</v>
      </c>
      <c r="G282" s="4">
        <v>40.836798401820801</v>
      </c>
      <c r="H282" s="4">
        <v>37.497916797396798</v>
      </c>
      <c r="I282" s="4">
        <v>34.267123568523601</v>
      </c>
      <c r="J282" s="4">
        <v>31.050962739668901</v>
      </c>
      <c r="K282" s="4">
        <v>28.2668440520135</v>
      </c>
      <c r="L282" s="4">
        <v>25.711191828985399</v>
      </c>
    </row>
    <row r="283" spans="1:12" x14ac:dyDescent="0.25">
      <c r="A283" s="8" t="s">
        <v>110</v>
      </c>
      <c r="B283" s="2" t="s">
        <v>182</v>
      </c>
      <c r="C283" s="4">
        <v>60.868608318191797</v>
      </c>
      <c r="D283" s="4">
        <v>58.923317355236797</v>
      </c>
      <c r="E283" s="4">
        <v>51.451064058206398</v>
      </c>
      <c r="F283" s="4">
        <v>47.943965511677</v>
      </c>
      <c r="G283" s="4">
        <v>40.836699491601301</v>
      </c>
      <c r="H283" s="4">
        <v>37.497916797396798</v>
      </c>
      <c r="I283" s="4">
        <v>34.267123568523601</v>
      </c>
      <c r="J283" s="4">
        <v>31.023352269984301</v>
      </c>
      <c r="K283" s="4">
        <v>28.266443327539399</v>
      </c>
      <c r="L283" s="4">
        <v>25.7116742826631</v>
      </c>
    </row>
    <row r="284" spans="1:12" x14ac:dyDescent="0.25">
      <c r="A284" s="8" t="s">
        <v>110</v>
      </c>
      <c r="B284" s="2" t="s">
        <v>183</v>
      </c>
      <c r="C284" s="4">
        <v>60.868608318191797</v>
      </c>
      <c r="D284" s="4">
        <v>58.923317355236797</v>
      </c>
      <c r="E284" s="4">
        <v>51.451064058206398</v>
      </c>
      <c r="F284" s="4">
        <v>47.943965511677</v>
      </c>
      <c r="G284" s="4">
        <v>40.836699491601301</v>
      </c>
      <c r="H284" s="4">
        <v>37.497916797396798</v>
      </c>
      <c r="I284" s="4">
        <v>34.267123568523601</v>
      </c>
      <c r="J284" s="4">
        <v>31.023352269984301</v>
      </c>
      <c r="K284" s="4">
        <v>28.266443327539399</v>
      </c>
      <c r="L284" s="4">
        <v>25.7116742826631</v>
      </c>
    </row>
    <row r="285" spans="1:12" x14ac:dyDescent="0.25">
      <c r="A285" s="8" t="s">
        <v>110</v>
      </c>
      <c r="B285" s="2" t="s">
        <v>184</v>
      </c>
      <c r="C285" s="4">
        <v>60.868608318191797</v>
      </c>
      <c r="D285" s="4">
        <v>58.923317355236797</v>
      </c>
      <c r="E285" s="4">
        <v>51.451064058206398</v>
      </c>
      <c r="F285" s="4">
        <v>47.943965511677</v>
      </c>
      <c r="G285" s="4">
        <v>40.836699491601301</v>
      </c>
      <c r="H285" s="4">
        <v>37.497916797396798</v>
      </c>
      <c r="I285" s="4">
        <v>34.267123568523601</v>
      </c>
      <c r="J285" s="4">
        <v>31.023352269984301</v>
      </c>
      <c r="K285" s="4">
        <v>28.266443327539399</v>
      </c>
      <c r="L285" s="4">
        <v>25.7116742826631</v>
      </c>
    </row>
    <row r="286" spans="1:12" x14ac:dyDescent="0.25">
      <c r="A286" s="8" t="s">
        <v>110</v>
      </c>
      <c r="B286" s="2" t="s">
        <v>165</v>
      </c>
      <c r="C286" s="4">
        <v>60.868608318191797</v>
      </c>
      <c r="D286" s="4">
        <v>58.923317355236797</v>
      </c>
      <c r="E286" s="4">
        <v>51.451015591384198</v>
      </c>
      <c r="F286" s="4">
        <v>47.943924063355297</v>
      </c>
      <c r="G286" s="4">
        <v>40.836699491601301</v>
      </c>
      <c r="H286" s="4">
        <v>37.497916797396798</v>
      </c>
      <c r="I286" s="4">
        <v>34.267123568523601</v>
      </c>
      <c r="J286" s="4">
        <v>31.0752280356526</v>
      </c>
      <c r="K286" s="4">
        <v>28.266517152379699</v>
      </c>
      <c r="L286" s="4">
        <v>25.711191828985399</v>
      </c>
    </row>
    <row r="287" spans="1:12" x14ac:dyDescent="0.25">
      <c r="A287" s="8" t="s">
        <v>110</v>
      </c>
      <c r="B287" s="2" t="s">
        <v>185</v>
      </c>
      <c r="C287" s="4">
        <v>60.868608318191797</v>
      </c>
      <c r="D287" s="4">
        <v>58.923317355236797</v>
      </c>
      <c r="E287" s="4">
        <v>51.451064058206398</v>
      </c>
      <c r="F287" s="4">
        <v>47.943965511677</v>
      </c>
      <c r="G287" s="4">
        <v>40.836699491601301</v>
      </c>
      <c r="H287" s="4">
        <v>37.497916797396798</v>
      </c>
      <c r="I287" s="4">
        <v>34.267123568523601</v>
      </c>
      <c r="J287" s="4">
        <v>31.025330551413099</v>
      </c>
      <c r="K287" s="4">
        <v>28.266431527012401</v>
      </c>
      <c r="L287" s="4">
        <v>25.711664758119301</v>
      </c>
    </row>
    <row r="288" spans="1:12" x14ac:dyDescent="0.25">
      <c r="A288" s="8" t="s">
        <v>110</v>
      </c>
      <c r="B288" s="2" t="s">
        <v>186</v>
      </c>
      <c r="C288" s="4">
        <v>60.868608318191797</v>
      </c>
      <c r="D288" s="4">
        <v>58.923316010775999</v>
      </c>
      <c r="E288" s="4">
        <v>51.448107398419403</v>
      </c>
      <c r="F288" s="4">
        <v>47.9441649524273</v>
      </c>
      <c r="G288" s="4">
        <v>40.836798401820801</v>
      </c>
      <c r="H288" s="4">
        <v>37.497916797396798</v>
      </c>
      <c r="I288" s="4">
        <v>34.267123568523601</v>
      </c>
      <c r="J288" s="4">
        <v>31.075228602645399</v>
      </c>
      <c r="K288" s="4">
        <v>28.2667993360498</v>
      </c>
      <c r="L288" s="4">
        <v>25.711191828985399</v>
      </c>
    </row>
    <row r="289" spans="1:12" x14ac:dyDescent="0.25">
      <c r="A289" s="8" t="s">
        <v>110</v>
      </c>
      <c r="B289" s="2" t="s">
        <v>187</v>
      </c>
      <c r="C289" s="4">
        <v>60.868608318191797</v>
      </c>
      <c r="D289" s="4">
        <v>58.923317355236797</v>
      </c>
      <c r="E289" s="4">
        <v>51.451064058206398</v>
      </c>
      <c r="F289" s="4">
        <v>47.943965511677</v>
      </c>
      <c r="G289" s="4">
        <v>40.836699491601301</v>
      </c>
      <c r="H289" s="4">
        <v>37.497916797396798</v>
      </c>
      <c r="I289" s="4">
        <v>34.267123568523601</v>
      </c>
      <c r="J289" s="4">
        <v>31.0270976010362</v>
      </c>
      <c r="K289" s="4">
        <v>28.266466258437202</v>
      </c>
      <c r="L289" s="4">
        <v>25.711224601599898</v>
      </c>
    </row>
    <row r="290" spans="1:12" x14ac:dyDescent="0.25">
      <c r="A290" s="8" t="s">
        <v>110</v>
      </c>
      <c r="B290" s="2" t="s">
        <v>188</v>
      </c>
      <c r="C290" s="4">
        <v>60.868608318191797</v>
      </c>
      <c r="D290" s="4">
        <v>58.923316010775999</v>
      </c>
      <c r="E290" s="4">
        <v>51.448155865241603</v>
      </c>
      <c r="F290" s="4">
        <v>47.944206400749103</v>
      </c>
      <c r="G290" s="4">
        <v>40.836798401820801</v>
      </c>
      <c r="H290" s="4">
        <v>37.497916797396798</v>
      </c>
      <c r="I290" s="4">
        <v>34.267123568523601</v>
      </c>
      <c r="J290" s="4">
        <v>31.050962739668901</v>
      </c>
      <c r="K290" s="4">
        <v>28.2668440520135</v>
      </c>
      <c r="L290" s="4">
        <v>25.711191828985399</v>
      </c>
    </row>
    <row r="291" spans="1:12" x14ac:dyDescent="0.25">
      <c r="A291" s="8" t="s">
        <v>110</v>
      </c>
      <c r="B291" s="2" t="s">
        <v>189</v>
      </c>
      <c r="C291" s="4">
        <v>60.868608318191797</v>
      </c>
      <c r="D291" s="4">
        <v>58.923316010775999</v>
      </c>
      <c r="E291" s="4">
        <v>51.448155865241603</v>
      </c>
      <c r="F291" s="4">
        <v>47.944206400749103</v>
      </c>
      <c r="G291" s="4">
        <v>40.836798401820801</v>
      </c>
      <c r="H291" s="4">
        <v>37.497916797396798</v>
      </c>
      <c r="I291" s="4">
        <v>34.267123568523601</v>
      </c>
      <c r="J291" s="4">
        <v>31.050962739668901</v>
      </c>
      <c r="K291" s="4">
        <v>28.2668440520135</v>
      </c>
      <c r="L291" s="4">
        <v>25.711191828985399</v>
      </c>
    </row>
    <row r="292" spans="1:12" x14ac:dyDescent="0.25">
      <c r="A292" s="8" t="s">
        <v>110</v>
      </c>
      <c r="B292" s="2" t="s">
        <v>190</v>
      </c>
      <c r="C292" s="4">
        <v>60.868608318191797</v>
      </c>
      <c r="D292" s="4">
        <v>58.923316010775999</v>
      </c>
      <c r="E292" s="4">
        <v>51.448155865241603</v>
      </c>
      <c r="F292" s="4">
        <v>47.944206400749103</v>
      </c>
      <c r="G292" s="4">
        <v>40.836798401820801</v>
      </c>
      <c r="H292" s="4">
        <v>37.497916797396798</v>
      </c>
      <c r="I292" s="4">
        <v>34.267123568523601</v>
      </c>
      <c r="J292" s="4">
        <v>31.050962739668901</v>
      </c>
      <c r="K292" s="4">
        <v>28.2668440520135</v>
      </c>
      <c r="L292" s="4">
        <v>25.711191828985399</v>
      </c>
    </row>
    <row r="293" spans="1:12" x14ac:dyDescent="0.25">
      <c r="A293" s="8" t="s">
        <v>110</v>
      </c>
      <c r="B293" s="2" t="s">
        <v>191</v>
      </c>
      <c r="C293" s="4">
        <v>60.868608318191797</v>
      </c>
      <c r="D293" s="4">
        <v>58.923317355236797</v>
      </c>
      <c r="E293" s="4">
        <v>51.451064058206398</v>
      </c>
      <c r="F293" s="4">
        <v>47.943965511677</v>
      </c>
      <c r="G293" s="4">
        <v>40.836699491601301</v>
      </c>
      <c r="H293" s="4">
        <v>37.497916797396798</v>
      </c>
      <c r="I293" s="4">
        <v>34.267123568523601</v>
      </c>
      <c r="J293" s="4">
        <v>31.023352269984301</v>
      </c>
      <c r="K293" s="4">
        <v>28.266443327539399</v>
      </c>
      <c r="L293" s="4">
        <v>25.7116742826631</v>
      </c>
    </row>
    <row r="294" spans="1:12" x14ac:dyDescent="0.25">
      <c r="A294" s="8" t="s">
        <v>110</v>
      </c>
      <c r="B294" s="2" t="s">
        <v>192</v>
      </c>
      <c r="C294" s="4">
        <v>60.868608318191797</v>
      </c>
      <c r="D294" s="4">
        <v>58.923317355236797</v>
      </c>
      <c r="E294" s="4">
        <v>51.451064058206398</v>
      </c>
      <c r="F294" s="4">
        <v>47.943965511677</v>
      </c>
      <c r="G294" s="4">
        <v>40.836699491601301</v>
      </c>
      <c r="H294" s="4">
        <v>37.497916797396798</v>
      </c>
      <c r="I294" s="4">
        <v>34.267123568523601</v>
      </c>
      <c r="J294" s="4">
        <v>31.023352269984301</v>
      </c>
      <c r="K294" s="4">
        <v>28.266443327539399</v>
      </c>
      <c r="L294" s="4">
        <v>25.7116742826631</v>
      </c>
    </row>
    <row r="295" spans="1:12" x14ac:dyDescent="0.25">
      <c r="A295" s="8" t="s">
        <v>110</v>
      </c>
      <c r="B295" s="2" t="s">
        <v>193</v>
      </c>
      <c r="C295" s="4">
        <v>60.868608318191797</v>
      </c>
      <c r="D295" s="4">
        <v>58.923317355236797</v>
      </c>
      <c r="E295" s="4">
        <v>51.451064058206398</v>
      </c>
      <c r="F295" s="4">
        <v>47.943965511677</v>
      </c>
      <c r="G295" s="4">
        <v>40.836699491601301</v>
      </c>
      <c r="H295" s="4">
        <v>37.497916797396798</v>
      </c>
      <c r="I295" s="4">
        <v>34.267123568523601</v>
      </c>
      <c r="J295" s="4">
        <v>31.023352269984301</v>
      </c>
      <c r="K295" s="4">
        <v>28.266443327539399</v>
      </c>
      <c r="L295" s="4">
        <v>25.7116742826631</v>
      </c>
    </row>
    <row r="296" spans="1:12" x14ac:dyDescent="0.25">
      <c r="A296" s="2" t="s">
        <v>111</v>
      </c>
      <c r="B296" s="2" t="s">
        <v>179</v>
      </c>
      <c r="C296" s="4">
        <v>5006.5241170996196</v>
      </c>
      <c r="D296" s="4">
        <v>3779.9215579819402</v>
      </c>
      <c r="E296" s="4">
        <v>1242.2714251057801</v>
      </c>
      <c r="F296" s="4">
        <v>954.741406639969</v>
      </c>
      <c r="G296" s="4">
        <v>472.00399837549799</v>
      </c>
      <c r="H296" s="4">
        <v>120.698783432212</v>
      </c>
      <c r="I296" s="4">
        <v>127.31994309958699</v>
      </c>
      <c r="J296" s="4">
        <v>158.324472950706</v>
      </c>
      <c r="K296" s="4">
        <v>172.61915551224001</v>
      </c>
      <c r="L296" s="4">
        <v>150.01104639469901</v>
      </c>
    </row>
    <row r="297" spans="1:12" x14ac:dyDescent="0.25">
      <c r="A297" s="8" t="s">
        <v>111</v>
      </c>
      <c r="B297" s="2" t="s">
        <v>180</v>
      </c>
      <c r="C297" s="4">
        <v>5006.5241170996196</v>
      </c>
      <c r="D297" s="4">
        <v>3779.9215579819402</v>
      </c>
      <c r="E297" s="4">
        <v>1242.2714251057801</v>
      </c>
      <c r="F297" s="4">
        <v>954.74140663996104</v>
      </c>
      <c r="G297" s="4">
        <v>472.00399837549702</v>
      </c>
      <c r="H297" s="4">
        <v>120.698783432224</v>
      </c>
      <c r="I297" s="4">
        <v>127.319943099572</v>
      </c>
      <c r="J297" s="4">
        <v>158.32447295076199</v>
      </c>
      <c r="K297" s="4">
        <v>172.619155512296</v>
      </c>
      <c r="L297" s="4">
        <v>150.011046394744</v>
      </c>
    </row>
    <row r="298" spans="1:12" x14ac:dyDescent="0.25">
      <c r="A298" s="8" t="s">
        <v>111</v>
      </c>
      <c r="B298" s="2" t="s">
        <v>181</v>
      </c>
      <c r="C298" s="4">
        <v>5006.5241170996196</v>
      </c>
      <c r="D298" s="4">
        <v>3779.9215579819402</v>
      </c>
      <c r="E298" s="4">
        <v>1242.2714251057801</v>
      </c>
      <c r="F298" s="4">
        <v>954.74140663995695</v>
      </c>
      <c r="G298" s="4">
        <v>472.00399837548201</v>
      </c>
      <c r="H298" s="4">
        <v>120.69878343221001</v>
      </c>
      <c r="I298" s="4">
        <v>127.319943099575</v>
      </c>
      <c r="J298" s="4">
        <v>158.32447295000901</v>
      </c>
      <c r="K298" s="4">
        <v>172.61915551154601</v>
      </c>
      <c r="L298" s="4">
        <v>150.011046394056</v>
      </c>
    </row>
    <row r="299" spans="1:12" x14ac:dyDescent="0.25">
      <c r="A299" s="8" t="s">
        <v>111</v>
      </c>
      <c r="B299" s="2" t="s">
        <v>182</v>
      </c>
      <c r="C299" s="4">
        <v>5006.5241170996196</v>
      </c>
      <c r="D299" s="4">
        <v>3779.9215579819402</v>
      </c>
      <c r="E299" s="4">
        <v>1242.2714251057801</v>
      </c>
      <c r="F299" s="4">
        <v>954.32463835579904</v>
      </c>
      <c r="G299" s="4">
        <v>477.72819681725298</v>
      </c>
      <c r="H299" s="4">
        <v>121.80484144023001</v>
      </c>
      <c r="I299" s="4">
        <v>128.14845665022699</v>
      </c>
      <c r="J299" s="4">
        <v>159.34637248825001</v>
      </c>
      <c r="K299" s="4">
        <v>175.025383203898</v>
      </c>
      <c r="L299" s="4">
        <v>158.73487767706899</v>
      </c>
    </row>
    <row r="300" spans="1:12" x14ac:dyDescent="0.25">
      <c r="A300" s="8" t="s">
        <v>111</v>
      </c>
      <c r="B300" s="2" t="s">
        <v>183</v>
      </c>
      <c r="C300" s="4">
        <v>5006.5241170996196</v>
      </c>
      <c r="D300" s="4">
        <v>3779.9215579819402</v>
      </c>
      <c r="E300" s="4">
        <v>1242.2714251057801</v>
      </c>
      <c r="F300" s="4">
        <v>954.32463835578801</v>
      </c>
      <c r="G300" s="4">
        <v>477.72819681749598</v>
      </c>
      <c r="H300" s="4">
        <v>121.804841440305</v>
      </c>
      <c r="I300" s="4">
        <v>128.14845665022699</v>
      </c>
      <c r="J300" s="4">
        <v>159.34637248826101</v>
      </c>
      <c r="K300" s="4">
        <v>175.025383203899</v>
      </c>
      <c r="L300" s="4">
        <v>158.73487767706899</v>
      </c>
    </row>
    <row r="301" spans="1:12" x14ac:dyDescent="0.25">
      <c r="A301" s="8" t="s">
        <v>111</v>
      </c>
      <c r="B301" s="2" t="s">
        <v>184</v>
      </c>
      <c r="C301" s="4">
        <v>5006.5241170996196</v>
      </c>
      <c r="D301" s="4">
        <v>3779.9215579819402</v>
      </c>
      <c r="E301" s="4">
        <v>1242.2714251057801</v>
      </c>
      <c r="F301" s="4">
        <v>954.32463835596604</v>
      </c>
      <c r="G301" s="4">
        <v>477.72819727914299</v>
      </c>
      <c r="H301" s="4">
        <v>121.804841440304</v>
      </c>
      <c r="I301" s="4">
        <v>128.14845665022699</v>
      </c>
      <c r="J301" s="4">
        <v>159.34637248825101</v>
      </c>
      <c r="K301" s="4">
        <v>175.025383203899</v>
      </c>
      <c r="L301" s="4">
        <v>158.73487767707201</v>
      </c>
    </row>
    <row r="302" spans="1:12" x14ac:dyDescent="0.25">
      <c r="A302" s="8" t="s">
        <v>111</v>
      </c>
      <c r="B302" s="2" t="s">
        <v>165</v>
      </c>
      <c r="C302" s="4">
        <v>5006.5241170996196</v>
      </c>
      <c r="D302" s="4">
        <v>3779.9215579819402</v>
      </c>
      <c r="E302" s="4">
        <v>1242.2714251057901</v>
      </c>
      <c r="F302" s="4">
        <v>955.45630302857103</v>
      </c>
      <c r="G302" s="4">
        <v>470.96220341060803</v>
      </c>
      <c r="H302" s="4">
        <v>121.25658238986399</v>
      </c>
      <c r="I302" s="4">
        <v>127.921030304326</v>
      </c>
      <c r="J302" s="4">
        <v>159.66662018950899</v>
      </c>
      <c r="K302" s="4">
        <v>174.79939628945499</v>
      </c>
      <c r="L302" s="4">
        <v>156.579136408106</v>
      </c>
    </row>
    <row r="303" spans="1:12" x14ac:dyDescent="0.25">
      <c r="A303" s="8" t="s">
        <v>111</v>
      </c>
      <c r="B303" s="2" t="s">
        <v>185</v>
      </c>
      <c r="C303" s="4">
        <v>5006.5241170996196</v>
      </c>
      <c r="D303" s="4">
        <v>3779.9215579819402</v>
      </c>
      <c r="E303" s="4">
        <v>1242.2714251057801</v>
      </c>
      <c r="F303" s="4">
        <v>954.188813387393</v>
      </c>
      <c r="G303" s="4">
        <v>477.72336212664402</v>
      </c>
      <c r="H303" s="4">
        <v>122.18706468260901</v>
      </c>
      <c r="I303" s="4">
        <v>128.36034145490001</v>
      </c>
      <c r="J303" s="4">
        <v>159.93305900584301</v>
      </c>
      <c r="K303" s="4">
        <v>175.30380408541501</v>
      </c>
      <c r="L303" s="4">
        <v>161.52860101965001</v>
      </c>
    </row>
    <row r="304" spans="1:12" x14ac:dyDescent="0.25">
      <c r="A304" s="8" t="s">
        <v>111</v>
      </c>
      <c r="B304" s="2" t="s">
        <v>186</v>
      </c>
      <c r="C304" s="4">
        <v>5006.5241170996196</v>
      </c>
      <c r="D304" s="4">
        <v>3779.9215579819502</v>
      </c>
      <c r="E304" s="4">
        <v>1242.2714251057801</v>
      </c>
      <c r="F304" s="4">
        <v>955.119552747444</v>
      </c>
      <c r="G304" s="4">
        <v>471.20507940167403</v>
      </c>
      <c r="H304" s="4">
        <v>120.987245854199</v>
      </c>
      <c r="I304" s="4">
        <v>128.35884478089901</v>
      </c>
      <c r="J304" s="4">
        <v>159.434268288195</v>
      </c>
      <c r="K304" s="4">
        <v>175.16617050689899</v>
      </c>
      <c r="L304" s="4">
        <v>156.12306436787301</v>
      </c>
    </row>
    <row r="305" spans="1:12" x14ac:dyDescent="0.25">
      <c r="A305" s="8" t="s">
        <v>111</v>
      </c>
      <c r="B305" s="2" t="s">
        <v>187</v>
      </c>
      <c r="C305" s="4">
        <v>5006.5241170996196</v>
      </c>
      <c r="D305" s="4">
        <v>3779.9215579819402</v>
      </c>
      <c r="E305" s="4">
        <v>1242.2714251057801</v>
      </c>
      <c r="F305" s="4">
        <v>954.22401608873395</v>
      </c>
      <c r="G305" s="4">
        <v>477.69257930252002</v>
      </c>
      <c r="H305" s="4">
        <v>122.198674558609</v>
      </c>
      <c r="I305" s="4">
        <v>128.645925881502</v>
      </c>
      <c r="J305" s="4">
        <v>162.64682350234801</v>
      </c>
      <c r="K305" s="4">
        <v>180.849815251336</v>
      </c>
      <c r="L305" s="4">
        <v>168.10851645414101</v>
      </c>
    </row>
    <row r="306" spans="1:12" x14ac:dyDescent="0.25">
      <c r="A306" s="8" t="s">
        <v>111</v>
      </c>
      <c r="B306" s="2" t="s">
        <v>188</v>
      </c>
      <c r="C306" s="4">
        <v>5006.5241170996196</v>
      </c>
      <c r="D306" s="4">
        <v>3779.9215579819402</v>
      </c>
      <c r="E306" s="4">
        <v>1242.2714251057801</v>
      </c>
      <c r="F306" s="4">
        <v>954.74140663995297</v>
      </c>
      <c r="G306" s="4">
        <v>472.00399837549003</v>
      </c>
      <c r="H306" s="4">
        <v>120.69878343222</v>
      </c>
      <c r="I306" s="4">
        <v>127.319943099575</v>
      </c>
      <c r="J306" s="4">
        <v>158.32447294994699</v>
      </c>
      <c r="K306" s="4">
        <v>172.61915551147899</v>
      </c>
      <c r="L306" s="4">
        <v>150.01104639399401</v>
      </c>
    </row>
    <row r="307" spans="1:12" x14ac:dyDescent="0.25">
      <c r="A307" s="8" t="s">
        <v>111</v>
      </c>
      <c r="B307" s="2" t="s">
        <v>189</v>
      </c>
      <c r="C307" s="4">
        <v>5006.5241170996196</v>
      </c>
      <c r="D307" s="4">
        <v>3779.9215579819402</v>
      </c>
      <c r="E307" s="4">
        <v>1242.2714251057801</v>
      </c>
      <c r="F307" s="4">
        <v>954.74140663995399</v>
      </c>
      <c r="G307" s="4">
        <v>472.00399837548701</v>
      </c>
      <c r="H307" s="4">
        <v>120.69878343222</v>
      </c>
      <c r="I307" s="4">
        <v>127.31994309958699</v>
      </c>
      <c r="J307" s="4">
        <v>158.32447294990601</v>
      </c>
      <c r="K307" s="4">
        <v>172.61915551144</v>
      </c>
      <c r="L307" s="4">
        <v>150.011046393962</v>
      </c>
    </row>
    <row r="308" spans="1:12" x14ac:dyDescent="0.25">
      <c r="A308" s="8" t="s">
        <v>111</v>
      </c>
      <c r="B308" s="2" t="s">
        <v>190</v>
      </c>
      <c r="C308" s="4">
        <v>5006.5241170996196</v>
      </c>
      <c r="D308" s="4">
        <v>3779.9215579819402</v>
      </c>
      <c r="E308" s="4">
        <v>1242.2714251057801</v>
      </c>
      <c r="F308" s="4">
        <v>954.74140663995399</v>
      </c>
      <c r="G308" s="4">
        <v>472.00399837544097</v>
      </c>
      <c r="H308" s="4">
        <v>120.69878343224001</v>
      </c>
      <c r="I308" s="4">
        <v>127.319943099575</v>
      </c>
      <c r="J308" s="4">
        <v>158.32447291851301</v>
      </c>
      <c r="K308" s="4">
        <v>172.619155480047</v>
      </c>
      <c r="L308" s="4">
        <v>150.011046365141</v>
      </c>
    </row>
    <row r="309" spans="1:12" x14ac:dyDescent="0.25">
      <c r="A309" s="8" t="s">
        <v>111</v>
      </c>
      <c r="B309" s="2" t="s">
        <v>191</v>
      </c>
      <c r="C309" s="4">
        <v>5006.5241170996196</v>
      </c>
      <c r="D309" s="4">
        <v>3779.9215579819402</v>
      </c>
      <c r="E309" s="4">
        <v>1242.2714251057801</v>
      </c>
      <c r="F309" s="4">
        <v>954.32463835598196</v>
      </c>
      <c r="G309" s="4">
        <v>477.72819681777298</v>
      </c>
      <c r="H309" s="4">
        <v>121.804841440302</v>
      </c>
      <c r="I309" s="4">
        <v>128.14845665022801</v>
      </c>
      <c r="J309" s="4">
        <v>159.34637248825001</v>
      </c>
      <c r="K309" s="4">
        <v>175.025383203899</v>
      </c>
      <c r="L309" s="4">
        <v>158.73487767706899</v>
      </c>
    </row>
    <row r="310" spans="1:12" x14ac:dyDescent="0.25">
      <c r="A310" s="8" t="s">
        <v>111</v>
      </c>
      <c r="B310" s="2" t="s">
        <v>192</v>
      </c>
      <c r="C310" s="4">
        <v>5006.5241170996196</v>
      </c>
      <c r="D310" s="4">
        <v>3779.9215579819502</v>
      </c>
      <c r="E310" s="4">
        <v>1242.2714251057801</v>
      </c>
      <c r="F310" s="4">
        <v>954.32463835596695</v>
      </c>
      <c r="G310" s="4">
        <v>477.728196817921</v>
      </c>
      <c r="H310" s="4">
        <v>121.804841440304</v>
      </c>
      <c r="I310" s="4">
        <v>128.148456650226</v>
      </c>
      <c r="J310" s="4">
        <v>159.34637248825001</v>
      </c>
      <c r="K310" s="4">
        <v>175.025383203898</v>
      </c>
      <c r="L310" s="4">
        <v>158.73487767706899</v>
      </c>
    </row>
    <row r="311" spans="1:12" x14ac:dyDescent="0.25">
      <c r="A311" s="8" t="s">
        <v>111</v>
      </c>
      <c r="B311" s="2" t="s">
        <v>193</v>
      </c>
      <c r="C311" s="4">
        <v>5006.5241170996196</v>
      </c>
      <c r="D311" s="4">
        <v>3779.9215579819402</v>
      </c>
      <c r="E311" s="4">
        <v>1242.2714251057801</v>
      </c>
      <c r="F311" s="4">
        <v>954.32463835594001</v>
      </c>
      <c r="G311" s="4">
        <v>477.72819681781402</v>
      </c>
      <c r="H311" s="4">
        <v>121.804841440424</v>
      </c>
      <c r="I311" s="4">
        <v>128.14845665022699</v>
      </c>
      <c r="J311" s="4">
        <v>159.34637248825101</v>
      </c>
      <c r="K311" s="4">
        <v>175.025383203899</v>
      </c>
      <c r="L311" s="4">
        <v>158.73487767706899</v>
      </c>
    </row>
    <row r="312" spans="1:12" x14ac:dyDescent="0.25">
      <c r="A312" s="2" t="s">
        <v>113</v>
      </c>
      <c r="B312" s="2" t="s">
        <v>179</v>
      </c>
      <c r="C312" s="4">
        <v>1240.7330523881301</v>
      </c>
      <c r="D312" s="4">
        <v>1105.97185270914</v>
      </c>
      <c r="E312" s="4">
        <v>1133.6125618085</v>
      </c>
      <c r="F312" s="4">
        <v>1265.65321834426</v>
      </c>
      <c r="G312" s="4">
        <v>1168.82983401814</v>
      </c>
      <c r="H312" s="4">
        <v>1085.47254160693</v>
      </c>
      <c r="I312" s="4">
        <v>992.86092676609906</v>
      </c>
      <c r="J312" s="4">
        <v>769.03459876468901</v>
      </c>
      <c r="K312" s="4">
        <v>790.55712783401702</v>
      </c>
      <c r="L312" s="4">
        <v>804.54362982740304</v>
      </c>
    </row>
    <row r="313" spans="1:12" x14ac:dyDescent="0.25">
      <c r="A313" s="8" t="s">
        <v>113</v>
      </c>
      <c r="B313" s="2" t="s">
        <v>180</v>
      </c>
      <c r="C313" s="4">
        <v>1240.7330523881301</v>
      </c>
      <c r="D313" s="4">
        <v>1105.97185270914</v>
      </c>
      <c r="E313" s="4">
        <v>1133.61256180841</v>
      </c>
      <c r="F313" s="4">
        <v>1265.71546621218</v>
      </c>
      <c r="G313" s="4">
        <v>1168.82983401814</v>
      </c>
      <c r="H313" s="4">
        <v>1085.47254160693</v>
      </c>
      <c r="I313" s="4">
        <v>992.86092676609906</v>
      </c>
      <c r="J313" s="4">
        <v>769.03459876469003</v>
      </c>
      <c r="K313" s="4">
        <v>790.55712783401702</v>
      </c>
      <c r="L313" s="4">
        <v>804.54362982740304</v>
      </c>
    </row>
    <row r="314" spans="1:12" x14ac:dyDescent="0.25">
      <c r="A314" s="8" t="s">
        <v>113</v>
      </c>
      <c r="B314" s="2" t="s">
        <v>181</v>
      </c>
      <c r="C314" s="4">
        <v>1240.7330523881301</v>
      </c>
      <c r="D314" s="4">
        <v>1105.97185270914</v>
      </c>
      <c r="E314" s="4">
        <v>1133.6125618082001</v>
      </c>
      <c r="F314" s="4">
        <v>1265.6580396534</v>
      </c>
      <c r="G314" s="4">
        <v>1168.82983401814</v>
      </c>
      <c r="H314" s="4">
        <v>1085.47254160693</v>
      </c>
      <c r="I314" s="4">
        <v>992.86092676609906</v>
      </c>
      <c r="J314" s="4">
        <v>769.03459876469003</v>
      </c>
      <c r="K314" s="4">
        <v>790.55712783401702</v>
      </c>
      <c r="L314" s="4">
        <v>804.54362982740304</v>
      </c>
    </row>
    <row r="315" spans="1:12" x14ac:dyDescent="0.25">
      <c r="A315" s="8" t="s">
        <v>113</v>
      </c>
      <c r="B315" s="2" t="s">
        <v>182</v>
      </c>
      <c r="C315" s="4">
        <v>1240.7330523881301</v>
      </c>
      <c r="D315" s="4">
        <v>1105.9718529698901</v>
      </c>
      <c r="E315" s="4">
        <v>1133.85063475385</v>
      </c>
      <c r="F315" s="4">
        <v>1266.3109951379699</v>
      </c>
      <c r="G315" s="4">
        <v>1168.6371340660901</v>
      </c>
      <c r="H315" s="4">
        <v>1087.5402732174</v>
      </c>
      <c r="I315" s="4">
        <v>1000.19898024924</v>
      </c>
      <c r="J315" s="4">
        <v>769.01110500258403</v>
      </c>
      <c r="K315" s="4">
        <v>790.55704539267697</v>
      </c>
      <c r="L315" s="4">
        <v>804.56117236350201</v>
      </c>
    </row>
    <row r="316" spans="1:12" x14ac:dyDescent="0.25">
      <c r="A316" s="8" t="s">
        <v>113</v>
      </c>
      <c r="B316" s="2" t="s">
        <v>183</v>
      </c>
      <c r="C316" s="4">
        <v>1240.7330523881301</v>
      </c>
      <c r="D316" s="4">
        <v>1105.9718529698901</v>
      </c>
      <c r="E316" s="4">
        <v>1133.8506347525999</v>
      </c>
      <c r="F316" s="4">
        <v>1265.9584857422001</v>
      </c>
      <c r="G316" s="4">
        <v>1168.6371340660901</v>
      </c>
      <c r="H316" s="4">
        <v>1087.5402732174</v>
      </c>
      <c r="I316" s="4">
        <v>1000.19898024924</v>
      </c>
      <c r="J316" s="4">
        <v>769.01110500258403</v>
      </c>
      <c r="K316" s="4">
        <v>790.55704539267697</v>
      </c>
      <c r="L316" s="4">
        <v>804.56117236350201</v>
      </c>
    </row>
    <row r="317" spans="1:12" x14ac:dyDescent="0.25">
      <c r="A317" s="8" t="s">
        <v>113</v>
      </c>
      <c r="B317" s="2" t="s">
        <v>184</v>
      </c>
      <c r="C317" s="4">
        <v>1240.7330523881301</v>
      </c>
      <c r="D317" s="4">
        <v>1105.9718529698901</v>
      </c>
      <c r="E317" s="4">
        <v>1133.8506347540699</v>
      </c>
      <c r="F317" s="4">
        <v>1265.74223650215</v>
      </c>
      <c r="G317" s="4">
        <v>1168.6371340660901</v>
      </c>
      <c r="H317" s="4">
        <v>1087.5402732174</v>
      </c>
      <c r="I317" s="4">
        <v>1000.19898024924</v>
      </c>
      <c r="J317" s="4">
        <v>769.01110500258403</v>
      </c>
      <c r="K317" s="4">
        <v>790.55704539267697</v>
      </c>
      <c r="L317" s="4">
        <v>804.56117236350201</v>
      </c>
    </row>
    <row r="318" spans="1:12" x14ac:dyDescent="0.25">
      <c r="A318" s="8" t="s">
        <v>113</v>
      </c>
      <c r="B318" s="2" t="s">
        <v>165</v>
      </c>
      <c r="C318" s="4">
        <v>1240.7181894113801</v>
      </c>
      <c r="D318" s="4">
        <v>1105.9711865526599</v>
      </c>
      <c r="E318" s="4">
        <v>1133.5489219384599</v>
      </c>
      <c r="F318" s="4">
        <v>1265.87269910389</v>
      </c>
      <c r="G318" s="4">
        <v>1168.8298422715</v>
      </c>
      <c r="H318" s="4">
        <v>1087.69138643256</v>
      </c>
      <c r="I318" s="4">
        <v>991.86497992736702</v>
      </c>
      <c r="J318" s="4">
        <v>769.04379619433598</v>
      </c>
      <c r="K318" s="4">
        <v>790.557012853895</v>
      </c>
      <c r="L318" s="4">
        <v>804.54362982740304</v>
      </c>
    </row>
    <row r="319" spans="1:12" x14ac:dyDescent="0.25">
      <c r="A319" s="8" t="s">
        <v>113</v>
      </c>
      <c r="B319" s="2" t="s">
        <v>185</v>
      </c>
      <c r="C319" s="4">
        <v>1240.7330523881301</v>
      </c>
      <c r="D319" s="4">
        <v>1106.29255520129</v>
      </c>
      <c r="E319" s="4">
        <v>1133.65973707071</v>
      </c>
      <c r="F319" s="4">
        <v>1265.74767558389</v>
      </c>
      <c r="G319" s="4">
        <v>1168.63714231943</v>
      </c>
      <c r="H319" s="4">
        <v>1087.5079260544401</v>
      </c>
      <c r="I319" s="4">
        <v>1000.1669570099</v>
      </c>
      <c r="J319" s="4">
        <v>769.02027100530597</v>
      </c>
      <c r="K319" s="4">
        <v>790.55648909968397</v>
      </c>
      <c r="L319" s="4">
        <v>804.56117236350201</v>
      </c>
    </row>
    <row r="320" spans="1:12" x14ac:dyDescent="0.25">
      <c r="A320" s="8" t="s">
        <v>113</v>
      </c>
      <c r="B320" s="2" t="s">
        <v>186</v>
      </c>
      <c r="C320" s="4">
        <v>1240.7330523881301</v>
      </c>
      <c r="D320" s="4">
        <v>1106.01392475068</v>
      </c>
      <c r="E320" s="4">
        <v>1134.08080449263</v>
      </c>
      <c r="F320" s="4">
        <v>1266.2639214840999</v>
      </c>
      <c r="G320" s="4">
        <v>1169.39694711374</v>
      </c>
      <c r="H320" s="4">
        <v>1088.2253654209001</v>
      </c>
      <c r="I320" s="4">
        <v>986.19166464258706</v>
      </c>
      <c r="J320" s="4">
        <v>769.06234422756597</v>
      </c>
      <c r="K320" s="4">
        <v>790.55706120267496</v>
      </c>
      <c r="L320" s="4">
        <v>804.56117236350201</v>
      </c>
    </row>
    <row r="321" spans="1:12" x14ac:dyDescent="0.25">
      <c r="A321" s="8" t="s">
        <v>113</v>
      </c>
      <c r="B321" s="2" t="s">
        <v>187</v>
      </c>
      <c r="C321" s="4">
        <v>1240.7330523881301</v>
      </c>
      <c r="D321" s="4">
        <v>1105.97185268974</v>
      </c>
      <c r="E321" s="4">
        <v>1133.70628056749</v>
      </c>
      <c r="F321" s="4">
        <v>1265.74223650214</v>
      </c>
      <c r="G321" s="4">
        <v>1168.63714231943</v>
      </c>
      <c r="H321" s="4">
        <v>1085.0455327868799</v>
      </c>
      <c r="I321" s="4">
        <v>996.94078105361802</v>
      </c>
      <c r="J321" s="4">
        <v>769.03474709816703</v>
      </c>
      <c r="K321" s="4">
        <v>790.55701285389398</v>
      </c>
      <c r="L321" s="4">
        <v>804.56117236350201</v>
      </c>
    </row>
    <row r="322" spans="1:12" x14ac:dyDescent="0.25">
      <c r="A322" s="8" t="s">
        <v>113</v>
      </c>
      <c r="B322" s="2" t="s">
        <v>188</v>
      </c>
      <c r="C322" s="4">
        <v>1240.7330523881301</v>
      </c>
      <c r="D322" s="4">
        <v>1105.97185270914</v>
      </c>
      <c r="E322" s="4">
        <v>1133.6125618082001</v>
      </c>
      <c r="F322" s="4">
        <v>1265.71546621218</v>
      </c>
      <c r="G322" s="4">
        <v>1168.82983401814</v>
      </c>
      <c r="H322" s="4">
        <v>1085.47254160693</v>
      </c>
      <c r="I322" s="4">
        <v>992.86092676609906</v>
      </c>
      <c r="J322" s="4">
        <v>769.03459876469003</v>
      </c>
      <c r="K322" s="4">
        <v>790.55712783401702</v>
      </c>
      <c r="L322" s="4">
        <v>804.54362982740304</v>
      </c>
    </row>
    <row r="323" spans="1:12" x14ac:dyDescent="0.25">
      <c r="A323" s="8" t="s">
        <v>113</v>
      </c>
      <c r="B323" s="2" t="s">
        <v>189</v>
      </c>
      <c r="C323" s="4">
        <v>1240.7330523881301</v>
      </c>
      <c r="D323" s="4">
        <v>1105.97185270914</v>
      </c>
      <c r="E323" s="4">
        <v>1133.6125618082001</v>
      </c>
      <c r="F323" s="4">
        <v>1265.71546621218</v>
      </c>
      <c r="G323" s="4">
        <v>1168.82983401814</v>
      </c>
      <c r="H323" s="4">
        <v>1085.47254160693</v>
      </c>
      <c r="I323" s="4">
        <v>992.86092676609906</v>
      </c>
      <c r="J323" s="4">
        <v>769.03459876468901</v>
      </c>
      <c r="K323" s="4">
        <v>790.55712783401702</v>
      </c>
      <c r="L323" s="4">
        <v>804.54362982740304</v>
      </c>
    </row>
    <row r="324" spans="1:12" x14ac:dyDescent="0.25">
      <c r="A324" s="8" t="s">
        <v>113</v>
      </c>
      <c r="B324" s="2" t="s">
        <v>190</v>
      </c>
      <c r="C324" s="4">
        <v>1240.7330523881301</v>
      </c>
      <c r="D324" s="4">
        <v>1105.97185270914</v>
      </c>
      <c r="E324" s="4">
        <v>1132.6251803125499</v>
      </c>
      <c r="F324" s="4">
        <v>1265.65321834426</v>
      </c>
      <c r="G324" s="4">
        <v>1168.82983401814</v>
      </c>
      <c r="H324" s="4">
        <v>1085.47254160693</v>
      </c>
      <c r="I324" s="4">
        <v>992.86092676609906</v>
      </c>
      <c r="J324" s="4">
        <v>769.03459876468901</v>
      </c>
      <c r="K324" s="4">
        <v>790.55712783401702</v>
      </c>
      <c r="L324" s="4">
        <v>804.54362982740304</v>
      </c>
    </row>
    <row r="325" spans="1:12" x14ac:dyDescent="0.25">
      <c r="A325" s="8" t="s">
        <v>113</v>
      </c>
      <c r="B325" s="2" t="s">
        <v>191</v>
      </c>
      <c r="C325" s="4">
        <v>1240.7330523881301</v>
      </c>
      <c r="D325" s="4">
        <v>1105.9718529698901</v>
      </c>
      <c r="E325" s="4">
        <v>1133.8506347546299</v>
      </c>
      <c r="F325" s="4">
        <v>1265.9584857422001</v>
      </c>
      <c r="G325" s="4">
        <v>1168.6371340660901</v>
      </c>
      <c r="H325" s="4">
        <v>1087.5402732174</v>
      </c>
      <c r="I325" s="4">
        <v>1000.19898024924</v>
      </c>
      <c r="J325" s="4">
        <v>769.01110500258403</v>
      </c>
      <c r="K325" s="4">
        <v>790.55704539267697</v>
      </c>
      <c r="L325" s="4">
        <v>804.56117236350201</v>
      </c>
    </row>
    <row r="326" spans="1:12" x14ac:dyDescent="0.25">
      <c r="A326" s="8" t="s">
        <v>113</v>
      </c>
      <c r="B326" s="2" t="s">
        <v>192</v>
      </c>
      <c r="C326" s="4">
        <v>1240.7330523881301</v>
      </c>
      <c r="D326" s="4">
        <v>1105.9718529698901</v>
      </c>
      <c r="E326" s="4">
        <v>1132.8632532577601</v>
      </c>
      <c r="F326" s="4">
        <v>1265.74223650215</v>
      </c>
      <c r="G326" s="4">
        <v>1168.6371340660901</v>
      </c>
      <c r="H326" s="4">
        <v>1087.5402732174</v>
      </c>
      <c r="I326" s="4">
        <v>1000.19898024924</v>
      </c>
      <c r="J326" s="4">
        <v>769.01110500258403</v>
      </c>
      <c r="K326" s="4">
        <v>790.55704539267697</v>
      </c>
      <c r="L326" s="4">
        <v>804.56117236350201</v>
      </c>
    </row>
    <row r="327" spans="1:12" x14ac:dyDescent="0.25">
      <c r="A327" s="8" t="s">
        <v>113</v>
      </c>
      <c r="B327" s="2" t="s">
        <v>193</v>
      </c>
      <c r="C327" s="4">
        <v>1240.7330523881301</v>
      </c>
      <c r="D327" s="4">
        <v>1105.9718529698901</v>
      </c>
      <c r="E327" s="4">
        <v>1133.8506347545199</v>
      </c>
      <c r="F327" s="4">
        <v>1265.74223650215</v>
      </c>
      <c r="G327" s="4">
        <v>1168.6371340660901</v>
      </c>
      <c r="H327" s="4">
        <v>1087.5402732174</v>
      </c>
      <c r="I327" s="4">
        <v>1000.19898024924</v>
      </c>
      <c r="J327" s="4">
        <v>769.01110500258403</v>
      </c>
      <c r="K327" s="4">
        <v>790.55704539267697</v>
      </c>
      <c r="L327" s="4">
        <v>804.56117236350201</v>
      </c>
    </row>
    <row r="328" spans="1:12" x14ac:dyDescent="0.25">
      <c r="A328" s="2" t="s">
        <v>114</v>
      </c>
      <c r="B328" s="2" t="s">
        <v>179</v>
      </c>
      <c r="C328" s="4">
        <v>207.63452956168501</v>
      </c>
      <c r="D328" s="4">
        <v>158.43084803910401</v>
      </c>
      <c r="E328" s="4">
        <v>137.667681009999</v>
      </c>
      <c r="F328" s="4">
        <v>99.955136107932006</v>
      </c>
      <c r="G328" s="4">
        <v>87.355721228292893</v>
      </c>
      <c r="H328" s="4">
        <v>87.077638857102599</v>
      </c>
      <c r="I328" s="4">
        <v>88.348860983026796</v>
      </c>
      <c r="J328" s="4">
        <v>81.268674133448798</v>
      </c>
      <c r="K328" s="4">
        <v>59.000692978868898</v>
      </c>
      <c r="L328" s="4">
        <v>38.047225862132898</v>
      </c>
    </row>
    <row r="329" spans="1:12" x14ac:dyDescent="0.25">
      <c r="A329" s="8" t="s">
        <v>114</v>
      </c>
      <c r="B329" s="2" t="s">
        <v>180</v>
      </c>
      <c r="C329" s="4">
        <v>207.63452956168501</v>
      </c>
      <c r="D329" s="4">
        <v>158.43084803910401</v>
      </c>
      <c r="E329" s="4">
        <v>137.667681009999</v>
      </c>
      <c r="F329" s="4">
        <v>99.955184610676895</v>
      </c>
      <c r="G329" s="4">
        <v>87.355721228292893</v>
      </c>
      <c r="H329" s="4">
        <v>87.077638857102599</v>
      </c>
      <c r="I329" s="4">
        <v>88.348860983026697</v>
      </c>
      <c r="J329" s="4">
        <v>81.268674133440797</v>
      </c>
      <c r="K329" s="4">
        <v>59.000692978860897</v>
      </c>
      <c r="L329" s="4">
        <v>38.047225862130503</v>
      </c>
    </row>
    <row r="330" spans="1:12" x14ac:dyDescent="0.25">
      <c r="A330" s="8" t="s">
        <v>114</v>
      </c>
      <c r="B330" s="2" t="s">
        <v>181</v>
      </c>
      <c r="C330" s="4">
        <v>207.63452956168501</v>
      </c>
      <c r="D330" s="4">
        <v>158.43084803910401</v>
      </c>
      <c r="E330" s="4">
        <v>137.667681009999</v>
      </c>
      <c r="F330" s="4">
        <v>99.955133060548306</v>
      </c>
      <c r="G330" s="4">
        <v>87.355721228292893</v>
      </c>
      <c r="H330" s="4">
        <v>87.077638857102698</v>
      </c>
      <c r="I330" s="4">
        <v>88.348860983026796</v>
      </c>
      <c r="J330" s="4">
        <v>81.268674133442502</v>
      </c>
      <c r="K330" s="4">
        <v>59.000692978862602</v>
      </c>
      <c r="L330" s="4">
        <v>38.047225862141602</v>
      </c>
    </row>
    <row r="331" spans="1:12" x14ac:dyDescent="0.25">
      <c r="A331" s="8" t="s">
        <v>114</v>
      </c>
      <c r="B331" s="2" t="s">
        <v>182</v>
      </c>
      <c r="C331" s="4">
        <v>207.634529563749</v>
      </c>
      <c r="D331" s="4">
        <v>158.51068092391</v>
      </c>
      <c r="E331" s="4">
        <v>137.66864481237499</v>
      </c>
      <c r="F331" s="4">
        <v>99.981795709799101</v>
      </c>
      <c r="G331" s="4">
        <v>87.311914001106899</v>
      </c>
      <c r="H331" s="4">
        <v>87.079881146548203</v>
      </c>
      <c r="I331" s="4">
        <v>88.284405662260596</v>
      </c>
      <c r="J331" s="4">
        <v>81.487379632858406</v>
      </c>
      <c r="K331" s="4">
        <v>58.9114360381718</v>
      </c>
      <c r="L331" s="4">
        <v>37.709288451923499</v>
      </c>
    </row>
    <row r="332" spans="1:12" x14ac:dyDescent="0.25">
      <c r="A332" s="8" t="s">
        <v>114</v>
      </c>
      <c r="B332" s="2" t="s">
        <v>183</v>
      </c>
      <c r="C332" s="4">
        <v>207.634529563749</v>
      </c>
      <c r="D332" s="4">
        <v>158.51068092386299</v>
      </c>
      <c r="E332" s="4">
        <v>137.668644812373</v>
      </c>
      <c r="F332" s="4">
        <v>99.981527843057506</v>
      </c>
      <c r="G332" s="4">
        <v>87.311914001107098</v>
      </c>
      <c r="H332" s="4">
        <v>87.079881146546597</v>
      </c>
      <c r="I332" s="4">
        <v>88.284405662259005</v>
      </c>
      <c r="J332" s="4">
        <v>81.487379632856701</v>
      </c>
      <c r="K332" s="4">
        <v>58.911436038171701</v>
      </c>
      <c r="L332" s="4">
        <v>37.709288452008899</v>
      </c>
    </row>
    <row r="333" spans="1:12" x14ac:dyDescent="0.25">
      <c r="A333" s="8" t="s">
        <v>114</v>
      </c>
      <c r="B333" s="2" t="s">
        <v>184</v>
      </c>
      <c r="C333" s="4">
        <v>207.634529563749</v>
      </c>
      <c r="D333" s="4">
        <v>158.510680924133</v>
      </c>
      <c r="E333" s="4">
        <v>137.66864481237201</v>
      </c>
      <c r="F333" s="4">
        <v>99.981348757788396</v>
      </c>
      <c r="G333" s="4">
        <v>87.311914001096596</v>
      </c>
      <c r="H333" s="4">
        <v>87.079881146546001</v>
      </c>
      <c r="I333" s="4">
        <v>88.284405662258294</v>
      </c>
      <c r="J333" s="4">
        <v>81.487379632856104</v>
      </c>
      <c r="K333" s="4">
        <v>58.911436038169398</v>
      </c>
      <c r="L333" s="4">
        <v>37.709288451907099</v>
      </c>
    </row>
    <row r="334" spans="1:12" x14ac:dyDescent="0.25">
      <c r="A334" s="8" t="s">
        <v>114</v>
      </c>
      <c r="B334" s="2" t="s">
        <v>165</v>
      </c>
      <c r="C334" s="4">
        <v>207.63450939060701</v>
      </c>
      <c r="D334" s="4">
        <v>159.33728396923499</v>
      </c>
      <c r="E334" s="4">
        <v>138.711351458161</v>
      </c>
      <c r="F334" s="4">
        <v>99.980796864770994</v>
      </c>
      <c r="G334" s="4">
        <v>87.3497444591261</v>
      </c>
      <c r="H334" s="4">
        <v>87.045899190109793</v>
      </c>
      <c r="I334" s="4">
        <v>88.290872689603503</v>
      </c>
      <c r="J334" s="4">
        <v>81.186650007462703</v>
      </c>
      <c r="K334" s="4">
        <v>59.662458946409799</v>
      </c>
      <c r="L334" s="4">
        <v>38.232753545779197</v>
      </c>
    </row>
    <row r="335" spans="1:12" x14ac:dyDescent="0.25">
      <c r="A335" s="8" t="s">
        <v>114</v>
      </c>
      <c r="B335" s="2" t="s">
        <v>185</v>
      </c>
      <c r="C335" s="4">
        <v>207.63452956168501</v>
      </c>
      <c r="D335" s="4">
        <v>158.34075535451601</v>
      </c>
      <c r="E335" s="4">
        <v>137.66697862623499</v>
      </c>
      <c r="F335" s="4">
        <v>99.9527045697657</v>
      </c>
      <c r="G335" s="4">
        <v>87.323636666830694</v>
      </c>
      <c r="H335" s="4">
        <v>86.955556947100604</v>
      </c>
      <c r="I335" s="4">
        <v>88.359623503232896</v>
      </c>
      <c r="J335" s="4">
        <v>81.3695112398524</v>
      </c>
      <c r="K335" s="4">
        <v>59.091427092559499</v>
      </c>
      <c r="L335" s="4">
        <v>38.175458786336698</v>
      </c>
    </row>
    <row r="336" spans="1:12" x14ac:dyDescent="0.25">
      <c r="A336" s="8" t="s">
        <v>114</v>
      </c>
      <c r="B336" s="2" t="s">
        <v>186</v>
      </c>
      <c r="C336" s="4">
        <v>207.63452956168501</v>
      </c>
      <c r="D336" s="4">
        <v>158.329373104469</v>
      </c>
      <c r="E336" s="4">
        <v>137.65281956245201</v>
      </c>
      <c r="F336" s="4">
        <v>99.969841227877794</v>
      </c>
      <c r="G336" s="4">
        <v>87.363855654162407</v>
      </c>
      <c r="H336" s="4">
        <v>86.947122772167404</v>
      </c>
      <c r="I336" s="4">
        <v>88.223701047039896</v>
      </c>
      <c r="J336" s="4">
        <v>80.866089715364893</v>
      </c>
      <c r="K336" s="4">
        <v>59.158509290814898</v>
      </c>
      <c r="L336" s="4">
        <v>38.548627629233998</v>
      </c>
    </row>
    <row r="337" spans="1:12" x14ac:dyDescent="0.25">
      <c r="A337" s="8" t="s">
        <v>114</v>
      </c>
      <c r="B337" s="2" t="s">
        <v>187</v>
      </c>
      <c r="C337" s="4">
        <v>207.63452956168501</v>
      </c>
      <c r="D337" s="4">
        <v>158.35812548418301</v>
      </c>
      <c r="E337" s="4">
        <v>137.66795586962201</v>
      </c>
      <c r="F337" s="4">
        <v>99.9534059913682</v>
      </c>
      <c r="G337" s="4">
        <v>87.335947916990406</v>
      </c>
      <c r="H337" s="4">
        <v>86.913055456432005</v>
      </c>
      <c r="I337" s="4">
        <v>88.401593505359401</v>
      </c>
      <c r="J337" s="4">
        <v>81.091106520815202</v>
      </c>
      <c r="K337" s="4">
        <v>58.758930369299499</v>
      </c>
      <c r="L337" s="4">
        <v>38.140999181875301</v>
      </c>
    </row>
    <row r="338" spans="1:12" x14ac:dyDescent="0.25">
      <c r="A338" s="8" t="s">
        <v>114</v>
      </c>
      <c r="B338" s="2" t="s">
        <v>188</v>
      </c>
      <c r="C338" s="4">
        <v>207.63452956168501</v>
      </c>
      <c r="D338" s="4">
        <v>158.43084803910401</v>
      </c>
      <c r="E338" s="4">
        <v>137.667681009999</v>
      </c>
      <c r="F338" s="4">
        <v>99.955184610676994</v>
      </c>
      <c r="G338" s="4">
        <v>87.355721228293106</v>
      </c>
      <c r="H338" s="4">
        <v>87.077638857102698</v>
      </c>
      <c r="I338" s="4">
        <v>88.348860983026796</v>
      </c>
      <c r="J338" s="4">
        <v>81.268674133442403</v>
      </c>
      <c r="K338" s="4">
        <v>59.000692978863299</v>
      </c>
      <c r="L338" s="4">
        <v>38.0472258621406</v>
      </c>
    </row>
    <row r="339" spans="1:12" x14ac:dyDescent="0.25">
      <c r="A339" s="8" t="s">
        <v>114</v>
      </c>
      <c r="B339" s="2" t="s">
        <v>189</v>
      </c>
      <c r="C339" s="4">
        <v>207.63452956168501</v>
      </c>
      <c r="D339" s="4">
        <v>158.43084803910401</v>
      </c>
      <c r="E339" s="4">
        <v>137.667681009999</v>
      </c>
      <c r="F339" s="4">
        <v>99.955184610677094</v>
      </c>
      <c r="G339" s="4">
        <v>87.355721228292893</v>
      </c>
      <c r="H339" s="4">
        <v>87.077638857102698</v>
      </c>
      <c r="I339" s="4">
        <v>88.348860983026796</v>
      </c>
      <c r="J339" s="4">
        <v>81.268674133448897</v>
      </c>
      <c r="K339" s="4">
        <v>59.000692978868997</v>
      </c>
      <c r="L339" s="4">
        <v>38.047225862142497</v>
      </c>
    </row>
    <row r="340" spans="1:12" x14ac:dyDescent="0.25">
      <c r="A340" s="8" t="s">
        <v>114</v>
      </c>
      <c r="B340" s="2" t="s">
        <v>190</v>
      </c>
      <c r="C340" s="4">
        <v>207.63452956168501</v>
      </c>
      <c r="D340" s="4">
        <v>158.43084803910401</v>
      </c>
      <c r="E340" s="4">
        <v>137.66660702517299</v>
      </c>
      <c r="F340" s="4">
        <v>99.955136107931693</v>
      </c>
      <c r="G340" s="4">
        <v>87.355721228292794</v>
      </c>
      <c r="H340" s="4">
        <v>87.0776388571024</v>
      </c>
      <c r="I340" s="4">
        <v>88.348860983026597</v>
      </c>
      <c r="J340" s="4">
        <v>81.268674133442303</v>
      </c>
      <c r="K340" s="4">
        <v>59.000692978862403</v>
      </c>
      <c r="L340" s="4">
        <v>38.047225862512398</v>
      </c>
    </row>
    <row r="341" spans="1:12" x14ac:dyDescent="0.25">
      <c r="A341" s="8" t="s">
        <v>114</v>
      </c>
      <c r="B341" s="2" t="s">
        <v>191</v>
      </c>
      <c r="C341" s="4">
        <v>207.63452956374999</v>
      </c>
      <c r="D341" s="4">
        <v>158.510680923911</v>
      </c>
      <c r="E341" s="4">
        <v>137.66864481237201</v>
      </c>
      <c r="F341" s="4">
        <v>99.981527843057094</v>
      </c>
      <c r="G341" s="4">
        <v>87.3119140011068</v>
      </c>
      <c r="H341" s="4">
        <v>87.0798811465461</v>
      </c>
      <c r="I341" s="4">
        <v>88.284405662258393</v>
      </c>
      <c r="J341" s="4">
        <v>81.487379632856204</v>
      </c>
      <c r="K341" s="4">
        <v>58.911436038169299</v>
      </c>
      <c r="L341" s="4">
        <v>37.709288451921303</v>
      </c>
    </row>
    <row r="342" spans="1:12" x14ac:dyDescent="0.25">
      <c r="A342" s="8" t="s">
        <v>114</v>
      </c>
      <c r="B342" s="2" t="s">
        <v>192</v>
      </c>
      <c r="C342" s="4">
        <v>207.634529563749</v>
      </c>
      <c r="D342" s="4">
        <v>158.510680924139</v>
      </c>
      <c r="E342" s="4">
        <v>137.667570827547</v>
      </c>
      <c r="F342" s="4">
        <v>99.981348757788496</v>
      </c>
      <c r="G342" s="4">
        <v>87.3119140011068</v>
      </c>
      <c r="H342" s="4">
        <v>87.079881146546199</v>
      </c>
      <c r="I342" s="4">
        <v>88.284405662258493</v>
      </c>
      <c r="J342" s="4">
        <v>81.487379632856303</v>
      </c>
      <c r="K342" s="4">
        <v>58.911436038154903</v>
      </c>
      <c r="L342" s="4">
        <v>37.7092884519069</v>
      </c>
    </row>
    <row r="343" spans="1:12" x14ac:dyDescent="0.25">
      <c r="A343" s="8" t="s">
        <v>114</v>
      </c>
      <c r="B343" s="2" t="s">
        <v>193</v>
      </c>
      <c r="C343" s="4">
        <v>207.63452956374999</v>
      </c>
      <c r="D343" s="4">
        <v>158.510680923911</v>
      </c>
      <c r="E343" s="4">
        <v>137.66864481237201</v>
      </c>
      <c r="F343" s="4">
        <v>99.981348757788396</v>
      </c>
      <c r="G343" s="4">
        <v>87.3119140011068</v>
      </c>
      <c r="H343" s="4">
        <v>87.0798811465461</v>
      </c>
      <c r="I343" s="4">
        <v>88.284405662258493</v>
      </c>
      <c r="J343" s="4">
        <v>81.487379632856104</v>
      </c>
      <c r="K343" s="4">
        <v>58.911436038169803</v>
      </c>
      <c r="L343" s="4">
        <v>37.709288451921303</v>
      </c>
    </row>
    <row r="344" spans="1:12" x14ac:dyDescent="0.25">
      <c r="A344" s="2" t="s">
        <v>115</v>
      </c>
      <c r="B344" s="2" t="s">
        <v>179</v>
      </c>
      <c r="C344" s="4">
        <v>83.605576984407094</v>
      </c>
      <c r="D344" s="4">
        <v>81.930408226460301</v>
      </c>
      <c r="E344" s="4">
        <v>86.893792446011801</v>
      </c>
      <c r="F344" s="4">
        <v>83.067310831680302</v>
      </c>
      <c r="G344" s="4">
        <v>68.195178272872297</v>
      </c>
      <c r="H344" s="4">
        <v>55.1675688957422</v>
      </c>
      <c r="I344" s="4">
        <v>43.003277666548499</v>
      </c>
      <c r="J344" s="4">
        <v>31.293017048095301</v>
      </c>
      <c r="K344" s="4">
        <v>21.030742187583801</v>
      </c>
      <c r="L344" s="4">
        <v>11.4943519713733</v>
      </c>
    </row>
    <row r="345" spans="1:12" x14ac:dyDescent="0.25">
      <c r="A345" s="8" t="s">
        <v>115</v>
      </c>
      <c r="B345" s="2" t="s">
        <v>180</v>
      </c>
      <c r="C345" s="4">
        <v>83.605576984407094</v>
      </c>
      <c r="D345" s="4">
        <v>81.930408226460301</v>
      </c>
      <c r="E345" s="4">
        <v>86.893792446011801</v>
      </c>
      <c r="F345" s="4">
        <v>83.067310831680302</v>
      </c>
      <c r="G345" s="4">
        <v>68.195178272872297</v>
      </c>
      <c r="H345" s="4">
        <v>55.1675688957422</v>
      </c>
      <c r="I345" s="4">
        <v>43.003277666548499</v>
      </c>
      <c r="J345" s="4">
        <v>31.293017048095301</v>
      </c>
      <c r="K345" s="4">
        <v>21.030742187583801</v>
      </c>
      <c r="L345" s="4">
        <v>11.4943519713733</v>
      </c>
    </row>
    <row r="346" spans="1:12" x14ac:dyDescent="0.25">
      <c r="A346" s="8" t="s">
        <v>115</v>
      </c>
      <c r="B346" s="2" t="s">
        <v>181</v>
      </c>
      <c r="C346" s="4">
        <v>83.605576984407094</v>
      </c>
      <c r="D346" s="4">
        <v>81.930408226460301</v>
      </c>
      <c r="E346" s="4">
        <v>86.893792446011801</v>
      </c>
      <c r="F346" s="4">
        <v>83.067310831680302</v>
      </c>
      <c r="G346" s="4">
        <v>68.195178272872297</v>
      </c>
      <c r="H346" s="4">
        <v>55.1675688957422</v>
      </c>
      <c r="I346" s="4">
        <v>43.003277666548499</v>
      </c>
      <c r="J346" s="4">
        <v>31.293017048095301</v>
      </c>
      <c r="K346" s="4">
        <v>21.030742187583801</v>
      </c>
      <c r="L346" s="4">
        <v>11.4943519713733</v>
      </c>
    </row>
    <row r="347" spans="1:12" x14ac:dyDescent="0.25">
      <c r="A347" s="8" t="s">
        <v>115</v>
      </c>
      <c r="B347" s="2" t="s">
        <v>182</v>
      </c>
      <c r="C347" s="4">
        <v>83.605576984407094</v>
      </c>
      <c r="D347" s="4">
        <v>81.930408226460301</v>
      </c>
      <c r="E347" s="4">
        <v>86.893978379239798</v>
      </c>
      <c r="F347" s="4">
        <v>83.067505025129293</v>
      </c>
      <c r="G347" s="4">
        <v>68.195380631487893</v>
      </c>
      <c r="H347" s="4">
        <v>55.1962768786737</v>
      </c>
      <c r="I347" s="4">
        <v>43.121502921291899</v>
      </c>
      <c r="J347" s="4">
        <v>31.411096826923401</v>
      </c>
      <c r="K347" s="4">
        <v>21.148821966411901</v>
      </c>
      <c r="L347" s="4">
        <v>11.584685263217599</v>
      </c>
    </row>
    <row r="348" spans="1:12" x14ac:dyDescent="0.25">
      <c r="A348" s="8" t="s">
        <v>115</v>
      </c>
      <c r="B348" s="2" t="s">
        <v>183</v>
      </c>
      <c r="C348" s="4">
        <v>83.605576984407094</v>
      </c>
      <c r="D348" s="4">
        <v>81.930408226460301</v>
      </c>
      <c r="E348" s="4">
        <v>86.893978379239798</v>
      </c>
      <c r="F348" s="4">
        <v>83.067505025129293</v>
      </c>
      <c r="G348" s="4">
        <v>68.195380631487893</v>
      </c>
      <c r="H348" s="4">
        <v>55.1962768786737</v>
      </c>
      <c r="I348" s="4">
        <v>43.121502921291899</v>
      </c>
      <c r="J348" s="4">
        <v>31.411096826923401</v>
      </c>
      <c r="K348" s="4">
        <v>21.148821966411901</v>
      </c>
      <c r="L348" s="4">
        <v>11.584685263217599</v>
      </c>
    </row>
    <row r="349" spans="1:12" x14ac:dyDescent="0.25">
      <c r="A349" s="8" t="s">
        <v>115</v>
      </c>
      <c r="B349" s="2" t="s">
        <v>184</v>
      </c>
      <c r="C349" s="4">
        <v>83.605576984407094</v>
      </c>
      <c r="D349" s="4">
        <v>81.930408226460301</v>
      </c>
      <c r="E349" s="4">
        <v>86.893978379239798</v>
      </c>
      <c r="F349" s="4">
        <v>83.067505025129293</v>
      </c>
      <c r="G349" s="4">
        <v>68.195380631487893</v>
      </c>
      <c r="H349" s="4">
        <v>55.1962768786737</v>
      </c>
      <c r="I349" s="4">
        <v>43.121502921291899</v>
      </c>
      <c r="J349" s="4">
        <v>31.411096826923401</v>
      </c>
      <c r="K349" s="4">
        <v>21.148821966411901</v>
      </c>
      <c r="L349" s="4">
        <v>11.584685263217599</v>
      </c>
    </row>
    <row r="350" spans="1:12" x14ac:dyDescent="0.25">
      <c r="A350" s="8" t="s">
        <v>115</v>
      </c>
      <c r="B350" s="2" t="s">
        <v>165</v>
      </c>
      <c r="C350" s="4">
        <v>83.605576984407094</v>
      </c>
      <c r="D350" s="4">
        <v>81.930408226460301</v>
      </c>
      <c r="E350" s="4">
        <v>86.893912176993297</v>
      </c>
      <c r="F350" s="4">
        <v>83.067435881799099</v>
      </c>
      <c r="G350" s="4">
        <v>68.195308580918507</v>
      </c>
      <c r="H350" s="4">
        <v>55.196229307533898</v>
      </c>
      <c r="I350" s="4">
        <v>43.121502921291899</v>
      </c>
      <c r="J350" s="4">
        <v>31.411096826923401</v>
      </c>
      <c r="K350" s="4">
        <v>21.148821966411901</v>
      </c>
      <c r="L350" s="4">
        <v>11.5874160480678</v>
      </c>
    </row>
    <row r="351" spans="1:12" x14ac:dyDescent="0.25">
      <c r="A351" s="8" t="s">
        <v>115</v>
      </c>
      <c r="B351" s="2" t="s">
        <v>185</v>
      </c>
      <c r="C351" s="4">
        <v>83.605576984407094</v>
      </c>
      <c r="D351" s="4">
        <v>81.930408226460301</v>
      </c>
      <c r="E351" s="4">
        <v>86.893912176993297</v>
      </c>
      <c r="F351" s="4">
        <v>83.067435881799099</v>
      </c>
      <c r="G351" s="4">
        <v>68.195308580918507</v>
      </c>
      <c r="H351" s="4">
        <v>55.196229307533898</v>
      </c>
      <c r="I351" s="4">
        <v>43.074288905253901</v>
      </c>
      <c r="J351" s="4">
        <v>31.3636980297386</v>
      </c>
      <c r="K351" s="4">
        <v>21.1014231692271</v>
      </c>
      <c r="L351" s="4">
        <v>11.5874160480678</v>
      </c>
    </row>
    <row r="352" spans="1:12" x14ac:dyDescent="0.25">
      <c r="A352" s="8" t="s">
        <v>115</v>
      </c>
      <c r="B352" s="2" t="s">
        <v>186</v>
      </c>
      <c r="C352" s="4">
        <v>83.605576984407094</v>
      </c>
      <c r="D352" s="4">
        <v>81.930408226460301</v>
      </c>
      <c r="E352" s="4">
        <v>86.893912176993297</v>
      </c>
      <c r="F352" s="4">
        <v>83.067435881799099</v>
      </c>
      <c r="G352" s="4">
        <v>68.1953444749563</v>
      </c>
      <c r="H352" s="4">
        <v>55.196267509516602</v>
      </c>
      <c r="I352" s="4">
        <v>43.121541123274497</v>
      </c>
      <c r="J352" s="4">
        <v>31.411194614878699</v>
      </c>
      <c r="K352" s="4">
        <v>21.148881552384601</v>
      </c>
      <c r="L352" s="4">
        <v>11.5866176741334</v>
      </c>
    </row>
    <row r="353" spans="1:12" x14ac:dyDescent="0.25">
      <c r="A353" s="8" t="s">
        <v>115</v>
      </c>
      <c r="B353" s="2" t="s">
        <v>187</v>
      </c>
      <c r="C353" s="4">
        <v>83.605576984407094</v>
      </c>
      <c r="D353" s="4">
        <v>81.930408226460301</v>
      </c>
      <c r="E353" s="4">
        <v>86.893912176993297</v>
      </c>
      <c r="F353" s="4">
        <v>83.067435881799099</v>
      </c>
      <c r="G353" s="4">
        <v>68.195308580918507</v>
      </c>
      <c r="H353" s="4">
        <v>55.196229307533898</v>
      </c>
      <c r="I353" s="4">
        <v>43.121502921291899</v>
      </c>
      <c r="J353" s="4">
        <v>31.411096826923401</v>
      </c>
      <c r="K353" s="4">
        <v>21.148821966411901</v>
      </c>
      <c r="L353" s="4">
        <v>11.5874160480678</v>
      </c>
    </row>
    <row r="354" spans="1:12" x14ac:dyDescent="0.25">
      <c r="A354" s="8" t="s">
        <v>115</v>
      </c>
      <c r="B354" s="2" t="s">
        <v>188</v>
      </c>
      <c r="C354" s="4">
        <v>83.605576984407094</v>
      </c>
      <c r="D354" s="4">
        <v>81.930408226460301</v>
      </c>
      <c r="E354" s="4">
        <v>86.893792446011801</v>
      </c>
      <c r="F354" s="4">
        <v>83.067310831680302</v>
      </c>
      <c r="G354" s="4">
        <v>68.195178272872198</v>
      </c>
      <c r="H354" s="4">
        <v>55.1675688957422</v>
      </c>
      <c r="I354" s="4">
        <v>43.003277666548499</v>
      </c>
      <c r="J354" s="4">
        <v>31.293017048095301</v>
      </c>
      <c r="K354" s="4">
        <v>21.030742187583801</v>
      </c>
      <c r="L354" s="4">
        <v>11.4943519713733</v>
      </c>
    </row>
    <row r="355" spans="1:12" x14ac:dyDescent="0.25">
      <c r="A355" s="8" t="s">
        <v>115</v>
      </c>
      <c r="B355" s="2" t="s">
        <v>189</v>
      </c>
      <c r="C355" s="4">
        <v>83.605576984407094</v>
      </c>
      <c r="D355" s="4">
        <v>81.930408226460301</v>
      </c>
      <c r="E355" s="4">
        <v>86.893792446011801</v>
      </c>
      <c r="F355" s="4">
        <v>83.067310831680302</v>
      </c>
      <c r="G355" s="4">
        <v>68.195178272872297</v>
      </c>
      <c r="H355" s="4">
        <v>55.1675688957422</v>
      </c>
      <c r="I355" s="4">
        <v>43.003277666548499</v>
      </c>
      <c r="J355" s="4">
        <v>31.293017048095301</v>
      </c>
      <c r="K355" s="4">
        <v>21.030742187583801</v>
      </c>
      <c r="L355" s="4">
        <v>11.4943519713733</v>
      </c>
    </row>
    <row r="356" spans="1:12" x14ac:dyDescent="0.25">
      <c r="A356" s="8" t="s">
        <v>115</v>
      </c>
      <c r="B356" s="2" t="s">
        <v>190</v>
      </c>
      <c r="C356" s="4">
        <v>83.605576984407094</v>
      </c>
      <c r="D356" s="4">
        <v>81.930408226460301</v>
      </c>
      <c r="E356" s="4">
        <v>86.893792446011801</v>
      </c>
      <c r="F356" s="4">
        <v>83.067310831680302</v>
      </c>
      <c r="G356" s="4">
        <v>68.195178272872297</v>
      </c>
      <c r="H356" s="4">
        <v>55.1675688957422</v>
      </c>
      <c r="I356" s="4">
        <v>43.003277666548499</v>
      </c>
      <c r="J356" s="4">
        <v>31.293017048095301</v>
      </c>
      <c r="K356" s="4">
        <v>21.030742187583801</v>
      </c>
      <c r="L356" s="4">
        <v>11.4943519713733</v>
      </c>
    </row>
    <row r="357" spans="1:12" x14ac:dyDescent="0.25">
      <c r="A357" s="8" t="s">
        <v>115</v>
      </c>
      <c r="B357" s="2" t="s">
        <v>191</v>
      </c>
      <c r="C357" s="4">
        <v>83.605576984407094</v>
      </c>
      <c r="D357" s="4">
        <v>81.930408226460301</v>
      </c>
      <c r="E357" s="4">
        <v>86.893978379239798</v>
      </c>
      <c r="F357" s="4">
        <v>83.067505025129293</v>
      </c>
      <c r="G357" s="4">
        <v>68.195380631487893</v>
      </c>
      <c r="H357" s="4">
        <v>55.1962768786737</v>
      </c>
      <c r="I357" s="4">
        <v>43.121502921291899</v>
      </c>
      <c r="J357" s="4">
        <v>31.411096826923401</v>
      </c>
      <c r="K357" s="4">
        <v>21.148821966411901</v>
      </c>
      <c r="L357" s="4">
        <v>11.584685263217599</v>
      </c>
    </row>
    <row r="358" spans="1:12" x14ac:dyDescent="0.25">
      <c r="A358" s="8" t="s">
        <v>115</v>
      </c>
      <c r="B358" s="2" t="s">
        <v>192</v>
      </c>
      <c r="C358" s="4">
        <v>83.605576984407094</v>
      </c>
      <c r="D358" s="4">
        <v>81.930408226460301</v>
      </c>
      <c r="E358" s="4">
        <v>86.893978379239798</v>
      </c>
      <c r="F358" s="4">
        <v>83.067505025129293</v>
      </c>
      <c r="G358" s="4">
        <v>68.195380631487893</v>
      </c>
      <c r="H358" s="4">
        <v>55.1962768786737</v>
      </c>
      <c r="I358" s="4">
        <v>43.121502921291899</v>
      </c>
      <c r="J358" s="4">
        <v>31.411096826923401</v>
      </c>
      <c r="K358" s="4">
        <v>21.148821966411901</v>
      </c>
      <c r="L358" s="4">
        <v>11.584685263217599</v>
      </c>
    </row>
    <row r="359" spans="1:12" x14ac:dyDescent="0.25">
      <c r="A359" s="8" t="s">
        <v>115</v>
      </c>
      <c r="B359" s="2" t="s">
        <v>193</v>
      </c>
      <c r="C359" s="4">
        <v>83.605576984407094</v>
      </c>
      <c r="D359" s="4">
        <v>81.930408226460301</v>
      </c>
      <c r="E359" s="4">
        <v>86.893978379239798</v>
      </c>
      <c r="F359" s="4">
        <v>83.067505025129293</v>
      </c>
      <c r="G359" s="4">
        <v>68.195380631487893</v>
      </c>
      <c r="H359" s="4">
        <v>55.1962768786737</v>
      </c>
      <c r="I359" s="4">
        <v>43.121502921291899</v>
      </c>
      <c r="J359" s="4">
        <v>31.411096826923401</v>
      </c>
      <c r="K359" s="4">
        <v>21.148821966411901</v>
      </c>
      <c r="L359" s="4">
        <v>11.584685263217599</v>
      </c>
    </row>
    <row r="360" spans="1:12" x14ac:dyDescent="0.25">
      <c r="A360" s="2" t="s">
        <v>116</v>
      </c>
      <c r="B360" s="2" t="s">
        <v>179</v>
      </c>
      <c r="C360" s="4">
        <v>166.91810721958501</v>
      </c>
      <c r="D360" s="4">
        <v>156.52469617544401</v>
      </c>
      <c r="E360" s="4">
        <v>146.80959837471499</v>
      </c>
      <c r="F360" s="4">
        <v>120.499292549006</v>
      </c>
      <c r="G360" s="4">
        <v>83.289081605690001</v>
      </c>
      <c r="H360" s="4">
        <v>73.869888639460797</v>
      </c>
      <c r="I360" s="4">
        <v>72.529576426297197</v>
      </c>
      <c r="J360" s="4">
        <v>73.4239381354421</v>
      </c>
      <c r="K360" s="4">
        <v>65.397946370033594</v>
      </c>
      <c r="L360" s="4">
        <v>47.8523119896537</v>
      </c>
    </row>
    <row r="361" spans="1:12" x14ac:dyDescent="0.25">
      <c r="A361" s="8" t="s">
        <v>116</v>
      </c>
      <c r="B361" s="2" t="s">
        <v>180</v>
      </c>
      <c r="C361" s="4">
        <v>166.91810721958501</v>
      </c>
      <c r="D361" s="4">
        <v>156.52469617544401</v>
      </c>
      <c r="E361" s="4">
        <v>146.80959837471499</v>
      </c>
      <c r="F361" s="4">
        <v>120.499292549006</v>
      </c>
      <c r="G361" s="4">
        <v>83.289081605689702</v>
      </c>
      <c r="H361" s="4">
        <v>73.869888639462204</v>
      </c>
      <c r="I361" s="4">
        <v>72.529576426294796</v>
      </c>
      <c r="J361" s="4">
        <v>73.423938135436998</v>
      </c>
      <c r="K361" s="4">
        <v>65.397946370029899</v>
      </c>
      <c r="L361" s="4">
        <v>47.852311989656599</v>
      </c>
    </row>
    <row r="362" spans="1:12" x14ac:dyDescent="0.25">
      <c r="A362" s="8" t="s">
        <v>116</v>
      </c>
      <c r="B362" s="2" t="s">
        <v>181</v>
      </c>
      <c r="C362" s="4">
        <v>166.91810721958501</v>
      </c>
      <c r="D362" s="4">
        <v>156.52469617544401</v>
      </c>
      <c r="E362" s="4">
        <v>146.80959837471499</v>
      </c>
      <c r="F362" s="4">
        <v>120.499292549006</v>
      </c>
      <c r="G362" s="4">
        <v>83.289081605820996</v>
      </c>
      <c r="H362" s="4">
        <v>73.869888639459603</v>
      </c>
      <c r="I362" s="4">
        <v>72.529576426295407</v>
      </c>
      <c r="J362" s="4">
        <v>73.423938135437695</v>
      </c>
      <c r="K362" s="4">
        <v>65.397946370030198</v>
      </c>
      <c r="L362" s="4">
        <v>47.852311989598398</v>
      </c>
    </row>
    <row r="363" spans="1:12" x14ac:dyDescent="0.25">
      <c r="A363" s="8" t="s">
        <v>116</v>
      </c>
      <c r="B363" s="2" t="s">
        <v>182</v>
      </c>
      <c r="C363" s="4">
        <v>166.91595514621699</v>
      </c>
      <c r="D363" s="4">
        <v>156.522511232195</v>
      </c>
      <c r="E363" s="4">
        <v>146.79752541452399</v>
      </c>
      <c r="F363" s="4">
        <v>120.477512596907</v>
      </c>
      <c r="G363" s="4">
        <v>83.425987555526604</v>
      </c>
      <c r="H363" s="4">
        <v>74.084085103449297</v>
      </c>
      <c r="I363" s="4">
        <v>72.617475364312298</v>
      </c>
      <c r="J363" s="4">
        <v>73.429562470754405</v>
      </c>
      <c r="K363" s="4">
        <v>65.717137196729496</v>
      </c>
      <c r="L363" s="4">
        <v>50.254007087030899</v>
      </c>
    </row>
    <row r="364" spans="1:12" x14ac:dyDescent="0.25">
      <c r="A364" s="8" t="s">
        <v>116</v>
      </c>
      <c r="B364" s="2" t="s">
        <v>183</v>
      </c>
      <c r="C364" s="4">
        <v>166.91595514621801</v>
      </c>
      <c r="D364" s="4">
        <v>156.522511232196</v>
      </c>
      <c r="E364" s="4">
        <v>146.79752541452601</v>
      </c>
      <c r="F364" s="4">
        <v>120.477512596899</v>
      </c>
      <c r="G364" s="4">
        <v>83.425987555547707</v>
      </c>
      <c r="H364" s="4">
        <v>74.084085103385306</v>
      </c>
      <c r="I364" s="4">
        <v>72.617475364312995</v>
      </c>
      <c r="J364" s="4">
        <v>73.429562470759294</v>
      </c>
      <c r="K364" s="4">
        <v>65.717137196729595</v>
      </c>
      <c r="L364" s="4">
        <v>50.254007087006102</v>
      </c>
    </row>
    <row r="365" spans="1:12" x14ac:dyDescent="0.25">
      <c r="A365" s="8" t="s">
        <v>116</v>
      </c>
      <c r="B365" s="2" t="s">
        <v>184</v>
      </c>
      <c r="C365" s="4">
        <v>166.91595514621699</v>
      </c>
      <c r="D365" s="4">
        <v>156.522511232195</v>
      </c>
      <c r="E365" s="4">
        <v>146.79752541452399</v>
      </c>
      <c r="F365" s="4">
        <v>120.47751259689799</v>
      </c>
      <c r="G365" s="4">
        <v>83.425987580078996</v>
      </c>
      <c r="H365" s="4">
        <v>74.084085103385306</v>
      </c>
      <c r="I365" s="4">
        <v>72.617475364312398</v>
      </c>
      <c r="J365" s="4">
        <v>73.429562470753893</v>
      </c>
      <c r="K365" s="4">
        <v>65.717137196712599</v>
      </c>
      <c r="L365" s="4">
        <v>50.254007087489398</v>
      </c>
    </row>
    <row r="366" spans="1:12" x14ac:dyDescent="0.25">
      <c r="A366" s="8" t="s">
        <v>116</v>
      </c>
      <c r="B366" s="2" t="s">
        <v>165</v>
      </c>
      <c r="C366" s="4">
        <v>166.91810725869399</v>
      </c>
      <c r="D366" s="4">
        <v>156.52463589872201</v>
      </c>
      <c r="E366" s="4">
        <v>146.70112536028799</v>
      </c>
      <c r="F366" s="4">
        <v>120.44111403870799</v>
      </c>
      <c r="G366" s="4">
        <v>83.302351951999</v>
      </c>
      <c r="H366" s="4">
        <v>73.892832739505806</v>
      </c>
      <c r="I366" s="4">
        <v>72.596723145973101</v>
      </c>
      <c r="J366" s="4">
        <v>73.379020853650502</v>
      </c>
      <c r="K366" s="4">
        <v>65.354804928160107</v>
      </c>
      <c r="L366" s="4">
        <v>48.755930748047398</v>
      </c>
    </row>
    <row r="367" spans="1:12" x14ac:dyDescent="0.25">
      <c r="A367" s="8" t="s">
        <v>116</v>
      </c>
      <c r="B367" s="2" t="s">
        <v>185</v>
      </c>
      <c r="C367" s="4">
        <v>166.91595512250299</v>
      </c>
      <c r="D367" s="4">
        <v>156.52218187828501</v>
      </c>
      <c r="E367" s="4">
        <v>146.80649335523</v>
      </c>
      <c r="F367" s="4">
        <v>120.471761873727</v>
      </c>
      <c r="G367" s="4">
        <v>83.4687848423726</v>
      </c>
      <c r="H367" s="4">
        <v>74.161600695258102</v>
      </c>
      <c r="I367" s="4">
        <v>72.674736308599293</v>
      </c>
      <c r="J367" s="4">
        <v>73.683306075411593</v>
      </c>
      <c r="K367" s="4">
        <v>65.512983445139497</v>
      </c>
      <c r="L367" s="4">
        <v>49.9033397283144</v>
      </c>
    </row>
    <row r="368" spans="1:12" x14ac:dyDescent="0.25">
      <c r="A368" s="8" t="s">
        <v>116</v>
      </c>
      <c r="B368" s="2" t="s">
        <v>186</v>
      </c>
      <c r="C368" s="4">
        <v>166.91810721958501</v>
      </c>
      <c r="D368" s="4">
        <v>156.52446336773599</v>
      </c>
      <c r="E368" s="4">
        <v>146.682482816609</v>
      </c>
      <c r="F368" s="4">
        <v>120.41134869564701</v>
      </c>
      <c r="G368" s="4">
        <v>83.371185868946498</v>
      </c>
      <c r="H368" s="4">
        <v>73.977968110729407</v>
      </c>
      <c r="I368" s="4">
        <v>72.734653484787501</v>
      </c>
      <c r="J368" s="4">
        <v>73.327358796771506</v>
      </c>
      <c r="K368" s="4">
        <v>65.396575491340101</v>
      </c>
      <c r="L368" s="4">
        <v>48.672436242100503</v>
      </c>
    </row>
    <row r="369" spans="1:12" x14ac:dyDescent="0.25">
      <c r="A369" s="8" t="s">
        <v>116</v>
      </c>
      <c r="B369" s="2" t="s">
        <v>187</v>
      </c>
      <c r="C369" s="4">
        <v>166.91595512250299</v>
      </c>
      <c r="D369" s="4">
        <v>156.522511346409</v>
      </c>
      <c r="E369" s="4">
        <v>146.80917029642799</v>
      </c>
      <c r="F369" s="4">
        <v>120.48329609547901</v>
      </c>
      <c r="G369" s="4">
        <v>83.445373301340695</v>
      </c>
      <c r="H369" s="4">
        <v>74.145270750833703</v>
      </c>
      <c r="I369" s="4">
        <v>72.680834483396197</v>
      </c>
      <c r="J369" s="4">
        <v>73.537005422765503</v>
      </c>
      <c r="K369" s="4">
        <v>66.492054309418407</v>
      </c>
      <c r="L369" s="4">
        <v>51.552799182464497</v>
      </c>
    </row>
    <row r="370" spans="1:12" x14ac:dyDescent="0.25">
      <c r="A370" s="8" t="s">
        <v>116</v>
      </c>
      <c r="B370" s="2" t="s">
        <v>188</v>
      </c>
      <c r="C370" s="4">
        <v>166.91810721958501</v>
      </c>
      <c r="D370" s="4">
        <v>156.52469617544401</v>
      </c>
      <c r="E370" s="4">
        <v>146.80959837471599</v>
      </c>
      <c r="F370" s="4">
        <v>120.499292549006</v>
      </c>
      <c r="G370" s="4">
        <v>83.289081605691194</v>
      </c>
      <c r="H370" s="4">
        <v>73.869888639461706</v>
      </c>
      <c r="I370" s="4">
        <v>72.529576426295705</v>
      </c>
      <c r="J370" s="4">
        <v>73.423938135440594</v>
      </c>
      <c r="K370" s="4">
        <v>65.397946370031406</v>
      </c>
      <c r="L370" s="4">
        <v>47.852311989592202</v>
      </c>
    </row>
    <row r="371" spans="1:12" x14ac:dyDescent="0.25">
      <c r="A371" s="8" t="s">
        <v>116</v>
      </c>
      <c r="B371" s="2" t="s">
        <v>189</v>
      </c>
      <c r="C371" s="4">
        <v>166.91810721958501</v>
      </c>
      <c r="D371" s="4">
        <v>156.52469617544401</v>
      </c>
      <c r="E371" s="4">
        <v>146.80959837471599</v>
      </c>
      <c r="F371" s="4">
        <v>120.499292549006</v>
      </c>
      <c r="G371" s="4">
        <v>83.289081605690797</v>
      </c>
      <c r="H371" s="4">
        <v>73.869888639461493</v>
      </c>
      <c r="I371" s="4">
        <v>72.529576426297794</v>
      </c>
      <c r="J371" s="4">
        <v>73.423938135444502</v>
      </c>
      <c r="K371" s="4">
        <v>65.397946370033694</v>
      </c>
      <c r="L371" s="4">
        <v>47.852311989590099</v>
      </c>
    </row>
    <row r="372" spans="1:12" x14ac:dyDescent="0.25">
      <c r="A372" s="8" t="s">
        <v>116</v>
      </c>
      <c r="B372" s="2" t="s">
        <v>190</v>
      </c>
      <c r="C372" s="4">
        <v>166.91810721958501</v>
      </c>
      <c r="D372" s="4">
        <v>156.52469617544401</v>
      </c>
      <c r="E372" s="4">
        <v>146.80959837471499</v>
      </c>
      <c r="F372" s="4">
        <v>120.499292549006</v>
      </c>
      <c r="G372" s="4">
        <v>83.289081605690896</v>
      </c>
      <c r="H372" s="4">
        <v>73.869888639464193</v>
      </c>
      <c r="I372" s="4">
        <v>72.529576426296003</v>
      </c>
      <c r="J372" s="4">
        <v>73.423938135437993</v>
      </c>
      <c r="K372" s="4">
        <v>65.397946370030496</v>
      </c>
      <c r="L372" s="4">
        <v>47.852311987098702</v>
      </c>
    </row>
    <row r="373" spans="1:12" x14ac:dyDescent="0.25">
      <c r="A373" s="8" t="s">
        <v>116</v>
      </c>
      <c r="B373" s="2" t="s">
        <v>191</v>
      </c>
      <c r="C373" s="4">
        <v>166.91595514621699</v>
      </c>
      <c r="D373" s="4">
        <v>156.522511232195</v>
      </c>
      <c r="E373" s="4">
        <v>146.79752541452299</v>
      </c>
      <c r="F373" s="4">
        <v>120.47751259690099</v>
      </c>
      <c r="G373" s="4">
        <v>83.425987555552297</v>
      </c>
      <c r="H373" s="4">
        <v>74.084085103384993</v>
      </c>
      <c r="I373" s="4">
        <v>72.617475364312895</v>
      </c>
      <c r="J373" s="4">
        <v>73.429562470753098</v>
      </c>
      <c r="K373" s="4">
        <v>65.717137196728203</v>
      </c>
      <c r="L373" s="4">
        <v>50.254007087030899</v>
      </c>
    </row>
    <row r="374" spans="1:12" x14ac:dyDescent="0.25">
      <c r="A374" s="8" t="s">
        <v>116</v>
      </c>
      <c r="B374" s="2" t="s">
        <v>192</v>
      </c>
      <c r="C374" s="4">
        <v>166.91595514621699</v>
      </c>
      <c r="D374" s="4">
        <v>156.522511232195</v>
      </c>
      <c r="E374" s="4">
        <v>146.79752541452399</v>
      </c>
      <c r="F374" s="4">
        <v>120.477512596903</v>
      </c>
      <c r="G374" s="4">
        <v>83.425987555555196</v>
      </c>
      <c r="H374" s="4">
        <v>74.084085103385505</v>
      </c>
      <c r="I374" s="4">
        <v>72.617475364313293</v>
      </c>
      <c r="J374" s="4">
        <v>73.429562470753595</v>
      </c>
      <c r="K374" s="4">
        <v>65.717137196721595</v>
      </c>
      <c r="L374" s="4">
        <v>50.254007087501599</v>
      </c>
    </row>
    <row r="375" spans="1:12" x14ac:dyDescent="0.25">
      <c r="A375" s="8" t="s">
        <v>116</v>
      </c>
      <c r="B375" s="2" t="s">
        <v>193</v>
      </c>
      <c r="C375" s="4">
        <v>166.91595514621699</v>
      </c>
      <c r="D375" s="4">
        <v>156.522511232195</v>
      </c>
      <c r="E375" s="4">
        <v>146.79752541452299</v>
      </c>
      <c r="F375" s="4">
        <v>120.4775125969</v>
      </c>
      <c r="G375" s="4">
        <v>83.425987555565001</v>
      </c>
      <c r="H375" s="4">
        <v>74.084085103398294</v>
      </c>
      <c r="I375" s="4">
        <v>72.617475364313094</v>
      </c>
      <c r="J375" s="4">
        <v>73.429562470752799</v>
      </c>
      <c r="K375" s="4">
        <v>65.717137196728402</v>
      </c>
      <c r="L375" s="4">
        <v>50.254007087030899</v>
      </c>
    </row>
    <row r="376" spans="1:12" x14ac:dyDescent="0.25">
      <c r="A376" s="2" t="s">
        <v>117</v>
      </c>
      <c r="B376" s="2" t="s">
        <v>179</v>
      </c>
      <c r="C376" s="4">
        <v>449.44476665569698</v>
      </c>
      <c r="D376" s="4">
        <v>456.72240410497102</v>
      </c>
      <c r="E376" s="4">
        <v>409.07704480612801</v>
      </c>
      <c r="F376" s="4">
        <v>330.93729934830799</v>
      </c>
      <c r="G376" s="4">
        <v>299.63443420035298</v>
      </c>
      <c r="H376" s="4">
        <v>262.583958143622</v>
      </c>
      <c r="I376" s="4">
        <v>236.43061579022901</v>
      </c>
      <c r="J376" s="4">
        <v>136.65850680832901</v>
      </c>
      <c r="K376" s="4">
        <v>73.115139196344202</v>
      </c>
      <c r="L376" s="4">
        <v>74.188750039620103</v>
      </c>
    </row>
    <row r="377" spans="1:12" x14ac:dyDescent="0.25">
      <c r="A377" s="8" t="s">
        <v>117</v>
      </c>
      <c r="B377" s="2" t="s">
        <v>180</v>
      </c>
      <c r="C377" s="4">
        <v>449.44476665569698</v>
      </c>
      <c r="D377" s="4">
        <v>456.72240410497102</v>
      </c>
      <c r="E377" s="4">
        <v>409.07704480612801</v>
      </c>
      <c r="F377" s="4">
        <v>330.93729934830799</v>
      </c>
      <c r="G377" s="4">
        <v>299.63443420035298</v>
      </c>
      <c r="H377" s="4">
        <v>262.583958143622</v>
      </c>
      <c r="I377" s="4">
        <v>236.43061579022901</v>
      </c>
      <c r="J377" s="4">
        <v>136.65850680832699</v>
      </c>
      <c r="K377" s="4">
        <v>73.115139196342795</v>
      </c>
      <c r="L377" s="4">
        <v>74.188750039620402</v>
      </c>
    </row>
    <row r="378" spans="1:12" x14ac:dyDescent="0.25">
      <c r="A378" s="8" t="s">
        <v>117</v>
      </c>
      <c r="B378" s="2" t="s">
        <v>181</v>
      </c>
      <c r="C378" s="4">
        <v>449.44476665569698</v>
      </c>
      <c r="D378" s="4">
        <v>456.72240410497102</v>
      </c>
      <c r="E378" s="4">
        <v>409.07704480612801</v>
      </c>
      <c r="F378" s="4">
        <v>330.93729934830799</v>
      </c>
      <c r="G378" s="4">
        <v>299.63443420035298</v>
      </c>
      <c r="H378" s="4">
        <v>262.583958143622</v>
      </c>
      <c r="I378" s="4">
        <v>236.43061579022901</v>
      </c>
      <c r="J378" s="4">
        <v>136.65850680832801</v>
      </c>
      <c r="K378" s="4">
        <v>73.115139196343094</v>
      </c>
      <c r="L378" s="4">
        <v>74.188750039625205</v>
      </c>
    </row>
    <row r="379" spans="1:12" x14ac:dyDescent="0.25">
      <c r="A379" s="8" t="s">
        <v>117</v>
      </c>
      <c r="B379" s="2" t="s">
        <v>182</v>
      </c>
      <c r="C379" s="4">
        <v>449.44476665569698</v>
      </c>
      <c r="D379" s="4">
        <v>456.72240410497102</v>
      </c>
      <c r="E379" s="4">
        <v>409.07704480612801</v>
      </c>
      <c r="F379" s="4">
        <v>330.93949520415299</v>
      </c>
      <c r="G379" s="4">
        <v>299.64502943043499</v>
      </c>
      <c r="H379" s="4">
        <v>262.58355308908398</v>
      </c>
      <c r="I379" s="4">
        <v>236.43116394934501</v>
      </c>
      <c r="J379" s="4">
        <v>136.73855193248801</v>
      </c>
      <c r="K379" s="4">
        <v>73.118101428032602</v>
      </c>
      <c r="L379" s="4">
        <v>74.049982126837193</v>
      </c>
    </row>
    <row r="380" spans="1:12" x14ac:dyDescent="0.25">
      <c r="A380" s="8" t="s">
        <v>117</v>
      </c>
      <c r="B380" s="2" t="s">
        <v>183</v>
      </c>
      <c r="C380" s="4">
        <v>449.44476665569698</v>
      </c>
      <c r="D380" s="4">
        <v>456.72240410497102</v>
      </c>
      <c r="E380" s="4">
        <v>409.07704480612801</v>
      </c>
      <c r="F380" s="4">
        <v>330.93949520415299</v>
      </c>
      <c r="G380" s="4">
        <v>299.64502943043499</v>
      </c>
      <c r="H380" s="4">
        <v>262.58355308908398</v>
      </c>
      <c r="I380" s="4">
        <v>236.43116394934501</v>
      </c>
      <c r="J380" s="4">
        <v>136.73855193248801</v>
      </c>
      <c r="K380" s="4">
        <v>73.118101428032602</v>
      </c>
      <c r="L380" s="4">
        <v>74.049982126877396</v>
      </c>
    </row>
    <row r="381" spans="1:12" x14ac:dyDescent="0.25">
      <c r="A381" s="8" t="s">
        <v>117</v>
      </c>
      <c r="B381" s="2" t="s">
        <v>184</v>
      </c>
      <c r="C381" s="4">
        <v>449.44476665569698</v>
      </c>
      <c r="D381" s="4">
        <v>456.72240410497102</v>
      </c>
      <c r="E381" s="4">
        <v>409.07704480612801</v>
      </c>
      <c r="F381" s="4">
        <v>330.93949520415299</v>
      </c>
      <c r="G381" s="4">
        <v>299.64502943043499</v>
      </c>
      <c r="H381" s="4">
        <v>262.58355308908398</v>
      </c>
      <c r="I381" s="4">
        <v>236.43116394934501</v>
      </c>
      <c r="J381" s="4">
        <v>136.73855193248801</v>
      </c>
      <c r="K381" s="4">
        <v>73.118101428032602</v>
      </c>
      <c r="L381" s="4">
        <v>74.049982126830699</v>
      </c>
    </row>
    <row r="382" spans="1:12" x14ac:dyDescent="0.25">
      <c r="A382" s="8" t="s">
        <v>117</v>
      </c>
      <c r="B382" s="2" t="s">
        <v>165</v>
      </c>
      <c r="C382" s="4">
        <v>449.44476665569698</v>
      </c>
      <c r="D382" s="4">
        <v>456.72240410497102</v>
      </c>
      <c r="E382" s="4">
        <v>409.07704480612801</v>
      </c>
      <c r="F382" s="4">
        <v>330.938543818742</v>
      </c>
      <c r="G382" s="4">
        <v>299.635755828063</v>
      </c>
      <c r="H382" s="4">
        <v>262.58907774439399</v>
      </c>
      <c r="I382" s="4">
        <v>236.42987699379401</v>
      </c>
      <c r="J382" s="4">
        <v>136.653590420673</v>
      </c>
      <c r="K382" s="4">
        <v>73.154564391708504</v>
      </c>
      <c r="L382" s="4">
        <v>74.249813495637397</v>
      </c>
    </row>
    <row r="383" spans="1:12" x14ac:dyDescent="0.25">
      <c r="A383" s="8" t="s">
        <v>117</v>
      </c>
      <c r="B383" s="2" t="s">
        <v>185</v>
      </c>
      <c r="C383" s="4">
        <v>449.44476665569698</v>
      </c>
      <c r="D383" s="4">
        <v>456.72240410497102</v>
      </c>
      <c r="E383" s="4">
        <v>409.07704480612801</v>
      </c>
      <c r="F383" s="4">
        <v>330.937128167673</v>
      </c>
      <c r="G383" s="4">
        <v>299.644278290297</v>
      </c>
      <c r="H383" s="4">
        <v>262.60526004679502</v>
      </c>
      <c r="I383" s="4">
        <v>236.44091625871599</v>
      </c>
      <c r="J383" s="4">
        <v>136.692562643484</v>
      </c>
      <c r="K383" s="4">
        <v>73.123997382049197</v>
      </c>
      <c r="L383" s="4">
        <v>74.146652940419401</v>
      </c>
    </row>
    <row r="384" spans="1:12" x14ac:dyDescent="0.25">
      <c r="A384" s="8" t="s">
        <v>117</v>
      </c>
      <c r="B384" s="2" t="s">
        <v>186</v>
      </c>
      <c r="C384" s="4">
        <v>449.44476665569698</v>
      </c>
      <c r="D384" s="4">
        <v>456.72240410497102</v>
      </c>
      <c r="E384" s="4">
        <v>409.07704480612801</v>
      </c>
      <c r="F384" s="4">
        <v>330.938364872992</v>
      </c>
      <c r="G384" s="4">
        <v>299.63443420035298</v>
      </c>
      <c r="H384" s="4">
        <v>262.60151062941401</v>
      </c>
      <c r="I384" s="4">
        <v>236.445379173823</v>
      </c>
      <c r="J384" s="4">
        <v>136.621218896561</v>
      </c>
      <c r="K384" s="4">
        <v>73.112297567842802</v>
      </c>
      <c r="L384" s="4">
        <v>74.255561813755406</v>
      </c>
    </row>
    <row r="385" spans="1:12" x14ac:dyDescent="0.25">
      <c r="A385" s="8" t="s">
        <v>117</v>
      </c>
      <c r="B385" s="2" t="s">
        <v>187</v>
      </c>
      <c r="C385" s="4">
        <v>449.44476665569698</v>
      </c>
      <c r="D385" s="4">
        <v>456.72240410497102</v>
      </c>
      <c r="E385" s="4">
        <v>409.07704480612801</v>
      </c>
      <c r="F385" s="4">
        <v>330.937128167673</v>
      </c>
      <c r="G385" s="4">
        <v>299.64356805098998</v>
      </c>
      <c r="H385" s="4">
        <v>262.608248849061</v>
      </c>
      <c r="I385" s="4">
        <v>236.43980365173101</v>
      </c>
      <c r="J385" s="4">
        <v>136.61604921247701</v>
      </c>
      <c r="K385" s="4">
        <v>73.051472773366498</v>
      </c>
      <c r="L385" s="4">
        <v>74.115172164967106</v>
      </c>
    </row>
    <row r="386" spans="1:12" x14ac:dyDescent="0.25">
      <c r="A386" s="8" t="s">
        <v>117</v>
      </c>
      <c r="B386" s="2" t="s">
        <v>188</v>
      </c>
      <c r="C386" s="4">
        <v>449.44476665569698</v>
      </c>
      <c r="D386" s="4">
        <v>456.72240410497102</v>
      </c>
      <c r="E386" s="4">
        <v>409.07704480612801</v>
      </c>
      <c r="F386" s="4">
        <v>330.93729934830799</v>
      </c>
      <c r="G386" s="4">
        <v>299.63443420035298</v>
      </c>
      <c r="H386" s="4">
        <v>262.583958143622</v>
      </c>
      <c r="I386" s="4">
        <v>236.43061579022901</v>
      </c>
      <c r="J386" s="4">
        <v>136.65850680832801</v>
      </c>
      <c r="K386" s="4">
        <v>73.115139196343094</v>
      </c>
      <c r="L386" s="4">
        <v>74.188750039624793</v>
      </c>
    </row>
    <row r="387" spans="1:12" x14ac:dyDescent="0.25">
      <c r="A387" s="8" t="s">
        <v>117</v>
      </c>
      <c r="B387" s="2" t="s">
        <v>189</v>
      </c>
      <c r="C387" s="4">
        <v>449.44476665569698</v>
      </c>
      <c r="D387" s="4">
        <v>456.72240410497102</v>
      </c>
      <c r="E387" s="4">
        <v>409.07704480612801</v>
      </c>
      <c r="F387" s="4">
        <v>330.93729934830799</v>
      </c>
      <c r="G387" s="4">
        <v>299.63443420035298</v>
      </c>
      <c r="H387" s="4">
        <v>262.583958143622</v>
      </c>
      <c r="I387" s="4">
        <v>236.43061579022901</v>
      </c>
      <c r="J387" s="4">
        <v>136.65850680832901</v>
      </c>
      <c r="K387" s="4">
        <v>73.115139196344202</v>
      </c>
      <c r="L387" s="4">
        <v>74.188750039624495</v>
      </c>
    </row>
    <row r="388" spans="1:12" x14ac:dyDescent="0.25">
      <c r="A388" s="8" t="s">
        <v>117</v>
      </c>
      <c r="B388" s="2" t="s">
        <v>190</v>
      </c>
      <c r="C388" s="4">
        <v>449.44476665569698</v>
      </c>
      <c r="D388" s="4">
        <v>456.72240410497102</v>
      </c>
      <c r="E388" s="4">
        <v>409.07704480612801</v>
      </c>
      <c r="F388" s="4">
        <v>330.93729934830799</v>
      </c>
      <c r="G388" s="4">
        <v>299.63443420035298</v>
      </c>
      <c r="H388" s="4">
        <v>262.583958143622</v>
      </c>
      <c r="I388" s="4">
        <v>236.43061579022901</v>
      </c>
      <c r="J388" s="4">
        <v>136.65850680832801</v>
      </c>
      <c r="K388" s="4">
        <v>73.115139196343094</v>
      </c>
      <c r="L388" s="4">
        <v>74.188750039796503</v>
      </c>
    </row>
    <row r="389" spans="1:12" x14ac:dyDescent="0.25">
      <c r="A389" s="8" t="s">
        <v>117</v>
      </c>
      <c r="B389" s="2" t="s">
        <v>191</v>
      </c>
      <c r="C389" s="4">
        <v>449.44476665569698</v>
      </c>
      <c r="D389" s="4">
        <v>456.72240410497102</v>
      </c>
      <c r="E389" s="4">
        <v>409.07704480612801</v>
      </c>
      <c r="F389" s="4">
        <v>330.93949520415299</v>
      </c>
      <c r="G389" s="4">
        <v>299.64502943043499</v>
      </c>
      <c r="H389" s="4">
        <v>262.58355308908398</v>
      </c>
      <c r="I389" s="4">
        <v>236.43116394934501</v>
      </c>
      <c r="J389" s="4">
        <v>136.73855193248801</v>
      </c>
      <c r="K389" s="4">
        <v>73.118101428032602</v>
      </c>
      <c r="L389" s="4">
        <v>74.049982126837307</v>
      </c>
    </row>
    <row r="390" spans="1:12" x14ac:dyDescent="0.25">
      <c r="A390" s="8" t="s">
        <v>117</v>
      </c>
      <c r="B390" s="2" t="s">
        <v>192</v>
      </c>
      <c r="C390" s="4">
        <v>449.44476665569698</v>
      </c>
      <c r="D390" s="4">
        <v>456.72240410497102</v>
      </c>
      <c r="E390" s="4">
        <v>409.07704480612801</v>
      </c>
      <c r="F390" s="4">
        <v>330.93949520415299</v>
      </c>
      <c r="G390" s="4">
        <v>299.64502943043499</v>
      </c>
      <c r="H390" s="4">
        <v>262.58355308908398</v>
      </c>
      <c r="I390" s="4">
        <v>236.43116394934501</v>
      </c>
      <c r="J390" s="4">
        <v>136.73855193248801</v>
      </c>
      <c r="K390" s="4">
        <v>73.118101428032602</v>
      </c>
      <c r="L390" s="4">
        <v>74.0499821268305</v>
      </c>
    </row>
    <row r="391" spans="1:12" x14ac:dyDescent="0.25">
      <c r="A391" s="8" t="s">
        <v>117</v>
      </c>
      <c r="B391" s="2" t="s">
        <v>193</v>
      </c>
      <c r="C391" s="4">
        <v>449.44476665569698</v>
      </c>
      <c r="D391" s="4">
        <v>456.72240410497102</v>
      </c>
      <c r="E391" s="4">
        <v>409.07704480612801</v>
      </c>
      <c r="F391" s="4">
        <v>330.93949520415299</v>
      </c>
      <c r="G391" s="4">
        <v>299.64502943043499</v>
      </c>
      <c r="H391" s="4">
        <v>262.58355308908398</v>
      </c>
      <c r="I391" s="4">
        <v>236.43116394934501</v>
      </c>
      <c r="J391" s="4">
        <v>136.73855193248801</v>
      </c>
      <c r="K391" s="4">
        <v>73.118101428032602</v>
      </c>
      <c r="L391" s="4">
        <v>74.049982126837307</v>
      </c>
    </row>
    <row r="392" spans="1:12" x14ac:dyDescent="0.25">
      <c r="A392" s="2" t="s">
        <v>109</v>
      </c>
      <c r="B392" s="2" t="s">
        <v>166</v>
      </c>
      <c r="C392" s="4">
        <v>6.8711837661264799</v>
      </c>
      <c r="D392" s="4">
        <v>15.648881782142899</v>
      </c>
      <c r="E392" s="4">
        <v>17.7212964008245</v>
      </c>
      <c r="F392" s="4">
        <v>10.5717743125431</v>
      </c>
      <c r="G392" s="4">
        <v>1.5932253456346799E-3</v>
      </c>
      <c r="H392" s="4">
        <v>1.47322534563468E-3</v>
      </c>
      <c r="I392" s="4">
        <v>0.34585496381731101</v>
      </c>
      <c r="J392" s="4">
        <v>0.83914776053794604</v>
      </c>
      <c r="K392" s="4">
        <v>0.83914501813545095</v>
      </c>
      <c r="L392" s="4">
        <v>0.56298997951270802</v>
      </c>
    </row>
    <row r="393" spans="1:12" x14ac:dyDescent="0.25">
      <c r="A393" s="8" t="s">
        <v>109</v>
      </c>
      <c r="B393" s="2" t="s">
        <v>163</v>
      </c>
      <c r="C393" s="4">
        <v>4.2389333965801796</v>
      </c>
      <c r="D393" s="4">
        <v>13.341474232593001</v>
      </c>
      <c r="E393" s="4">
        <v>14.633598532565101</v>
      </c>
      <c r="F393" s="4">
        <v>8.2642607352835107</v>
      </c>
      <c r="G393" s="5"/>
      <c r="H393" s="4">
        <v>0.17730420740116501</v>
      </c>
      <c r="I393" s="4">
        <v>6.03537173532417</v>
      </c>
      <c r="J393" s="4">
        <v>69.665372652128198</v>
      </c>
      <c r="K393" s="4">
        <v>87.216206466727897</v>
      </c>
      <c r="L393" s="4">
        <v>72.437960441955198</v>
      </c>
    </row>
    <row r="394" spans="1:12" x14ac:dyDescent="0.25">
      <c r="A394" s="8" t="s">
        <v>109</v>
      </c>
      <c r="B394" s="2" t="s">
        <v>167</v>
      </c>
      <c r="C394" s="4">
        <v>6.5443779678513296</v>
      </c>
      <c r="D394" s="4">
        <v>15.6469188038642</v>
      </c>
      <c r="E394" s="4">
        <v>16.939035545720898</v>
      </c>
      <c r="F394" s="4">
        <v>10.5717754667991</v>
      </c>
      <c r="G394" s="5"/>
      <c r="H394" s="4">
        <v>0.165648804836217</v>
      </c>
      <c r="I394" s="4">
        <v>6.0276738555772296</v>
      </c>
      <c r="J394" s="4">
        <v>117.86491457249601</v>
      </c>
      <c r="K394" s="4">
        <v>87.177016766161202</v>
      </c>
      <c r="L394" s="4">
        <v>79.329472274113598</v>
      </c>
    </row>
    <row r="395" spans="1:12" x14ac:dyDescent="0.25">
      <c r="A395" s="8" t="s">
        <v>109</v>
      </c>
      <c r="B395" s="2" t="s">
        <v>168</v>
      </c>
      <c r="C395" s="4">
        <v>6.0072820831088203</v>
      </c>
      <c r="D395" s="4">
        <v>15.1098229191216</v>
      </c>
      <c r="E395" s="4">
        <v>16.4019396609783</v>
      </c>
      <c r="F395" s="4">
        <v>10.032609421812101</v>
      </c>
      <c r="G395" s="5"/>
      <c r="H395" s="4">
        <v>0.164555297608388</v>
      </c>
      <c r="I395" s="4">
        <v>6.9393281007483099</v>
      </c>
      <c r="J395" s="4">
        <v>70.663525955485696</v>
      </c>
      <c r="K395" s="4">
        <v>89.3406883914422</v>
      </c>
      <c r="L395" s="4">
        <v>73.093090114389696</v>
      </c>
    </row>
    <row r="396" spans="1:12" x14ac:dyDescent="0.25">
      <c r="A396" s="8" t="s">
        <v>109</v>
      </c>
      <c r="B396" s="2" t="s">
        <v>169</v>
      </c>
      <c r="C396" s="4">
        <v>4.2389333965801796</v>
      </c>
      <c r="D396" s="4">
        <v>13.341474232593001</v>
      </c>
      <c r="E396" s="4">
        <v>14.633590974449801</v>
      </c>
      <c r="F396" s="4">
        <v>8.2663308955279806</v>
      </c>
      <c r="G396" s="5"/>
      <c r="H396" s="4">
        <v>0.165648804836215</v>
      </c>
      <c r="I396" s="4">
        <v>5.7674608178128697</v>
      </c>
      <c r="J396" s="4">
        <v>67.434135975148294</v>
      </c>
      <c r="K396" s="4">
        <v>86.932610633301806</v>
      </c>
      <c r="L396" s="4">
        <v>75.738955756820999</v>
      </c>
    </row>
    <row r="397" spans="1:12" x14ac:dyDescent="0.25">
      <c r="A397" s="8" t="s">
        <v>109</v>
      </c>
      <c r="B397" s="2" t="s">
        <v>170</v>
      </c>
      <c r="C397" s="4">
        <v>6.0847391196400196</v>
      </c>
      <c r="D397" s="4">
        <v>15.1872799556528</v>
      </c>
      <c r="E397" s="4">
        <v>16.4793966975096</v>
      </c>
      <c r="F397" s="4">
        <v>10.110066458343301</v>
      </c>
      <c r="G397" s="5"/>
      <c r="H397" s="4">
        <v>0.164555297608389</v>
      </c>
      <c r="I397" s="4">
        <v>6.90602752661915</v>
      </c>
      <c r="J397" s="4">
        <v>70.6718194202615</v>
      </c>
      <c r="K397" s="4">
        <v>89.357094017530898</v>
      </c>
      <c r="L397" s="4">
        <v>73.102178456826095</v>
      </c>
    </row>
    <row r="398" spans="1:12" x14ac:dyDescent="0.25">
      <c r="A398" s="8" t="s">
        <v>109</v>
      </c>
      <c r="B398" s="2" t="s">
        <v>171</v>
      </c>
      <c r="C398" s="4">
        <v>6.0847391174738101</v>
      </c>
      <c r="D398" s="4">
        <v>15.1872799534866</v>
      </c>
      <c r="E398" s="4">
        <v>16.0566709528959</v>
      </c>
      <c r="F398" s="4">
        <v>10.110066456177201</v>
      </c>
      <c r="G398" s="5"/>
      <c r="H398" s="4">
        <v>0.16455529760839399</v>
      </c>
      <c r="I398" s="4">
        <v>6.90602751761008</v>
      </c>
      <c r="J398" s="4">
        <v>70.671819385440003</v>
      </c>
      <c r="K398" s="4">
        <v>89.357094017248997</v>
      </c>
      <c r="L398" s="4">
        <v>73.102178457035805</v>
      </c>
    </row>
    <row r="399" spans="1:12" x14ac:dyDescent="0.25">
      <c r="A399" s="8" t="s">
        <v>109</v>
      </c>
      <c r="B399" s="2" t="s">
        <v>172</v>
      </c>
      <c r="C399" s="4">
        <v>6.5443779678513501</v>
      </c>
      <c r="D399" s="4">
        <v>15.6469188038641</v>
      </c>
      <c r="E399" s="4">
        <v>16.516309803273199</v>
      </c>
      <c r="F399" s="4">
        <v>10.569705306554599</v>
      </c>
      <c r="G399" s="5"/>
      <c r="H399" s="4">
        <v>0.164555297608381</v>
      </c>
      <c r="I399" s="4">
        <v>6.7221719773475801</v>
      </c>
      <c r="J399" s="4">
        <v>70.671819385239402</v>
      </c>
      <c r="K399" s="4">
        <v>89.357094017426803</v>
      </c>
      <c r="L399" s="4">
        <v>69.826316234507402</v>
      </c>
    </row>
    <row r="400" spans="1:12" x14ac:dyDescent="0.25">
      <c r="A400" s="8" t="s">
        <v>109</v>
      </c>
      <c r="B400" s="2" t="s">
        <v>173</v>
      </c>
      <c r="C400" s="4">
        <v>4.2389333965801796</v>
      </c>
      <c r="D400" s="4">
        <v>13.341474232593001</v>
      </c>
      <c r="E400" s="4">
        <v>14.633590974449801</v>
      </c>
      <c r="F400" s="4">
        <v>8.26633089552797</v>
      </c>
      <c r="G400" s="5"/>
      <c r="H400" s="4">
        <v>0.165648804836214</v>
      </c>
      <c r="I400" s="4">
        <v>5.7674608178149303</v>
      </c>
      <c r="J400" s="4">
        <v>67.435115295214601</v>
      </c>
      <c r="K400" s="4">
        <v>86.932610633301707</v>
      </c>
      <c r="L400" s="4">
        <v>75.7389557568209</v>
      </c>
    </row>
    <row r="401" spans="1:12" x14ac:dyDescent="0.25">
      <c r="A401" s="8" t="s">
        <v>109</v>
      </c>
      <c r="B401" s="2" t="s">
        <v>174</v>
      </c>
      <c r="C401" s="4">
        <v>4.2389333965801796</v>
      </c>
      <c r="D401" s="4">
        <v>13.341474232593001</v>
      </c>
      <c r="E401" s="4">
        <v>14.633590974449801</v>
      </c>
      <c r="F401" s="4">
        <v>8.2663308955279806</v>
      </c>
      <c r="G401" s="5"/>
      <c r="H401" s="4">
        <v>0.16564880483622499</v>
      </c>
      <c r="I401" s="4">
        <v>5.7674608178089404</v>
      </c>
      <c r="J401" s="4">
        <v>67.435115295202806</v>
      </c>
      <c r="K401" s="4">
        <v>86.932610633302005</v>
      </c>
      <c r="L401" s="4">
        <v>75.738955756820999</v>
      </c>
    </row>
    <row r="402" spans="1:12" x14ac:dyDescent="0.25">
      <c r="A402" s="8" t="s">
        <v>109</v>
      </c>
      <c r="B402" s="2" t="s">
        <v>175</v>
      </c>
      <c r="C402" s="4">
        <v>4.2389333965802196</v>
      </c>
      <c r="D402" s="4">
        <v>13.341474232593001</v>
      </c>
      <c r="E402" s="4">
        <v>14.633590974449699</v>
      </c>
      <c r="F402" s="4">
        <v>8.26633089552797</v>
      </c>
      <c r="G402" s="5"/>
      <c r="H402" s="4">
        <v>0.165648804836216</v>
      </c>
      <c r="I402" s="4">
        <v>5.7674608178086304</v>
      </c>
      <c r="J402" s="4">
        <v>67.434135975172495</v>
      </c>
      <c r="K402" s="4">
        <v>86.932610633301707</v>
      </c>
      <c r="L402" s="4">
        <v>75.7389557568209</v>
      </c>
    </row>
    <row r="403" spans="1:12" x14ac:dyDescent="0.25">
      <c r="A403" s="8" t="s">
        <v>109</v>
      </c>
      <c r="B403" s="2" t="s">
        <v>164</v>
      </c>
      <c r="C403" s="4">
        <v>4.2389333965802196</v>
      </c>
      <c r="D403" s="4">
        <v>13.341474232593001</v>
      </c>
      <c r="E403" s="4">
        <v>14.633598532565101</v>
      </c>
      <c r="F403" s="4">
        <v>8.2642607352835107</v>
      </c>
      <c r="G403" s="5"/>
      <c r="H403" s="4">
        <v>0.17730420740116401</v>
      </c>
      <c r="I403" s="4">
        <v>5.6695147682687903</v>
      </c>
      <c r="J403" s="4">
        <v>69.664393332152997</v>
      </c>
      <c r="K403" s="4">
        <v>87.216206466820296</v>
      </c>
      <c r="L403" s="4">
        <v>69.162098219825495</v>
      </c>
    </row>
    <row r="404" spans="1:12" x14ac:dyDescent="0.25">
      <c r="A404" s="8" t="s">
        <v>109</v>
      </c>
      <c r="B404" s="2" t="s">
        <v>176</v>
      </c>
      <c r="C404" s="4">
        <v>6.5443779678513296</v>
      </c>
      <c r="D404" s="4">
        <v>15.6469188038641</v>
      </c>
      <c r="E404" s="4">
        <v>16.939035545720898</v>
      </c>
      <c r="F404" s="4">
        <v>10.5717754667991</v>
      </c>
      <c r="G404" s="5"/>
      <c r="H404" s="4">
        <v>0.165648804836215</v>
      </c>
      <c r="I404" s="4">
        <v>6.02767385557721</v>
      </c>
      <c r="J404" s="4">
        <v>117.86491457249601</v>
      </c>
      <c r="K404" s="4">
        <v>87.177016766355294</v>
      </c>
      <c r="L404" s="4">
        <v>79.242092274307694</v>
      </c>
    </row>
    <row r="405" spans="1:12" x14ac:dyDescent="0.25">
      <c r="A405" s="8" t="s">
        <v>109</v>
      </c>
      <c r="B405" s="2" t="s">
        <v>177</v>
      </c>
      <c r="C405" s="4">
        <v>6.0072820800775704</v>
      </c>
      <c r="D405" s="4">
        <v>15.109822916090399</v>
      </c>
      <c r="E405" s="4">
        <v>16.401939657947199</v>
      </c>
      <c r="F405" s="4">
        <v>10.032609418780901</v>
      </c>
      <c r="G405" s="5"/>
      <c r="H405" s="4">
        <v>0.164555297608382</v>
      </c>
      <c r="I405" s="4">
        <v>6.9393281019885</v>
      </c>
      <c r="J405" s="4">
        <v>70.663525955183502</v>
      </c>
      <c r="K405" s="4">
        <v>89.340688391039905</v>
      </c>
      <c r="L405" s="4">
        <v>73.0930901139225</v>
      </c>
    </row>
    <row r="406" spans="1:12" x14ac:dyDescent="0.25">
      <c r="A406" s="8" t="s">
        <v>109</v>
      </c>
      <c r="B406" s="2" t="s">
        <v>178</v>
      </c>
      <c r="C406" s="4">
        <v>6.5443779678513403</v>
      </c>
      <c r="D406" s="4">
        <v>15.6469188038642</v>
      </c>
      <c r="E406" s="4">
        <v>16.939035545721001</v>
      </c>
      <c r="F406" s="4">
        <v>10.571775466799201</v>
      </c>
      <c r="G406" s="5"/>
      <c r="H406" s="4">
        <v>0.16564880483621999</v>
      </c>
      <c r="I406" s="4">
        <v>5.7674608178089297</v>
      </c>
      <c r="J406" s="4">
        <v>67.435115295212498</v>
      </c>
      <c r="K406" s="4">
        <v>86.932610633301906</v>
      </c>
      <c r="L406" s="4">
        <v>75.738955756820801</v>
      </c>
    </row>
    <row r="407" spans="1:12" x14ac:dyDescent="0.25">
      <c r="A407" s="2" t="s">
        <v>110</v>
      </c>
      <c r="B407" s="2" t="s">
        <v>166</v>
      </c>
      <c r="C407" s="4">
        <v>60.868608318191797</v>
      </c>
      <c r="D407" s="4">
        <v>58.926733976484499</v>
      </c>
      <c r="E407" s="4">
        <v>51.196200350239998</v>
      </c>
      <c r="F407" s="4">
        <v>47.942317142890403</v>
      </c>
      <c r="G407" s="4">
        <v>40.900592165178303</v>
      </c>
      <c r="H407" s="4">
        <v>37.597488493732598</v>
      </c>
      <c r="I407" s="4">
        <v>34.501887629292597</v>
      </c>
      <c r="J407" s="4">
        <v>31.722265645947601</v>
      </c>
      <c r="K407" s="4">
        <v>29.216354523804899</v>
      </c>
      <c r="L407" s="4">
        <v>26.740299446303499</v>
      </c>
    </row>
    <row r="408" spans="1:12" x14ac:dyDescent="0.25">
      <c r="A408" s="8" t="s">
        <v>110</v>
      </c>
      <c r="B408" s="2" t="s">
        <v>163</v>
      </c>
      <c r="C408" s="4">
        <v>60.868608318191797</v>
      </c>
      <c r="D408" s="4">
        <v>58.923317355236797</v>
      </c>
      <c r="E408" s="4">
        <v>51.451015591384198</v>
      </c>
      <c r="F408" s="4">
        <v>47.943924063355297</v>
      </c>
      <c r="G408" s="4">
        <v>40.836699491601301</v>
      </c>
      <c r="H408" s="4">
        <v>37.497916797396798</v>
      </c>
      <c r="I408" s="4">
        <v>34.267123568523601</v>
      </c>
      <c r="J408" s="4">
        <v>31.0752280356526</v>
      </c>
      <c r="K408" s="4">
        <v>28.266517152379699</v>
      </c>
      <c r="L408" s="4">
        <v>25.711191828985399</v>
      </c>
    </row>
    <row r="409" spans="1:12" x14ac:dyDescent="0.25">
      <c r="A409" s="8" t="s">
        <v>110</v>
      </c>
      <c r="B409" s="2" t="s">
        <v>167</v>
      </c>
      <c r="C409" s="4">
        <v>60.868608318191797</v>
      </c>
      <c r="D409" s="4">
        <v>58.923317355236797</v>
      </c>
      <c r="E409" s="4">
        <v>51.451064058206398</v>
      </c>
      <c r="F409" s="4">
        <v>47.943965511677</v>
      </c>
      <c r="G409" s="4">
        <v>40.836699491601301</v>
      </c>
      <c r="H409" s="4">
        <v>37.497916797396798</v>
      </c>
      <c r="I409" s="4">
        <v>34.267123568523601</v>
      </c>
      <c r="J409" s="4">
        <v>31.025330551413099</v>
      </c>
      <c r="K409" s="4">
        <v>28.266431527012401</v>
      </c>
      <c r="L409" s="4">
        <v>25.711664758119301</v>
      </c>
    </row>
    <row r="410" spans="1:12" x14ac:dyDescent="0.25">
      <c r="A410" s="8" t="s">
        <v>110</v>
      </c>
      <c r="B410" s="2" t="s">
        <v>168</v>
      </c>
      <c r="C410" s="4">
        <v>60.868608318191797</v>
      </c>
      <c r="D410" s="4">
        <v>58.923316010775999</v>
      </c>
      <c r="E410" s="4">
        <v>51.448107398419403</v>
      </c>
      <c r="F410" s="4">
        <v>47.9441649524273</v>
      </c>
      <c r="G410" s="4">
        <v>40.836798401820801</v>
      </c>
      <c r="H410" s="4">
        <v>37.497916797396798</v>
      </c>
      <c r="I410" s="4">
        <v>34.267123568523601</v>
      </c>
      <c r="J410" s="4">
        <v>31.075228602645399</v>
      </c>
      <c r="K410" s="4">
        <v>28.2667993360498</v>
      </c>
      <c r="L410" s="4">
        <v>25.711191828985399</v>
      </c>
    </row>
    <row r="411" spans="1:12" x14ac:dyDescent="0.25">
      <c r="A411" s="8" t="s">
        <v>110</v>
      </c>
      <c r="B411" s="2" t="s">
        <v>169</v>
      </c>
      <c r="C411" s="4">
        <v>60.868608318191797</v>
      </c>
      <c r="D411" s="4">
        <v>58.923317355236797</v>
      </c>
      <c r="E411" s="4">
        <v>51.451064058206398</v>
      </c>
      <c r="F411" s="4">
        <v>47.943965511677</v>
      </c>
      <c r="G411" s="4">
        <v>40.836699491601301</v>
      </c>
      <c r="H411" s="4">
        <v>37.497916797396798</v>
      </c>
      <c r="I411" s="4">
        <v>34.267123568523601</v>
      </c>
      <c r="J411" s="4">
        <v>31.0270976010362</v>
      </c>
      <c r="K411" s="4">
        <v>28.266466258437202</v>
      </c>
      <c r="L411" s="4">
        <v>25.711224601599898</v>
      </c>
    </row>
    <row r="412" spans="1:12" x14ac:dyDescent="0.25">
      <c r="A412" s="8" t="s">
        <v>110</v>
      </c>
      <c r="B412" s="2" t="s">
        <v>170</v>
      </c>
      <c r="C412" s="4">
        <v>60.868608318191797</v>
      </c>
      <c r="D412" s="4">
        <v>58.923316010775999</v>
      </c>
      <c r="E412" s="4">
        <v>51.448107398419403</v>
      </c>
      <c r="F412" s="4">
        <v>47.9441649524273</v>
      </c>
      <c r="G412" s="4">
        <v>40.836798401820801</v>
      </c>
      <c r="H412" s="4">
        <v>37.497916797396798</v>
      </c>
      <c r="I412" s="4">
        <v>34.267123568523601</v>
      </c>
      <c r="J412" s="4">
        <v>31.075228602645399</v>
      </c>
      <c r="K412" s="4">
        <v>28.2667993360498</v>
      </c>
      <c r="L412" s="4">
        <v>25.711191828985399</v>
      </c>
    </row>
    <row r="413" spans="1:12" x14ac:dyDescent="0.25">
      <c r="A413" s="8" t="s">
        <v>110</v>
      </c>
      <c r="B413" s="2" t="s">
        <v>171</v>
      </c>
      <c r="C413" s="4">
        <v>60.868608318191797</v>
      </c>
      <c r="D413" s="4">
        <v>58.923316010775999</v>
      </c>
      <c r="E413" s="4">
        <v>51.448107398419403</v>
      </c>
      <c r="F413" s="4">
        <v>47.9441649524273</v>
      </c>
      <c r="G413" s="4">
        <v>40.836798401820801</v>
      </c>
      <c r="H413" s="4">
        <v>37.497916797396798</v>
      </c>
      <c r="I413" s="4">
        <v>34.267123568523601</v>
      </c>
      <c r="J413" s="4">
        <v>31.075228602645399</v>
      </c>
      <c r="K413" s="4">
        <v>28.2667993360498</v>
      </c>
      <c r="L413" s="4">
        <v>25.711191828985399</v>
      </c>
    </row>
    <row r="414" spans="1:12" x14ac:dyDescent="0.25">
      <c r="A414" s="8" t="s">
        <v>110</v>
      </c>
      <c r="B414" s="2" t="s">
        <v>172</v>
      </c>
      <c r="C414" s="4">
        <v>60.868608318191797</v>
      </c>
      <c r="D414" s="4">
        <v>58.923316010775999</v>
      </c>
      <c r="E414" s="4">
        <v>51.448107398419403</v>
      </c>
      <c r="F414" s="4">
        <v>47.9441649524273</v>
      </c>
      <c r="G414" s="4">
        <v>40.836798401820801</v>
      </c>
      <c r="H414" s="4">
        <v>37.497916797396798</v>
      </c>
      <c r="I414" s="4">
        <v>34.267123568523601</v>
      </c>
      <c r="J414" s="4">
        <v>31.075228602645399</v>
      </c>
      <c r="K414" s="4">
        <v>28.2667993360498</v>
      </c>
      <c r="L414" s="4">
        <v>25.711191828985399</v>
      </c>
    </row>
    <row r="415" spans="1:12" x14ac:dyDescent="0.25">
      <c r="A415" s="8" t="s">
        <v>110</v>
      </c>
      <c r="B415" s="2" t="s">
        <v>173</v>
      </c>
      <c r="C415" s="4">
        <v>60.868608318191797</v>
      </c>
      <c r="D415" s="4">
        <v>58.923317355236797</v>
      </c>
      <c r="E415" s="4">
        <v>51.451064058206398</v>
      </c>
      <c r="F415" s="4">
        <v>47.943965511677099</v>
      </c>
      <c r="G415" s="4">
        <v>40.836699491601301</v>
      </c>
      <c r="H415" s="4">
        <v>37.497916797396798</v>
      </c>
      <c r="I415" s="4">
        <v>34.267123568523601</v>
      </c>
      <c r="J415" s="4">
        <v>31.0270976010362</v>
      </c>
      <c r="K415" s="4">
        <v>28.266466258437099</v>
      </c>
      <c r="L415" s="4">
        <v>25.711224601599898</v>
      </c>
    </row>
    <row r="416" spans="1:12" x14ac:dyDescent="0.25">
      <c r="A416" s="8" t="s">
        <v>110</v>
      </c>
      <c r="B416" s="2" t="s">
        <v>174</v>
      </c>
      <c r="C416" s="4">
        <v>60.868608318191797</v>
      </c>
      <c r="D416" s="4">
        <v>58.923317355236797</v>
      </c>
      <c r="E416" s="4">
        <v>51.451064058206398</v>
      </c>
      <c r="F416" s="4">
        <v>47.943965511677</v>
      </c>
      <c r="G416" s="4">
        <v>40.836699491601301</v>
      </c>
      <c r="H416" s="4">
        <v>37.497916797396798</v>
      </c>
      <c r="I416" s="4">
        <v>34.267123568523601</v>
      </c>
      <c r="J416" s="4">
        <v>31.0270976010362</v>
      </c>
      <c r="K416" s="4">
        <v>28.266466258437202</v>
      </c>
      <c r="L416" s="4">
        <v>25.711224601599898</v>
      </c>
    </row>
    <row r="417" spans="1:12" x14ac:dyDescent="0.25">
      <c r="A417" s="8" t="s">
        <v>110</v>
      </c>
      <c r="B417" s="2" t="s">
        <v>175</v>
      </c>
      <c r="C417" s="4">
        <v>60.868608318191797</v>
      </c>
      <c r="D417" s="4">
        <v>58.923317355236797</v>
      </c>
      <c r="E417" s="4">
        <v>51.451064058206398</v>
      </c>
      <c r="F417" s="4">
        <v>47.943965511677</v>
      </c>
      <c r="G417" s="4">
        <v>40.836699491601301</v>
      </c>
      <c r="H417" s="4">
        <v>37.497916797396798</v>
      </c>
      <c r="I417" s="4">
        <v>34.267123568523601</v>
      </c>
      <c r="J417" s="4">
        <v>31.0270976010362</v>
      </c>
      <c r="K417" s="4">
        <v>28.266466258437202</v>
      </c>
      <c r="L417" s="4">
        <v>25.711224601599898</v>
      </c>
    </row>
    <row r="418" spans="1:12" x14ac:dyDescent="0.25">
      <c r="A418" s="8" t="s">
        <v>110</v>
      </c>
      <c r="B418" s="2" t="s">
        <v>164</v>
      </c>
      <c r="C418" s="4">
        <v>60.868608318191797</v>
      </c>
      <c r="D418" s="4">
        <v>58.923317355236797</v>
      </c>
      <c r="E418" s="4">
        <v>51.451015591384198</v>
      </c>
      <c r="F418" s="4">
        <v>47.943924063355297</v>
      </c>
      <c r="G418" s="4">
        <v>40.836699491601301</v>
      </c>
      <c r="H418" s="4">
        <v>37.497916797396798</v>
      </c>
      <c r="I418" s="4">
        <v>34.267123568523601</v>
      </c>
      <c r="J418" s="4">
        <v>31.0752280356526</v>
      </c>
      <c r="K418" s="4">
        <v>28.266517152379699</v>
      </c>
      <c r="L418" s="4">
        <v>25.711191828985399</v>
      </c>
    </row>
    <row r="419" spans="1:12" x14ac:dyDescent="0.25">
      <c r="A419" s="8" t="s">
        <v>110</v>
      </c>
      <c r="B419" s="2" t="s">
        <v>176</v>
      </c>
      <c r="C419" s="4">
        <v>60.868608318191797</v>
      </c>
      <c r="D419" s="4">
        <v>58.923317355236797</v>
      </c>
      <c r="E419" s="4">
        <v>51.451064058206398</v>
      </c>
      <c r="F419" s="4">
        <v>47.943965511677</v>
      </c>
      <c r="G419" s="4">
        <v>40.836699491601301</v>
      </c>
      <c r="H419" s="4">
        <v>37.497916797396798</v>
      </c>
      <c r="I419" s="4">
        <v>34.267123568523601</v>
      </c>
      <c r="J419" s="4">
        <v>31.025330551413099</v>
      </c>
      <c r="K419" s="4">
        <v>28.266431527012401</v>
      </c>
      <c r="L419" s="4">
        <v>25.711664758119301</v>
      </c>
    </row>
    <row r="420" spans="1:12" x14ac:dyDescent="0.25">
      <c r="A420" s="8" t="s">
        <v>110</v>
      </c>
      <c r="B420" s="2" t="s">
        <v>177</v>
      </c>
      <c r="C420" s="4">
        <v>60.868608318191797</v>
      </c>
      <c r="D420" s="4">
        <v>58.923316010775999</v>
      </c>
      <c r="E420" s="4">
        <v>51.448107398419403</v>
      </c>
      <c r="F420" s="4">
        <v>47.9441649524273</v>
      </c>
      <c r="G420" s="4">
        <v>40.836798401820801</v>
      </c>
      <c r="H420" s="4">
        <v>37.497916797396798</v>
      </c>
      <c r="I420" s="4">
        <v>34.267123568523601</v>
      </c>
      <c r="J420" s="4">
        <v>31.075228602645399</v>
      </c>
      <c r="K420" s="4">
        <v>28.2667993360498</v>
      </c>
      <c r="L420" s="4">
        <v>25.711191828985399</v>
      </c>
    </row>
    <row r="421" spans="1:12" x14ac:dyDescent="0.25">
      <c r="A421" s="8" t="s">
        <v>110</v>
      </c>
      <c r="B421" s="2" t="s">
        <v>178</v>
      </c>
      <c r="C421" s="4">
        <v>60.868608318191797</v>
      </c>
      <c r="D421" s="4">
        <v>58.923317355236797</v>
      </c>
      <c r="E421" s="4">
        <v>51.451064058206398</v>
      </c>
      <c r="F421" s="4">
        <v>47.943965511677</v>
      </c>
      <c r="G421" s="4">
        <v>40.836699491601301</v>
      </c>
      <c r="H421" s="4">
        <v>37.497916797396798</v>
      </c>
      <c r="I421" s="4">
        <v>34.267123568523601</v>
      </c>
      <c r="J421" s="4">
        <v>31.0270976010362</v>
      </c>
      <c r="K421" s="4">
        <v>28.266466258437202</v>
      </c>
      <c r="L421" s="4">
        <v>25.711224601599898</v>
      </c>
    </row>
    <row r="422" spans="1:12" x14ac:dyDescent="0.25">
      <c r="A422" s="2" t="s">
        <v>111</v>
      </c>
      <c r="B422" s="2" t="s">
        <v>166</v>
      </c>
      <c r="C422" s="4">
        <v>5006.5241170996196</v>
      </c>
      <c r="D422" s="4">
        <v>3779.9212846654</v>
      </c>
      <c r="E422" s="4">
        <v>1242.2714251057801</v>
      </c>
      <c r="F422" s="4">
        <v>1042.60234623621</v>
      </c>
      <c r="G422" s="4">
        <v>903.07040974005201</v>
      </c>
      <c r="H422" s="4">
        <v>838.29123932433595</v>
      </c>
      <c r="I422" s="4">
        <v>756.21357387537205</v>
      </c>
      <c r="J422" s="4">
        <v>634.66398104257496</v>
      </c>
      <c r="K422" s="4">
        <v>550.488471897826</v>
      </c>
      <c r="L422" s="4">
        <v>478.28051363620199</v>
      </c>
    </row>
    <row r="423" spans="1:12" x14ac:dyDescent="0.25">
      <c r="A423" s="8" t="s">
        <v>111</v>
      </c>
      <c r="B423" s="2" t="s">
        <v>163</v>
      </c>
      <c r="C423" s="4">
        <v>5006.5241170996196</v>
      </c>
      <c r="D423" s="4">
        <v>3779.9215579819402</v>
      </c>
      <c r="E423" s="4">
        <v>1242.2714251057801</v>
      </c>
      <c r="F423" s="4">
        <v>955.45630302824998</v>
      </c>
      <c r="G423" s="4">
        <v>470.96220341034899</v>
      </c>
      <c r="H423" s="4">
        <v>121.256582412288</v>
      </c>
      <c r="I423" s="4">
        <v>127.921030304322</v>
      </c>
      <c r="J423" s="4">
        <v>159.666620189497</v>
      </c>
      <c r="K423" s="4">
        <v>174.79939628941801</v>
      </c>
      <c r="L423" s="4">
        <v>156.57913640832899</v>
      </c>
    </row>
    <row r="424" spans="1:12" x14ac:dyDescent="0.25">
      <c r="A424" s="8" t="s">
        <v>111</v>
      </c>
      <c r="B424" s="2" t="s">
        <v>167</v>
      </c>
      <c r="C424" s="4">
        <v>5006.5241170996196</v>
      </c>
      <c r="D424" s="4">
        <v>3779.9215579819402</v>
      </c>
      <c r="E424" s="4">
        <v>1242.2714251057801</v>
      </c>
      <c r="F424" s="4">
        <v>954.18881338737799</v>
      </c>
      <c r="G424" s="4">
        <v>477.72336210933003</v>
      </c>
      <c r="H424" s="4">
        <v>122.187064682429</v>
      </c>
      <c r="I424" s="4">
        <v>128.360341454901</v>
      </c>
      <c r="J424" s="4">
        <v>159.933059005844</v>
      </c>
      <c r="K424" s="4">
        <v>175.303804085416</v>
      </c>
      <c r="L424" s="4">
        <v>161.52860101965001</v>
      </c>
    </row>
    <row r="425" spans="1:12" x14ac:dyDescent="0.25">
      <c r="A425" s="8" t="s">
        <v>111</v>
      </c>
      <c r="B425" s="2" t="s">
        <v>168</v>
      </c>
      <c r="C425" s="4">
        <v>5006.5241170996196</v>
      </c>
      <c r="D425" s="4">
        <v>3779.9215579819402</v>
      </c>
      <c r="E425" s="4">
        <v>1242.2714251057801</v>
      </c>
      <c r="F425" s="4">
        <v>955.11955274746799</v>
      </c>
      <c r="G425" s="4">
        <v>471.20507940177902</v>
      </c>
      <c r="H425" s="4">
        <v>120.987245847724</v>
      </c>
      <c r="I425" s="4">
        <v>128.35884478129901</v>
      </c>
      <c r="J425" s="4">
        <v>159.434268288483</v>
      </c>
      <c r="K425" s="4">
        <v>175.16617050718699</v>
      </c>
      <c r="L425" s="4">
        <v>156.123064368884</v>
      </c>
    </row>
    <row r="426" spans="1:12" x14ac:dyDescent="0.25">
      <c r="A426" s="8" t="s">
        <v>111</v>
      </c>
      <c r="B426" s="2" t="s">
        <v>169</v>
      </c>
      <c r="C426" s="4">
        <v>5006.5241170996196</v>
      </c>
      <c r="D426" s="4">
        <v>3779.9215579819502</v>
      </c>
      <c r="E426" s="4">
        <v>1242.2714251057801</v>
      </c>
      <c r="F426" s="4">
        <v>954.22401608873304</v>
      </c>
      <c r="G426" s="4">
        <v>477.69257930229702</v>
      </c>
      <c r="H426" s="4">
        <v>122.198674558603</v>
      </c>
      <c r="I426" s="4">
        <v>128.645925881506</v>
      </c>
      <c r="J426" s="4">
        <v>162.64682350234901</v>
      </c>
      <c r="K426" s="4">
        <v>180.84981525133699</v>
      </c>
      <c r="L426" s="4">
        <v>168.10851645414101</v>
      </c>
    </row>
    <row r="427" spans="1:12" x14ac:dyDescent="0.25">
      <c r="A427" s="8" t="s">
        <v>111</v>
      </c>
      <c r="B427" s="2" t="s">
        <v>170</v>
      </c>
      <c r="C427" s="4">
        <v>5006.5241170996196</v>
      </c>
      <c r="D427" s="4">
        <v>3779.9215579819502</v>
      </c>
      <c r="E427" s="4">
        <v>1242.2714251057801</v>
      </c>
      <c r="F427" s="4">
        <v>955.12034941134903</v>
      </c>
      <c r="G427" s="4">
        <v>471.18881510047498</v>
      </c>
      <c r="H427" s="4">
        <v>120.993633694176</v>
      </c>
      <c r="I427" s="4">
        <v>128.36148723610299</v>
      </c>
      <c r="J427" s="4">
        <v>159.44461290364001</v>
      </c>
      <c r="K427" s="4">
        <v>175.17651512309999</v>
      </c>
      <c r="L427" s="4">
        <v>155.51402574481901</v>
      </c>
    </row>
    <row r="428" spans="1:12" x14ac:dyDescent="0.25">
      <c r="A428" s="8" t="s">
        <v>111</v>
      </c>
      <c r="B428" s="2" t="s">
        <v>171</v>
      </c>
      <c r="C428" s="4">
        <v>5006.5241170996196</v>
      </c>
      <c r="D428" s="4">
        <v>3779.9215579819402</v>
      </c>
      <c r="E428" s="4">
        <v>1242.2714251057801</v>
      </c>
      <c r="F428" s="4">
        <v>955.12034941135801</v>
      </c>
      <c r="G428" s="4">
        <v>471.18881528168401</v>
      </c>
      <c r="H428" s="4">
        <v>120.993633730363</v>
      </c>
      <c r="I428" s="4">
        <v>128.36148723373501</v>
      </c>
      <c r="J428" s="4">
        <v>159.44461290130701</v>
      </c>
      <c r="K428" s="4">
        <v>175.176515120766</v>
      </c>
      <c r="L428" s="4">
        <v>155.51402574706</v>
      </c>
    </row>
    <row r="429" spans="1:12" x14ac:dyDescent="0.25">
      <c r="A429" s="8" t="s">
        <v>111</v>
      </c>
      <c r="B429" s="2" t="s">
        <v>172</v>
      </c>
      <c r="C429" s="4">
        <v>5006.5241170996196</v>
      </c>
      <c r="D429" s="4">
        <v>3779.9215579819402</v>
      </c>
      <c r="E429" s="4">
        <v>1242.2714251057801</v>
      </c>
      <c r="F429" s="4">
        <v>955.12034941133697</v>
      </c>
      <c r="G429" s="4">
        <v>471.18881510120701</v>
      </c>
      <c r="H429" s="4">
        <v>120.993633730675</v>
      </c>
      <c r="I429" s="4">
        <v>128.36148723379</v>
      </c>
      <c r="J429" s="4">
        <v>159.44461290139401</v>
      </c>
      <c r="K429" s="4">
        <v>175.176515120853</v>
      </c>
      <c r="L429" s="4">
        <v>155.514025746388</v>
      </c>
    </row>
    <row r="430" spans="1:12" x14ac:dyDescent="0.25">
      <c r="A430" s="8" t="s">
        <v>111</v>
      </c>
      <c r="B430" s="2" t="s">
        <v>173</v>
      </c>
      <c r="C430" s="4">
        <v>5006.5241170996196</v>
      </c>
      <c r="D430" s="4">
        <v>3779.9215579819402</v>
      </c>
      <c r="E430" s="4">
        <v>1242.2714251057801</v>
      </c>
      <c r="F430" s="4">
        <v>954.22401608871905</v>
      </c>
      <c r="G430" s="4">
        <v>477.69257930247301</v>
      </c>
      <c r="H430" s="4">
        <v>122.19867455859401</v>
      </c>
      <c r="I430" s="4">
        <v>128.64592588150501</v>
      </c>
      <c r="J430" s="4">
        <v>162.646823502351</v>
      </c>
      <c r="K430" s="4">
        <v>180.84981525133699</v>
      </c>
      <c r="L430" s="4">
        <v>168.10851645414201</v>
      </c>
    </row>
    <row r="431" spans="1:12" x14ac:dyDescent="0.25">
      <c r="A431" s="8" t="s">
        <v>111</v>
      </c>
      <c r="B431" s="2" t="s">
        <v>174</v>
      </c>
      <c r="C431" s="4">
        <v>5006.5241170996196</v>
      </c>
      <c r="D431" s="4">
        <v>3779.9215579819502</v>
      </c>
      <c r="E431" s="4">
        <v>1242.2714251057801</v>
      </c>
      <c r="F431" s="4">
        <v>954.22401608852999</v>
      </c>
      <c r="G431" s="4">
        <v>477.69257930232999</v>
      </c>
      <c r="H431" s="4">
        <v>122.198674558601</v>
      </c>
      <c r="I431" s="4">
        <v>128.64592588151001</v>
      </c>
      <c r="J431" s="4">
        <v>162.646823502346</v>
      </c>
      <c r="K431" s="4">
        <v>180.849815251341</v>
      </c>
      <c r="L431" s="4">
        <v>168.108516454138</v>
      </c>
    </row>
    <row r="432" spans="1:12" x14ac:dyDescent="0.25">
      <c r="A432" s="8" t="s">
        <v>111</v>
      </c>
      <c r="B432" s="2" t="s">
        <v>175</v>
      </c>
      <c r="C432" s="4">
        <v>5006.5241170996196</v>
      </c>
      <c r="D432" s="4">
        <v>3779.9215579819402</v>
      </c>
      <c r="E432" s="4">
        <v>1242.2714251057801</v>
      </c>
      <c r="F432" s="4">
        <v>954.22401608865698</v>
      </c>
      <c r="G432" s="4">
        <v>477.69257930245601</v>
      </c>
      <c r="H432" s="4">
        <v>122.198674558595</v>
      </c>
      <c r="I432" s="4">
        <v>128.64592588149901</v>
      </c>
      <c r="J432" s="4">
        <v>162.64682350235401</v>
      </c>
      <c r="K432" s="4">
        <v>180.84981525133401</v>
      </c>
      <c r="L432" s="4">
        <v>168.10851645414101</v>
      </c>
    </row>
    <row r="433" spans="1:12" x14ac:dyDescent="0.25">
      <c r="A433" s="8" t="s">
        <v>111</v>
      </c>
      <c r="B433" s="2" t="s">
        <v>164</v>
      </c>
      <c r="C433" s="4">
        <v>5006.5241170996196</v>
      </c>
      <c r="D433" s="4">
        <v>3779.9215579819402</v>
      </c>
      <c r="E433" s="4">
        <v>1242.2714251057801</v>
      </c>
      <c r="F433" s="4">
        <v>955.45630302855295</v>
      </c>
      <c r="G433" s="4">
        <v>470.96220341049099</v>
      </c>
      <c r="H433" s="4">
        <v>121.25658238948201</v>
      </c>
      <c r="I433" s="4">
        <v>127.921030304349</v>
      </c>
      <c r="J433" s="4">
        <v>159.66662018949401</v>
      </c>
      <c r="K433" s="4">
        <v>174.799396289415</v>
      </c>
      <c r="L433" s="4">
        <v>156.57913640835801</v>
      </c>
    </row>
    <row r="434" spans="1:12" x14ac:dyDescent="0.25">
      <c r="A434" s="8" t="s">
        <v>111</v>
      </c>
      <c r="B434" s="2" t="s">
        <v>176</v>
      </c>
      <c r="C434" s="4">
        <v>5006.5241170996196</v>
      </c>
      <c r="D434" s="4">
        <v>3779.9215579819402</v>
      </c>
      <c r="E434" s="4">
        <v>1242.2714251057801</v>
      </c>
      <c r="F434" s="4">
        <v>954.18881338739197</v>
      </c>
      <c r="G434" s="4">
        <v>477.72336210933099</v>
      </c>
      <c r="H434" s="4">
        <v>122.187064682429</v>
      </c>
      <c r="I434" s="4">
        <v>128.36034145490001</v>
      </c>
      <c r="J434" s="4">
        <v>159.933059005909</v>
      </c>
      <c r="K434" s="4">
        <v>175.30380408548399</v>
      </c>
      <c r="L434" s="4">
        <v>161.52860101970199</v>
      </c>
    </row>
    <row r="435" spans="1:12" x14ac:dyDescent="0.25">
      <c r="A435" s="8" t="s">
        <v>111</v>
      </c>
      <c r="B435" s="2" t="s">
        <v>177</v>
      </c>
      <c r="C435" s="4">
        <v>5006.5241170996196</v>
      </c>
      <c r="D435" s="4">
        <v>3779.9215579819502</v>
      </c>
      <c r="E435" s="4">
        <v>1242.2714251057801</v>
      </c>
      <c r="F435" s="4">
        <v>955.11955274741501</v>
      </c>
      <c r="G435" s="4">
        <v>471.20507940184098</v>
      </c>
      <c r="H435" s="4">
        <v>120.987245847773</v>
      </c>
      <c r="I435" s="4">
        <v>128.35884478135199</v>
      </c>
      <c r="J435" s="4">
        <v>159.434268288129</v>
      </c>
      <c r="K435" s="4">
        <v>175.166170506832</v>
      </c>
      <c r="L435" s="4">
        <v>156.123064370777</v>
      </c>
    </row>
    <row r="436" spans="1:12" x14ac:dyDescent="0.25">
      <c r="A436" s="8" t="s">
        <v>111</v>
      </c>
      <c r="B436" s="2" t="s">
        <v>178</v>
      </c>
      <c r="C436" s="4">
        <v>5006.5241170996196</v>
      </c>
      <c r="D436" s="4">
        <v>3779.9215579819502</v>
      </c>
      <c r="E436" s="4">
        <v>1242.2714251057801</v>
      </c>
      <c r="F436" s="4">
        <v>954.22401608871905</v>
      </c>
      <c r="G436" s="4">
        <v>477.69257930234699</v>
      </c>
      <c r="H436" s="4">
        <v>122.19867455859401</v>
      </c>
      <c r="I436" s="4">
        <v>128.64592588150299</v>
      </c>
      <c r="J436" s="4">
        <v>162.64682350234901</v>
      </c>
      <c r="K436" s="4">
        <v>180.849815251336</v>
      </c>
      <c r="L436" s="4">
        <v>168.10851645413999</v>
      </c>
    </row>
    <row r="437" spans="1:12" x14ac:dyDescent="0.25">
      <c r="A437" s="2" t="s">
        <v>113</v>
      </c>
      <c r="B437" s="2" t="s">
        <v>166</v>
      </c>
      <c r="C437" s="4">
        <v>1240.7384990332</v>
      </c>
      <c r="D437" s="4">
        <v>1100.5134312729199</v>
      </c>
      <c r="E437" s="4">
        <v>1125.3284453941101</v>
      </c>
      <c r="F437" s="4">
        <v>1273.58355237911</v>
      </c>
      <c r="G437" s="4">
        <v>1242.67519090011</v>
      </c>
      <c r="H437" s="4">
        <v>1203.9671150439201</v>
      </c>
      <c r="I437" s="4">
        <v>1179.5315183507601</v>
      </c>
      <c r="J437" s="4">
        <v>1152.60056076467</v>
      </c>
      <c r="K437" s="4">
        <v>1186.6725254109999</v>
      </c>
      <c r="L437" s="4">
        <v>1182.0704002872201</v>
      </c>
    </row>
    <row r="438" spans="1:12" x14ac:dyDescent="0.25">
      <c r="A438" s="8" t="s">
        <v>113</v>
      </c>
      <c r="B438" s="2" t="s">
        <v>163</v>
      </c>
      <c r="C438" s="4">
        <v>1240.7330523881301</v>
      </c>
      <c r="D438" s="4">
        <v>1105.9716237288201</v>
      </c>
      <c r="E438" s="4">
        <v>1134.0191481519801</v>
      </c>
      <c r="F438" s="4">
        <v>1265.6064743253501</v>
      </c>
      <c r="G438" s="4">
        <v>1168.7103809048599</v>
      </c>
      <c r="H438" s="4">
        <v>1087.8108477992</v>
      </c>
      <c r="I438" s="4">
        <v>991.86497992736599</v>
      </c>
      <c r="J438" s="4">
        <v>769.04379619433496</v>
      </c>
      <c r="K438" s="4">
        <v>790.55701285389398</v>
      </c>
      <c r="L438" s="4">
        <v>804.54362982740304</v>
      </c>
    </row>
    <row r="439" spans="1:12" x14ac:dyDescent="0.25">
      <c r="A439" s="8" t="s">
        <v>113</v>
      </c>
      <c r="B439" s="2" t="s">
        <v>167</v>
      </c>
      <c r="C439" s="4">
        <v>1240.7330523881301</v>
      </c>
      <c r="D439" s="4">
        <v>1106.29255520129</v>
      </c>
      <c r="E439" s="4">
        <v>1133.65973707071</v>
      </c>
      <c r="F439" s="4">
        <v>1265.6282142172499</v>
      </c>
      <c r="G439" s="4">
        <v>1168.51768095279</v>
      </c>
      <c r="H439" s="4">
        <v>1087.6273874210799</v>
      </c>
      <c r="I439" s="4">
        <v>1000.1669570099</v>
      </c>
      <c r="J439" s="4">
        <v>769.02027100530597</v>
      </c>
      <c r="K439" s="4">
        <v>790.55648909968397</v>
      </c>
      <c r="L439" s="4">
        <v>804.56117236350201</v>
      </c>
    </row>
    <row r="440" spans="1:12" x14ac:dyDescent="0.25">
      <c r="A440" s="8" t="s">
        <v>113</v>
      </c>
      <c r="B440" s="2" t="s">
        <v>168</v>
      </c>
      <c r="C440" s="4">
        <v>1240.7330523881301</v>
      </c>
      <c r="D440" s="4">
        <v>1106.01392475068</v>
      </c>
      <c r="E440" s="4">
        <v>1133.09342299679</v>
      </c>
      <c r="F440" s="4">
        <v>1265.6379493495599</v>
      </c>
      <c r="G440" s="4">
        <v>1169.2774857470999</v>
      </c>
      <c r="H440" s="4">
        <v>1088.3448267875399</v>
      </c>
      <c r="I440" s="4">
        <v>986.19166464258399</v>
      </c>
      <c r="J440" s="4">
        <v>769.06234422756097</v>
      </c>
      <c r="K440" s="4">
        <v>790.55706120267496</v>
      </c>
      <c r="L440" s="4">
        <v>804.56117236350201</v>
      </c>
    </row>
    <row r="441" spans="1:12" x14ac:dyDescent="0.25">
      <c r="A441" s="8" t="s">
        <v>113</v>
      </c>
      <c r="B441" s="2" t="s">
        <v>169</v>
      </c>
      <c r="C441" s="4">
        <v>1240.7330523881301</v>
      </c>
      <c r="D441" s="4">
        <v>1105.97185268974</v>
      </c>
      <c r="E441" s="4">
        <v>1133.70628056747</v>
      </c>
      <c r="F441" s="4">
        <v>1265.7767765076401</v>
      </c>
      <c r="G441" s="4">
        <v>1168.51768095279</v>
      </c>
      <c r="H441" s="4">
        <v>1085.16499415352</v>
      </c>
      <c r="I441" s="4">
        <v>996.94078105623896</v>
      </c>
      <c r="J441" s="4">
        <v>769.03474709816601</v>
      </c>
      <c r="K441" s="4">
        <v>790.55701285389398</v>
      </c>
      <c r="L441" s="4">
        <v>804.56117236350201</v>
      </c>
    </row>
    <row r="442" spans="1:12" x14ac:dyDescent="0.25">
      <c r="A442" s="8" t="s">
        <v>113</v>
      </c>
      <c r="B442" s="2" t="s">
        <v>170</v>
      </c>
      <c r="C442" s="4">
        <v>1240.7330523881301</v>
      </c>
      <c r="D442" s="4">
        <v>1106.01392475068</v>
      </c>
      <c r="E442" s="4">
        <v>1133.0934229956299</v>
      </c>
      <c r="F442" s="4">
        <v>1265.6379493495599</v>
      </c>
      <c r="G442" s="4">
        <v>1169.2774857470999</v>
      </c>
      <c r="H442" s="4">
        <v>1088.3448267875399</v>
      </c>
      <c r="I442" s="4">
        <v>986.16854957699195</v>
      </c>
      <c r="J442" s="4">
        <v>769.06179669045605</v>
      </c>
      <c r="K442" s="4">
        <v>790.55708601818799</v>
      </c>
      <c r="L442" s="4">
        <v>804.56117236350804</v>
      </c>
    </row>
    <row r="443" spans="1:12" x14ac:dyDescent="0.25">
      <c r="A443" s="8" t="s">
        <v>113</v>
      </c>
      <c r="B443" s="2" t="s">
        <v>171</v>
      </c>
      <c r="C443" s="4">
        <v>1240.7330523881301</v>
      </c>
      <c r="D443" s="4">
        <v>1106.01392475068</v>
      </c>
      <c r="E443" s="4">
        <v>1134.00349448473</v>
      </c>
      <c r="F443" s="4">
        <v>1265.9233895682701</v>
      </c>
      <c r="G443" s="4">
        <v>1169.2774857470999</v>
      </c>
      <c r="H443" s="4">
        <v>1088.3448267875399</v>
      </c>
      <c r="I443" s="4">
        <v>986.168549576994</v>
      </c>
      <c r="J443" s="4">
        <v>769.061796690444</v>
      </c>
      <c r="K443" s="4">
        <v>790.55708601818799</v>
      </c>
      <c r="L443" s="4">
        <v>804.56117236350599</v>
      </c>
    </row>
    <row r="444" spans="1:12" x14ac:dyDescent="0.25">
      <c r="A444" s="8" t="s">
        <v>113</v>
      </c>
      <c r="B444" s="2" t="s">
        <v>172</v>
      </c>
      <c r="C444" s="4">
        <v>1240.7330523881301</v>
      </c>
      <c r="D444" s="4">
        <v>1106.01514214028</v>
      </c>
      <c r="E444" s="4">
        <v>1133.5268189338899</v>
      </c>
      <c r="F444" s="4">
        <v>1265.6427706586901</v>
      </c>
      <c r="G444" s="4">
        <v>1169.2774857470999</v>
      </c>
      <c r="H444" s="4">
        <v>1088.3448267875399</v>
      </c>
      <c r="I444" s="4">
        <v>986.168549576994</v>
      </c>
      <c r="J444" s="4">
        <v>769.06179669044798</v>
      </c>
      <c r="K444" s="4">
        <v>790.55708601818799</v>
      </c>
      <c r="L444" s="4">
        <v>804.561172363266</v>
      </c>
    </row>
    <row r="445" spans="1:12" x14ac:dyDescent="0.25">
      <c r="A445" s="8" t="s">
        <v>113</v>
      </c>
      <c r="B445" s="2" t="s">
        <v>173</v>
      </c>
      <c r="C445" s="4">
        <v>1240.7330523881301</v>
      </c>
      <c r="D445" s="4">
        <v>1105.97185268974</v>
      </c>
      <c r="E445" s="4">
        <v>1133.7062805670701</v>
      </c>
      <c r="F445" s="4">
        <v>1265.6227751355</v>
      </c>
      <c r="G445" s="4">
        <v>1168.51768095279</v>
      </c>
      <c r="H445" s="4">
        <v>1085.16499415352</v>
      </c>
      <c r="I445" s="4">
        <v>996.94078105352196</v>
      </c>
      <c r="J445" s="4">
        <v>769.03474709816703</v>
      </c>
      <c r="K445" s="4">
        <v>790.55701285389398</v>
      </c>
      <c r="L445" s="4">
        <v>804.56117236350303</v>
      </c>
    </row>
    <row r="446" spans="1:12" x14ac:dyDescent="0.25">
      <c r="A446" s="8" t="s">
        <v>113</v>
      </c>
      <c r="B446" s="2" t="s">
        <v>174</v>
      </c>
      <c r="C446" s="4">
        <v>1240.7330523881301</v>
      </c>
      <c r="D446" s="4">
        <v>1105.97185268974</v>
      </c>
      <c r="E446" s="4">
        <v>1133.70628056136</v>
      </c>
      <c r="F446" s="4">
        <v>1266.1292859034099</v>
      </c>
      <c r="G446" s="4">
        <v>1168.51768095279</v>
      </c>
      <c r="H446" s="4">
        <v>1085.16499415352</v>
      </c>
      <c r="I446" s="4">
        <v>996.94078105540302</v>
      </c>
      <c r="J446" s="4">
        <v>769.03474709816601</v>
      </c>
      <c r="K446" s="4">
        <v>790.55701285389398</v>
      </c>
      <c r="L446" s="4">
        <v>804.56117236350201</v>
      </c>
    </row>
    <row r="447" spans="1:12" x14ac:dyDescent="0.25">
      <c r="A447" s="8" t="s">
        <v>113</v>
      </c>
      <c r="B447" s="2" t="s">
        <v>175</v>
      </c>
      <c r="C447" s="4">
        <v>1240.7330523881301</v>
      </c>
      <c r="D447" s="4">
        <v>1105.97185268974</v>
      </c>
      <c r="E447" s="4">
        <v>1133.7062805655901</v>
      </c>
      <c r="F447" s="4">
        <v>1265.9130366633501</v>
      </c>
      <c r="G447" s="4">
        <v>1168.51768095279</v>
      </c>
      <c r="H447" s="4">
        <v>1085.16499415352</v>
      </c>
      <c r="I447" s="4">
        <v>996.940781052332</v>
      </c>
      <c r="J447" s="4">
        <v>769.03474709798695</v>
      </c>
      <c r="K447" s="4">
        <v>790.55701285389398</v>
      </c>
      <c r="L447" s="4">
        <v>804.56117236350201</v>
      </c>
    </row>
    <row r="448" spans="1:12" x14ac:dyDescent="0.25">
      <c r="A448" s="8" t="s">
        <v>113</v>
      </c>
      <c r="B448" s="2" t="s">
        <v>164</v>
      </c>
      <c r="C448" s="4">
        <v>1240.7330523881301</v>
      </c>
      <c r="D448" s="4">
        <v>1105.9716237288201</v>
      </c>
      <c r="E448" s="4">
        <v>1134.0191481530401</v>
      </c>
      <c r="F448" s="4">
        <v>1265.6636878240699</v>
      </c>
      <c r="G448" s="4">
        <v>1168.8298422715</v>
      </c>
      <c r="H448" s="4">
        <v>1087.69138643256</v>
      </c>
      <c r="I448" s="4">
        <v>991.86497992736599</v>
      </c>
      <c r="J448" s="4">
        <v>769.04379619433496</v>
      </c>
      <c r="K448" s="4">
        <v>790.55701285389398</v>
      </c>
      <c r="L448" s="4">
        <v>804.54362982740304</v>
      </c>
    </row>
    <row r="449" spans="1:12" x14ac:dyDescent="0.25">
      <c r="A449" s="8" t="s">
        <v>113</v>
      </c>
      <c r="B449" s="2" t="s">
        <v>176</v>
      </c>
      <c r="C449" s="4">
        <v>1240.7330523881301</v>
      </c>
      <c r="D449" s="4">
        <v>1106.29255520129</v>
      </c>
      <c r="E449" s="4">
        <v>1132.67235557411</v>
      </c>
      <c r="F449" s="4">
        <v>1265.74767558389</v>
      </c>
      <c r="G449" s="4">
        <v>1168.63714231943</v>
      </c>
      <c r="H449" s="4">
        <v>1087.5079260544401</v>
      </c>
      <c r="I449" s="4">
        <v>1000.1669570099</v>
      </c>
      <c r="J449" s="4">
        <v>769.02027100530597</v>
      </c>
      <c r="K449" s="4">
        <v>790.556489099685</v>
      </c>
      <c r="L449" s="4">
        <v>804.56117236350201</v>
      </c>
    </row>
    <row r="450" spans="1:12" x14ac:dyDescent="0.25">
      <c r="A450" s="8" t="s">
        <v>113</v>
      </c>
      <c r="B450" s="2" t="s">
        <v>177</v>
      </c>
      <c r="C450" s="4">
        <v>1240.7330523881301</v>
      </c>
      <c r="D450" s="4">
        <v>1106.01392475069</v>
      </c>
      <c r="E450" s="4">
        <v>1134.0636499301499</v>
      </c>
      <c r="F450" s="4">
        <v>1265.69516284828</v>
      </c>
      <c r="G450" s="4">
        <v>1169.39694711374</v>
      </c>
      <c r="H450" s="4">
        <v>1088.2253654209001</v>
      </c>
      <c r="I450" s="4">
        <v>986.19166464258399</v>
      </c>
      <c r="J450" s="4">
        <v>769.06234422754198</v>
      </c>
      <c r="K450" s="4">
        <v>790.55706120267303</v>
      </c>
      <c r="L450" s="4">
        <v>804.56117236349803</v>
      </c>
    </row>
    <row r="451" spans="1:12" x14ac:dyDescent="0.25">
      <c r="A451" s="8" t="s">
        <v>113</v>
      </c>
      <c r="B451" s="2" t="s">
        <v>178</v>
      </c>
      <c r="C451" s="4">
        <v>1240.7330523881301</v>
      </c>
      <c r="D451" s="4">
        <v>1105.97185268974</v>
      </c>
      <c r="E451" s="4">
        <v>1133.70628056706</v>
      </c>
      <c r="F451" s="4">
        <v>1266.24874727005</v>
      </c>
      <c r="G451" s="4">
        <v>1168.63714231943</v>
      </c>
      <c r="H451" s="4">
        <v>1085.0455327868799</v>
      </c>
      <c r="I451" s="4">
        <v>996.94078105337906</v>
      </c>
      <c r="J451" s="4">
        <v>769.03474709816703</v>
      </c>
      <c r="K451" s="4">
        <v>790.55701285389398</v>
      </c>
      <c r="L451" s="4">
        <v>804.56117236350201</v>
      </c>
    </row>
    <row r="452" spans="1:12" x14ac:dyDescent="0.25">
      <c r="A452" s="2" t="s">
        <v>114</v>
      </c>
      <c r="B452" s="2" t="s">
        <v>166</v>
      </c>
      <c r="C452" s="4">
        <v>207.634521616607</v>
      </c>
      <c r="D452" s="4">
        <v>160.603396197862</v>
      </c>
      <c r="E452" s="4">
        <v>141.215307954069</v>
      </c>
      <c r="F452" s="4">
        <v>102.25076542948</v>
      </c>
      <c r="G452" s="4">
        <v>89.987420764202497</v>
      </c>
      <c r="H452" s="4">
        <v>89.416738255448493</v>
      </c>
      <c r="I452" s="4">
        <v>91.796789996911897</v>
      </c>
      <c r="J452" s="4">
        <v>94.280821698149495</v>
      </c>
      <c r="K452" s="4">
        <v>96.918816836004098</v>
      </c>
      <c r="L452" s="4">
        <v>94.579238890383294</v>
      </c>
    </row>
    <row r="453" spans="1:12" x14ac:dyDescent="0.25">
      <c r="A453" s="8" t="s">
        <v>114</v>
      </c>
      <c r="B453" s="2" t="s">
        <v>163</v>
      </c>
      <c r="C453" s="4">
        <v>207.63452956508999</v>
      </c>
      <c r="D453" s="4">
        <v>158.32944531167101</v>
      </c>
      <c r="E453" s="4">
        <v>137.66507357407701</v>
      </c>
      <c r="F453" s="4">
        <v>99.980666282247398</v>
      </c>
      <c r="G453" s="4">
        <v>87.349744459126299</v>
      </c>
      <c r="H453" s="4">
        <v>87.045899190109793</v>
      </c>
      <c r="I453" s="4">
        <v>88.290872689611902</v>
      </c>
      <c r="J453" s="4">
        <v>81.186650007514203</v>
      </c>
      <c r="K453" s="4">
        <v>59.662458946456901</v>
      </c>
      <c r="L453" s="4">
        <v>38.232753545771999</v>
      </c>
    </row>
    <row r="454" spans="1:12" x14ac:dyDescent="0.25">
      <c r="A454" s="8" t="s">
        <v>114</v>
      </c>
      <c r="B454" s="2" t="s">
        <v>167</v>
      </c>
      <c r="C454" s="4">
        <v>207.63452956168501</v>
      </c>
      <c r="D454" s="4">
        <v>158.34075535448301</v>
      </c>
      <c r="E454" s="4">
        <v>137.66697862623801</v>
      </c>
      <c r="F454" s="4">
        <v>99.952704569768102</v>
      </c>
      <c r="G454" s="4">
        <v>87.323636666830794</v>
      </c>
      <c r="H454" s="4">
        <v>86.955556947103105</v>
      </c>
      <c r="I454" s="4">
        <v>88.359623503235198</v>
      </c>
      <c r="J454" s="4">
        <v>81.369511239854901</v>
      </c>
      <c r="K454" s="4">
        <v>59.091427092562</v>
      </c>
      <c r="L454" s="4">
        <v>38.175458786481002</v>
      </c>
    </row>
    <row r="455" spans="1:12" x14ac:dyDescent="0.25">
      <c r="A455" s="8" t="s">
        <v>114</v>
      </c>
      <c r="B455" s="2" t="s">
        <v>168</v>
      </c>
      <c r="C455" s="4">
        <v>207.63452956168501</v>
      </c>
      <c r="D455" s="4">
        <v>158.329373104469</v>
      </c>
      <c r="E455" s="4">
        <v>137.651745577621</v>
      </c>
      <c r="F455" s="4">
        <v>99.969442778609903</v>
      </c>
      <c r="G455" s="4">
        <v>87.363855654162407</v>
      </c>
      <c r="H455" s="4">
        <v>86.947122772163098</v>
      </c>
      <c r="I455" s="4">
        <v>88.223701047029905</v>
      </c>
      <c r="J455" s="4">
        <v>80.866089715064405</v>
      </c>
      <c r="K455" s="4">
        <v>59.158509290516399</v>
      </c>
      <c r="L455" s="4">
        <v>38.5486276290465</v>
      </c>
    </row>
    <row r="456" spans="1:12" x14ac:dyDescent="0.25">
      <c r="A456" s="8" t="s">
        <v>114</v>
      </c>
      <c r="B456" s="2" t="s">
        <v>169</v>
      </c>
      <c r="C456" s="4">
        <v>207.63452956168501</v>
      </c>
      <c r="D456" s="4">
        <v>158.35812548418201</v>
      </c>
      <c r="E456" s="4">
        <v>137.66795586962201</v>
      </c>
      <c r="F456" s="4">
        <v>99.953533526507996</v>
      </c>
      <c r="G456" s="4">
        <v>87.335947916990406</v>
      </c>
      <c r="H456" s="4">
        <v>86.913055456432105</v>
      </c>
      <c r="I456" s="4">
        <v>88.4015935053596</v>
      </c>
      <c r="J456" s="4">
        <v>81.091106520823004</v>
      </c>
      <c r="K456" s="4">
        <v>58.758930369304103</v>
      </c>
      <c r="L456" s="4">
        <v>38.140999181883402</v>
      </c>
    </row>
    <row r="457" spans="1:12" x14ac:dyDescent="0.25">
      <c r="A457" s="8" t="s">
        <v>114</v>
      </c>
      <c r="B457" s="2" t="s">
        <v>170</v>
      </c>
      <c r="C457" s="4">
        <v>207.63452956168501</v>
      </c>
      <c r="D457" s="4">
        <v>158.329373104469</v>
      </c>
      <c r="E457" s="4">
        <v>137.663246219412</v>
      </c>
      <c r="F457" s="4">
        <v>99.977934499148006</v>
      </c>
      <c r="G457" s="4">
        <v>87.363963947898796</v>
      </c>
      <c r="H457" s="4">
        <v>86.956055052384201</v>
      </c>
      <c r="I457" s="4">
        <v>88.232912418470093</v>
      </c>
      <c r="J457" s="4">
        <v>80.887768209822397</v>
      </c>
      <c r="K457" s="4">
        <v>59.142401638319399</v>
      </c>
      <c r="L457" s="4">
        <v>38.562482777733798</v>
      </c>
    </row>
    <row r="458" spans="1:12" x14ac:dyDescent="0.25">
      <c r="A458" s="8" t="s">
        <v>114</v>
      </c>
      <c r="B458" s="2" t="s">
        <v>171</v>
      </c>
      <c r="C458" s="4">
        <v>207.63452956168501</v>
      </c>
      <c r="D458" s="4">
        <v>158.329373104469</v>
      </c>
      <c r="E458" s="4">
        <v>137.66423734697</v>
      </c>
      <c r="F458" s="4">
        <v>99.978153863135105</v>
      </c>
      <c r="G458" s="4">
        <v>87.363963947890397</v>
      </c>
      <c r="H458" s="4">
        <v>86.956055052375604</v>
      </c>
      <c r="I458" s="4">
        <v>88.232912418462405</v>
      </c>
      <c r="J458" s="4">
        <v>80.887768209841695</v>
      </c>
      <c r="K458" s="4">
        <v>59.142401638324898</v>
      </c>
      <c r="L458" s="4">
        <v>38.562482777642003</v>
      </c>
    </row>
    <row r="459" spans="1:12" x14ac:dyDescent="0.25">
      <c r="A459" s="8" t="s">
        <v>114</v>
      </c>
      <c r="B459" s="2" t="s">
        <v>172</v>
      </c>
      <c r="C459" s="4">
        <v>207.63452956168501</v>
      </c>
      <c r="D459" s="4">
        <v>158.329373104469</v>
      </c>
      <c r="E459" s="4">
        <v>137.66371423449201</v>
      </c>
      <c r="F459" s="4">
        <v>99.977934499147395</v>
      </c>
      <c r="G459" s="4">
        <v>87.3639639478981</v>
      </c>
      <c r="H459" s="4">
        <v>86.956055052383405</v>
      </c>
      <c r="I459" s="4">
        <v>88.232912418471798</v>
      </c>
      <c r="J459" s="4">
        <v>80.887768209947694</v>
      </c>
      <c r="K459" s="4">
        <v>59.142401638375198</v>
      </c>
      <c r="L459" s="4">
        <v>38.562482777718103</v>
      </c>
    </row>
    <row r="460" spans="1:12" x14ac:dyDescent="0.25">
      <c r="A460" s="8" t="s">
        <v>114</v>
      </c>
      <c r="B460" s="2" t="s">
        <v>173</v>
      </c>
      <c r="C460" s="4">
        <v>207.63452956168501</v>
      </c>
      <c r="D460" s="4">
        <v>158.35812548418599</v>
      </c>
      <c r="E460" s="4">
        <v>137.66795586962201</v>
      </c>
      <c r="F460" s="4">
        <v>99.953405991369294</v>
      </c>
      <c r="G460" s="4">
        <v>87.335947916990406</v>
      </c>
      <c r="H460" s="4">
        <v>86.913055456432204</v>
      </c>
      <c r="I460" s="4">
        <v>88.4015935053596</v>
      </c>
      <c r="J460" s="4">
        <v>81.091106520808793</v>
      </c>
      <c r="K460" s="4">
        <v>58.758930369289203</v>
      </c>
      <c r="L460" s="4">
        <v>38.140999181875102</v>
      </c>
    </row>
    <row r="461" spans="1:12" x14ac:dyDescent="0.25">
      <c r="A461" s="8" t="s">
        <v>114</v>
      </c>
      <c r="B461" s="2" t="s">
        <v>174</v>
      </c>
      <c r="C461" s="4">
        <v>207.63452956168501</v>
      </c>
      <c r="D461" s="4">
        <v>158.35812548418701</v>
      </c>
      <c r="E461" s="4">
        <v>137.667955869624</v>
      </c>
      <c r="F461" s="4">
        <v>99.953804440633405</v>
      </c>
      <c r="G461" s="4">
        <v>87.335947916991302</v>
      </c>
      <c r="H461" s="4">
        <v>86.913055456433796</v>
      </c>
      <c r="I461" s="4">
        <v>88.401593505361205</v>
      </c>
      <c r="J461" s="4">
        <v>81.091106520820304</v>
      </c>
      <c r="K461" s="4">
        <v>58.758930369301098</v>
      </c>
      <c r="L461" s="4">
        <v>38.140999181882798</v>
      </c>
    </row>
    <row r="462" spans="1:12" x14ac:dyDescent="0.25">
      <c r="A462" s="8" t="s">
        <v>114</v>
      </c>
      <c r="B462" s="2" t="s">
        <v>175</v>
      </c>
      <c r="C462" s="4">
        <v>207.63452956168501</v>
      </c>
      <c r="D462" s="4">
        <v>158.35812548419</v>
      </c>
      <c r="E462" s="4">
        <v>137.667955869623</v>
      </c>
      <c r="F462" s="4">
        <v>99.953635941981901</v>
      </c>
      <c r="G462" s="4">
        <v>87.335947916990605</v>
      </c>
      <c r="H462" s="4">
        <v>86.913055456432502</v>
      </c>
      <c r="I462" s="4">
        <v>88.401593505359997</v>
      </c>
      <c r="J462" s="4">
        <v>81.091106520808097</v>
      </c>
      <c r="K462" s="4">
        <v>58.758930369295001</v>
      </c>
      <c r="L462" s="4">
        <v>38.1409991818729</v>
      </c>
    </row>
    <row r="463" spans="1:12" x14ac:dyDescent="0.25">
      <c r="A463" s="8" t="s">
        <v>114</v>
      </c>
      <c r="B463" s="2" t="s">
        <v>164</v>
      </c>
      <c r="C463" s="4">
        <v>207.63452956508999</v>
      </c>
      <c r="D463" s="4">
        <v>158.32944531167101</v>
      </c>
      <c r="E463" s="4">
        <v>137.66507357407701</v>
      </c>
      <c r="F463" s="4">
        <v>99.980617779502595</v>
      </c>
      <c r="G463" s="4">
        <v>87.349744459126399</v>
      </c>
      <c r="H463" s="4">
        <v>87.045899190110006</v>
      </c>
      <c r="I463" s="4">
        <v>88.290872689613295</v>
      </c>
      <c r="J463" s="4">
        <v>81.186650007523099</v>
      </c>
      <c r="K463" s="4">
        <v>59.6624589464652</v>
      </c>
      <c r="L463" s="4">
        <v>38.232753545775701</v>
      </c>
    </row>
    <row r="464" spans="1:12" x14ac:dyDescent="0.25">
      <c r="A464" s="8" t="s">
        <v>114</v>
      </c>
      <c r="B464" s="2" t="s">
        <v>176</v>
      </c>
      <c r="C464" s="4">
        <v>207.63452956168501</v>
      </c>
      <c r="D464" s="4">
        <v>158.34075535474699</v>
      </c>
      <c r="E464" s="4">
        <v>137.665904641412</v>
      </c>
      <c r="F464" s="4">
        <v>99.952704569768102</v>
      </c>
      <c r="G464" s="4">
        <v>87.323636666830794</v>
      </c>
      <c r="H464" s="4">
        <v>86.955556947103105</v>
      </c>
      <c r="I464" s="4">
        <v>88.359623503235198</v>
      </c>
      <c r="J464" s="4">
        <v>81.369511239855896</v>
      </c>
      <c r="K464" s="4">
        <v>59.091427092563002</v>
      </c>
      <c r="L464" s="4">
        <v>38.175458786355598</v>
      </c>
    </row>
    <row r="465" spans="1:12" x14ac:dyDescent="0.25">
      <c r="A465" s="8" t="s">
        <v>114</v>
      </c>
      <c r="B465" s="2" t="s">
        <v>177</v>
      </c>
      <c r="C465" s="4">
        <v>207.63452956168501</v>
      </c>
      <c r="D465" s="4">
        <v>158.329373104469</v>
      </c>
      <c r="E465" s="4">
        <v>137.652819562432</v>
      </c>
      <c r="F465" s="4">
        <v>99.969394275854498</v>
      </c>
      <c r="G465" s="4">
        <v>87.363855654161398</v>
      </c>
      <c r="H465" s="4">
        <v>86.947122772151801</v>
      </c>
      <c r="I465" s="4">
        <v>88.223701047027802</v>
      </c>
      <c r="J465" s="4">
        <v>80.866089715524396</v>
      </c>
      <c r="K465" s="4">
        <v>59.158509290972702</v>
      </c>
      <c r="L465" s="4">
        <v>38.548627629325303</v>
      </c>
    </row>
    <row r="466" spans="1:12" x14ac:dyDescent="0.25">
      <c r="A466" s="8" t="s">
        <v>114</v>
      </c>
      <c r="B466" s="2" t="s">
        <v>178</v>
      </c>
      <c r="C466" s="4">
        <v>207.63452956168501</v>
      </c>
      <c r="D466" s="4">
        <v>158.35812548419</v>
      </c>
      <c r="E466" s="4">
        <v>137.66795586962201</v>
      </c>
      <c r="F466" s="4">
        <v>99.953804440631899</v>
      </c>
      <c r="G466" s="4">
        <v>87.335947916990605</v>
      </c>
      <c r="H466" s="4">
        <v>86.913055456432204</v>
      </c>
      <c r="I466" s="4">
        <v>88.4015935053595</v>
      </c>
      <c r="J466" s="4">
        <v>81.091106520810499</v>
      </c>
      <c r="K466" s="4">
        <v>58.758930369296301</v>
      </c>
      <c r="L466" s="4">
        <v>38.140999181874797</v>
      </c>
    </row>
    <row r="467" spans="1:12" x14ac:dyDescent="0.25">
      <c r="A467" s="2" t="s">
        <v>115</v>
      </c>
      <c r="B467" s="2" t="s">
        <v>166</v>
      </c>
      <c r="C467" s="4">
        <v>83.605576984407094</v>
      </c>
      <c r="D467" s="4">
        <v>81.930856637847299</v>
      </c>
      <c r="E467" s="4">
        <v>86.907295908890802</v>
      </c>
      <c r="F467" s="4">
        <v>83.120791278489506</v>
      </c>
      <c r="G467" s="4">
        <v>68.243935001270501</v>
      </c>
      <c r="H467" s="4">
        <v>55.3944780686248</v>
      </c>
      <c r="I467" s="4">
        <v>43.6387941191145</v>
      </c>
      <c r="J467" s="4">
        <v>32.617213503304598</v>
      </c>
      <c r="K467" s="4">
        <v>22.359483691415299</v>
      </c>
      <c r="L467" s="4">
        <v>12.8939117355606</v>
      </c>
    </row>
    <row r="468" spans="1:12" x14ac:dyDescent="0.25">
      <c r="A468" s="8" t="s">
        <v>115</v>
      </c>
      <c r="B468" s="2" t="s">
        <v>163</v>
      </c>
      <c r="C468" s="4">
        <v>83.605576984407094</v>
      </c>
      <c r="D468" s="4">
        <v>81.930408226460301</v>
      </c>
      <c r="E468" s="4">
        <v>86.893912176993297</v>
      </c>
      <c r="F468" s="4">
        <v>83.067435881799099</v>
      </c>
      <c r="G468" s="4">
        <v>68.195308580918507</v>
      </c>
      <c r="H468" s="4">
        <v>55.196229307533898</v>
      </c>
      <c r="I468" s="4">
        <v>43.121502921291899</v>
      </c>
      <c r="J468" s="4">
        <v>31.411096826923401</v>
      </c>
      <c r="K468" s="4">
        <v>21.148821966411901</v>
      </c>
      <c r="L468" s="4">
        <v>11.5874160480678</v>
      </c>
    </row>
    <row r="469" spans="1:12" x14ac:dyDescent="0.25">
      <c r="A469" s="8" t="s">
        <v>115</v>
      </c>
      <c r="B469" s="2" t="s">
        <v>167</v>
      </c>
      <c r="C469" s="4">
        <v>83.605576984407094</v>
      </c>
      <c r="D469" s="4">
        <v>81.930408226460301</v>
      </c>
      <c r="E469" s="4">
        <v>86.893912176993297</v>
      </c>
      <c r="F469" s="4">
        <v>83.067435881799099</v>
      </c>
      <c r="G469" s="4">
        <v>68.195308580918507</v>
      </c>
      <c r="H469" s="4">
        <v>55.196229307533898</v>
      </c>
      <c r="I469" s="4">
        <v>43.074288905253901</v>
      </c>
      <c r="J469" s="4">
        <v>31.3636980297386</v>
      </c>
      <c r="K469" s="4">
        <v>21.1014231692271</v>
      </c>
      <c r="L469" s="4">
        <v>11.5874160480678</v>
      </c>
    </row>
    <row r="470" spans="1:12" x14ac:dyDescent="0.25">
      <c r="A470" s="8" t="s">
        <v>115</v>
      </c>
      <c r="B470" s="2" t="s">
        <v>168</v>
      </c>
      <c r="C470" s="4">
        <v>83.605576984407094</v>
      </c>
      <c r="D470" s="4">
        <v>81.930408226460301</v>
      </c>
      <c r="E470" s="4">
        <v>86.893912176993297</v>
      </c>
      <c r="F470" s="4">
        <v>83.067435881799099</v>
      </c>
      <c r="G470" s="4">
        <v>68.1953444749563</v>
      </c>
      <c r="H470" s="4">
        <v>55.196267509516602</v>
      </c>
      <c r="I470" s="4">
        <v>43.121541123274497</v>
      </c>
      <c r="J470" s="4">
        <v>31.411194614878699</v>
      </c>
      <c r="K470" s="4">
        <v>21.148881552384601</v>
      </c>
      <c r="L470" s="4">
        <v>11.5866176741334</v>
      </c>
    </row>
    <row r="471" spans="1:12" x14ac:dyDescent="0.25">
      <c r="A471" s="8" t="s">
        <v>115</v>
      </c>
      <c r="B471" s="2" t="s">
        <v>169</v>
      </c>
      <c r="C471" s="4">
        <v>83.605576984407094</v>
      </c>
      <c r="D471" s="4">
        <v>81.930408226460301</v>
      </c>
      <c r="E471" s="4">
        <v>86.893912176993297</v>
      </c>
      <c r="F471" s="4">
        <v>83.067435881799099</v>
      </c>
      <c r="G471" s="4">
        <v>68.195308580918507</v>
      </c>
      <c r="H471" s="4">
        <v>55.196229307533898</v>
      </c>
      <c r="I471" s="4">
        <v>43.121502921291899</v>
      </c>
      <c r="J471" s="4">
        <v>31.411096826923401</v>
      </c>
      <c r="K471" s="4">
        <v>21.148821966411901</v>
      </c>
      <c r="L471" s="4">
        <v>11.5874160480678</v>
      </c>
    </row>
    <row r="472" spans="1:12" x14ac:dyDescent="0.25">
      <c r="A472" s="8" t="s">
        <v>115</v>
      </c>
      <c r="B472" s="2" t="s">
        <v>170</v>
      </c>
      <c r="C472" s="4">
        <v>83.605576984407094</v>
      </c>
      <c r="D472" s="4">
        <v>81.930408226460301</v>
      </c>
      <c r="E472" s="4">
        <v>86.893912176993297</v>
      </c>
      <c r="F472" s="4">
        <v>83.067435881799099</v>
      </c>
      <c r="G472" s="4">
        <v>68.1953444749563</v>
      </c>
      <c r="H472" s="4">
        <v>55.196267509516602</v>
      </c>
      <c r="I472" s="4">
        <v>43.121541123274497</v>
      </c>
      <c r="J472" s="4">
        <v>31.411194614878699</v>
      </c>
      <c r="K472" s="4">
        <v>21.148881552384601</v>
      </c>
      <c r="L472" s="4">
        <v>11.5866176741334</v>
      </c>
    </row>
    <row r="473" spans="1:12" x14ac:dyDescent="0.25">
      <c r="A473" s="8" t="s">
        <v>115</v>
      </c>
      <c r="B473" s="2" t="s">
        <v>171</v>
      </c>
      <c r="C473" s="4">
        <v>83.605576984407094</v>
      </c>
      <c r="D473" s="4">
        <v>81.930408226460301</v>
      </c>
      <c r="E473" s="4">
        <v>86.893912176993297</v>
      </c>
      <c r="F473" s="4">
        <v>83.067435881799099</v>
      </c>
      <c r="G473" s="4">
        <v>68.1953444749563</v>
      </c>
      <c r="H473" s="4">
        <v>55.196267509516701</v>
      </c>
      <c r="I473" s="4">
        <v>43.121541123274497</v>
      </c>
      <c r="J473" s="4">
        <v>31.411194614878699</v>
      </c>
      <c r="K473" s="4">
        <v>21.148881552384601</v>
      </c>
      <c r="L473" s="4">
        <v>11.5866176741334</v>
      </c>
    </row>
    <row r="474" spans="1:12" x14ac:dyDescent="0.25">
      <c r="A474" s="8" t="s">
        <v>115</v>
      </c>
      <c r="B474" s="2" t="s">
        <v>172</v>
      </c>
      <c r="C474" s="4">
        <v>83.605576984407094</v>
      </c>
      <c r="D474" s="4">
        <v>81.930408226460301</v>
      </c>
      <c r="E474" s="4">
        <v>86.893912176993297</v>
      </c>
      <c r="F474" s="4">
        <v>83.067435881799199</v>
      </c>
      <c r="G474" s="4">
        <v>68.1953444749563</v>
      </c>
      <c r="H474" s="4">
        <v>55.196267509516602</v>
      </c>
      <c r="I474" s="4">
        <v>43.121541123274497</v>
      </c>
      <c r="J474" s="4">
        <v>31.411194614878699</v>
      </c>
      <c r="K474" s="4">
        <v>21.148881552384601</v>
      </c>
      <c r="L474" s="4">
        <v>11.5866176741334</v>
      </c>
    </row>
    <row r="475" spans="1:12" x14ac:dyDescent="0.25">
      <c r="A475" s="8" t="s">
        <v>115</v>
      </c>
      <c r="B475" s="2" t="s">
        <v>173</v>
      </c>
      <c r="C475" s="4">
        <v>83.605576984407094</v>
      </c>
      <c r="D475" s="4">
        <v>81.930408226460301</v>
      </c>
      <c r="E475" s="4">
        <v>86.893912176993297</v>
      </c>
      <c r="F475" s="4">
        <v>83.067435881799099</v>
      </c>
      <c r="G475" s="4">
        <v>68.195308580918507</v>
      </c>
      <c r="H475" s="4">
        <v>55.196229307533898</v>
      </c>
      <c r="I475" s="4">
        <v>43.121502921291899</v>
      </c>
      <c r="J475" s="4">
        <v>31.411096826923401</v>
      </c>
      <c r="K475" s="4">
        <v>21.148821966411901</v>
      </c>
      <c r="L475" s="4">
        <v>11.5874160480678</v>
      </c>
    </row>
    <row r="476" spans="1:12" x14ac:dyDescent="0.25">
      <c r="A476" s="8" t="s">
        <v>115</v>
      </c>
      <c r="B476" s="2" t="s">
        <v>174</v>
      </c>
      <c r="C476" s="4">
        <v>83.605576984407094</v>
      </c>
      <c r="D476" s="4">
        <v>81.930408226460301</v>
      </c>
      <c r="E476" s="4">
        <v>86.893912176993297</v>
      </c>
      <c r="F476" s="4">
        <v>83.067435881799099</v>
      </c>
      <c r="G476" s="4">
        <v>68.195308580918507</v>
      </c>
      <c r="H476" s="4">
        <v>55.196229307533898</v>
      </c>
      <c r="I476" s="4">
        <v>43.121502921291899</v>
      </c>
      <c r="J476" s="4">
        <v>31.411096826923401</v>
      </c>
      <c r="K476" s="4">
        <v>21.148821966411901</v>
      </c>
      <c r="L476" s="4">
        <v>11.5874160480678</v>
      </c>
    </row>
    <row r="477" spans="1:12" x14ac:dyDescent="0.25">
      <c r="A477" s="8" t="s">
        <v>115</v>
      </c>
      <c r="B477" s="2" t="s">
        <v>175</v>
      </c>
      <c r="C477" s="4">
        <v>83.605576984407094</v>
      </c>
      <c r="D477" s="4">
        <v>81.930408226460301</v>
      </c>
      <c r="E477" s="4">
        <v>86.893912176993297</v>
      </c>
      <c r="F477" s="4">
        <v>83.067435881799099</v>
      </c>
      <c r="G477" s="4">
        <v>68.195308580918507</v>
      </c>
      <c r="H477" s="4">
        <v>55.196229307533898</v>
      </c>
      <c r="I477" s="4">
        <v>43.121502921291899</v>
      </c>
      <c r="J477" s="4">
        <v>31.411096826923401</v>
      </c>
      <c r="K477" s="4">
        <v>21.148821966411901</v>
      </c>
      <c r="L477" s="4">
        <v>11.5874160480678</v>
      </c>
    </row>
    <row r="478" spans="1:12" x14ac:dyDescent="0.25">
      <c r="A478" s="8" t="s">
        <v>115</v>
      </c>
      <c r="B478" s="2" t="s">
        <v>164</v>
      </c>
      <c r="C478" s="4">
        <v>83.605576984407094</v>
      </c>
      <c r="D478" s="4">
        <v>81.930408226460301</v>
      </c>
      <c r="E478" s="4">
        <v>86.893912176993297</v>
      </c>
      <c r="F478" s="4">
        <v>83.067435881799199</v>
      </c>
      <c r="G478" s="4">
        <v>68.195308580918507</v>
      </c>
      <c r="H478" s="4">
        <v>55.196229307533898</v>
      </c>
      <c r="I478" s="4">
        <v>43.121502921291899</v>
      </c>
      <c r="J478" s="4">
        <v>31.411096826923401</v>
      </c>
      <c r="K478" s="4">
        <v>21.148821966411901</v>
      </c>
      <c r="L478" s="4">
        <v>11.5874160480678</v>
      </c>
    </row>
    <row r="479" spans="1:12" x14ac:dyDescent="0.25">
      <c r="A479" s="8" t="s">
        <v>115</v>
      </c>
      <c r="B479" s="2" t="s">
        <v>176</v>
      </c>
      <c r="C479" s="4">
        <v>83.605576984407094</v>
      </c>
      <c r="D479" s="4">
        <v>81.930408226460301</v>
      </c>
      <c r="E479" s="4">
        <v>86.893912176993297</v>
      </c>
      <c r="F479" s="4">
        <v>83.067435881799099</v>
      </c>
      <c r="G479" s="4">
        <v>68.195308580918507</v>
      </c>
      <c r="H479" s="4">
        <v>55.196229307533898</v>
      </c>
      <c r="I479" s="4">
        <v>43.074288905253901</v>
      </c>
      <c r="J479" s="4">
        <v>31.3636980297386</v>
      </c>
      <c r="K479" s="4">
        <v>21.1014231692271</v>
      </c>
      <c r="L479" s="4">
        <v>11.5874160480678</v>
      </c>
    </row>
    <row r="480" spans="1:12" x14ac:dyDescent="0.25">
      <c r="A480" s="8" t="s">
        <v>115</v>
      </c>
      <c r="B480" s="2" t="s">
        <v>177</v>
      </c>
      <c r="C480" s="4">
        <v>83.605576984407094</v>
      </c>
      <c r="D480" s="4">
        <v>81.930408226460301</v>
      </c>
      <c r="E480" s="4">
        <v>86.893912176993297</v>
      </c>
      <c r="F480" s="4">
        <v>83.067435881799099</v>
      </c>
      <c r="G480" s="4">
        <v>68.1953444749563</v>
      </c>
      <c r="H480" s="4">
        <v>55.196267509516503</v>
      </c>
      <c r="I480" s="4">
        <v>43.121541123274497</v>
      </c>
      <c r="J480" s="4">
        <v>31.411194614878699</v>
      </c>
      <c r="K480" s="4">
        <v>21.148881552384601</v>
      </c>
      <c r="L480" s="4">
        <v>11.5866176741334</v>
      </c>
    </row>
    <row r="481" spans="1:12" x14ac:dyDescent="0.25">
      <c r="A481" s="8" t="s">
        <v>115</v>
      </c>
      <c r="B481" s="2" t="s">
        <v>178</v>
      </c>
      <c r="C481" s="4">
        <v>83.605576984407094</v>
      </c>
      <c r="D481" s="4">
        <v>81.930408226460301</v>
      </c>
      <c r="E481" s="4">
        <v>86.893912176993297</v>
      </c>
      <c r="F481" s="4">
        <v>83.067435881799099</v>
      </c>
      <c r="G481" s="4">
        <v>68.195308580918507</v>
      </c>
      <c r="H481" s="4">
        <v>55.196229307533898</v>
      </c>
      <c r="I481" s="4">
        <v>43.121502921291899</v>
      </c>
      <c r="J481" s="4">
        <v>31.411096826923401</v>
      </c>
      <c r="K481" s="4">
        <v>21.148821966411901</v>
      </c>
      <c r="L481" s="4">
        <v>11.5874160480678</v>
      </c>
    </row>
    <row r="482" spans="1:12" x14ac:dyDescent="0.25">
      <c r="A482" s="2" t="s">
        <v>116</v>
      </c>
      <c r="B482" s="2" t="s">
        <v>166</v>
      </c>
      <c r="C482" s="4">
        <v>166.995125922928</v>
      </c>
      <c r="D482" s="4">
        <v>156.637525930436</v>
      </c>
      <c r="E482" s="4">
        <v>148.62148004528299</v>
      </c>
      <c r="F482" s="4">
        <v>121.914633776391</v>
      </c>
      <c r="G482" s="4">
        <v>109.99241613935401</v>
      </c>
      <c r="H482" s="4">
        <v>104.35492346023401</v>
      </c>
      <c r="I482" s="4">
        <v>97.270159386859902</v>
      </c>
      <c r="J482" s="4">
        <v>89.513436887383307</v>
      </c>
      <c r="K482" s="4">
        <v>89.025779900187104</v>
      </c>
      <c r="L482" s="4">
        <v>89.786999642972006</v>
      </c>
    </row>
    <row r="483" spans="1:12" x14ac:dyDescent="0.25">
      <c r="A483" s="8" t="s">
        <v>116</v>
      </c>
      <c r="B483" s="2" t="s">
        <v>163</v>
      </c>
      <c r="C483" s="4">
        <v>166.91810725869399</v>
      </c>
      <c r="D483" s="4">
        <v>156.52463589872201</v>
      </c>
      <c r="E483" s="4">
        <v>146.70375730065001</v>
      </c>
      <c r="F483" s="4">
        <v>120.441114038287</v>
      </c>
      <c r="G483" s="4">
        <v>83.302351951572504</v>
      </c>
      <c r="H483" s="4">
        <v>73.892832741514098</v>
      </c>
      <c r="I483" s="4">
        <v>72.596723145588697</v>
      </c>
      <c r="J483" s="4">
        <v>73.3790208532468</v>
      </c>
      <c r="K483" s="4">
        <v>65.354804927739593</v>
      </c>
      <c r="L483" s="4">
        <v>48.755930747747001</v>
      </c>
    </row>
    <row r="484" spans="1:12" x14ac:dyDescent="0.25">
      <c r="A484" s="8" t="s">
        <v>116</v>
      </c>
      <c r="B484" s="2" t="s">
        <v>167</v>
      </c>
      <c r="C484" s="4">
        <v>166.91595512250299</v>
      </c>
      <c r="D484" s="4">
        <v>156.52218187828501</v>
      </c>
      <c r="E484" s="4">
        <v>146.80649335523</v>
      </c>
      <c r="F484" s="4">
        <v>120.471761873725</v>
      </c>
      <c r="G484" s="4">
        <v>83.468784841432097</v>
      </c>
      <c r="H484" s="4">
        <v>74.161600695331799</v>
      </c>
      <c r="I484" s="4">
        <v>72.674736308598497</v>
      </c>
      <c r="J484" s="4">
        <v>73.683306075412204</v>
      </c>
      <c r="K484" s="4">
        <v>65.512983445140705</v>
      </c>
      <c r="L484" s="4">
        <v>49.9033397283063</v>
      </c>
    </row>
    <row r="485" spans="1:12" x14ac:dyDescent="0.25">
      <c r="A485" s="8" t="s">
        <v>116</v>
      </c>
      <c r="B485" s="2" t="s">
        <v>168</v>
      </c>
      <c r="C485" s="4">
        <v>166.91810721958501</v>
      </c>
      <c r="D485" s="4">
        <v>156.52446336773599</v>
      </c>
      <c r="E485" s="4">
        <v>146.68248281715699</v>
      </c>
      <c r="F485" s="4">
        <v>120.41134869621</v>
      </c>
      <c r="G485" s="4">
        <v>83.371185869582504</v>
      </c>
      <c r="H485" s="4">
        <v>73.977968111506101</v>
      </c>
      <c r="I485" s="4">
        <v>72.734653485708606</v>
      </c>
      <c r="J485" s="4">
        <v>73.327358797557693</v>
      </c>
      <c r="K485" s="4">
        <v>65.396575492149793</v>
      </c>
      <c r="L485" s="4">
        <v>48.672436243084498</v>
      </c>
    </row>
    <row r="486" spans="1:12" x14ac:dyDescent="0.25">
      <c r="A486" s="8" t="s">
        <v>116</v>
      </c>
      <c r="B486" s="2" t="s">
        <v>169</v>
      </c>
      <c r="C486" s="4">
        <v>166.91595512250299</v>
      </c>
      <c r="D486" s="4">
        <v>156.522511346409</v>
      </c>
      <c r="E486" s="4">
        <v>146.80917029642799</v>
      </c>
      <c r="F486" s="4">
        <v>120.48329609547901</v>
      </c>
      <c r="G486" s="4">
        <v>83.445373301315101</v>
      </c>
      <c r="H486" s="4">
        <v>74.145270750833006</v>
      </c>
      <c r="I486" s="4">
        <v>72.680834483421293</v>
      </c>
      <c r="J486" s="4">
        <v>73.537005422772907</v>
      </c>
      <c r="K486" s="4">
        <v>66.4920543094252</v>
      </c>
      <c r="L486" s="4">
        <v>51.552799182476598</v>
      </c>
    </row>
    <row r="487" spans="1:12" x14ac:dyDescent="0.25">
      <c r="A487" s="8" t="s">
        <v>116</v>
      </c>
      <c r="B487" s="2" t="s">
        <v>170</v>
      </c>
      <c r="C487" s="4">
        <v>166.91810721958501</v>
      </c>
      <c r="D487" s="4">
        <v>156.52446336773599</v>
      </c>
      <c r="E487" s="4">
        <v>146.676897217126</v>
      </c>
      <c r="F487" s="4">
        <v>120.40581159247</v>
      </c>
      <c r="G487" s="4">
        <v>83.362218793250094</v>
      </c>
      <c r="H487" s="4">
        <v>73.968737852562896</v>
      </c>
      <c r="I487" s="4">
        <v>72.721943814889698</v>
      </c>
      <c r="J487" s="4">
        <v>73.331960280062304</v>
      </c>
      <c r="K487" s="4">
        <v>65.391127280771798</v>
      </c>
      <c r="L487" s="4">
        <v>48.562026831302099</v>
      </c>
    </row>
    <row r="488" spans="1:12" x14ac:dyDescent="0.25">
      <c r="A488" s="8" t="s">
        <v>116</v>
      </c>
      <c r="B488" s="2" t="s">
        <v>171</v>
      </c>
      <c r="C488" s="4">
        <v>166.91810721958501</v>
      </c>
      <c r="D488" s="4">
        <v>156.52446336773599</v>
      </c>
      <c r="E488" s="4">
        <v>146.676897216756</v>
      </c>
      <c r="F488" s="4">
        <v>120.405811592086</v>
      </c>
      <c r="G488" s="4">
        <v>83.362218802510895</v>
      </c>
      <c r="H488" s="4">
        <v>73.968737850753598</v>
      </c>
      <c r="I488" s="4">
        <v>72.721943812849801</v>
      </c>
      <c r="J488" s="4">
        <v>73.331960277779899</v>
      </c>
      <c r="K488" s="4">
        <v>65.391127278507</v>
      </c>
      <c r="L488" s="4">
        <v>48.562026831014997</v>
      </c>
    </row>
    <row r="489" spans="1:12" x14ac:dyDescent="0.25">
      <c r="A489" s="8" t="s">
        <v>116</v>
      </c>
      <c r="B489" s="2" t="s">
        <v>172</v>
      </c>
      <c r="C489" s="4">
        <v>166.91810721958501</v>
      </c>
      <c r="D489" s="4">
        <v>156.52446336773599</v>
      </c>
      <c r="E489" s="4">
        <v>146.676897216914</v>
      </c>
      <c r="F489" s="4">
        <v>120.405811592246</v>
      </c>
      <c r="G489" s="4">
        <v>83.362218793167301</v>
      </c>
      <c r="H489" s="4">
        <v>73.968737850891699</v>
      </c>
      <c r="I489" s="4">
        <v>72.721943813022904</v>
      </c>
      <c r="J489" s="4">
        <v>73.331960278010698</v>
      </c>
      <c r="K489" s="4">
        <v>65.391127278734402</v>
      </c>
      <c r="L489" s="4">
        <v>48.562026831192902</v>
      </c>
    </row>
    <row r="490" spans="1:12" x14ac:dyDescent="0.25">
      <c r="A490" s="8" t="s">
        <v>116</v>
      </c>
      <c r="B490" s="2" t="s">
        <v>173</v>
      </c>
      <c r="C490" s="4">
        <v>166.91595512250299</v>
      </c>
      <c r="D490" s="4">
        <v>156.522511346409</v>
      </c>
      <c r="E490" s="4">
        <v>146.809170296427</v>
      </c>
      <c r="F490" s="4">
        <v>120.48329609547901</v>
      </c>
      <c r="G490" s="4">
        <v>83.445373301316806</v>
      </c>
      <c r="H490" s="4">
        <v>74.145270750831699</v>
      </c>
      <c r="I490" s="4">
        <v>72.680834483394307</v>
      </c>
      <c r="J490" s="4">
        <v>73.537005422770704</v>
      </c>
      <c r="K490" s="4">
        <v>66.492054309526694</v>
      </c>
      <c r="L490" s="4">
        <v>51.552799182480697</v>
      </c>
    </row>
    <row r="491" spans="1:12" x14ac:dyDescent="0.25">
      <c r="A491" s="8" t="s">
        <v>116</v>
      </c>
      <c r="B491" s="2" t="s">
        <v>174</v>
      </c>
      <c r="C491" s="4">
        <v>166.91595512250299</v>
      </c>
      <c r="D491" s="4">
        <v>156.522511346409</v>
      </c>
      <c r="E491" s="4">
        <v>146.80917029643399</v>
      </c>
      <c r="F491" s="4">
        <v>120.483296095478</v>
      </c>
      <c r="G491" s="4">
        <v>83.445373301326896</v>
      </c>
      <c r="H491" s="4">
        <v>74.145270750833305</v>
      </c>
      <c r="I491" s="4">
        <v>72.680834483416206</v>
      </c>
      <c r="J491" s="4">
        <v>73.537005422772907</v>
      </c>
      <c r="K491" s="4">
        <v>66.492054309425896</v>
      </c>
      <c r="L491" s="4">
        <v>51.552799182488698</v>
      </c>
    </row>
    <row r="492" spans="1:12" x14ac:dyDescent="0.25">
      <c r="A492" s="8" t="s">
        <v>116</v>
      </c>
      <c r="B492" s="2" t="s">
        <v>175</v>
      </c>
      <c r="C492" s="4">
        <v>166.91595512250299</v>
      </c>
      <c r="D492" s="4">
        <v>156.522511346409</v>
      </c>
      <c r="E492" s="4">
        <v>146.80917029643001</v>
      </c>
      <c r="F492" s="4">
        <v>120.48329609547901</v>
      </c>
      <c r="G492" s="4">
        <v>83.445373301319407</v>
      </c>
      <c r="H492" s="4">
        <v>74.145270750832296</v>
      </c>
      <c r="I492" s="4">
        <v>72.680834483383705</v>
      </c>
      <c r="J492" s="4">
        <v>73.537005422765802</v>
      </c>
      <c r="K492" s="4">
        <v>66.492054309417696</v>
      </c>
      <c r="L492" s="4">
        <v>51.552799182491697</v>
      </c>
    </row>
    <row r="493" spans="1:12" x14ac:dyDescent="0.25">
      <c r="A493" s="8" t="s">
        <v>116</v>
      </c>
      <c r="B493" s="2" t="s">
        <v>164</v>
      </c>
      <c r="C493" s="4">
        <v>166.91810725869399</v>
      </c>
      <c r="D493" s="4">
        <v>156.52463589872201</v>
      </c>
      <c r="E493" s="4">
        <v>146.70375730059999</v>
      </c>
      <c r="F493" s="4">
        <v>120.4411140383</v>
      </c>
      <c r="G493" s="4">
        <v>83.302351951546299</v>
      </c>
      <c r="H493" s="4">
        <v>73.8928327390433</v>
      </c>
      <c r="I493" s="4">
        <v>72.596723145541503</v>
      </c>
      <c r="J493" s="4">
        <v>73.379020853189402</v>
      </c>
      <c r="K493" s="4">
        <v>65.354804927682807</v>
      </c>
      <c r="L493" s="4">
        <v>48.755930747706998</v>
      </c>
    </row>
    <row r="494" spans="1:12" x14ac:dyDescent="0.25">
      <c r="A494" s="8" t="s">
        <v>116</v>
      </c>
      <c r="B494" s="2" t="s">
        <v>176</v>
      </c>
      <c r="C494" s="4">
        <v>166.91595512250299</v>
      </c>
      <c r="D494" s="4">
        <v>156.52218187828501</v>
      </c>
      <c r="E494" s="4">
        <v>146.80649335523</v>
      </c>
      <c r="F494" s="4">
        <v>120.471761873725</v>
      </c>
      <c r="G494" s="4">
        <v>83.468784841432196</v>
      </c>
      <c r="H494" s="4">
        <v>74.161600695331799</v>
      </c>
      <c r="I494" s="4">
        <v>72.674736308596707</v>
      </c>
      <c r="J494" s="4">
        <v>73.683306075447902</v>
      </c>
      <c r="K494" s="4">
        <v>65.512983445175905</v>
      </c>
      <c r="L494" s="4">
        <v>49.9033397288391</v>
      </c>
    </row>
    <row r="495" spans="1:12" x14ac:dyDescent="0.25">
      <c r="A495" s="8" t="s">
        <v>116</v>
      </c>
      <c r="B495" s="2" t="s">
        <v>177</v>
      </c>
      <c r="C495" s="4">
        <v>166.91810721958501</v>
      </c>
      <c r="D495" s="4">
        <v>156.52446336773599</v>
      </c>
      <c r="E495" s="4">
        <v>146.68248281663799</v>
      </c>
      <c r="F495" s="4">
        <v>120.41134869567</v>
      </c>
      <c r="G495" s="4">
        <v>83.371185869144</v>
      </c>
      <c r="H495" s="4">
        <v>73.977968110978495</v>
      </c>
      <c r="I495" s="4">
        <v>72.734653485300399</v>
      </c>
      <c r="J495" s="4">
        <v>73.327358797132007</v>
      </c>
      <c r="K495" s="4">
        <v>65.396575491738901</v>
      </c>
      <c r="L495" s="4">
        <v>48.672436242789999</v>
      </c>
    </row>
    <row r="496" spans="1:12" x14ac:dyDescent="0.25">
      <c r="A496" s="8" t="s">
        <v>116</v>
      </c>
      <c r="B496" s="2" t="s">
        <v>178</v>
      </c>
      <c r="C496" s="4">
        <v>166.91595512250299</v>
      </c>
      <c r="D496" s="4">
        <v>156.522511346409</v>
      </c>
      <c r="E496" s="4">
        <v>146.80917029642799</v>
      </c>
      <c r="F496" s="4">
        <v>120.48329609547299</v>
      </c>
      <c r="G496" s="4">
        <v>83.445373301310298</v>
      </c>
      <c r="H496" s="4">
        <v>74.145270750831997</v>
      </c>
      <c r="I496" s="4">
        <v>72.680834483394193</v>
      </c>
      <c r="J496" s="4">
        <v>73.537005422768402</v>
      </c>
      <c r="K496" s="4">
        <v>66.492054309421107</v>
      </c>
      <c r="L496" s="4">
        <v>51.552799182489601</v>
      </c>
    </row>
    <row r="497" spans="1:12" x14ac:dyDescent="0.25">
      <c r="A497" s="2" t="s">
        <v>117</v>
      </c>
      <c r="B497" s="2" t="s">
        <v>166</v>
      </c>
      <c r="C497" s="4">
        <v>449.44476665569698</v>
      </c>
      <c r="D497" s="4">
        <v>456.72257586266699</v>
      </c>
      <c r="E497" s="4">
        <v>409.07704480612801</v>
      </c>
      <c r="F497" s="4">
        <v>330.92466785226901</v>
      </c>
      <c r="G497" s="4">
        <v>299.63484844877502</v>
      </c>
      <c r="H497" s="4">
        <v>262.64782320484801</v>
      </c>
      <c r="I497" s="4">
        <v>236.55431175587699</v>
      </c>
      <c r="J497" s="4">
        <v>137.57641592139899</v>
      </c>
      <c r="K497" s="4">
        <v>76.908395230320494</v>
      </c>
      <c r="L497" s="4">
        <v>80.790034800877905</v>
      </c>
    </row>
    <row r="498" spans="1:12" x14ac:dyDescent="0.25">
      <c r="A498" s="8" t="s">
        <v>117</v>
      </c>
      <c r="B498" s="2" t="s">
        <v>163</v>
      </c>
      <c r="C498" s="4">
        <v>449.44476665569698</v>
      </c>
      <c r="D498" s="4">
        <v>456.72240410497102</v>
      </c>
      <c r="E498" s="4">
        <v>409.07704480612801</v>
      </c>
      <c r="F498" s="4">
        <v>330.938543818742</v>
      </c>
      <c r="G498" s="4">
        <v>299.635755828063</v>
      </c>
      <c r="H498" s="4">
        <v>262.58907774439399</v>
      </c>
      <c r="I498" s="4">
        <v>236.429876993726</v>
      </c>
      <c r="J498" s="4">
        <v>136.653590420613</v>
      </c>
      <c r="K498" s="4">
        <v>73.154564391673603</v>
      </c>
      <c r="L498" s="4">
        <v>74.249813495628302</v>
      </c>
    </row>
    <row r="499" spans="1:12" x14ac:dyDescent="0.25">
      <c r="A499" s="8" t="s">
        <v>117</v>
      </c>
      <c r="B499" s="2" t="s">
        <v>167</v>
      </c>
      <c r="C499" s="4">
        <v>449.44476665569698</v>
      </c>
      <c r="D499" s="4">
        <v>456.72240410497102</v>
      </c>
      <c r="E499" s="4">
        <v>409.07704480612801</v>
      </c>
      <c r="F499" s="4">
        <v>330.937128167673</v>
      </c>
      <c r="G499" s="4">
        <v>299.644278290297</v>
      </c>
      <c r="H499" s="4">
        <v>262.60526004679502</v>
      </c>
      <c r="I499" s="4">
        <v>236.44091625871599</v>
      </c>
      <c r="J499" s="4">
        <v>136.692562643484</v>
      </c>
      <c r="K499" s="4">
        <v>73.123997382049197</v>
      </c>
      <c r="L499" s="4">
        <v>74.146652940442095</v>
      </c>
    </row>
    <row r="500" spans="1:12" x14ac:dyDescent="0.25">
      <c r="A500" s="8" t="s">
        <v>117</v>
      </c>
      <c r="B500" s="2" t="s">
        <v>168</v>
      </c>
      <c r="C500" s="4">
        <v>449.44476665569698</v>
      </c>
      <c r="D500" s="4">
        <v>456.72240410497102</v>
      </c>
      <c r="E500" s="4">
        <v>409.07704480612801</v>
      </c>
      <c r="F500" s="4">
        <v>330.938364872992</v>
      </c>
      <c r="G500" s="4">
        <v>299.63443420035298</v>
      </c>
      <c r="H500" s="4">
        <v>262.60151062941401</v>
      </c>
      <c r="I500" s="4">
        <v>236.44537917385901</v>
      </c>
      <c r="J500" s="4">
        <v>136.62121889654301</v>
      </c>
      <c r="K500" s="4">
        <v>73.112297567812007</v>
      </c>
      <c r="L500" s="4">
        <v>74.255561813722295</v>
      </c>
    </row>
    <row r="501" spans="1:12" x14ac:dyDescent="0.25">
      <c r="A501" s="8" t="s">
        <v>117</v>
      </c>
      <c r="B501" s="2" t="s">
        <v>169</v>
      </c>
      <c r="C501" s="4">
        <v>449.44476665569698</v>
      </c>
      <c r="D501" s="4">
        <v>456.72240410497102</v>
      </c>
      <c r="E501" s="4">
        <v>409.07704480612801</v>
      </c>
      <c r="F501" s="4">
        <v>330.937128167673</v>
      </c>
      <c r="G501" s="4">
        <v>299.64356805098902</v>
      </c>
      <c r="H501" s="4">
        <v>262.608248849061</v>
      </c>
      <c r="I501" s="4">
        <v>236.43980365173101</v>
      </c>
      <c r="J501" s="4">
        <v>136.61604921248201</v>
      </c>
      <c r="K501" s="4">
        <v>73.051472773366001</v>
      </c>
      <c r="L501" s="4">
        <v>74.115172164968598</v>
      </c>
    </row>
    <row r="502" spans="1:12" x14ac:dyDescent="0.25">
      <c r="A502" s="8" t="s">
        <v>117</v>
      </c>
      <c r="B502" s="2" t="s">
        <v>170</v>
      </c>
      <c r="C502" s="4">
        <v>449.44476665569698</v>
      </c>
      <c r="D502" s="4">
        <v>456.72240410497102</v>
      </c>
      <c r="E502" s="4">
        <v>409.07704480612801</v>
      </c>
      <c r="F502" s="4">
        <v>330.938364872992</v>
      </c>
      <c r="G502" s="4">
        <v>299.63443420035298</v>
      </c>
      <c r="H502" s="4">
        <v>262.60151062941401</v>
      </c>
      <c r="I502" s="4">
        <v>236.44497845572499</v>
      </c>
      <c r="J502" s="4">
        <v>136.61973443450199</v>
      </c>
      <c r="K502" s="4">
        <v>73.107994520529004</v>
      </c>
      <c r="L502" s="4">
        <v>74.256858111540296</v>
      </c>
    </row>
    <row r="503" spans="1:12" x14ac:dyDescent="0.25">
      <c r="A503" s="8" t="s">
        <v>117</v>
      </c>
      <c r="B503" s="2" t="s">
        <v>171</v>
      </c>
      <c r="C503" s="4">
        <v>449.44476665569698</v>
      </c>
      <c r="D503" s="4">
        <v>456.72240410497102</v>
      </c>
      <c r="E503" s="4">
        <v>409.07704480612801</v>
      </c>
      <c r="F503" s="4">
        <v>330.938364872992</v>
      </c>
      <c r="G503" s="4">
        <v>299.63443420035298</v>
      </c>
      <c r="H503" s="4">
        <v>262.60151062941401</v>
      </c>
      <c r="I503" s="4">
        <v>236.44497845571499</v>
      </c>
      <c r="J503" s="4">
        <v>136.619734434517</v>
      </c>
      <c r="K503" s="4">
        <v>73.107994520547393</v>
      </c>
      <c r="L503" s="4">
        <v>74.256858111524195</v>
      </c>
    </row>
    <row r="504" spans="1:12" x14ac:dyDescent="0.25">
      <c r="A504" s="8" t="s">
        <v>117</v>
      </c>
      <c r="B504" s="2" t="s">
        <v>172</v>
      </c>
      <c r="C504" s="4">
        <v>449.44476665569698</v>
      </c>
      <c r="D504" s="4">
        <v>456.72240410497102</v>
      </c>
      <c r="E504" s="4">
        <v>409.07704480612801</v>
      </c>
      <c r="F504" s="4">
        <v>330.938364872992</v>
      </c>
      <c r="G504" s="4">
        <v>299.63443420035298</v>
      </c>
      <c r="H504" s="4">
        <v>262.60151062941401</v>
      </c>
      <c r="I504" s="4">
        <v>236.44497845570501</v>
      </c>
      <c r="J504" s="4">
        <v>136.61973443451799</v>
      </c>
      <c r="K504" s="4">
        <v>73.107994520547194</v>
      </c>
      <c r="L504" s="4">
        <v>74.256858111537497</v>
      </c>
    </row>
    <row r="505" spans="1:12" x14ac:dyDescent="0.25">
      <c r="A505" s="8" t="s">
        <v>117</v>
      </c>
      <c r="B505" s="2" t="s">
        <v>173</v>
      </c>
      <c r="C505" s="4">
        <v>449.44476665569601</v>
      </c>
      <c r="D505" s="4">
        <v>456.72240410497102</v>
      </c>
      <c r="E505" s="4">
        <v>409.07704480612801</v>
      </c>
      <c r="F505" s="4">
        <v>330.937128167673</v>
      </c>
      <c r="G505" s="4">
        <v>299.64356805098998</v>
      </c>
      <c r="H505" s="4">
        <v>262.60824884906202</v>
      </c>
      <c r="I505" s="4">
        <v>236.43980365173101</v>
      </c>
      <c r="J505" s="4">
        <v>136.616049212479</v>
      </c>
      <c r="K505" s="4">
        <v>73.051472773363301</v>
      </c>
      <c r="L505" s="4">
        <v>74.115172164967007</v>
      </c>
    </row>
    <row r="506" spans="1:12" x14ac:dyDescent="0.25">
      <c r="A506" s="8" t="s">
        <v>117</v>
      </c>
      <c r="B506" s="2" t="s">
        <v>174</v>
      </c>
      <c r="C506" s="4">
        <v>449.44476665569601</v>
      </c>
      <c r="D506" s="4">
        <v>456.72240410497102</v>
      </c>
      <c r="E506" s="4">
        <v>409.07704480612801</v>
      </c>
      <c r="F506" s="4">
        <v>330.937128167673</v>
      </c>
      <c r="G506" s="4">
        <v>299.64356805098998</v>
      </c>
      <c r="H506" s="4">
        <v>262.60824884906202</v>
      </c>
      <c r="I506" s="4">
        <v>236.43980365173101</v>
      </c>
      <c r="J506" s="4">
        <v>136.61604921248099</v>
      </c>
      <c r="K506" s="4">
        <v>73.051472773365205</v>
      </c>
      <c r="L506" s="4">
        <v>74.1151721649682</v>
      </c>
    </row>
    <row r="507" spans="1:12" x14ac:dyDescent="0.25">
      <c r="A507" s="8" t="s">
        <v>117</v>
      </c>
      <c r="B507" s="2" t="s">
        <v>175</v>
      </c>
      <c r="C507" s="4">
        <v>449.44476665569698</v>
      </c>
      <c r="D507" s="4">
        <v>456.72240410497102</v>
      </c>
      <c r="E507" s="4">
        <v>409.07704480612801</v>
      </c>
      <c r="F507" s="4">
        <v>330.937128167673</v>
      </c>
      <c r="G507" s="4">
        <v>299.64356805098998</v>
      </c>
      <c r="H507" s="4">
        <v>262.608248849061</v>
      </c>
      <c r="I507" s="4">
        <v>236.43980365173101</v>
      </c>
      <c r="J507" s="4">
        <v>136.61604921247701</v>
      </c>
      <c r="K507" s="4">
        <v>73.051472773364097</v>
      </c>
      <c r="L507" s="4">
        <v>74.115172164966594</v>
      </c>
    </row>
    <row r="508" spans="1:12" x14ac:dyDescent="0.25">
      <c r="A508" s="8" t="s">
        <v>117</v>
      </c>
      <c r="B508" s="2" t="s">
        <v>164</v>
      </c>
      <c r="C508" s="4">
        <v>449.44476665569698</v>
      </c>
      <c r="D508" s="4">
        <v>456.72240410497102</v>
      </c>
      <c r="E508" s="4">
        <v>409.07704480612801</v>
      </c>
      <c r="F508" s="4">
        <v>330.938543818742</v>
      </c>
      <c r="G508" s="4">
        <v>299.635755828063</v>
      </c>
      <c r="H508" s="4">
        <v>262.58907774439399</v>
      </c>
      <c r="I508" s="4">
        <v>236.42987699371699</v>
      </c>
      <c r="J508" s="4">
        <v>136.65359042060601</v>
      </c>
      <c r="K508" s="4">
        <v>73.154564391669197</v>
      </c>
      <c r="L508" s="4">
        <v>74.2498134956288</v>
      </c>
    </row>
    <row r="509" spans="1:12" x14ac:dyDescent="0.25">
      <c r="A509" s="8" t="s">
        <v>117</v>
      </c>
      <c r="B509" s="2" t="s">
        <v>176</v>
      </c>
      <c r="C509" s="4">
        <v>449.44476665569698</v>
      </c>
      <c r="D509" s="4">
        <v>456.72240410497102</v>
      </c>
      <c r="E509" s="4">
        <v>409.07704480612801</v>
      </c>
      <c r="F509" s="4">
        <v>330.937128167673</v>
      </c>
      <c r="G509" s="4">
        <v>299.644278290297</v>
      </c>
      <c r="H509" s="4">
        <v>262.60526004679502</v>
      </c>
      <c r="I509" s="4">
        <v>236.44091625871599</v>
      </c>
      <c r="J509" s="4">
        <v>136.692562643484</v>
      </c>
      <c r="K509" s="4">
        <v>73.123997382049396</v>
      </c>
      <c r="L509" s="4">
        <v>74.146652940422001</v>
      </c>
    </row>
    <row r="510" spans="1:12" x14ac:dyDescent="0.25">
      <c r="A510" s="8" t="s">
        <v>117</v>
      </c>
      <c r="B510" s="2" t="s">
        <v>177</v>
      </c>
      <c r="C510" s="4">
        <v>449.44476665569601</v>
      </c>
      <c r="D510" s="4">
        <v>456.72240410497102</v>
      </c>
      <c r="E510" s="4">
        <v>409.07704480612801</v>
      </c>
      <c r="F510" s="4">
        <v>330.93836487299302</v>
      </c>
      <c r="G510" s="4">
        <v>299.63443420035298</v>
      </c>
      <c r="H510" s="4">
        <v>262.60151062941401</v>
      </c>
      <c r="I510" s="4">
        <v>236.445379173802</v>
      </c>
      <c r="J510" s="4">
        <v>136.62121889657101</v>
      </c>
      <c r="K510" s="4">
        <v>73.112297567861006</v>
      </c>
      <c r="L510" s="4">
        <v>74.255561813775003</v>
      </c>
    </row>
    <row r="511" spans="1:12" x14ac:dyDescent="0.25">
      <c r="A511" s="8" t="s">
        <v>117</v>
      </c>
      <c r="B511" s="2" t="s">
        <v>178</v>
      </c>
      <c r="C511" s="4">
        <v>449.44476665569698</v>
      </c>
      <c r="D511" s="4">
        <v>456.72240410497102</v>
      </c>
      <c r="E511" s="4">
        <v>409.07704480612801</v>
      </c>
      <c r="F511" s="4">
        <v>330.937128167673</v>
      </c>
      <c r="G511" s="4">
        <v>299.64356805098902</v>
      </c>
      <c r="H511" s="4">
        <v>262.608248849061</v>
      </c>
      <c r="I511" s="4">
        <v>236.43980365173101</v>
      </c>
      <c r="J511" s="4">
        <v>136.616049212478</v>
      </c>
      <c r="K511" s="4">
        <v>73.051472773364495</v>
      </c>
      <c r="L511" s="4">
        <v>74.115172164967007</v>
      </c>
    </row>
  </sheetData>
  <sortState xmlns:xlrd2="http://schemas.microsoft.com/office/spreadsheetml/2017/richdata2" ref="A3:L263">
    <sortCondition ref="B3:B263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31DFF-25B7-4A13-A058-B8D697E6D288}">
  <dimension ref="A2:K63"/>
  <sheetViews>
    <sheetView workbookViewId="0">
      <selection activeCell="A2" sqref="A2"/>
    </sheetView>
  </sheetViews>
  <sheetFormatPr defaultRowHeight="15" x14ac:dyDescent="0.25"/>
  <cols>
    <col min="1" max="1" width="19.85546875" bestFit="1" customWidth="1"/>
  </cols>
  <sheetData>
    <row r="2" spans="1:11" x14ac:dyDescent="0.25">
      <c r="A2" s="1" t="s">
        <v>1</v>
      </c>
      <c r="B2" s="14">
        <v>2010</v>
      </c>
      <c r="C2" s="14">
        <v>2011</v>
      </c>
      <c r="D2" s="14">
        <v>2015</v>
      </c>
      <c r="E2" s="14">
        <v>2020</v>
      </c>
      <c r="F2" s="14">
        <v>2025</v>
      </c>
      <c r="G2" s="14">
        <v>2030</v>
      </c>
      <c r="H2" s="14">
        <v>2035</v>
      </c>
      <c r="I2" s="14">
        <v>2040</v>
      </c>
      <c r="J2" s="14">
        <v>2045</v>
      </c>
      <c r="K2" s="14">
        <v>2050</v>
      </c>
    </row>
    <row r="3" spans="1:11" x14ac:dyDescent="0.25">
      <c r="A3" s="2" t="s">
        <v>207</v>
      </c>
      <c r="B3" s="15">
        <f>SUMIFS('SO2'!C:C,'SO2'!$B:$B,$A3,'SO2'!$A:$A,"BIOESO2")+SUMIFS('SO2'!C:C,'SO2'!$B:$B,$A3,'SO2'!$A:$A,"COMSO2")+SUMIFS('SO2'!C:C,'SO2'!$B:$B,$A3,'SO2'!$A:$A,"ELCSO2")+SUMIFS('SO2'!C:C,'SO2'!$B:$B,$A3,'SO2'!$A:$A,"ETHSO2")+SUMIFS('SO2'!C:C,'SO2'!$B:$B,$A3,'SO2'!$A:$A,"INDSO2")+SUMIFS('SO2'!C:C,'SO2'!$B:$B,$A3,'SO2'!$A:$A,"REFSO2")+SUMIFS('SO2'!C:C,'SO2'!$B:$B,$A3,'SO2'!$A:$A,"RESSO2")+SUMIFS('SO2'!C:C,'SO2'!$B:$B,$A3,'SO2'!$A:$A,"RSSSO2")+SUMIFS('SO2'!C:C,'SO2'!$B:$B,$A3,'SO2'!$A:$A,"TRNSO2")</f>
        <v>7234.1859348046282</v>
      </c>
      <c r="C3" s="15">
        <f>SUMIFS('SO2'!D:D,'SO2'!$B:$B,$A3,'SO2'!$A:$A,"BIOESO2")+SUMIFS('SO2'!D:D,'SO2'!$B:$B,$A3,'SO2'!$A:$A,"COMSO2")+SUMIFS('SO2'!D:D,'SO2'!$B:$B,$A3,'SO2'!$A:$A,"ELCSO2")+SUMIFS('SO2'!D:D,'SO2'!$B:$B,$A3,'SO2'!$A:$A,"ETHSO2")+SUMIFS('SO2'!D:D,'SO2'!$B:$B,$A3,'SO2'!$A:$A,"INDSO2")+SUMIFS('SO2'!D:D,'SO2'!$B:$B,$A3,'SO2'!$A:$A,"REFSO2")+SUMIFS('SO2'!D:D,'SO2'!$B:$B,$A3,'SO2'!$A:$A,"RESSO2")+SUMIFS('SO2'!D:D,'SO2'!$B:$B,$A3,'SO2'!$A:$A,"RSSSO2")+SUMIFS('SO2'!D:D,'SO2'!$B:$B,$A3,'SO2'!$A:$A,"TRNSO2")</f>
        <v>5869.6134323147417</v>
      </c>
      <c r="D3" s="15">
        <f>SUMIFS('SO2'!E:E,'SO2'!$B:$B,$A3,'SO2'!$A:$A,"BIOESO2")+SUMIFS('SO2'!E:E,'SO2'!$B:$B,$A3,'SO2'!$A:$A,"COMSO2")+SUMIFS('SO2'!E:E,'SO2'!$B:$B,$A3,'SO2'!$A:$A,"ELCSO2")+SUMIFS('SO2'!E:E,'SO2'!$B:$B,$A3,'SO2'!$A:$A,"ETHSO2")+SUMIFS('SO2'!E:E,'SO2'!$B:$B,$A3,'SO2'!$A:$A,"INDSO2")+SUMIFS('SO2'!E:E,'SO2'!$B:$B,$A3,'SO2'!$A:$A,"REFSO2")+SUMIFS('SO2'!E:E,'SO2'!$B:$B,$A3,'SO2'!$A:$A,"RESSO2")+SUMIFS('SO2'!E:E,'SO2'!$B:$B,$A3,'SO2'!$A:$A,"RSSSO2")+SUMIFS('SO2'!E:E,'SO2'!$B:$B,$A3,'SO2'!$A:$A,"TRNSO2")</f>
        <v>3262.026268405722</v>
      </c>
      <c r="E3" s="15">
        <f>SUMIFS('SO2'!F:F,'SO2'!$B:$B,$A3,'SO2'!$A:$A,"BIOESO2")+SUMIFS('SO2'!F:F,'SO2'!$B:$B,$A3,'SO2'!$A:$A,"COMSO2")+SUMIFS('SO2'!F:F,'SO2'!$B:$B,$A3,'SO2'!$A:$A,"ELCSO2")+SUMIFS('SO2'!F:F,'SO2'!$B:$B,$A3,'SO2'!$A:$A,"ETHSO2")+SUMIFS('SO2'!F:F,'SO2'!$B:$B,$A3,'SO2'!$A:$A,"INDSO2")+SUMIFS('SO2'!F:F,'SO2'!$B:$B,$A3,'SO2'!$A:$A,"REFSO2")+SUMIFS('SO2'!F:F,'SO2'!$B:$B,$A3,'SO2'!$A:$A,"RESSO2")+SUMIFS('SO2'!F:F,'SO2'!$B:$B,$A3,'SO2'!$A:$A,"RSSSO2")+SUMIFS('SO2'!F:F,'SO2'!$B:$B,$A3,'SO2'!$A:$A,"TRNSO2")</f>
        <v>3069.3994943513912</v>
      </c>
      <c r="F3" s="15">
        <f>SUMIFS('SO2'!G:G,'SO2'!$B:$B,$A3,'SO2'!$A:$A,"BIOESO2")+SUMIFS('SO2'!G:G,'SO2'!$B:$B,$A3,'SO2'!$A:$A,"COMSO2")+SUMIFS('SO2'!G:G,'SO2'!$B:$B,$A3,'SO2'!$A:$A,"ELCSO2")+SUMIFS('SO2'!G:G,'SO2'!$B:$B,$A3,'SO2'!$A:$A,"ETHSO2")+SUMIFS('SO2'!G:G,'SO2'!$B:$B,$A3,'SO2'!$A:$A,"INDSO2")+SUMIFS('SO2'!G:G,'SO2'!$B:$B,$A3,'SO2'!$A:$A,"REFSO2")+SUMIFS('SO2'!G:G,'SO2'!$B:$B,$A3,'SO2'!$A:$A,"RESSO2")+SUMIFS('SO2'!G:G,'SO2'!$B:$B,$A3,'SO2'!$A:$A,"RSSSO2")+SUMIFS('SO2'!G:G,'SO2'!$B:$B,$A3,'SO2'!$A:$A,"TRNSO2")</f>
        <v>2866.1091401978119</v>
      </c>
      <c r="G3" s="15">
        <f>SUMIFS('SO2'!H:H,'SO2'!$B:$B,$A3,'SO2'!$A:$A,"BIOESO2")+SUMIFS('SO2'!H:H,'SO2'!$B:$B,$A3,'SO2'!$A:$A,"COMSO2")+SUMIFS('SO2'!H:H,'SO2'!$B:$B,$A3,'SO2'!$A:$A,"ELCSO2")+SUMIFS('SO2'!H:H,'SO2'!$B:$B,$A3,'SO2'!$A:$A,"ETHSO2")+SUMIFS('SO2'!H:H,'SO2'!$B:$B,$A3,'SO2'!$A:$A,"INDSO2")+SUMIFS('SO2'!H:H,'SO2'!$B:$B,$A3,'SO2'!$A:$A,"REFSO2")+SUMIFS('SO2'!H:H,'SO2'!$B:$B,$A3,'SO2'!$A:$A,"RESSO2")+SUMIFS('SO2'!H:H,'SO2'!$B:$B,$A3,'SO2'!$A:$A,"RSSSO2")+SUMIFS('SO2'!H:H,'SO2'!$B:$B,$A3,'SO2'!$A:$A,"TRNSO2")</f>
        <v>2697.9302421008188</v>
      </c>
      <c r="H3" s="15">
        <f>SUMIFS('SO2'!I:I,'SO2'!$B:$B,$A3,'SO2'!$A:$A,"BIOESO2")+SUMIFS('SO2'!I:I,'SO2'!$B:$B,$A3,'SO2'!$A:$A,"COMSO2")+SUMIFS('SO2'!I:I,'SO2'!$B:$B,$A3,'SO2'!$A:$A,"ELCSO2")+SUMIFS('SO2'!I:I,'SO2'!$B:$B,$A3,'SO2'!$A:$A,"ETHSO2")+SUMIFS('SO2'!I:I,'SO2'!$B:$B,$A3,'SO2'!$A:$A,"INDSO2")+SUMIFS('SO2'!I:I,'SO2'!$B:$B,$A3,'SO2'!$A:$A,"REFSO2")+SUMIFS('SO2'!I:I,'SO2'!$B:$B,$A3,'SO2'!$A:$A,"RESSO2")+SUMIFS('SO2'!I:I,'SO2'!$B:$B,$A3,'SO2'!$A:$A,"RSSSO2")+SUMIFS('SO2'!I:I,'SO2'!$B:$B,$A3,'SO2'!$A:$A,"TRNSO2")</f>
        <v>2544.4064430701933</v>
      </c>
      <c r="I3" s="15">
        <f>SUMIFS('SO2'!J:J,'SO2'!$B:$B,$A3,'SO2'!$A:$A,"BIOESO2")+SUMIFS('SO2'!J:J,'SO2'!$B:$B,$A3,'SO2'!$A:$A,"COMSO2")+SUMIFS('SO2'!J:J,'SO2'!$B:$B,$A3,'SO2'!$A:$A,"ELCSO2")+SUMIFS('SO2'!J:J,'SO2'!$B:$B,$A3,'SO2'!$A:$A,"ETHSO2")+SUMIFS('SO2'!J:J,'SO2'!$B:$B,$A3,'SO2'!$A:$A,"INDSO2")+SUMIFS('SO2'!J:J,'SO2'!$B:$B,$A3,'SO2'!$A:$A,"REFSO2")+SUMIFS('SO2'!J:J,'SO2'!$B:$B,$A3,'SO2'!$A:$A,"RESSO2")+SUMIFS('SO2'!J:J,'SO2'!$B:$B,$A3,'SO2'!$A:$A,"RSSSO2")+SUMIFS('SO2'!J:J,'SO2'!$B:$B,$A3,'SO2'!$A:$A,"TRNSO2")</f>
        <v>2294.1185890321854</v>
      </c>
      <c r="J3" s="15">
        <f>SUMIFS('SO2'!K:K,'SO2'!$B:$B,$A3,'SO2'!$A:$A,"BIOESO2")+SUMIFS('SO2'!K:K,'SO2'!$B:$B,$A3,'SO2'!$A:$A,"COMSO2")+SUMIFS('SO2'!K:K,'SO2'!$B:$B,$A3,'SO2'!$A:$A,"ELCSO2")+SUMIFS('SO2'!K:K,'SO2'!$B:$B,$A3,'SO2'!$A:$A,"ETHSO2")+SUMIFS('SO2'!K:K,'SO2'!$B:$B,$A3,'SO2'!$A:$A,"INDSO2")+SUMIFS('SO2'!K:K,'SO2'!$B:$B,$A3,'SO2'!$A:$A,"REFSO2")+SUMIFS('SO2'!K:K,'SO2'!$B:$B,$A3,'SO2'!$A:$A,"RESSO2")+SUMIFS('SO2'!K:K,'SO2'!$B:$B,$A3,'SO2'!$A:$A,"RSSSO2")+SUMIFS('SO2'!K:K,'SO2'!$B:$B,$A3,'SO2'!$A:$A,"TRNSO2")</f>
        <v>2196.4125313054678</v>
      </c>
      <c r="K3" s="15">
        <f>SUMIFS('SO2'!L:L,'SO2'!$B:$B,$A3,'SO2'!$A:$A,"BIOESO2")+SUMIFS('SO2'!L:L,'SO2'!$B:$B,$A3,'SO2'!$A:$A,"COMSO2")+SUMIFS('SO2'!L:L,'SO2'!$B:$B,$A3,'SO2'!$A:$A,"ELCSO2")+SUMIFS('SO2'!L:L,'SO2'!$B:$B,$A3,'SO2'!$A:$A,"ETHSO2")+SUMIFS('SO2'!L:L,'SO2'!$B:$B,$A3,'SO2'!$A:$A,"INDSO2")+SUMIFS('SO2'!L:L,'SO2'!$B:$B,$A3,'SO2'!$A:$A,"REFSO2")+SUMIFS('SO2'!L:L,'SO2'!$B:$B,$A3,'SO2'!$A:$A,"RESSO2")+SUMIFS('SO2'!L:L,'SO2'!$B:$B,$A3,'SO2'!$A:$A,"RSSSO2")+SUMIFS('SO2'!L:L,'SO2'!$B:$B,$A3,'SO2'!$A:$A,"TRNSO2")</f>
        <v>2100.2247001893857</v>
      </c>
    </row>
    <row r="4" spans="1:11" x14ac:dyDescent="0.25">
      <c r="A4" s="2" t="s">
        <v>2</v>
      </c>
      <c r="B4" s="15">
        <f>SUMIFS('SO2'!C:C,'SO2'!$B:$B,$A4,'SO2'!$A:$A,"BIOESO2")+SUMIFS('SO2'!C:C,'SO2'!$B:$B,$A4,'SO2'!$A:$A,"COMSO2")+SUMIFS('SO2'!C:C,'SO2'!$B:$B,$A4,'SO2'!$A:$A,"ELCSO2")+SUMIFS('SO2'!C:C,'SO2'!$B:$B,$A4,'SO2'!$A:$A,"ETHSO2")+SUMIFS('SO2'!C:C,'SO2'!$B:$B,$A4,'SO2'!$A:$A,"INDSO2")+SUMIFS('SO2'!C:C,'SO2'!$B:$B,$A4,'SO2'!$A:$A,"REFSO2")+SUMIFS('SO2'!C:C,'SO2'!$B:$B,$A4,'SO2'!$A:$A,"RESSO2")+SUMIFS('SO2'!C:C,'SO2'!$B:$B,$A4,'SO2'!$A:$A,"RSSSO2")+SUMIFS('SO2'!C:C,'SO2'!$B:$B,$A4,'SO2'!$A:$A,"TRNSO2")</f>
        <v>7221.1416543272298</v>
      </c>
      <c r="C4" s="15">
        <f>SUMIFS('SO2'!D:D,'SO2'!$B:$B,$A4,'SO2'!$A:$A,"BIOESO2")+SUMIFS('SO2'!D:D,'SO2'!$B:$B,$A4,'SO2'!$A:$A,"COMSO2")+SUMIFS('SO2'!D:D,'SO2'!$B:$B,$A4,'SO2'!$A:$A,"ELCSO2")+SUMIFS('SO2'!D:D,'SO2'!$B:$B,$A4,'SO2'!$A:$A,"ETHSO2")+SUMIFS('SO2'!D:D,'SO2'!$B:$B,$A4,'SO2'!$A:$A,"INDSO2")+SUMIFS('SO2'!D:D,'SO2'!$B:$B,$A4,'SO2'!$A:$A,"REFSO2")+SUMIFS('SO2'!D:D,'SO2'!$B:$B,$A4,'SO2'!$A:$A,"RESSO2")+SUMIFS('SO2'!D:D,'SO2'!$B:$B,$A4,'SO2'!$A:$A,"RSSSO2")+SUMIFS('SO2'!D:D,'SO2'!$B:$B,$A4,'SO2'!$A:$A,"TRNSO2")</f>
        <v>5819.0380810700062</v>
      </c>
      <c r="D4" s="15">
        <f>SUMIFS('SO2'!E:E,'SO2'!$B:$B,$A4,'SO2'!$A:$A,"BIOESO2")+SUMIFS('SO2'!E:E,'SO2'!$B:$B,$A4,'SO2'!$A:$A,"COMSO2")+SUMIFS('SO2'!E:E,'SO2'!$B:$B,$A4,'SO2'!$A:$A,"ELCSO2")+SUMIFS('SO2'!E:E,'SO2'!$B:$B,$A4,'SO2'!$A:$A,"ETHSO2")+SUMIFS('SO2'!E:E,'SO2'!$B:$B,$A4,'SO2'!$A:$A,"INDSO2")+SUMIFS('SO2'!E:E,'SO2'!$B:$B,$A4,'SO2'!$A:$A,"REFSO2")+SUMIFS('SO2'!E:E,'SO2'!$B:$B,$A4,'SO2'!$A:$A,"RESSO2")+SUMIFS('SO2'!E:E,'SO2'!$B:$B,$A4,'SO2'!$A:$A,"RSSSO2")+SUMIFS('SO2'!E:E,'SO2'!$B:$B,$A4,'SO2'!$A:$A,"TRNSO2")</f>
        <v>3201.0564004284515</v>
      </c>
      <c r="E4" s="15">
        <f>SUMIFS('SO2'!F:F,'SO2'!$B:$B,$A4,'SO2'!$A:$A,"BIOESO2")+SUMIFS('SO2'!F:F,'SO2'!$B:$B,$A4,'SO2'!$A:$A,"COMSO2")+SUMIFS('SO2'!F:F,'SO2'!$B:$B,$A4,'SO2'!$A:$A,"ELCSO2")+SUMIFS('SO2'!F:F,'SO2'!$B:$B,$A4,'SO2'!$A:$A,"ETHSO2")+SUMIFS('SO2'!F:F,'SO2'!$B:$B,$A4,'SO2'!$A:$A,"INDSO2")+SUMIFS('SO2'!F:F,'SO2'!$B:$B,$A4,'SO2'!$A:$A,"REFSO2")+SUMIFS('SO2'!F:F,'SO2'!$B:$B,$A4,'SO2'!$A:$A,"RESSO2")+SUMIFS('SO2'!F:F,'SO2'!$B:$B,$A4,'SO2'!$A:$A,"RSSSO2")+SUMIFS('SO2'!F:F,'SO2'!$B:$B,$A4,'SO2'!$A:$A,"TRNSO2")</f>
        <v>2902.5751743539486</v>
      </c>
      <c r="F4" s="15">
        <f>SUMIFS('SO2'!G:G,'SO2'!$B:$B,$A4,'SO2'!$A:$A,"BIOESO2")+SUMIFS('SO2'!G:G,'SO2'!$B:$B,$A4,'SO2'!$A:$A,"COMSO2")+SUMIFS('SO2'!G:G,'SO2'!$B:$B,$A4,'SO2'!$A:$A,"ELCSO2")+SUMIFS('SO2'!G:G,'SO2'!$B:$B,$A4,'SO2'!$A:$A,"ETHSO2")+SUMIFS('SO2'!G:G,'SO2'!$B:$B,$A4,'SO2'!$A:$A,"INDSO2")+SUMIFS('SO2'!G:G,'SO2'!$B:$B,$A4,'SO2'!$A:$A,"REFSO2")+SUMIFS('SO2'!G:G,'SO2'!$B:$B,$A4,'SO2'!$A:$A,"RESSO2")+SUMIFS('SO2'!G:G,'SO2'!$B:$B,$A4,'SO2'!$A:$A,"RSSSO2")+SUMIFS('SO2'!G:G,'SO2'!$B:$B,$A4,'SO2'!$A:$A,"TRNSO2")</f>
        <v>2264.8469449988152</v>
      </c>
      <c r="G4" s="15">
        <f>SUMIFS('SO2'!H:H,'SO2'!$B:$B,$A4,'SO2'!$A:$A,"BIOESO2")+SUMIFS('SO2'!H:H,'SO2'!$B:$B,$A4,'SO2'!$A:$A,"COMSO2")+SUMIFS('SO2'!H:H,'SO2'!$B:$B,$A4,'SO2'!$A:$A,"ELCSO2")+SUMIFS('SO2'!H:H,'SO2'!$B:$B,$A4,'SO2'!$A:$A,"ETHSO2")+SUMIFS('SO2'!H:H,'SO2'!$B:$B,$A4,'SO2'!$A:$A,"INDSO2")+SUMIFS('SO2'!H:H,'SO2'!$B:$B,$A4,'SO2'!$A:$A,"REFSO2")+SUMIFS('SO2'!H:H,'SO2'!$B:$B,$A4,'SO2'!$A:$A,"RESSO2")+SUMIFS('SO2'!H:H,'SO2'!$B:$B,$A4,'SO2'!$A:$A,"RSSSO2")+SUMIFS('SO2'!H:H,'SO2'!$B:$B,$A4,'SO2'!$A:$A,"TRNSO2")</f>
        <v>1731.6243348593487</v>
      </c>
      <c r="H4" s="15">
        <f>SUMIFS('SO2'!I:I,'SO2'!$B:$B,$A4,'SO2'!$A:$A,"BIOESO2")+SUMIFS('SO2'!I:I,'SO2'!$B:$B,$A4,'SO2'!$A:$A,"COMSO2")+SUMIFS('SO2'!I:I,'SO2'!$B:$B,$A4,'SO2'!$A:$A,"ELCSO2")+SUMIFS('SO2'!I:I,'SO2'!$B:$B,$A4,'SO2'!$A:$A,"ETHSO2")+SUMIFS('SO2'!I:I,'SO2'!$B:$B,$A4,'SO2'!$A:$A,"INDSO2")+SUMIFS('SO2'!I:I,'SO2'!$B:$B,$A4,'SO2'!$A:$A,"REFSO2")+SUMIFS('SO2'!I:I,'SO2'!$B:$B,$A4,'SO2'!$A:$A,"RESSO2")+SUMIFS('SO2'!I:I,'SO2'!$B:$B,$A4,'SO2'!$A:$A,"RSSSO2")+SUMIFS('SO2'!I:I,'SO2'!$B:$B,$A4,'SO2'!$A:$A,"TRNSO2")</f>
        <v>1514.2797321470484</v>
      </c>
      <c r="I4" s="15">
        <f>SUMIFS('SO2'!J:J,'SO2'!$B:$B,$A4,'SO2'!$A:$A,"BIOESO2")+SUMIFS('SO2'!J:J,'SO2'!$B:$B,$A4,'SO2'!$A:$A,"COMSO2")+SUMIFS('SO2'!J:J,'SO2'!$B:$B,$A4,'SO2'!$A:$A,"ELCSO2")+SUMIFS('SO2'!J:J,'SO2'!$B:$B,$A4,'SO2'!$A:$A,"ETHSO2")+SUMIFS('SO2'!J:J,'SO2'!$B:$B,$A4,'SO2'!$A:$A,"INDSO2")+SUMIFS('SO2'!J:J,'SO2'!$B:$B,$A4,'SO2'!$A:$A,"REFSO2")+SUMIFS('SO2'!J:J,'SO2'!$B:$B,$A4,'SO2'!$A:$A,"RESSO2")+SUMIFS('SO2'!J:J,'SO2'!$B:$B,$A4,'SO2'!$A:$A,"RSSSO2")+SUMIFS('SO2'!J:J,'SO2'!$B:$B,$A4,'SO2'!$A:$A,"TRNSO2")</f>
        <v>1262.5236867288068</v>
      </c>
      <c r="J4" s="15">
        <f>SUMIFS('SO2'!K:K,'SO2'!$B:$B,$A4,'SO2'!$A:$A,"BIOESO2")+SUMIFS('SO2'!K:K,'SO2'!$B:$B,$A4,'SO2'!$A:$A,"COMSO2")+SUMIFS('SO2'!K:K,'SO2'!$B:$B,$A4,'SO2'!$A:$A,"ELCSO2")+SUMIFS('SO2'!K:K,'SO2'!$B:$B,$A4,'SO2'!$A:$A,"ETHSO2")+SUMIFS('SO2'!K:K,'SO2'!$B:$B,$A4,'SO2'!$A:$A,"INDSO2")+SUMIFS('SO2'!K:K,'SO2'!$B:$B,$A4,'SO2'!$A:$A,"REFSO2")+SUMIFS('SO2'!K:K,'SO2'!$B:$B,$A4,'SO2'!$A:$A,"RESSO2")+SUMIFS('SO2'!K:K,'SO2'!$B:$B,$A4,'SO2'!$A:$A,"RSSSO2")+SUMIFS('SO2'!K:K,'SO2'!$B:$B,$A4,'SO2'!$A:$A,"TRNSO2")</f>
        <v>1002.3502010967854</v>
      </c>
      <c r="K4" s="15">
        <f>SUMIFS('SO2'!L:L,'SO2'!$B:$B,$A4,'SO2'!$A:$A,"BIOESO2")+SUMIFS('SO2'!L:L,'SO2'!$B:$B,$A4,'SO2'!$A:$A,"COMSO2")+SUMIFS('SO2'!L:L,'SO2'!$B:$B,$A4,'SO2'!$A:$A,"ELCSO2")+SUMIFS('SO2'!L:L,'SO2'!$B:$B,$A4,'SO2'!$A:$A,"ETHSO2")+SUMIFS('SO2'!L:L,'SO2'!$B:$B,$A4,'SO2'!$A:$A,"INDSO2")+SUMIFS('SO2'!L:L,'SO2'!$B:$B,$A4,'SO2'!$A:$A,"REFSO2")+SUMIFS('SO2'!L:L,'SO2'!$B:$B,$A4,'SO2'!$A:$A,"RESSO2")+SUMIFS('SO2'!L:L,'SO2'!$B:$B,$A4,'SO2'!$A:$A,"RSSSO2")+SUMIFS('SO2'!L:L,'SO2'!$B:$B,$A4,'SO2'!$A:$A,"TRNSO2")</f>
        <v>1004.7715265982265</v>
      </c>
    </row>
    <row r="5" spans="1:11" x14ac:dyDescent="0.25">
      <c r="A5" s="2" t="s">
        <v>3</v>
      </c>
      <c r="B5" s="15">
        <f>SUMIFS('SO2'!C:C,'SO2'!$B:$B,$A5,'SO2'!$A:$A,"BIOESO2")+SUMIFS('SO2'!C:C,'SO2'!$B:$B,$A5,'SO2'!$A:$A,"COMSO2")+SUMIFS('SO2'!C:C,'SO2'!$B:$B,$A5,'SO2'!$A:$A,"ELCSO2")+SUMIFS('SO2'!C:C,'SO2'!$B:$B,$A5,'SO2'!$A:$A,"ETHSO2")+SUMIFS('SO2'!C:C,'SO2'!$B:$B,$A5,'SO2'!$A:$A,"INDSO2")+SUMIFS('SO2'!C:C,'SO2'!$B:$B,$A5,'SO2'!$A:$A,"REFSO2")+SUMIFS('SO2'!C:C,'SO2'!$B:$B,$A5,'SO2'!$A:$A,"RESSO2")+SUMIFS('SO2'!C:C,'SO2'!$B:$B,$A5,'SO2'!$A:$A,"RSSSO2")+SUMIFS('SO2'!C:C,'SO2'!$B:$B,$A5,'SO2'!$A:$A,"TRNSO2")</f>
        <v>7222.2879701195307</v>
      </c>
      <c r="C5" s="15">
        <f>SUMIFS('SO2'!D:D,'SO2'!$B:$B,$A5,'SO2'!$A:$A,"BIOESO2")+SUMIFS('SO2'!D:D,'SO2'!$B:$B,$A5,'SO2'!$A:$A,"COMSO2")+SUMIFS('SO2'!D:D,'SO2'!$B:$B,$A5,'SO2'!$A:$A,"ELCSO2")+SUMIFS('SO2'!D:D,'SO2'!$B:$B,$A5,'SO2'!$A:$A,"ETHSO2")+SUMIFS('SO2'!D:D,'SO2'!$B:$B,$A5,'SO2'!$A:$A,"INDSO2")+SUMIFS('SO2'!D:D,'SO2'!$B:$B,$A5,'SO2'!$A:$A,"REFSO2")+SUMIFS('SO2'!D:D,'SO2'!$B:$B,$A5,'SO2'!$A:$A,"RESSO2")+SUMIFS('SO2'!D:D,'SO2'!$B:$B,$A5,'SO2'!$A:$A,"RSSSO2")+SUMIFS('SO2'!D:D,'SO2'!$B:$B,$A5,'SO2'!$A:$A,"TRNSO2")</f>
        <v>5812.6532538836127</v>
      </c>
      <c r="D5" s="15">
        <f>SUMIFS('SO2'!E:E,'SO2'!$B:$B,$A5,'SO2'!$A:$A,"BIOESO2")+SUMIFS('SO2'!E:E,'SO2'!$B:$B,$A5,'SO2'!$A:$A,"COMSO2")+SUMIFS('SO2'!E:E,'SO2'!$B:$B,$A5,'SO2'!$A:$A,"ELCSO2")+SUMIFS('SO2'!E:E,'SO2'!$B:$B,$A5,'SO2'!$A:$A,"ETHSO2")+SUMIFS('SO2'!E:E,'SO2'!$B:$B,$A5,'SO2'!$A:$A,"INDSO2")+SUMIFS('SO2'!E:E,'SO2'!$B:$B,$A5,'SO2'!$A:$A,"REFSO2")+SUMIFS('SO2'!E:E,'SO2'!$B:$B,$A5,'SO2'!$A:$A,"RESSO2")+SUMIFS('SO2'!E:E,'SO2'!$B:$B,$A5,'SO2'!$A:$A,"RSSSO2")+SUMIFS('SO2'!E:E,'SO2'!$B:$B,$A5,'SO2'!$A:$A,"TRNSO2")</f>
        <v>3221.3171990279193</v>
      </c>
      <c r="E5" s="15">
        <f>SUMIFS('SO2'!F:F,'SO2'!$B:$B,$A5,'SO2'!$A:$A,"BIOESO2")+SUMIFS('SO2'!F:F,'SO2'!$B:$B,$A5,'SO2'!$A:$A,"COMSO2")+SUMIFS('SO2'!F:F,'SO2'!$B:$B,$A5,'SO2'!$A:$A,"ELCSO2")+SUMIFS('SO2'!F:F,'SO2'!$B:$B,$A5,'SO2'!$A:$A,"ETHSO2")+SUMIFS('SO2'!F:F,'SO2'!$B:$B,$A5,'SO2'!$A:$A,"INDSO2")+SUMIFS('SO2'!F:F,'SO2'!$B:$B,$A5,'SO2'!$A:$A,"REFSO2")+SUMIFS('SO2'!F:F,'SO2'!$B:$B,$A5,'SO2'!$A:$A,"RESSO2")+SUMIFS('SO2'!F:F,'SO2'!$B:$B,$A5,'SO2'!$A:$A,"RSSSO2")+SUMIFS('SO2'!F:F,'SO2'!$B:$B,$A5,'SO2'!$A:$A,"TRNSO2")</f>
        <v>2941.8044205413426</v>
      </c>
      <c r="F5" s="15">
        <f>SUMIFS('SO2'!G:G,'SO2'!$B:$B,$A5,'SO2'!$A:$A,"BIOESO2")+SUMIFS('SO2'!G:G,'SO2'!$B:$B,$A5,'SO2'!$A:$A,"COMSO2")+SUMIFS('SO2'!G:G,'SO2'!$B:$B,$A5,'SO2'!$A:$A,"ELCSO2")+SUMIFS('SO2'!G:G,'SO2'!$B:$B,$A5,'SO2'!$A:$A,"ETHSO2")+SUMIFS('SO2'!G:G,'SO2'!$B:$B,$A5,'SO2'!$A:$A,"INDSO2")+SUMIFS('SO2'!G:G,'SO2'!$B:$B,$A5,'SO2'!$A:$A,"REFSO2")+SUMIFS('SO2'!G:G,'SO2'!$B:$B,$A5,'SO2'!$A:$A,"RESSO2")+SUMIFS('SO2'!G:G,'SO2'!$B:$B,$A5,'SO2'!$A:$A,"RSSSO2")+SUMIFS('SO2'!G:G,'SO2'!$B:$B,$A5,'SO2'!$A:$A,"TRNSO2")</f>
        <v>2390.4667305062171</v>
      </c>
      <c r="G5" s="15">
        <f>SUMIFS('SO2'!H:H,'SO2'!$B:$B,$A5,'SO2'!$A:$A,"BIOESO2")+SUMIFS('SO2'!H:H,'SO2'!$B:$B,$A5,'SO2'!$A:$A,"COMSO2")+SUMIFS('SO2'!H:H,'SO2'!$B:$B,$A5,'SO2'!$A:$A,"ELCSO2")+SUMIFS('SO2'!H:H,'SO2'!$B:$B,$A5,'SO2'!$A:$A,"ETHSO2")+SUMIFS('SO2'!H:H,'SO2'!$B:$B,$A5,'SO2'!$A:$A,"INDSO2")+SUMIFS('SO2'!H:H,'SO2'!$B:$B,$A5,'SO2'!$A:$A,"REFSO2")+SUMIFS('SO2'!H:H,'SO2'!$B:$B,$A5,'SO2'!$A:$A,"RESSO2")+SUMIFS('SO2'!H:H,'SO2'!$B:$B,$A5,'SO2'!$A:$A,"RSSSO2")+SUMIFS('SO2'!H:H,'SO2'!$B:$B,$A5,'SO2'!$A:$A,"TRNSO2")</f>
        <v>1861.6191709147784</v>
      </c>
      <c r="H5" s="15">
        <f>SUMIFS('SO2'!I:I,'SO2'!$B:$B,$A5,'SO2'!$A:$A,"BIOESO2")+SUMIFS('SO2'!I:I,'SO2'!$B:$B,$A5,'SO2'!$A:$A,"COMSO2")+SUMIFS('SO2'!I:I,'SO2'!$B:$B,$A5,'SO2'!$A:$A,"ELCSO2")+SUMIFS('SO2'!I:I,'SO2'!$B:$B,$A5,'SO2'!$A:$A,"ETHSO2")+SUMIFS('SO2'!I:I,'SO2'!$B:$B,$A5,'SO2'!$A:$A,"INDSO2")+SUMIFS('SO2'!I:I,'SO2'!$B:$B,$A5,'SO2'!$A:$A,"REFSO2")+SUMIFS('SO2'!I:I,'SO2'!$B:$B,$A5,'SO2'!$A:$A,"RESSO2")+SUMIFS('SO2'!I:I,'SO2'!$B:$B,$A5,'SO2'!$A:$A,"RSSSO2")+SUMIFS('SO2'!I:I,'SO2'!$B:$B,$A5,'SO2'!$A:$A,"TRNSO2")</f>
        <v>1574.8014435691621</v>
      </c>
      <c r="I5" s="15">
        <f>SUMIFS('SO2'!J:J,'SO2'!$B:$B,$A5,'SO2'!$A:$A,"BIOESO2")+SUMIFS('SO2'!J:J,'SO2'!$B:$B,$A5,'SO2'!$A:$A,"COMSO2")+SUMIFS('SO2'!J:J,'SO2'!$B:$B,$A5,'SO2'!$A:$A,"ELCSO2")+SUMIFS('SO2'!J:J,'SO2'!$B:$B,$A5,'SO2'!$A:$A,"ETHSO2")+SUMIFS('SO2'!J:J,'SO2'!$B:$B,$A5,'SO2'!$A:$A,"INDSO2")+SUMIFS('SO2'!J:J,'SO2'!$B:$B,$A5,'SO2'!$A:$A,"REFSO2")+SUMIFS('SO2'!J:J,'SO2'!$B:$B,$A5,'SO2'!$A:$A,"RESSO2")+SUMIFS('SO2'!J:J,'SO2'!$B:$B,$A5,'SO2'!$A:$A,"RSSSO2")+SUMIFS('SO2'!J:J,'SO2'!$B:$B,$A5,'SO2'!$A:$A,"TRNSO2")</f>
        <v>1451.1471750363789</v>
      </c>
      <c r="J5" s="15">
        <f>SUMIFS('SO2'!K:K,'SO2'!$B:$B,$A5,'SO2'!$A:$A,"BIOESO2")+SUMIFS('SO2'!K:K,'SO2'!$B:$B,$A5,'SO2'!$A:$A,"COMSO2")+SUMIFS('SO2'!K:K,'SO2'!$B:$B,$A5,'SO2'!$A:$A,"ELCSO2")+SUMIFS('SO2'!K:K,'SO2'!$B:$B,$A5,'SO2'!$A:$A,"ETHSO2")+SUMIFS('SO2'!K:K,'SO2'!$B:$B,$A5,'SO2'!$A:$A,"INDSO2")+SUMIFS('SO2'!K:K,'SO2'!$B:$B,$A5,'SO2'!$A:$A,"REFSO2")+SUMIFS('SO2'!K:K,'SO2'!$B:$B,$A5,'SO2'!$A:$A,"RESSO2")+SUMIFS('SO2'!K:K,'SO2'!$B:$B,$A5,'SO2'!$A:$A,"RSSSO2")+SUMIFS('SO2'!K:K,'SO2'!$B:$B,$A5,'SO2'!$A:$A,"TRNSO2")</f>
        <v>1331.8351319161334</v>
      </c>
      <c r="K5" s="15">
        <f>SUMIFS('SO2'!L:L,'SO2'!$B:$B,$A5,'SO2'!$A:$A,"BIOESO2")+SUMIFS('SO2'!L:L,'SO2'!$B:$B,$A5,'SO2'!$A:$A,"COMSO2")+SUMIFS('SO2'!L:L,'SO2'!$B:$B,$A5,'SO2'!$A:$A,"ELCSO2")+SUMIFS('SO2'!L:L,'SO2'!$B:$B,$A5,'SO2'!$A:$A,"ETHSO2")+SUMIFS('SO2'!L:L,'SO2'!$B:$B,$A5,'SO2'!$A:$A,"INDSO2")+SUMIFS('SO2'!L:L,'SO2'!$B:$B,$A5,'SO2'!$A:$A,"REFSO2")+SUMIFS('SO2'!L:L,'SO2'!$B:$B,$A5,'SO2'!$A:$A,"RESSO2")+SUMIFS('SO2'!L:L,'SO2'!$B:$B,$A5,'SO2'!$A:$A,"RSSSO2")+SUMIFS('SO2'!L:L,'SO2'!$B:$B,$A5,'SO2'!$A:$A,"TRNSO2")</f>
        <v>1309.9328306386622</v>
      </c>
    </row>
    <row r="6" spans="1:11" x14ac:dyDescent="0.25">
      <c r="A6" s="2" t="s">
        <v>4</v>
      </c>
      <c r="B6" s="15">
        <f>SUMIFS('SO2'!C:C,'SO2'!$B:$B,$A6,'SO2'!$A:$A,"BIOESO2")+SUMIFS('SO2'!C:C,'SO2'!$B:$B,$A6,'SO2'!$A:$A,"COMSO2")+SUMIFS('SO2'!C:C,'SO2'!$B:$B,$A6,'SO2'!$A:$A,"ELCSO2")+SUMIFS('SO2'!C:C,'SO2'!$B:$B,$A6,'SO2'!$A:$A,"ETHSO2")+SUMIFS('SO2'!C:C,'SO2'!$B:$B,$A6,'SO2'!$A:$A,"INDSO2")+SUMIFS('SO2'!C:C,'SO2'!$B:$B,$A6,'SO2'!$A:$A,"REFSO2")+SUMIFS('SO2'!C:C,'SO2'!$B:$B,$A6,'SO2'!$A:$A,"RESSO2")+SUMIFS('SO2'!C:C,'SO2'!$B:$B,$A6,'SO2'!$A:$A,"RSSSO2")+SUMIFS('SO2'!C:C,'SO2'!$B:$B,$A6,'SO2'!$A:$A,"TRNSO2")</f>
        <v>7223.5472828365901</v>
      </c>
      <c r="C6" s="15">
        <f>SUMIFS('SO2'!D:D,'SO2'!$B:$B,$A6,'SO2'!$A:$A,"BIOESO2")+SUMIFS('SO2'!D:D,'SO2'!$B:$B,$A6,'SO2'!$A:$A,"COMSO2")+SUMIFS('SO2'!D:D,'SO2'!$B:$B,$A6,'SO2'!$A:$A,"ELCSO2")+SUMIFS('SO2'!D:D,'SO2'!$B:$B,$A6,'SO2'!$A:$A,"ETHSO2")+SUMIFS('SO2'!D:D,'SO2'!$B:$B,$A6,'SO2'!$A:$A,"INDSO2")+SUMIFS('SO2'!D:D,'SO2'!$B:$B,$A6,'SO2'!$A:$A,"REFSO2")+SUMIFS('SO2'!D:D,'SO2'!$B:$B,$A6,'SO2'!$A:$A,"RESSO2")+SUMIFS('SO2'!D:D,'SO2'!$B:$B,$A6,'SO2'!$A:$A,"RSSSO2")+SUMIFS('SO2'!D:D,'SO2'!$B:$B,$A6,'SO2'!$A:$A,"TRNSO2")</f>
        <v>5823.0958808066453</v>
      </c>
      <c r="D6" s="15">
        <f>SUMIFS('SO2'!E:E,'SO2'!$B:$B,$A6,'SO2'!$A:$A,"BIOESO2")+SUMIFS('SO2'!E:E,'SO2'!$B:$B,$A6,'SO2'!$A:$A,"COMSO2")+SUMIFS('SO2'!E:E,'SO2'!$B:$B,$A6,'SO2'!$A:$A,"ELCSO2")+SUMIFS('SO2'!E:E,'SO2'!$B:$B,$A6,'SO2'!$A:$A,"ETHSO2")+SUMIFS('SO2'!E:E,'SO2'!$B:$B,$A6,'SO2'!$A:$A,"INDSO2")+SUMIFS('SO2'!E:E,'SO2'!$B:$B,$A6,'SO2'!$A:$A,"REFSO2")+SUMIFS('SO2'!E:E,'SO2'!$B:$B,$A6,'SO2'!$A:$A,"RESSO2")+SUMIFS('SO2'!E:E,'SO2'!$B:$B,$A6,'SO2'!$A:$A,"RSSSO2")+SUMIFS('SO2'!E:E,'SO2'!$B:$B,$A6,'SO2'!$A:$A,"TRNSO2")</f>
        <v>3196.7147623251408</v>
      </c>
      <c r="E6" s="15">
        <f>SUMIFS('SO2'!F:F,'SO2'!$B:$B,$A6,'SO2'!$A:$A,"BIOESO2")+SUMIFS('SO2'!F:F,'SO2'!$B:$B,$A6,'SO2'!$A:$A,"COMSO2")+SUMIFS('SO2'!F:F,'SO2'!$B:$B,$A6,'SO2'!$A:$A,"ELCSO2")+SUMIFS('SO2'!F:F,'SO2'!$B:$B,$A6,'SO2'!$A:$A,"ETHSO2")+SUMIFS('SO2'!F:F,'SO2'!$B:$B,$A6,'SO2'!$A:$A,"INDSO2")+SUMIFS('SO2'!F:F,'SO2'!$B:$B,$A6,'SO2'!$A:$A,"REFSO2")+SUMIFS('SO2'!F:F,'SO2'!$B:$B,$A6,'SO2'!$A:$A,"RESSO2")+SUMIFS('SO2'!F:F,'SO2'!$B:$B,$A6,'SO2'!$A:$A,"RSSSO2")+SUMIFS('SO2'!F:F,'SO2'!$B:$B,$A6,'SO2'!$A:$A,"TRNSO2")</f>
        <v>2914.3617552506585</v>
      </c>
      <c r="F6" s="15">
        <f>SUMIFS('SO2'!G:G,'SO2'!$B:$B,$A6,'SO2'!$A:$A,"BIOESO2")+SUMIFS('SO2'!G:G,'SO2'!$B:$B,$A6,'SO2'!$A:$A,"COMSO2")+SUMIFS('SO2'!G:G,'SO2'!$B:$B,$A6,'SO2'!$A:$A,"ELCSO2")+SUMIFS('SO2'!G:G,'SO2'!$B:$B,$A6,'SO2'!$A:$A,"ETHSO2")+SUMIFS('SO2'!G:G,'SO2'!$B:$B,$A6,'SO2'!$A:$A,"INDSO2")+SUMIFS('SO2'!G:G,'SO2'!$B:$B,$A6,'SO2'!$A:$A,"REFSO2")+SUMIFS('SO2'!G:G,'SO2'!$B:$B,$A6,'SO2'!$A:$A,"RESSO2")+SUMIFS('SO2'!G:G,'SO2'!$B:$B,$A6,'SO2'!$A:$A,"RSSSO2")+SUMIFS('SO2'!G:G,'SO2'!$B:$B,$A6,'SO2'!$A:$A,"TRNSO2")</f>
        <v>2238.1060344313396</v>
      </c>
      <c r="G6" s="15">
        <f>SUMIFS('SO2'!H:H,'SO2'!$B:$B,$A6,'SO2'!$A:$A,"BIOESO2")+SUMIFS('SO2'!H:H,'SO2'!$B:$B,$A6,'SO2'!$A:$A,"COMSO2")+SUMIFS('SO2'!H:H,'SO2'!$B:$B,$A6,'SO2'!$A:$A,"ELCSO2")+SUMIFS('SO2'!H:H,'SO2'!$B:$B,$A6,'SO2'!$A:$A,"ETHSO2")+SUMIFS('SO2'!H:H,'SO2'!$B:$B,$A6,'SO2'!$A:$A,"INDSO2")+SUMIFS('SO2'!H:H,'SO2'!$B:$B,$A6,'SO2'!$A:$A,"REFSO2")+SUMIFS('SO2'!H:H,'SO2'!$B:$B,$A6,'SO2'!$A:$A,"RESSO2")+SUMIFS('SO2'!H:H,'SO2'!$B:$B,$A6,'SO2'!$A:$A,"RSSSO2")+SUMIFS('SO2'!H:H,'SO2'!$B:$B,$A6,'SO2'!$A:$A,"TRNSO2")</f>
        <v>1734.4063180765265</v>
      </c>
      <c r="H6" s="15">
        <f>SUMIFS('SO2'!I:I,'SO2'!$B:$B,$A6,'SO2'!$A:$A,"BIOESO2")+SUMIFS('SO2'!I:I,'SO2'!$B:$B,$A6,'SO2'!$A:$A,"COMSO2")+SUMIFS('SO2'!I:I,'SO2'!$B:$B,$A6,'SO2'!$A:$A,"ELCSO2")+SUMIFS('SO2'!I:I,'SO2'!$B:$B,$A6,'SO2'!$A:$A,"ETHSO2")+SUMIFS('SO2'!I:I,'SO2'!$B:$B,$A6,'SO2'!$A:$A,"INDSO2")+SUMIFS('SO2'!I:I,'SO2'!$B:$B,$A6,'SO2'!$A:$A,"REFSO2")+SUMIFS('SO2'!I:I,'SO2'!$B:$B,$A6,'SO2'!$A:$A,"RESSO2")+SUMIFS('SO2'!I:I,'SO2'!$B:$B,$A6,'SO2'!$A:$A,"RSSSO2")+SUMIFS('SO2'!I:I,'SO2'!$B:$B,$A6,'SO2'!$A:$A,"TRNSO2")</f>
        <v>1578.2241166172562</v>
      </c>
      <c r="I6" s="15">
        <f>SUMIFS('SO2'!J:J,'SO2'!$B:$B,$A6,'SO2'!$A:$A,"BIOESO2")+SUMIFS('SO2'!J:J,'SO2'!$B:$B,$A6,'SO2'!$A:$A,"COMSO2")+SUMIFS('SO2'!J:J,'SO2'!$B:$B,$A6,'SO2'!$A:$A,"ELCSO2")+SUMIFS('SO2'!J:J,'SO2'!$B:$B,$A6,'SO2'!$A:$A,"ETHSO2")+SUMIFS('SO2'!J:J,'SO2'!$B:$B,$A6,'SO2'!$A:$A,"INDSO2")+SUMIFS('SO2'!J:J,'SO2'!$B:$B,$A6,'SO2'!$A:$A,"REFSO2")+SUMIFS('SO2'!J:J,'SO2'!$B:$B,$A6,'SO2'!$A:$A,"RESSO2")+SUMIFS('SO2'!J:J,'SO2'!$B:$B,$A6,'SO2'!$A:$A,"RSSSO2")+SUMIFS('SO2'!J:J,'SO2'!$B:$B,$A6,'SO2'!$A:$A,"TRNSO2")</f>
        <v>1395.8966102806723</v>
      </c>
      <c r="J6" s="15">
        <f>SUMIFS('SO2'!K:K,'SO2'!$B:$B,$A6,'SO2'!$A:$A,"BIOESO2")+SUMIFS('SO2'!K:K,'SO2'!$B:$B,$A6,'SO2'!$A:$A,"COMSO2")+SUMIFS('SO2'!K:K,'SO2'!$B:$B,$A6,'SO2'!$A:$A,"ELCSO2")+SUMIFS('SO2'!K:K,'SO2'!$B:$B,$A6,'SO2'!$A:$A,"ETHSO2")+SUMIFS('SO2'!K:K,'SO2'!$B:$B,$A6,'SO2'!$A:$A,"INDSO2")+SUMIFS('SO2'!K:K,'SO2'!$B:$B,$A6,'SO2'!$A:$A,"REFSO2")+SUMIFS('SO2'!K:K,'SO2'!$B:$B,$A6,'SO2'!$A:$A,"RESSO2")+SUMIFS('SO2'!K:K,'SO2'!$B:$B,$A6,'SO2'!$A:$A,"RSSSO2")+SUMIFS('SO2'!K:K,'SO2'!$B:$B,$A6,'SO2'!$A:$A,"TRNSO2")</f>
        <v>1019.5345428617399</v>
      </c>
      <c r="K6" s="15">
        <f>SUMIFS('SO2'!L:L,'SO2'!$B:$B,$A6,'SO2'!$A:$A,"BIOESO2")+SUMIFS('SO2'!L:L,'SO2'!$B:$B,$A6,'SO2'!$A:$A,"COMSO2")+SUMIFS('SO2'!L:L,'SO2'!$B:$B,$A6,'SO2'!$A:$A,"ELCSO2")+SUMIFS('SO2'!L:L,'SO2'!$B:$B,$A6,'SO2'!$A:$A,"ETHSO2")+SUMIFS('SO2'!L:L,'SO2'!$B:$B,$A6,'SO2'!$A:$A,"INDSO2")+SUMIFS('SO2'!L:L,'SO2'!$B:$B,$A6,'SO2'!$A:$A,"REFSO2")+SUMIFS('SO2'!L:L,'SO2'!$B:$B,$A6,'SO2'!$A:$A,"RESSO2")+SUMIFS('SO2'!L:L,'SO2'!$B:$B,$A6,'SO2'!$A:$A,"RSSSO2")+SUMIFS('SO2'!L:L,'SO2'!$B:$B,$A6,'SO2'!$A:$A,"TRNSO2")</f>
        <v>1012.8975652825793</v>
      </c>
    </row>
    <row r="7" spans="1:11" x14ac:dyDescent="0.25">
      <c r="A7" s="2" t="s">
        <v>5</v>
      </c>
      <c r="B7" s="15">
        <f>SUMIFS('SO2'!C:C,'SO2'!$B:$B,$A7,'SO2'!$A:$A,"BIOESO2")+SUMIFS('SO2'!C:C,'SO2'!$B:$B,$A7,'SO2'!$A:$A,"COMSO2")+SUMIFS('SO2'!C:C,'SO2'!$B:$B,$A7,'SO2'!$A:$A,"ELCSO2")+SUMIFS('SO2'!C:C,'SO2'!$B:$B,$A7,'SO2'!$A:$A,"ETHSO2")+SUMIFS('SO2'!C:C,'SO2'!$B:$B,$A7,'SO2'!$A:$A,"INDSO2")+SUMIFS('SO2'!C:C,'SO2'!$B:$B,$A7,'SO2'!$A:$A,"REFSO2")+SUMIFS('SO2'!C:C,'SO2'!$B:$B,$A7,'SO2'!$A:$A,"RESSO2")+SUMIFS('SO2'!C:C,'SO2'!$B:$B,$A7,'SO2'!$A:$A,"RSSSO2")+SUMIFS('SO2'!C:C,'SO2'!$B:$B,$A7,'SO2'!$A:$A,"TRNSO2")</f>
        <v>7228.529683210877</v>
      </c>
      <c r="C7" s="15">
        <f>SUMIFS('SO2'!D:D,'SO2'!$B:$B,$A7,'SO2'!$A:$A,"BIOESO2")+SUMIFS('SO2'!D:D,'SO2'!$B:$B,$A7,'SO2'!$A:$A,"COMSO2")+SUMIFS('SO2'!D:D,'SO2'!$B:$B,$A7,'SO2'!$A:$A,"ELCSO2")+SUMIFS('SO2'!D:D,'SO2'!$B:$B,$A7,'SO2'!$A:$A,"ETHSO2")+SUMIFS('SO2'!D:D,'SO2'!$B:$B,$A7,'SO2'!$A:$A,"INDSO2")+SUMIFS('SO2'!D:D,'SO2'!$B:$B,$A7,'SO2'!$A:$A,"REFSO2")+SUMIFS('SO2'!D:D,'SO2'!$B:$B,$A7,'SO2'!$A:$A,"RESSO2")+SUMIFS('SO2'!D:D,'SO2'!$B:$B,$A7,'SO2'!$A:$A,"RSSSO2")+SUMIFS('SO2'!D:D,'SO2'!$B:$B,$A7,'SO2'!$A:$A,"TRNSO2")</f>
        <v>5822.0739803321649</v>
      </c>
      <c r="D7" s="15">
        <f>SUMIFS('SO2'!E:E,'SO2'!$B:$B,$A7,'SO2'!$A:$A,"BIOESO2")+SUMIFS('SO2'!E:E,'SO2'!$B:$B,$A7,'SO2'!$A:$A,"COMSO2")+SUMIFS('SO2'!E:E,'SO2'!$B:$B,$A7,'SO2'!$A:$A,"ELCSO2")+SUMIFS('SO2'!E:E,'SO2'!$B:$B,$A7,'SO2'!$A:$A,"ETHSO2")+SUMIFS('SO2'!E:E,'SO2'!$B:$B,$A7,'SO2'!$A:$A,"INDSO2")+SUMIFS('SO2'!E:E,'SO2'!$B:$B,$A7,'SO2'!$A:$A,"REFSO2")+SUMIFS('SO2'!E:E,'SO2'!$B:$B,$A7,'SO2'!$A:$A,"RESSO2")+SUMIFS('SO2'!E:E,'SO2'!$B:$B,$A7,'SO2'!$A:$A,"RSSSO2")+SUMIFS('SO2'!E:E,'SO2'!$B:$B,$A7,'SO2'!$A:$A,"TRNSO2")</f>
        <v>3226.0453918043895</v>
      </c>
      <c r="E7" s="15">
        <f>SUMIFS('SO2'!F:F,'SO2'!$B:$B,$A7,'SO2'!$A:$A,"BIOESO2")+SUMIFS('SO2'!F:F,'SO2'!$B:$B,$A7,'SO2'!$A:$A,"COMSO2")+SUMIFS('SO2'!F:F,'SO2'!$B:$B,$A7,'SO2'!$A:$A,"ELCSO2")+SUMIFS('SO2'!F:F,'SO2'!$B:$B,$A7,'SO2'!$A:$A,"ETHSO2")+SUMIFS('SO2'!F:F,'SO2'!$B:$B,$A7,'SO2'!$A:$A,"INDSO2")+SUMIFS('SO2'!F:F,'SO2'!$B:$B,$A7,'SO2'!$A:$A,"REFSO2")+SUMIFS('SO2'!F:F,'SO2'!$B:$B,$A7,'SO2'!$A:$A,"RESSO2")+SUMIFS('SO2'!F:F,'SO2'!$B:$B,$A7,'SO2'!$A:$A,"RSSSO2")+SUMIFS('SO2'!F:F,'SO2'!$B:$B,$A7,'SO2'!$A:$A,"TRNSO2")</f>
        <v>2939.5187183949006</v>
      </c>
      <c r="F7" s="15">
        <f>SUMIFS('SO2'!G:G,'SO2'!$B:$B,$A7,'SO2'!$A:$A,"BIOESO2")+SUMIFS('SO2'!G:G,'SO2'!$B:$B,$A7,'SO2'!$A:$A,"COMSO2")+SUMIFS('SO2'!G:G,'SO2'!$B:$B,$A7,'SO2'!$A:$A,"ELCSO2")+SUMIFS('SO2'!G:G,'SO2'!$B:$B,$A7,'SO2'!$A:$A,"ETHSO2")+SUMIFS('SO2'!G:G,'SO2'!$B:$B,$A7,'SO2'!$A:$A,"INDSO2")+SUMIFS('SO2'!G:G,'SO2'!$B:$B,$A7,'SO2'!$A:$A,"REFSO2")+SUMIFS('SO2'!G:G,'SO2'!$B:$B,$A7,'SO2'!$A:$A,"RESSO2")+SUMIFS('SO2'!G:G,'SO2'!$B:$B,$A7,'SO2'!$A:$A,"RSSSO2")+SUMIFS('SO2'!G:G,'SO2'!$B:$B,$A7,'SO2'!$A:$A,"TRNSO2")</f>
        <v>2348.701779904341</v>
      </c>
      <c r="G7" s="15">
        <f>SUMIFS('SO2'!H:H,'SO2'!$B:$B,$A7,'SO2'!$A:$A,"BIOESO2")+SUMIFS('SO2'!H:H,'SO2'!$B:$B,$A7,'SO2'!$A:$A,"COMSO2")+SUMIFS('SO2'!H:H,'SO2'!$B:$B,$A7,'SO2'!$A:$A,"ELCSO2")+SUMIFS('SO2'!H:H,'SO2'!$B:$B,$A7,'SO2'!$A:$A,"ETHSO2")+SUMIFS('SO2'!H:H,'SO2'!$B:$B,$A7,'SO2'!$A:$A,"INDSO2")+SUMIFS('SO2'!H:H,'SO2'!$B:$B,$A7,'SO2'!$A:$A,"REFSO2")+SUMIFS('SO2'!H:H,'SO2'!$B:$B,$A7,'SO2'!$A:$A,"RESSO2")+SUMIFS('SO2'!H:H,'SO2'!$B:$B,$A7,'SO2'!$A:$A,"RSSSO2")+SUMIFS('SO2'!H:H,'SO2'!$B:$B,$A7,'SO2'!$A:$A,"TRNSO2")</f>
        <v>1827.9616876757275</v>
      </c>
      <c r="H7" s="15">
        <f>SUMIFS('SO2'!I:I,'SO2'!$B:$B,$A7,'SO2'!$A:$A,"BIOESO2")+SUMIFS('SO2'!I:I,'SO2'!$B:$B,$A7,'SO2'!$A:$A,"COMSO2")+SUMIFS('SO2'!I:I,'SO2'!$B:$B,$A7,'SO2'!$A:$A,"ELCSO2")+SUMIFS('SO2'!I:I,'SO2'!$B:$B,$A7,'SO2'!$A:$A,"ETHSO2")+SUMIFS('SO2'!I:I,'SO2'!$B:$B,$A7,'SO2'!$A:$A,"INDSO2")+SUMIFS('SO2'!I:I,'SO2'!$B:$B,$A7,'SO2'!$A:$A,"REFSO2")+SUMIFS('SO2'!I:I,'SO2'!$B:$B,$A7,'SO2'!$A:$A,"RESSO2")+SUMIFS('SO2'!I:I,'SO2'!$B:$B,$A7,'SO2'!$A:$A,"RSSSO2")+SUMIFS('SO2'!I:I,'SO2'!$B:$B,$A7,'SO2'!$A:$A,"TRNSO2")</f>
        <v>1574.8219908247536</v>
      </c>
      <c r="I7" s="15">
        <f>SUMIFS('SO2'!J:J,'SO2'!$B:$B,$A7,'SO2'!$A:$A,"BIOESO2")+SUMIFS('SO2'!J:J,'SO2'!$B:$B,$A7,'SO2'!$A:$A,"COMSO2")+SUMIFS('SO2'!J:J,'SO2'!$B:$B,$A7,'SO2'!$A:$A,"ELCSO2")+SUMIFS('SO2'!J:J,'SO2'!$B:$B,$A7,'SO2'!$A:$A,"ETHSO2")+SUMIFS('SO2'!J:J,'SO2'!$B:$B,$A7,'SO2'!$A:$A,"INDSO2")+SUMIFS('SO2'!J:J,'SO2'!$B:$B,$A7,'SO2'!$A:$A,"REFSO2")+SUMIFS('SO2'!J:J,'SO2'!$B:$B,$A7,'SO2'!$A:$A,"RESSO2")+SUMIFS('SO2'!J:J,'SO2'!$B:$B,$A7,'SO2'!$A:$A,"RSSSO2")+SUMIFS('SO2'!J:J,'SO2'!$B:$B,$A7,'SO2'!$A:$A,"TRNSO2")</f>
        <v>1420.3395114385771</v>
      </c>
      <c r="J7" s="15">
        <f>SUMIFS('SO2'!K:K,'SO2'!$B:$B,$A7,'SO2'!$A:$A,"BIOESO2")+SUMIFS('SO2'!K:K,'SO2'!$B:$B,$A7,'SO2'!$A:$A,"COMSO2")+SUMIFS('SO2'!K:K,'SO2'!$B:$B,$A7,'SO2'!$A:$A,"ELCSO2")+SUMIFS('SO2'!K:K,'SO2'!$B:$B,$A7,'SO2'!$A:$A,"ETHSO2")+SUMIFS('SO2'!K:K,'SO2'!$B:$B,$A7,'SO2'!$A:$A,"INDSO2")+SUMIFS('SO2'!K:K,'SO2'!$B:$B,$A7,'SO2'!$A:$A,"REFSO2")+SUMIFS('SO2'!K:K,'SO2'!$B:$B,$A7,'SO2'!$A:$A,"RESSO2")+SUMIFS('SO2'!K:K,'SO2'!$B:$B,$A7,'SO2'!$A:$A,"RSSSO2")+SUMIFS('SO2'!K:K,'SO2'!$B:$B,$A7,'SO2'!$A:$A,"TRNSO2")</f>
        <v>1340.1020847058944</v>
      </c>
      <c r="K7" s="15">
        <f>SUMIFS('SO2'!L:L,'SO2'!$B:$B,$A7,'SO2'!$A:$A,"BIOESO2")+SUMIFS('SO2'!L:L,'SO2'!$B:$B,$A7,'SO2'!$A:$A,"COMSO2")+SUMIFS('SO2'!L:L,'SO2'!$B:$B,$A7,'SO2'!$A:$A,"ELCSO2")+SUMIFS('SO2'!L:L,'SO2'!$B:$B,$A7,'SO2'!$A:$A,"ETHSO2")+SUMIFS('SO2'!L:L,'SO2'!$B:$B,$A7,'SO2'!$A:$A,"INDSO2")+SUMIFS('SO2'!L:L,'SO2'!$B:$B,$A7,'SO2'!$A:$A,"REFSO2")+SUMIFS('SO2'!L:L,'SO2'!$B:$B,$A7,'SO2'!$A:$A,"RESSO2")+SUMIFS('SO2'!L:L,'SO2'!$B:$B,$A7,'SO2'!$A:$A,"RSSSO2")+SUMIFS('SO2'!L:L,'SO2'!$B:$B,$A7,'SO2'!$A:$A,"TRNSO2")</f>
        <v>1204.2116711436547</v>
      </c>
    </row>
    <row r="8" spans="1:11" x14ac:dyDescent="0.25">
      <c r="A8" s="2" t="s">
        <v>6</v>
      </c>
      <c r="B8" s="15">
        <f>SUMIFS('SO2'!C:C,'SO2'!$B:$B,$A8,'SO2'!$A:$A,"BIOESO2")+SUMIFS('SO2'!C:C,'SO2'!$B:$B,$A8,'SO2'!$A:$A,"COMSO2")+SUMIFS('SO2'!C:C,'SO2'!$B:$B,$A8,'SO2'!$A:$A,"ELCSO2")+SUMIFS('SO2'!C:C,'SO2'!$B:$B,$A8,'SO2'!$A:$A,"ETHSO2")+SUMIFS('SO2'!C:C,'SO2'!$B:$B,$A8,'SO2'!$A:$A,"INDSO2")+SUMIFS('SO2'!C:C,'SO2'!$B:$B,$A8,'SO2'!$A:$A,"REFSO2")+SUMIFS('SO2'!C:C,'SO2'!$B:$B,$A8,'SO2'!$A:$A,"RESSO2")+SUMIFS('SO2'!C:C,'SO2'!$B:$B,$A8,'SO2'!$A:$A,"RSSSO2")+SUMIFS('SO2'!C:C,'SO2'!$B:$B,$A8,'SO2'!$A:$A,"TRNSO2")</f>
        <v>7222.2924935018827</v>
      </c>
      <c r="C8" s="15">
        <f>SUMIFS('SO2'!D:D,'SO2'!$B:$B,$A8,'SO2'!$A:$A,"BIOESO2")+SUMIFS('SO2'!D:D,'SO2'!$B:$B,$A8,'SO2'!$A:$A,"COMSO2")+SUMIFS('SO2'!D:D,'SO2'!$B:$B,$A8,'SO2'!$A:$A,"ELCSO2")+SUMIFS('SO2'!D:D,'SO2'!$B:$B,$A8,'SO2'!$A:$A,"ETHSO2")+SUMIFS('SO2'!D:D,'SO2'!$B:$B,$A8,'SO2'!$A:$A,"INDSO2")+SUMIFS('SO2'!D:D,'SO2'!$B:$B,$A8,'SO2'!$A:$A,"REFSO2")+SUMIFS('SO2'!D:D,'SO2'!$B:$B,$A8,'SO2'!$A:$A,"RESSO2")+SUMIFS('SO2'!D:D,'SO2'!$B:$B,$A8,'SO2'!$A:$A,"RSSSO2")+SUMIFS('SO2'!D:D,'SO2'!$B:$B,$A8,'SO2'!$A:$A,"TRNSO2")</f>
        <v>5813.9726060257935</v>
      </c>
      <c r="D8" s="15">
        <f>SUMIFS('SO2'!E:E,'SO2'!$B:$B,$A8,'SO2'!$A:$A,"BIOESO2")+SUMIFS('SO2'!E:E,'SO2'!$B:$B,$A8,'SO2'!$A:$A,"COMSO2")+SUMIFS('SO2'!E:E,'SO2'!$B:$B,$A8,'SO2'!$A:$A,"ELCSO2")+SUMIFS('SO2'!E:E,'SO2'!$B:$B,$A8,'SO2'!$A:$A,"ETHSO2")+SUMIFS('SO2'!E:E,'SO2'!$B:$B,$A8,'SO2'!$A:$A,"INDSO2")+SUMIFS('SO2'!E:E,'SO2'!$B:$B,$A8,'SO2'!$A:$A,"REFSO2")+SUMIFS('SO2'!E:E,'SO2'!$B:$B,$A8,'SO2'!$A:$A,"RESSO2")+SUMIFS('SO2'!E:E,'SO2'!$B:$B,$A8,'SO2'!$A:$A,"RSSSO2")+SUMIFS('SO2'!E:E,'SO2'!$B:$B,$A8,'SO2'!$A:$A,"TRNSO2")</f>
        <v>3224.866934380148</v>
      </c>
      <c r="E8" s="15">
        <f>SUMIFS('SO2'!F:F,'SO2'!$B:$B,$A8,'SO2'!$A:$A,"BIOESO2")+SUMIFS('SO2'!F:F,'SO2'!$B:$B,$A8,'SO2'!$A:$A,"COMSO2")+SUMIFS('SO2'!F:F,'SO2'!$B:$B,$A8,'SO2'!$A:$A,"ELCSO2")+SUMIFS('SO2'!F:F,'SO2'!$B:$B,$A8,'SO2'!$A:$A,"ETHSO2")+SUMIFS('SO2'!F:F,'SO2'!$B:$B,$A8,'SO2'!$A:$A,"INDSO2")+SUMIFS('SO2'!F:F,'SO2'!$B:$B,$A8,'SO2'!$A:$A,"REFSO2")+SUMIFS('SO2'!F:F,'SO2'!$B:$B,$A8,'SO2'!$A:$A,"RESSO2")+SUMIFS('SO2'!F:F,'SO2'!$B:$B,$A8,'SO2'!$A:$A,"RSSSO2")+SUMIFS('SO2'!F:F,'SO2'!$B:$B,$A8,'SO2'!$A:$A,"TRNSO2")</f>
        <v>2914.3643402020043</v>
      </c>
      <c r="F8" s="15">
        <f>SUMIFS('SO2'!G:G,'SO2'!$B:$B,$A8,'SO2'!$A:$A,"BIOESO2")+SUMIFS('SO2'!G:G,'SO2'!$B:$B,$A8,'SO2'!$A:$A,"COMSO2")+SUMIFS('SO2'!G:G,'SO2'!$B:$B,$A8,'SO2'!$A:$A,"ELCSO2")+SUMIFS('SO2'!G:G,'SO2'!$B:$B,$A8,'SO2'!$A:$A,"ETHSO2")+SUMIFS('SO2'!G:G,'SO2'!$B:$B,$A8,'SO2'!$A:$A,"INDSO2")+SUMIFS('SO2'!G:G,'SO2'!$B:$B,$A8,'SO2'!$A:$A,"REFSO2")+SUMIFS('SO2'!G:G,'SO2'!$B:$B,$A8,'SO2'!$A:$A,"RESSO2")+SUMIFS('SO2'!G:G,'SO2'!$B:$B,$A8,'SO2'!$A:$A,"RSSSO2")+SUMIFS('SO2'!G:G,'SO2'!$B:$B,$A8,'SO2'!$A:$A,"TRNSO2")</f>
        <v>2219.304576655848</v>
      </c>
      <c r="G8" s="15">
        <f>SUMIFS('SO2'!H:H,'SO2'!$B:$B,$A8,'SO2'!$A:$A,"BIOESO2")+SUMIFS('SO2'!H:H,'SO2'!$B:$B,$A8,'SO2'!$A:$A,"COMSO2")+SUMIFS('SO2'!H:H,'SO2'!$B:$B,$A8,'SO2'!$A:$A,"ELCSO2")+SUMIFS('SO2'!H:H,'SO2'!$B:$B,$A8,'SO2'!$A:$A,"ETHSO2")+SUMIFS('SO2'!H:H,'SO2'!$B:$B,$A8,'SO2'!$A:$A,"INDSO2")+SUMIFS('SO2'!H:H,'SO2'!$B:$B,$A8,'SO2'!$A:$A,"REFSO2")+SUMIFS('SO2'!H:H,'SO2'!$B:$B,$A8,'SO2'!$A:$A,"RESSO2")+SUMIFS('SO2'!H:H,'SO2'!$B:$B,$A8,'SO2'!$A:$A,"RSSSO2")+SUMIFS('SO2'!H:H,'SO2'!$B:$B,$A8,'SO2'!$A:$A,"TRNSO2")</f>
        <v>1723.0341288080276</v>
      </c>
      <c r="H8" s="15">
        <f>SUMIFS('SO2'!I:I,'SO2'!$B:$B,$A8,'SO2'!$A:$A,"BIOESO2")+SUMIFS('SO2'!I:I,'SO2'!$B:$B,$A8,'SO2'!$A:$A,"COMSO2")+SUMIFS('SO2'!I:I,'SO2'!$B:$B,$A8,'SO2'!$A:$A,"ELCSO2")+SUMIFS('SO2'!I:I,'SO2'!$B:$B,$A8,'SO2'!$A:$A,"ETHSO2")+SUMIFS('SO2'!I:I,'SO2'!$B:$B,$A8,'SO2'!$A:$A,"INDSO2")+SUMIFS('SO2'!I:I,'SO2'!$B:$B,$A8,'SO2'!$A:$A,"REFSO2")+SUMIFS('SO2'!I:I,'SO2'!$B:$B,$A8,'SO2'!$A:$A,"RESSO2")+SUMIFS('SO2'!I:I,'SO2'!$B:$B,$A8,'SO2'!$A:$A,"RSSSO2")+SUMIFS('SO2'!I:I,'SO2'!$B:$B,$A8,'SO2'!$A:$A,"TRNSO2")</f>
        <v>1605.3691748417896</v>
      </c>
      <c r="I8" s="15">
        <f>SUMIFS('SO2'!J:J,'SO2'!$B:$B,$A8,'SO2'!$A:$A,"BIOESO2")+SUMIFS('SO2'!J:J,'SO2'!$B:$B,$A8,'SO2'!$A:$A,"COMSO2")+SUMIFS('SO2'!J:J,'SO2'!$B:$B,$A8,'SO2'!$A:$A,"ELCSO2")+SUMIFS('SO2'!J:J,'SO2'!$B:$B,$A8,'SO2'!$A:$A,"ETHSO2")+SUMIFS('SO2'!J:J,'SO2'!$B:$B,$A8,'SO2'!$A:$A,"INDSO2")+SUMIFS('SO2'!J:J,'SO2'!$B:$B,$A8,'SO2'!$A:$A,"REFSO2")+SUMIFS('SO2'!J:J,'SO2'!$B:$B,$A8,'SO2'!$A:$A,"RESSO2")+SUMIFS('SO2'!J:J,'SO2'!$B:$B,$A8,'SO2'!$A:$A,"RSSSO2")+SUMIFS('SO2'!J:J,'SO2'!$B:$B,$A8,'SO2'!$A:$A,"TRNSO2")</f>
        <v>1353.3603503956954</v>
      </c>
      <c r="J8" s="15">
        <f>SUMIFS('SO2'!K:K,'SO2'!$B:$B,$A8,'SO2'!$A:$A,"BIOESO2")+SUMIFS('SO2'!K:K,'SO2'!$B:$B,$A8,'SO2'!$A:$A,"COMSO2")+SUMIFS('SO2'!K:K,'SO2'!$B:$B,$A8,'SO2'!$A:$A,"ELCSO2")+SUMIFS('SO2'!K:K,'SO2'!$B:$B,$A8,'SO2'!$A:$A,"ETHSO2")+SUMIFS('SO2'!K:K,'SO2'!$B:$B,$A8,'SO2'!$A:$A,"INDSO2")+SUMIFS('SO2'!K:K,'SO2'!$B:$B,$A8,'SO2'!$A:$A,"REFSO2")+SUMIFS('SO2'!K:K,'SO2'!$B:$B,$A8,'SO2'!$A:$A,"RESSO2")+SUMIFS('SO2'!K:K,'SO2'!$B:$B,$A8,'SO2'!$A:$A,"RSSSO2")+SUMIFS('SO2'!K:K,'SO2'!$B:$B,$A8,'SO2'!$A:$A,"TRNSO2")</f>
        <v>1295.0753543375179</v>
      </c>
      <c r="K8" s="15">
        <f>SUMIFS('SO2'!L:L,'SO2'!$B:$B,$A8,'SO2'!$A:$A,"BIOESO2")+SUMIFS('SO2'!L:L,'SO2'!$B:$B,$A8,'SO2'!$A:$A,"COMSO2")+SUMIFS('SO2'!L:L,'SO2'!$B:$B,$A8,'SO2'!$A:$A,"ELCSO2")+SUMIFS('SO2'!L:L,'SO2'!$B:$B,$A8,'SO2'!$A:$A,"ETHSO2")+SUMIFS('SO2'!L:L,'SO2'!$B:$B,$A8,'SO2'!$A:$A,"INDSO2")+SUMIFS('SO2'!L:L,'SO2'!$B:$B,$A8,'SO2'!$A:$A,"REFSO2")+SUMIFS('SO2'!L:L,'SO2'!$B:$B,$A8,'SO2'!$A:$A,"RESSO2")+SUMIFS('SO2'!L:L,'SO2'!$B:$B,$A8,'SO2'!$A:$A,"RSSSO2")+SUMIFS('SO2'!L:L,'SO2'!$B:$B,$A8,'SO2'!$A:$A,"TRNSO2")</f>
        <v>1230.8412170047636</v>
      </c>
    </row>
    <row r="9" spans="1:11" x14ac:dyDescent="0.25">
      <c r="A9" s="2" t="s">
        <v>7</v>
      </c>
      <c r="B9" s="15">
        <f>SUMIFS('SO2'!C:C,'SO2'!$B:$B,$A9,'SO2'!$A:$A,"BIOESO2")+SUMIFS('SO2'!C:C,'SO2'!$B:$B,$A9,'SO2'!$A:$A,"COMSO2")+SUMIFS('SO2'!C:C,'SO2'!$B:$B,$A9,'SO2'!$A:$A,"ELCSO2")+SUMIFS('SO2'!C:C,'SO2'!$B:$B,$A9,'SO2'!$A:$A,"ETHSO2")+SUMIFS('SO2'!C:C,'SO2'!$B:$B,$A9,'SO2'!$A:$A,"INDSO2")+SUMIFS('SO2'!C:C,'SO2'!$B:$B,$A9,'SO2'!$A:$A,"REFSO2")+SUMIFS('SO2'!C:C,'SO2'!$B:$B,$A9,'SO2'!$A:$A,"RESSO2")+SUMIFS('SO2'!C:C,'SO2'!$B:$B,$A9,'SO2'!$A:$A,"RSSSO2")+SUMIFS('SO2'!C:C,'SO2'!$B:$B,$A9,'SO2'!$A:$A,"TRNSO2")</f>
        <v>7222.1240945435629</v>
      </c>
      <c r="C9" s="15">
        <f>SUMIFS('SO2'!D:D,'SO2'!$B:$B,$A9,'SO2'!$A:$A,"BIOESO2")+SUMIFS('SO2'!D:D,'SO2'!$B:$B,$A9,'SO2'!$A:$A,"COMSO2")+SUMIFS('SO2'!D:D,'SO2'!$B:$B,$A9,'SO2'!$A:$A,"ELCSO2")+SUMIFS('SO2'!D:D,'SO2'!$B:$B,$A9,'SO2'!$A:$A,"ETHSO2")+SUMIFS('SO2'!D:D,'SO2'!$B:$B,$A9,'SO2'!$A:$A,"INDSO2")+SUMIFS('SO2'!D:D,'SO2'!$B:$B,$A9,'SO2'!$A:$A,"REFSO2")+SUMIFS('SO2'!D:D,'SO2'!$B:$B,$A9,'SO2'!$A:$A,"RESSO2")+SUMIFS('SO2'!D:D,'SO2'!$B:$B,$A9,'SO2'!$A:$A,"RSSSO2")+SUMIFS('SO2'!D:D,'SO2'!$B:$B,$A9,'SO2'!$A:$A,"TRNSO2")</f>
        <v>5816.3194829426102</v>
      </c>
      <c r="D9" s="15">
        <f>SUMIFS('SO2'!E:E,'SO2'!$B:$B,$A9,'SO2'!$A:$A,"BIOESO2")+SUMIFS('SO2'!E:E,'SO2'!$B:$B,$A9,'SO2'!$A:$A,"COMSO2")+SUMIFS('SO2'!E:E,'SO2'!$B:$B,$A9,'SO2'!$A:$A,"ELCSO2")+SUMIFS('SO2'!E:E,'SO2'!$B:$B,$A9,'SO2'!$A:$A,"ETHSO2")+SUMIFS('SO2'!E:E,'SO2'!$B:$B,$A9,'SO2'!$A:$A,"INDSO2")+SUMIFS('SO2'!E:E,'SO2'!$B:$B,$A9,'SO2'!$A:$A,"REFSO2")+SUMIFS('SO2'!E:E,'SO2'!$B:$B,$A9,'SO2'!$A:$A,"RESSO2")+SUMIFS('SO2'!E:E,'SO2'!$B:$B,$A9,'SO2'!$A:$A,"RSSSO2")+SUMIFS('SO2'!E:E,'SO2'!$B:$B,$A9,'SO2'!$A:$A,"TRNSO2")</f>
        <v>3225.5109169000389</v>
      </c>
      <c r="E9" s="15">
        <f>SUMIFS('SO2'!F:F,'SO2'!$B:$B,$A9,'SO2'!$A:$A,"BIOESO2")+SUMIFS('SO2'!F:F,'SO2'!$B:$B,$A9,'SO2'!$A:$A,"COMSO2")+SUMIFS('SO2'!F:F,'SO2'!$B:$B,$A9,'SO2'!$A:$A,"ELCSO2")+SUMIFS('SO2'!F:F,'SO2'!$B:$B,$A9,'SO2'!$A:$A,"ETHSO2")+SUMIFS('SO2'!F:F,'SO2'!$B:$B,$A9,'SO2'!$A:$A,"INDSO2")+SUMIFS('SO2'!F:F,'SO2'!$B:$B,$A9,'SO2'!$A:$A,"REFSO2")+SUMIFS('SO2'!F:F,'SO2'!$B:$B,$A9,'SO2'!$A:$A,"RESSO2")+SUMIFS('SO2'!F:F,'SO2'!$B:$B,$A9,'SO2'!$A:$A,"RSSSO2")+SUMIFS('SO2'!F:F,'SO2'!$B:$B,$A9,'SO2'!$A:$A,"TRNSO2")</f>
        <v>2922.2354376205781</v>
      </c>
      <c r="F9" s="15">
        <f>SUMIFS('SO2'!G:G,'SO2'!$B:$B,$A9,'SO2'!$A:$A,"BIOESO2")+SUMIFS('SO2'!G:G,'SO2'!$B:$B,$A9,'SO2'!$A:$A,"COMSO2")+SUMIFS('SO2'!G:G,'SO2'!$B:$B,$A9,'SO2'!$A:$A,"ELCSO2")+SUMIFS('SO2'!G:G,'SO2'!$B:$B,$A9,'SO2'!$A:$A,"ETHSO2")+SUMIFS('SO2'!G:G,'SO2'!$B:$B,$A9,'SO2'!$A:$A,"INDSO2")+SUMIFS('SO2'!G:G,'SO2'!$B:$B,$A9,'SO2'!$A:$A,"REFSO2")+SUMIFS('SO2'!G:G,'SO2'!$B:$B,$A9,'SO2'!$A:$A,"RESSO2")+SUMIFS('SO2'!G:G,'SO2'!$B:$B,$A9,'SO2'!$A:$A,"RSSSO2")+SUMIFS('SO2'!G:G,'SO2'!$B:$B,$A9,'SO2'!$A:$A,"TRNSO2")</f>
        <v>2223.5078365390905</v>
      </c>
      <c r="G9" s="15">
        <f>SUMIFS('SO2'!H:H,'SO2'!$B:$B,$A9,'SO2'!$A:$A,"BIOESO2")+SUMIFS('SO2'!H:H,'SO2'!$B:$B,$A9,'SO2'!$A:$A,"COMSO2")+SUMIFS('SO2'!H:H,'SO2'!$B:$B,$A9,'SO2'!$A:$A,"ELCSO2")+SUMIFS('SO2'!H:H,'SO2'!$B:$B,$A9,'SO2'!$A:$A,"ETHSO2")+SUMIFS('SO2'!H:H,'SO2'!$B:$B,$A9,'SO2'!$A:$A,"INDSO2")+SUMIFS('SO2'!H:H,'SO2'!$B:$B,$A9,'SO2'!$A:$A,"REFSO2")+SUMIFS('SO2'!H:H,'SO2'!$B:$B,$A9,'SO2'!$A:$A,"RESSO2")+SUMIFS('SO2'!H:H,'SO2'!$B:$B,$A9,'SO2'!$A:$A,"RSSSO2")+SUMIFS('SO2'!H:H,'SO2'!$B:$B,$A9,'SO2'!$A:$A,"TRNSO2")</f>
        <v>1729.5395375120072</v>
      </c>
      <c r="H9" s="15">
        <f>SUMIFS('SO2'!I:I,'SO2'!$B:$B,$A9,'SO2'!$A:$A,"BIOESO2")+SUMIFS('SO2'!I:I,'SO2'!$B:$B,$A9,'SO2'!$A:$A,"COMSO2")+SUMIFS('SO2'!I:I,'SO2'!$B:$B,$A9,'SO2'!$A:$A,"ELCSO2")+SUMIFS('SO2'!I:I,'SO2'!$B:$B,$A9,'SO2'!$A:$A,"ETHSO2")+SUMIFS('SO2'!I:I,'SO2'!$B:$B,$A9,'SO2'!$A:$A,"INDSO2")+SUMIFS('SO2'!I:I,'SO2'!$B:$B,$A9,'SO2'!$A:$A,"REFSO2")+SUMIFS('SO2'!I:I,'SO2'!$B:$B,$A9,'SO2'!$A:$A,"RESSO2")+SUMIFS('SO2'!I:I,'SO2'!$B:$B,$A9,'SO2'!$A:$A,"RSSSO2")+SUMIFS('SO2'!I:I,'SO2'!$B:$B,$A9,'SO2'!$A:$A,"TRNSO2")</f>
        <v>1587.2352473190167</v>
      </c>
      <c r="I9" s="15">
        <f>SUMIFS('SO2'!J:J,'SO2'!$B:$B,$A9,'SO2'!$A:$A,"BIOESO2")+SUMIFS('SO2'!J:J,'SO2'!$B:$B,$A9,'SO2'!$A:$A,"COMSO2")+SUMIFS('SO2'!J:J,'SO2'!$B:$B,$A9,'SO2'!$A:$A,"ELCSO2")+SUMIFS('SO2'!J:J,'SO2'!$B:$B,$A9,'SO2'!$A:$A,"ETHSO2")+SUMIFS('SO2'!J:J,'SO2'!$B:$B,$A9,'SO2'!$A:$A,"INDSO2")+SUMIFS('SO2'!J:J,'SO2'!$B:$B,$A9,'SO2'!$A:$A,"REFSO2")+SUMIFS('SO2'!J:J,'SO2'!$B:$B,$A9,'SO2'!$A:$A,"RESSO2")+SUMIFS('SO2'!J:J,'SO2'!$B:$B,$A9,'SO2'!$A:$A,"RSSSO2")+SUMIFS('SO2'!J:J,'SO2'!$B:$B,$A9,'SO2'!$A:$A,"TRNSO2")</f>
        <v>1434.9838286602203</v>
      </c>
      <c r="J9" s="15">
        <f>SUMIFS('SO2'!K:K,'SO2'!$B:$B,$A9,'SO2'!$A:$A,"BIOESO2")+SUMIFS('SO2'!K:K,'SO2'!$B:$B,$A9,'SO2'!$A:$A,"COMSO2")+SUMIFS('SO2'!K:K,'SO2'!$B:$B,$A9,'SO2'!$A:$A,"ELCSO2")+SUMIFS('SO2'!K:K,'SO2'!$B:$B,$A9,'SO2'!$A:$A,"ETHSO2")+SUMIFS('SO2'!K:K,'SO2'!$B:$B,$A9,'SO2'!$A:$A,"INDSO2")+SUMIFS('SO2'!K:K,'SO2'!$B:$B,$A9,'SO2'!$A:$A,"REFSO2")+SUMIFS('SO2'!K:K,'SO2'!$B:$B,$A9,'SO2'!$A:$A,"RESSO2")+SUMIFS('SO2'!K:K,'SO2'!$B:$B,$A9,'SO2'!$A:$A,"RSSSO2")+SUMIFS('SO2'!K:K,'SO2'!$B:$B,$A9,'SO2'!$A:$A,"TRNSO2")</f>
        <v>1294.2453857303676</v>
      </c>
      <c r="K9" s="15">
        <f>SUMIFS('SO2'!L:L,'SO2'!$B:$B,$A9,'SO2'!$A:$A,"BIOESO2")+SUMIFS('SO2'!L:L,'SO2'!$B:$B,$A9,'SO2'!$A:$A,"COMSO2")+SUMIFS('SO2'!L:L,'SO2'!$B:$B,$A9,'SO2'!$A:$A,"ELCSO2")+SUMIFS('SO2'!L:L,'SO2'!$B:$B,$A9,'SO2'!$A:$A,"ETHSO2")+SUMIFS('SO2'!L:L,'SO2'!$B:$B,$A9,'SO2'!$A:$A,"INDSO2")+SUMIFS('SO2'!L:L,'SO2'!$B:$B,$A9,'SO2'!$A:$A,"REFSO2")+SUMIFS('SO2'!L:L,'SO2'!$B:$B,$A9,'SO2'!$A:$A,"RESSO2")+SUMIFS('SO2'!L:L,'SO2'!$B:$B,$A9,'SO2'!$A:$A,"RSSSO2")+SUMIFS('SO2'!L:L,'SO2'!$B:$B,$A9,'SO2'!$A:$A,"TRNSO2")</f>
        <v>1277.300248863661</v>
      </c>
    </row>
    <row r="10" spans="1:11" x14ac:dyDescent="0.25">
      <c r="A10" s="2" t="s">
        <v>163</v>
      </c>
      <c r="B10" s="15">
        <f>SUMIFS('SO2'!C:C,'SO2'!$B:$B,$A10,'SO2'!$A:$A,"BIOESO2")+SUMIFS('SO2'!C:C,'SO2'!$B:$B,$A10,'SO2'!$A:$A,"COMSO2")+SUMIFS('SO2'!C:C,'SO2'!$B:$B,$A10,'SO2'!$A:$A,"ELCSO2")+SUMIFS('SO2'!C:C,'SO2'!$B:$B,$A10,'SO2'!$A:$A,"ETHSO2")+SUMIFS('SO2'!C:C,'SO2'!$B:$B,$A10,'SO2'!$A:$A,"INDSO2")+SUMIFS('SO2'!C:C,'SO2'!$B:$B,$A10,'SO2'!$A:$A,"REFSO2")+SUMIFS('SO2'!C:C,'SO2'!$B:$B,$A10,'SO2'!$A:$A,"RESSO2")+SUMIFS('SO2'!C:C,'SO2'!$B:$B,$A10,'SO2'!$A:$A,"RSSSO2")+SUMIFS('SO2'!C:C,'SO2'!$B:$B,$A10,'SO2'!$A:$A,"TRNSO2")</f>
        <v>7219.9676916664102</v>
      </c>
      <c r="C10" s="15">
        <f>SUMIFS('SO2'!D:D,'SO2'!$B:$B,$A10,'SO2'!$A:$A,"BIOESO2")+SUMIFS('SO2'!D:D,'SO2'!$B:$B,$A10,'SO2'!$A:$A,"COMSO2")+SUMIFS('SO2'!D:D,'SO2'!$B:$B,$A10,'SO2'!$A:$A,"ELCSO2")+SUMIFS('SO2'!D:D,'SO2'!$B:$B,$A10,'SO2'!$A:$A,"ETHSO2")+SUMIFS('SO2'!D:D,'SO2'!$B:$B,$A10,'SO2'!$A:$A,"INDSO2")+SUMIFS('SO2'!D:D,'SO2'!$B:$B,$A10,'SO2'!$A:$A,"REFSO2")+SUMIFS('SO2'!D:D,'SO2'!$B:$B,$A10,'SO2'!$A:$A,"RESSO2")+SUMIFS('SO2'!D:D,'SO2'!$B:$B,$A10,'SO2'!$A:$A,"RSSSO2")+SUMIFS('SO2'!D:D,'SO2'!$B:$B,$A10,'SO2'!$A:$A,"TRNSO2")</f>
        <v>5811.6648668404159</v>
      </c>
      <c r="D10" s="15">
        <f>SUMIFS('SO2'!E:E,'SO2'!$B:$B,$A10,'SO2'!$A:$A,"BIOESO2")+SUMIFS('SO2'!E:E,'SO2'!$B:$B,$A10,'SO2'!$A:$A,"COMSO2")+SUMIFS('SO2'!E:E,'SO2'!$B:$B,$A10,'SO2'!$A:$A,"ELCSO2")+SUMIFS('SO2'!E:E,'SO2'!$B:$B,$A10,'SO2'!$A:$A,"ETHSO2")+SUMIFS('SO2'!E:E,'SO2'!$B:$B,$A10,'SO2'!$A:$A,"INDSO2")+SUMIFS('SO2'!E:E,'SO2'!$B:$B,$A10,'SO2'!$A:$A,"REFSO2")+SUMIFS('SO2'!E:E,'SO2'!$B:$B,$A10,'SO2'!$A:$A,"RESSO2")+SUMIFS('SO2'!E:E,'SO2'!$B:$B,$A10,'SO2'!$A:$A,"RSSSO2")+SUMIFS('SO2'!E:E,'SO2'!$B:$B,$A10,'SO2'!$A:$A,"TRNSO2")</f>
        <v>3222.7149752395571</v>
      </c>
      <c r="E10" s="15">
        <f>SUMIFS('SO2'!F:F,'SO2'!$B:$B,$A10,'SO2'!$A:$A,"BIOESO2")+SUMIFS('SO2'!F:F,'SO2'!$B:$B,$A10,'SO2'!$A:$A,"COMSO2")+SUMIFS('SO2'!F:F,'SO2'!$B:$B,$A10,'SO2'!$A:$A,"ELCSO2")+SUMIFS('SO2'!F:F,'SO2'!$B:$B,$A10,'SO2'!$A:$A,"ETHSO2")+SUMIFS('SO2'!F:F,'SO2'!$B:$B,$A10,'SO2'!$A:$A,"INDSO2")+SUMIFS('SO2'!F:F,'SO2'!$B:$B,$A10,'SO2'!$A:$A,"REFSO2")+SUMIFS('SO2'!F:F,'SO2'!$B:$B,$A10,'SO2'!$A:$A,"RESSO2")+SUMIFS('SO2'!F:F,'SO2'!$B:$B,$A10,'SO2'!$A:$A,"RSSSO2")+SUMIFS('SO2'!F:F,'SO2'!$B:$B,$A10,'SO2'!$A:$A,"TRNSO2")</f>
        <v>2911.6987221733148</v>
      </c>
      <c r="F10" s="15">
        <f>SUMIFS('SO2'!G:G,'SO2'!$B:$B,$A10,'SO2'!$A:$A,"BIOESO2")+SUMIFS('SO2'!G:G,'SO2'!$B:$B,$A10,'SO2'!$A:$A,"COMSO2")+SUMIFS('SO2'!G:G,'SO2'!$B:$B,$A10,'SO2'!$A:$A,"ELCSO2")+SUMIFS('SO2'!G:G,'SO2'!$B:$B,$A10,'SO2'!$A:$A,"ETHSO2")+SUMIFS('SO2'!G:G,'SO2'!$B:$B,$A10,'SO2'!$A:$A,"INDSO2")+SUMIFS('SO2'!G:G,'SO2'!$B:$B,$A10,'SO2'!$A:$A,"REFSO2")+SUMIFS('SO2'!G:G,'SO2'!$B:$B,$A10,'SO2'!$A:$A,"RESSO2")+SUMIFS('SO2'!G:G,'SO2'!$B:$B,$A10,'SO2'!$A:$A,"RSSSO2")+SUMIFS('SO2'!G:G,'SO2'!$B:$B,$A10,'SO2'!$A:$A,"TRNSO2")</f>
        <v>2218.9924446264904</v>
      </c>
      <c r="G10" s="15">
        <f>SUMIFS('SO2'!H:H,'SO2'!$B:$B,$A10,'SO2'!$A:$A,"BIOESO2")+SUMIFS('SO2'!H:H,'SO2'!$B:$B,$A10,'SO2'!$A:$A,"COMSO2")+SUMIFS('SO2'!H:H,'SO2'!$B:$B,$A10,'SO2'!$A:$A,"ELCSO2")+SUMIFS('SO2'!H:H,'SO2'!$B:$B,$A10,'SO2'!$A:$A,"ETHSO2")+SUMIFS('SO2'!H:H,'SO2'!$B:$B,$A10,'SO2'!$A:$A,"INDSO2")+SUMIFS('SO2'!H:H,'SO2'!$B:$B,$A10,'SO2'!$A:$A,"REFSO2")+SUMIFS('SO2'!H:H,'SO2'!$B:$B,$A10,'SO2'!$A:$A,"RESSO2")+SUMIFS('SO2'!H:H,'SO2'!$B:$B,$A10,'SO2'!$A:$A,"RSSSO2")+SUMIFS('SO2'!H:H,'SO2'!$B:$B,$A10,'SO2'!$A:$A,"TRNSO2")</f>
        <v>1725.4666901998378</v>
      </c>
      <c r="H10" s="15">
        <f>SUMIFS('SO2'!I:I,'SO2'!$B:$B,$A10,'SO2'!$A:$A,"BIOESO2")+SUMIFS('SO2'!I:I,'SO2'!$B:$B,$A10,'SO2'!$A:$A,"COMSO2")+SUMIFS('SO2'!I:I,'SO2'!$B:$B,$A10,'SO2'!$A:$A,"ELCSO2")+SUMIFS('SO2'!I:I,'SO2'!$B:$B,$A10,'SO2'!$A:$A,"ETHSO2")+SUMIFS('SO2'!I:I,'SO2'!$B:$B,$A10,'SO2'!$A:$A,"INDSO2")+SUMIFS('SO2'!I:I,'SO2'!$B:$B,$A10,'SO2'!$A:$A,"REFSO2")+SUMIFS('SO2'!I:I,'SO2'!$B:$B,$A10,'SO2'!$A:$A,"RESSO2")+SUMIFS('SO2'!I:I,'SO2'!$B:$B,$A10,'SO2'!$A:$A,"RSSSO2")+SUMIFS('SO2'!I:I,'SO2'!$B:$B,$A10,'SO2'!$A:$A,"TRNSO2")</f>
        <v>1600.5274812857542</v>
      </c>
      <c r="I10" s="15">
        <f>SUMIFS('SO2'!J:J,'SO2'!$B:$B,$A10,'SO2'!$A:$A,"BIOESO2")+SUMIFS('SO2'!J:J,'SO2'!$B:$B,$A10,'SO2'!$A:$A,"COMSO2")+SUMIFS('SO2'!J:J,'SO2'!$B:$B,$A10,'SO2'!$A:$A,"ELCSO2")+SUMIFS('SO2'!J:J,'SO2'!$B:$B,$A10,'SO2'!$A:$A,"ETHSO2")+SUMIFS('SO2'!J:J,'SO2'!$B:$B,$A10,'SO2'!$A:$A,"INDSO2")+SUMIFS('SO2'!J:J,'SO2'!$B:$B,$A10,'SO2'!$A:$A,"REFSO2")+SUMIFS('SO2'!J:J,'SO2'!$B:$B,$A10,'SO2'!$A:$A,"RESSO2")+SUMIFS('SO2'!J:J,'SO2'!$B:$B,$A10,'SO2'!$A:$A,"RSSSO2")+SUMIFS('SO2'!J:J,'SO2'!$B:$B,$A10,'SO2'!$A:$A,"TRNSO2")</f>
        <v>1352.0813751799101</v>
      </c>
      <c r="J10" s="15">
        <f>SUMIFS('SO2'!K:K,'SO2'!$B:$B,$A10,'SO2'!$A:$A,"BIOESO2")+SUMIFS('SO2'!K:K,'SO2'!$B:$B,$A10,'SO2'!$A:$A,"COMSO2")+SUMIFS('SO2'!K:K,'SO2'!$B:$B,$A10,'SO2'!$A:$A,"ELCSO2")+SUMIFS('SO2'!K:K,'SO2'!$B:$B,$A10,'SO2'!$A:$A,"ETHSO2")+SUMIFS('SO2'!K:K,'SO2'!$B:$B,$A10,'SO2'!$A:$A,"INDSO2")+SUMIFS('SO2'!K:K,'SO2'!$B:$B,$A10,'SO2'!$A:$A,"REFSO2")+SUMIFS('SO2'!K:K,'SO2'!$B:$B,$A10,'SO2'!$A:$A,"RESSO2")+SUMIFS('SO2'!K:K,'SO2'!$B:$B,$A10,'SO2'!$A:$A,"RSSSO2")+SUMIFS('SO2'!K:K,'SO2'!$B:$B,$A10,'SO2'!$A:$A,"TRNSO2")</f>
        <v>1300.1597829947016</v>
      </c>
      <c r="K10" s="15">
        <f>SUMIFS('SO2'!L:L,'SO2'!$B:$B,$A10,'SO2'!$A:$A,"BIOESO2")+SUMIFS('SO2'!L:L,'SO2'!$B:$B,$A10,'SO2'!$A:$A,"COMSO2")+SUMIFS('SO2'!L:L,'SO2'!$B:$B,$A10,'SO2'!$A:$A,"ELCSO2")+SUMIFS('SO2'!L:L,'SO2'!$B:$B,$A10,'SO2'!$A:$A,"ETHSO2")+SUMIFS('SO2'!L:L,'SO2'!$B:$B,$A10,'SO2'!$A:$A,"INDSO2")+SUMIFS('SO2'!L:L,'SO2'!$B:$B,$A10,'SO2'!$A:$A,"REFSO2")+SUMIFS('SO2'!L:L,'SO2'!$B:$B,$A10,'SO2'!$A:$A,"RESSO2")+SUMIFS('SO2'!L:L,'SO2'!$B:$B,$A10,'SO2'!$A:$A,"RSSSO2")+SUMIFS('SO2'!L:L,'SO2'!$B:$B,$A10,'SO2'!$A:$A,"TRNSO2")</f>
        <v>1232.0978323438878</v>
      </c>
    </row>
    <row r="11" spans="1:11" x14ac:dyDescent="0.25">
      <c r="A11" s="2" t="s">
        <v>167</v>
      </c>
      <c r="B11" s="15">
        <f>SUMIFS('SO2'!C:C,'SO2'!$B:$B,$A11,'SO2'!$A:$A,"BIOESO2")+SUMIFS('SO2'!C:C,'SO2'!$B:$B,$A11,'SO2'!$A:$A,"COMSO2")+SUMIFS('SO2'!C:C,'SO2'!$B:$B,$A11,'SO2'!$A:$A,"ELCSO2")+SUMIFS('SO2'!C:C,'SO2'!$B:$B,$A11,'SO2'!$A:$A,"ETHSO2")+SUMIFS('SO2'!C:C,'SO2'!$B:$B,$A11,'SO2'!$A:$A,"INDSO2")+SUMIFS('SO2'!C:C,'SO2'!$B:$B,$A11,'SO2'!$A:$A,"REFSO2")+SUMIFS('SO2'!C:C,'SO2'!$B:$B,$A11,'SO2'!$A:$A,"RESSO2")+SUMIFS('SO2'!C:C,'SO2'!$B:$B,$A11,'SO2'!$A:$A,"RSSSO2")+SUMIFS('SO2'!C:C,'SO2'!$B:$B,$A11,'SO2'!$A:$A,"TRNSO2")</f>
        <v>7222.2709840980842</v>
      </c>
      <c r="C11" s="15">
        <f>SUMIFS('SO2'!D:D,'SO2'!$B:$B,$A11,'SO2'!$A:$A,"BIOESO2")+SUMIFS('SO2'!D:D,'SO2'!$B:$B,$A11,'SO2'!$A:$A,"COMSO2")+SUMIFS('SO2'!D:D,'SO2'!$B:$B,$A11,'SO2'!$A:$A,"ELCSO2")+SUMIFS('SO2'!D:D,'SO2'!$B:$B,$A11,'SO2'!$A:$A,"ETHSO2")+SUMIFS('SO2'!D:D,'SO2'!$B:$B,$A11,'SO2'!$A:$A,"INDSO2")+SUMIFS('SO2'!D:D,'SO2'!$B:$B,$A11,'SO2'!$A:$A,"REFSO2")+SUMIFS('SO2'!D:D,'SO2'!$B:$B,$A11,'SO2'!$A:$A,"RESSO2")+SUMIFS('SO2'!D:D,'SO2'!$B:$B,$A11,'SO2'!$A:$A,"RSSSO2")+SUMIFS('SO2'!D:D,'SO2'!$B:$B,$A11,'SO2'!$A:$A,"TRNSO2")</f>
        <v>5814.3000989065313</v>
      </c>
      <c r="D11" s="15">
        <f>SUMIFS('SO2'!E:E,'SO2'!$B:$B,$A11,'SO2'!$A:$A,"BIOESO2")+SUMIFS('SO2'!E:E,'SO2'!$B:$B,$A11,'SO2'!$A:$A,"COMSO2")+SUMIFS('SO2'!E:E,'SO2'!$B:$B,$A11,'SO2'!$A:$A,"ELCSO2")+SUMIFS('SO2'!E:E,'SO2'!$B:$B,$A11,'SO2'!$A:$A,"ETHSO2")+SUMIFS('SO2'!E:E,'SO2'!$B:$B,$A11,'SO2'!$A:$A,"INDSO2")+SUMIFS('SO2'!E:E,'SO2'!$B:$B,$A11,'SO2'!$A:$A,"REFSO2")+SUMIFS('SO2'!E:E,'SO2'!$B:$B,$A11,'SO2'!$A:$A,"RESSO2")+SUMIFS('SO2'!E:E,'SO2'!$B:$B,$A11,'SO2'!$A:$A,"RSSSO2")+SUMIFS('SO2'!E:E,'SO2'!$B:$B,$A11,'SO2'!$A:$A,"TRNSO2")</f>
        <v>3224.7656907450069</v>
      </c>
      <c r="E11" s="15">
        <f>SUMIFS('SO2'!F:F,'SO2'!$B:$B,$A11,'SO2'!$A:$A,"BIOESO2")+SUMIFS('SO2'!F:F,'SO2'!$B:$B,$A11,'SO2'!$A:$A,"COMSO2")+SUMIFS('SO2'!F:F,'SO2'!$B:$B,$A11,'SO2'!$A:$A,"ELCSO2")+SUMIFS('SO2'!F:F,'SO2'!$B:$B,$A11,'SO2'!$A:$A,"ETHSO2")+SUMIFS('SO2'!F:F,'SO2'!$B:$B,$A11,'SO2'!$A:$A,"INDSO2")+SUMIFS('SO2'!F:F,'SO2'!$B:$B,$A11,'SO2'!$A:$A,"REFSO2")+SUMIFS('SO2'!F:F,'SO2'!$B:$B,$A11,'SO2'!$A:$A,"RESSO2")+SUMIFS('SO2'!F:F,'SO2'!$B:$B,$A11,'SO2'!$A:$A,"RSSSO2")+SUMIFS('SO2'!F:F,'SO2'!$B:$B,$A11,'SO2'!$A:$A,"TRNSO2")</f>
        <v>2912.7617990760696</v>
      </c>
      <c r="F11" s="15">
        <f>SUMIFS('SO2'!G:G,'SO2'!$B:$B,$A11,'SO2'!$A:$A,"BIOESO2")+SUMIFS('SO2'!G:G,'SO2'!$B:$B,$A11,'SO2'!$A:$A,"COMSO2")+SUMIFS('SO2'!G:G,'SO2'!$B:$B,$A11,'SO2'!$A:$A,"ELCSO2")+SUMIFS('SO2'!G:G,'SO2'!$B:$B,$A11,'SO2'!$A:$A,"ETHSO2")+SUMIFS('SO2'!G:G,'SO2'!$B:$B,$A11,'SO2'!$A:$A,"INDSO2")+SUMIFS('SO2'!G:G,'SO2'!$B:$B,$A11,'SO2'!$A:$A,"REFSO2")+SUMIFS('SO2'!G:G,'SO2'!$B:$B,$A11,'SO2'!$A:$A,"RESSO2")+SUMIFS('SO2'!G:G,'SO2'!$B:$B,$A11,'SO2'!$A:$A,"RSSSO2")+SUMIFS('SO2'!G:G,'SO2'!$B:$B,$A11,'SO2'!$A:$A,"TRNSO2")</f>
        <v>2225.7097509331993</v>
      </c>
      <c r="G11" s="15">
        <f>SUMIFS('SO2'!H:H,'SO2'!$B:$B,$A11,'SO2'!$A:$A,"BIOESO2")+SUMIFS('SO2'!H:H,'SO2'!$B:$B,$A11,'SO2'!$A:$A,"COMSO2")+SUMIFS('SO2'!H:H,'SO2'!$B:$B,$A11,'SO2'!$A:$A,"ELCSO2")+SUMIFS('SO2'!H:H,'SO2'!$B:$B,$A11,'SO2'!$A:$A,"ETHSO2")+SUMIFS('SO2'!H:H,'SO2'!$B:$B,$A11,'SO2'!$A:$A,"INDSO2")+SUMIFS('SO2'!H:H,'SO2'!$B:$B,$A11,'SO2'!$A:$A,"REFSO2")+SUMIFS('SO2'!H:H,'SO2'!$B:$B,$A11,'SO2'!$A:$A,"RESSO2")+SUMIFS('SO2'!H:H,'SO2'!$B:$B,$A11,'SO2'!$A:$A,"RSSSO2")+SUMIFS('SO2'!H:H,'SO2'!$B:$B,$A11,'SO2'!$A:$A,"TRNSO2")</f>
        <v>1726.3966647025059</v>
      </c>
      <c r="H11" s="15">
        <f>SUMIFS('SO2'!I:I,'SO2'!$B:$B,$A11,'SO2'!$A:$A,"BIOESO2")+SUMIFS('SO2'!I:I,'SO2'!$B:$B,$A11,'SO2'!$A:$A,"COMSO2")+SUMIFS('SO2'!I:I,'SO2'!$B:$B,$A11,'SO2'!$A:$A,"ELCSO2")+SUMIFS('SO2'!I:I,'SO2'!$B:$B,$A11,'SO2'!$A:$A,"ETHSO2")+SUMIFS('SO2'!I:I,'SO2'!$B:$B,$A11,'SO2'!$A:$A,"INDSO2")+SUMIFS('SO2'!I:I,'SO2'!$B:$B,$A11,'SO2'!$A:$A,"REFSO2")+SUMIFS('SO2'!I:I,'SO2'!$B:$B,$A11,'SO2'!$A:$A,"RESSO2")+SUMIFS('SO2'!I:I,'SO2'!$B:$B,$A11,'SO2'!$A:$A,"RSSSO2")+SUMIFS('SO2'!I:I,'SO2'!$B:$B,$A11,'SO2'!$A:$A,"TRNSO2")</f>
        <v>1609.3716608647057</v>
      </c>
      <c r="I11" s="15">
        <f>SUMIFS('SO2'!J:J,'SO2'!$B:$B,$A11,'SO2'!$A:$A,"BIOESO2")+SUMIFS('SO2'!J:J,'SO2'!$B:$B,$A11,'SO2'!$A:$A,"COMSO2")+SUMIFS('SO2'!J:J,'SO2'!$B:$B,$A11,'SO2'!$A:$A,"ELCSO2")+SUMIFS('SO2'!J:J,'SO2'!$B:$B,$A11,'SO2'!$A:$A,"ETHSO2")+SUMIFS('SO2'!J:J,'SO2'!$B:$B,$A11,'SO2'!$A:$A,"INDSO2")+SUMIFS('SO2'!J:J,'SO2'!$B:$B,$A11,'SO2'!$A:$A,"REFSO2")+SUMIFS('SO2'!J:J,'SO2'!$B:$B,$A11,'SO2'!$A:$A,"RESSO2")+SUMIFS('SO2'!J:J,'SO2'!$B:$B,$A11,'SO2'!$A:$A,"RSSSO2")+SUMIFS('SO2'!J:J,'SO2'!$B:$B,$A11,'SO2'!$A:$A,"TRNSO2")</f>
        <v>1400.9526531235488</v>
      </c>
      <c r="J11" s="15">
        <f>SUMIFS('SO2'!K:K,'SO2'!$B:$B,$A11,'SO2'!$A:$A,"BIOESO2")+SUMIFS('SO2'!K:K,'SO2'!$B:$B,$A11,'SO2'!$A:$A,"COMSO2")+SUMIFS('SO2'!K:K,'SO2'!$B:$B,$A11,'SO2'!$A:$A,"ELCSO2")+SUMIFS('SO2'!K:K,'SO2'!$B:$B,$A11,'SO2'!$A:$A,"ETHSO2")+SUMIFS('SO2'!K:K,'SO2'!$B:$B,$A11,'SO2'!$A:$A,"INDSO2")+SUMIFS('SO2'!K:K,'SO2'!$B:$B,$A11,'SO2'!$A:$A,"REFSO2")+SUMIFS('SO2'!K:K,'SO2'!$B:$B,$A11,'SO2'!$A:$A,"RESSO2")+SUMIFS('SO2'!K:K,'SO2'!$B:$B,$A11,'SO2'!$A:$A,"RSSSO2")+SUMIFS('SO2'!K:K,'SO2'!$B:$B,$A11,'SO2'!$A:$A,"TRNSO2")</f>
        <v>1300.1335725672525</v>
      </c>
      <c r="K11" s="15">
        <f>SUMIFS('SO2'!L:L,'SO2'!$B:$B,$A11,'SO2'!$A:$A,"BIOESO2")+SUMIFS('SO2'!L:L,'SO2'!$B:$B,$A11,'SO2'!$A:$A,"COMSO2")+SUMIFS('SO2'!L:L,'SO2'!$B:$B,$A11,'SO2'!$A:$A,"ELCSO2")+SUMIFS('SO2'!L:L,'SO2'!$B:$B,$A11,'SO2'!$A:$A,"ETHSO2")+SUMIFS('SO2'!L:L,'SO2'!$B:$B,$A11,'SO2'!$A:$A,"INDSO2")+SUMIFS('SO2'!L:L,'SO2'!$B:$B,$A11,'SO2'!$A:$A,"REFSO2")+SUMIFS('SO2'!L:L,'SO2'!$B:$B,$A11,'SO2'!$A:$A,"RESSO2")+SUMIFS('SO2'!L:L,'SO2'!$B:$B,$A11,'SO2'!$A:$A,"RSSSO2")+SUMIFS('SO2'!L:L,'SO2'!$B:$B,$A11,'SO2'!$A:$A,"TRNSO2")</f>
        <v>1244.9437779186819</v>
      </c>
    </row>
    <row r="12" spans="1:11" x14ac:dyDescent="0.25">
      <c r="A12" s="2" t="s">
        <v>10</v>
      </c>
      <c r="B12" s="15">
        <f>SUMIFS('SO2'!C:C,'SO2'!$B:$B,$A12,'SO2'!$A:$A,"BIOESO2")+SUMIFS('SO2'!C:C,'SO2'!$B:$B,$A12,'SO2'!$A:$A,"COMSO2")+SUMIFS('SO2'!C:C,'SO2'!$B:$B,$A12,'SO2'!$A:$A,"ELCSO2")+SUMIFS('SO2'!C:C,'SO2'!$B:$B,$A12,'SO2'!$A:$A,"ETHSO2")+SUMIFS('SO2'!C:C,'SO2'!$B:$B,$A12,'SO2'!$A:$A,"INDSO2")+SUMIFS('SO2'!C:C,'SO2'!$B:$B,$A12,'SO2'!$A:$A,"REFSO2")+SUMIFS('SO2'!C:C,'SO2'!$B:$B,$A12,'SO2'!$A:$A,"RESSO2")+SUMIFS('SO2'!C:C,'SO2'!$B:$B,$A12,'SO2'!$A:$A,"RSSSO2")+SUMIFS('SO2'!C:C,'SO2'!$B:$B,$A12,'SO2'!$A:$A,"TRNSO2")</f>
        <v>7219.9857166649954</v>
      </c>
      <c r="C12" s="15">
        <f>SUMIFS('SO2'!D:D,'SO2'!$B:$B,$A12,'SO2'!$A:$A,"BIOESO2")+SUMIFS('SO2'!D:D,'SO2'!$B:$B,$A12,'SO2'!$A:$A,"COMSO2")+SUMIFS('SO2'!D:D,'SO2'!$B:$B,$A12,'SO2'!$A:$A,"ELCSO2")+SUMIFS('SO2'!D:D,'SO2'!$B:$B,$A12,'SO2'!$A:$A,"ETHSO2")+SUMIFS('SO2'!D:D,'SO2'!$B:$B,$A12,'SO2'!$A:$A,"INDSO2")+SUMIFS('SO2'!D:D,'SO2'!$B:$B,$A12,'SO2'!$A:$A,"REFSO2")+SUMIFS('SO2'!D:D,'SO2'!$B:$B,$A12,'SO2'!$A:$A,"RESSO2")+SUMIFS('SO2'!D:D,'SO2'!$B:$B,$A12,'SO2'!$A:$A,"RSSSO2")+SUMIFS('SO2'!D:D,'SO2'!$B:$B,$A12,'SO2'!$A:$A,"TRNSO2")</f>
        <v>5811.7148456010209</v>
      </c>
      <c r="D12" s="15">
        <f>SUMIFS('SO2'!E:E,'SO2'!$B:$B,$A12,'SO2'!$A:$A,"BIOESO2")+SUMIFS('SO2'!E:E,'SO2'!$B:$B,$A12,'SO2'!$A:$A,"COMSO2")+SUMIFS('SO2'!E:E,'SO2'!$B:$B,$A12,'SO2'!$A:$A,"ELCSO2")+SUMIFS('SO2'!E:E,'SO2'!$B:$B,$A12,'SO2'!$A:$A,"ETHSO2")+SUMIFS('SO2'!E:E,'SO2'!$B:$B,$A12,'SO2'!$A:$A,"INDSO2")+SUMIFS('SO2'!E:E,'SO2'!$B:$B,$A12,'SO2'!$A:$A,"REFSO2")+SUMIFS('SO2'!E:E,'SO2'!$B:$B,$A12,'SO2'!$A:$A,"RESSO2")+SUMIFS('SO2'!E:E,'SO2'!$B:$B,$A12,'SO2'!$A:$A,"RSSSO2")+SUMIFS('SO2'!E:E,'SO2'!$B:$B,$A12,'SO2'!$A:$A,"TRNSO2")</f>
        <v>3222.7532328510924</v>
      </c>
      <c r="E12" s="15">
        <f>SUMIFS('SO2'!F:F,'SO2'!$B:$B,$A12,'SO2'!$A:$A,"BIOESO2")+SUMIFS('SO2'!F:F,'SO2'!$B:$B,$A12,'SO2'!$A:$A,"COMSO2")+SUMIFS('SO2'!F:F,'SO2'!$B:$B,$A12,'SO2'!$A:$A,"ELCSO2")+SUMIFS('SO2'!F:F,'SO2'!$B:$B,$A12,'SO2'!$A:$A,"ETHSO2")+SUMIFS('SO2'!F:F,'SO2'!$B:$B,$A12,'SO2'!$A:$A,"INDSO2")+SUMIFS('SO2'!F:F,'SO2'!$B:$B,$A12,'SO2'!$A:$A,"REFSO2")+SUMIFS('SO2'!F:F,'SO2'!$B:$B,$A12,'SO2'!$A:$A,"RESSO2")+SUMIFS('SO2'!F:F,'SO2'!$B:$B,$A12,'SO2'!$A:$A,"RSSSO2")+SUMIFS('SO2'!F:F,'SO2'!$B:$B,$A12,'SO2'!$A:$A,"TRNSO2")</f>
        <v>2911.5072401154798</v>
      </c>
      <c r="F12" s="15">
        <f>SUMIFS('SO2'!G:G,'SO2'!$B:$B,$A12,'SO2'!$A:$A,"BIOESO2")+SUMIFS('SO2'!G:G,'SO2'!$B:$B,$A12,'SO2'!$A:$A,"COMSO2")+SUMIFS('SO2'!G:G,'SO2'!$B:$B,$A12,'SO2'!$A:$A,"ELCSO2")+SUMIFS('SO2'!G:G,'SO2'!$B:$B,$A12,'SO2'!$A:$A,"ETHSO2")+SUMIFS('SO2'!G:G,'SO2'!$B:$B,$A12,'SO2'!$A:$A,"INDSO2")+SUMIFS('SO2'!G:G,'SO2'!$B:$B,$A12,'SO2'!$A:$A,"REFSO2")+SUMIFS('SO2'!G:G,'SO2'!$B:$B,$A12,'SO2'!$A:$A,"RESSO2")+SUMIFS('SO2'!G:G,'SO2'!$B:$B,$A12,'SO2'!$A:$A,"RSSSO2")+SUMIFS('SO2'!G:G,'SO2'!$B:$B,$A12,'SO2'!$A:$A,"TRNSO2")</f>
        <v>2219.5394539377535</v>
      </c>
      <c r="G12" s="15">
        <f>SUMIFS('SO2'!H:H,'SO2'!$B:$B,$A12,'SO2'!$A:$A,"BIOESO2")+SUMIFS('SO2'!H:H,'SO2'!$B:$B,$A12,'SO2'!$A:$A,"COMSO2")+SUMIFS('SO2'!H:H,'SO2'!$B:$B,$A12,'SO2'!$A:$A,"ELCSO2")+SUMIFS('SO2'!H:H,'SO2'!$B:$B,$A12,'SO2'!$A:$A,"ETHSO2")+SUMIFS('SO2'!H:H,'SO2'!$B:$B,$A12,'SO2'!$A:$A,"INDSO2")+SUMIFS('SO2'!H:H,'SO2'!$B:$B,$A12,'SO2'!$A:$A,"REFSO2")+SUMIFS('SO2'!H:H,'SO2'!$B:$B,$A12,'SO2'!$A:$A,"RESSO2")+SUMIFS('SO2'!H:H,'SO2'!$B:$B,$A12,'SO2'!$A:$A,"RSSSO2")+SUMIFS('SO2'!H:H,'SO2'!$B:$B,$A12,'SO2'!$A:$A,"TRNSO2")</f>
        <v>1725.2010087251376</v>
      </c>
      <c r="H12" s="15">
        <f>SUMIFS('SO2'!I:I,'SO2'!$B:$B,$A12,'SO2'!$A:$A,"BIOESO2")+SUMIFS('SO2'!I:I,'SO2'!$B:$B,$A12,'SO2'!$A:$A,"COMSO2")+SUMIFS('SO2'!I:I,'SO2'!$B:$B,$A12,'SO2'!$A:$A,"ELCSO2")+SUMIFS('SO2'!I:I,'SO2'!$B:$B,$A12,'SO2'!$A:$A,"ETHSO2")+SUMIFS('SO2'!I:I,'SO2'!$B:$B,$A12,'SO2'!$A:$A,"INDSO2")+SUMIFS('SO2'!I:I,'SO2'!$B:$B,$A12,'SO2'!$A:$A,"REFSO2")+SUMIFS('SO2'!I:I,'SO2'!$B:$B,$A12,'SO2'!$A:$A,"RESSO2")+SUMIFS('SO2'!I:I,'SO2'!$B:$B,$A12,'SO2'!$A:$A,"RSSSO2")+SUMIFS('SO2'!I:I,'SO2'!$B:$B,$A12,'SO2'!$A:$A,"TRNSO2")</f>
        <v>1595.3701290016754</v>
      </c>
      <c r="I12" s="15">
        <f>SUMIFS('SO2'!J:J,'SO2'!$B:$B,$A12,'SO2'!$A:$A,"BIOESO2")+SUMIFS('SO2'!J:J,'SO2'!$B:$B,$A12,'SO2'!$A:$A,"COMSO2")+SUMIFS('SO2'!J:J,'SO2'!$B:$B,$A12,'SO2'!$A:$A,"ELCSO2")+SUMIFS('SO2'!J:J,'SO2'!$B:$B,$A12,'SO2'!$A:$A,"ETHSO2")+SUMIFS('SO2'!J:J,'SO2'!$B:$B,$A12,'SO2'!$A:$A,"INDSO2")+SUMIFS('SO2'!J:J,'SO2'!$B:$B,$A12,'SO2'!$A:$A,"REFSO2")+SUMIFS('SO2'!J:J,'SO2'!$B:$B,$A12,'SO2'!$A:$A,"RESSO2")+SUMIFS('SO2'!J:J,'SO2'!$B:$B,$A12,'SO2'!$A:$A,"RSSSO2")+SUMIFS('SO2'!J:J,'SO2'!$B:$B,$A12,'SO2'!$A:$A,"TRNSO2")</f>
        <v>1352.1920801057572</v>
      </c>
      <c r="J12" s="15">
        <f>SUMIFS('SO2'!K:K,'SO2'!$B:$B,$A12,'SO2'!$A:$A,"BIOESO2")+SUMIFS('SO2'!K:K,'SO2'!$B:$B,$A12,'SO2'!$A:$A,"COMSO2")+SUMIFS('SO2'!K:K,'SO2'!$B:$B,$A12,'SO2'!$A:$A,"ELCSO2")+SUMIFS('SO2'!K:K,'SO2'!$B:$B,$A12,'SO2'!$A:$A,"ETHSO2")+SUMIFS('SO2'!K:K,'SO2'!$B:$B,$A12,'SO2'!$A:$A,"INDSO2")+SUMIFS('SO2'!K:K,'SO2'!$B:$B,$A12,'SO2'!$A:$A,"REFSO2")+SUMIFS('SO2'!K:K,'SO2'!$B:$B,$A12,'SO2'!$A:$A,"RESSO2")+SUMIFS('SO2'!K:K,'SO2'!$B:$B,$A12,'SO2'!$A:$A,"RSSSO2")+SUMIFS('SO2'!K:K,'SO2'!$B:$B,$A12,'SO2'!$A:$A,"TRNSO2")</f>
        <v>1299.8795302804156</v>
      </c>
      <c r="K12" s="15">
        <f>SUMIFS('SO2'!L:L,'SO2'!$B:$B,$A12,'SO2'!$A:$A,"BIOESO2")+SUMIFS('SO2'!L:L,'SO2'!$B:$B,$A12,'SO2'!$A:$A,"COMSO2")+SUMIFS('SO2'!L:L,'SO2'!$B:$B,$A12,'SO2'!$A:$A,"ELCSO2")+SUMIFS('SO2'!L:L,'SO2'!$B:$B,$A12,'SO2'!$A:$A,"ETHSO2")+SUMIFS('SO2'!L:L,'SO2'!$B:$B,$A12,'SO2'!$A:$A,"INDSO2")+SUMIFS('SO2'!L:L,'SO2'!$B:$B,$A12,'SO2'!$A:$A,"REFSO2")+SUMIFS('SO2'!L:L,'SO2'!$B:$B,$A12,'SO2'!$A:$A,"RESSO2")+SUMIFS('SO2'!L:L,'SO2'!$B:$B,$A12,'SO2'!$A:$A,"RSSSO2")+SUMIFS('SO2'!L:L,'SO2'!$B:$B,$A12,'SO2'!$A:$A,"TRNSO2")</f>
        <v>1222.1750595458625</v>
      </c>
    </row>
    <row r="13" spans="1:11" x14ac:dyDescent="0.25">
      <c r="A13" s="2" t="s">
        <v>168</v>
      </c>
      <c r="B13" s="15">
        <f>SUMIFS('SO2'!C:C,'SO2'!$B:$B,$A13,'SO2'!$A:$A,"BIOESO2")+SUMIFS('SO2'!C:C,'SO2'!$B:$B,$A13,'SO2'!$A:$A,"COMSO2")+SUMIFS('SO2'!C:C,'SO2'!$B:$B,$A13,'SO2'!$A:$A,"ELCSO2")+SUMIFS('SO2'!C:C,'SO2'!$B:$B,$A13,'SO2'!$A:$A,"ETHSO2")+SUMIFS('SO2'!C:C,'SO2'!$B:$B,$A13,'SO2'!$A:$A,"INDSO2")+SUMIFS('SO2'!C:C,'SO2'!$B:$B,$A13,'SO2'!$A:$A,"REFSO2")+SUMIFS('SO2'!C:C,'SO2'!$B:$B,$A13,'SO2'!$A:$A,"RESSO2")+SUMIFS('SO2'!C:C,'SO2'!$B:$B,$A13,'SO2'!$A:$A,"RSSSO2")+SUMIFS('SO2'!C:C,'SO2'!$B:$B,$A13,'SO2'!$A:$A,"TRNSO2")</f>
        <v>7221.736040310424</v>
      </c>
      <c r="C13" s="15">
        <f>SUMIFS('SO2'!D:D,'SO2'!$B:$B,$A13,'SO2'!$A:$A,"BIOESO2")+SUMIFS('SO2'!D:D,'SO2'!$B:$B,$A13,'SO2'!$A:$A,"COMSO2")+SUMIFS('SO2'!D:D,'SO2'!$B:$B,$A13,'SO2'!$A:$A,"ELCSO2")+SUMIFS('SO2'!D:D,'SO2'!$B:$B,$A13,'SO2'!$A:$A,"ETHSO2")+SUMIFS('SO2'!D:D,'SO2'!$B:$B,$A13,'SO2'!$A:$A,"INDSO2")+SUMIFS('SO2'!D:D,'SO2'!$B:$B,$A13,'SO2'!$A:$A,"REFSO2")+SUMIFS('SO2'!D:D,'SO2'!$B:$B,$A13,'SO2'!$A:$A,"RESSO2")+SUMIFS('SO2'!D:D,'SO2'!$B:$B,$A13,'SO2'!$A:$A,"RSSSO2")+SUMIFS('SO2'!D:D,'SO2'!$B:$B,$A13,'SO2'!$A:$A,"TRNSO2")</f>
        <v>5813.4752704661541</v>
      </c>
      <c r="D13" s="15">
        <f>SUMIFS('SO2'!E:E,'SO2'!$B:$B,$A13,'SO2'!$A:$A,"BIOESO2")+SUMIFS('SO2'!E:E,'SO2'!$B:$B,$A13,'SO2'!$A:$A,"COMSO2")+SUMIFS('SO2'!E:E,'SO2'!$B:$B,$A13,'SO2'!$A:$A,"ELCSO2")+SUMIFS('SO2'!E:E,'SO2'!$B:$B,$A13,'SO2'!$A:$A,"ETHSO2")+SUMIFS('SO2'!E:E,'SO2'!$B:$B,$A13,'SO2'!$A:$A,"INDSO2")+SUMIFS('SO2'!E:E,'SO2'!$B:$B,$A13,'SO2'!$A:$A,"REFSO2")+SUMIFS('SO2'!E:E,'SO2'!$B:$B,$A13,'SO2'!$A:$A,"RESSO2")+SUMIFS('SO2'!E:E,'SO2'!$B:$B,$A13,'SO2'!$A:$A,"RSSSO2")+SUMIFS('SO2'!E:E,'SO2'!$B:$B,$A13,'SO2'!$A:$A,"TRNSO2")</f>
        <v>3223.5200805398667</v>
      </c>
      <c r="E13" s="15">
        <f>SUMIFS('SO2'!F:F,'SO2'!$B:$B,$A13,'SO2'!$A:$A,"BIOESO2")+SUMIFS('SO2'!F:F,'SO2'!$B:$B,$A13,'SO2'!$A:$A,"COMSO2")+SUMIFS('SO2'!F:F,'SO2'!$B:$B,$A13,'SO2'!$A:$A,"ELCSO2")+SUMIFS('SO2'!F:F,'SO2'!$B:$B,$A13,'SO2'!$A:$A,"ETHSO2")+SUMIFS('SO2'!F:F,'SO2'!$B:$B,$A13,'SO2'!$A:$A,"INDSO2")+SUMIFS('SO2'!F:F,'SO2'!$B:$B,$A13,'SO2'!$A:$A,"REFSO2")+SUMIFS('SO2'!F:F,'SO2'!$B:$B,$A13,'SO2'!$A:$A,"RESSO2")+SUMIFS('SO2'!F:F,'SO2'!$B:$B,$A13,'SO2'!$A:$A,"RSSSO2")+SUMIFS('SO2'!F:F,'SO2'!$B:$B,$A13,'SO2'!$A:$A,"TRNSO2")</f>
        <v>2913.1208687008784</v>
      </c>
      <c r="F13" s="15">
        <f>SUMIFS('SO2'!G:G,'SO2'!$B:$B,$A13,'SO2'!$A:$A,"BIOESO2")+SUMIFS('SO2'!G:G,'SO2'!$B:$B,$A13,'SO2'!$A:$A,"COMSO2")+SUMIFS('SO2'!G:G,'SO2'!$B:$B,$A13,'SO2'!$A:$A,"ELCSO2")+SUMIFS('SO2'!G:G,'SO2'!$B:$B,$A13,'SO2'!$A:$A,"ETHSO2")+SUMIFS('SO2'!G:G,'SO2'!$B:$B,$A13,'SO2'!$A:$A,"INDSO2")+SUMIFS('SO2'!G:G,'SO2'!$B:$B,$A13,'SO2'!$A:$A,"REFSO2")+SUMIFS('SO2'!G:G,'SO2'!$B:$B,$A13,'SO2'!$A:$A,"RESSO2")+SUMIFS('SO2'!G:G,'SO2'!$B:$B,$A13,'SO2'!$A:$A,"RSSSO2")+SUMIFS('SO2'!G:G,'SO2'!$B:$B,$A13,'SO2'!$A:$A,"TRNSO2")</f>
        <v>2219.8841837497539</v>
      </c>
      <c r="G13" s="15">
        <f>SUMIFS('SO2'!H:H,'SO2'!$B:$B,$A13,'SO2'!$A:$A,"BIOESO2")+SUMIFS('SO2'!H:H,'SO2'!$B:$B,$A13,'SO2'!$A:$A,"COMSO2")+SUMIFS('SO2'!H:H,'SO2'!$B:$B,$A13,'SO2'!$A:$A,"ELCSO2")+SUMIFS('SO2'!H:H,'SO2'!$B:$B,$A13,'SO2'!$A:$A,"ETHSO2")+SUMIFS('SO2'!H:H,'SO2'!$B:$B,$A13,'SO2'!$A:$A,"INDSO2")+SUMIFS('SO2'!H:H,'SO2'!$B:$B,$A13,'SO2'!$A:$A,"REFSO2")+SUMIFS('SO2'!H:H,'SO2'!$B:$B,$A13,'SO2'!$A:$A,"RESSO2")+SUMIFS('SO2'!H:H,'SO2'!$B:$B,$A13,'SO2'!$A:$A,"RSSSO2")+SUMIFS('SO2'!H:H,'SO2'!$B:$B,$A13,'SO2'!$A:$A,"TRNSO2")</f>
        <v>1725.7174137528689</v>
      </c>
      <c r="H13" s="15">
        <f>SUMIFS('SO2'!I:I,'SO2'!$B:$B,$A13,'SO2'!$A:$A,"BIOESO2")+SUMIFS('SO2'!I:I,'SO2'!$B:$B,$A13,'SO2'!$A:$A,"COMSO2")+SUMIFS('SO2'!I:I,'SO2'!$B:$B,$A13,'SO2'!$A:$A,"ELCSO2")+SUMIFS('SO2'!I:I,'SO2'!$B:$B,$A13,'SO2'!$A:$A,"ETHSO2")+SUMIFS('SO2'!I:I,'SO2'!$B:$B,$A13,'SO2'!$A:$A,"INDSO2")+SUMIFS('SO2'!I:I,'SO2'!$B:$B,$A13,'SO2'!$A:$A,"REFSO2")+SUMIFS('SO2'!I:I,'SO2'!$B:$B,$A13,'SO2'!$A:$A,"RESSO2")+SUMIFS('SO2'!I:I,'SO2'!$B:$B,$A13,'SO2'!$A:$A,"RSSSO2")+SUMIFS('SO2'!I:I,'SO2'!$B:$B,$A13,'SO2'!$A:$A,"TRNSO2")</f>
        <v>1596.282235923027</v>
      </c>
      <c r="I13" s="15">
        <f>SUMIFS('SO2'!J:J,'SO2'!$B:$B,$A13,'SO2'!$A:$A,"BIOESO2")+SUMIFS('SO2'!J:J,'SO2'!$B:$B,$A13,'SO2'!$A:$A,"COMSO2")+SUMIFS('SO2'!J:J,'SO2'!$B:$B,$A13,'SO2'!$A:$A,"ELCSO2")+SUMIFS('SO2'!J:J,'SO2'!$B:$B,$A13,'SO2'!$A:$A,"ETHSO2")+SUMIFS('SO2'!J:J,'SO2'!$B:$B,$A13,'SO2'!$A:$A,"INDSO2")+SUMIFS('SO2'!J:J,'SO2'!$B:$B,$A13,'SO2'!$A:$A,"REFSO2")+SUMIFS('SO2'!J:J,'SO2'!$B:$B,$A13,'SO2'!$A:$A,"RESSO2")+SUMIFS('SO2'!J:J,'SO2'!$B:$B,$A13,'SO2'!$A:$A,"RSSSO2")+SUMIFS('SO2'!J:J,'SO2'!$B:$B,$A13,'SO2'!$A:$A,"TRNSO2")</f>
        <v>1352.4612290982188</v>
      </c>
      <c r="J13" s="15">
        <f>SUMIFS('SO2'!K:K,'SO2'!$B:$B,$A13,'SO2'!$A:$A,"BIOESO2")+SUMIFS('SO2'!K:K,'SO2'!$B:$B,$A13,'SO2'!$A:$A,"COMSO2")+SUMIFS('SO2'!K:K,'SO2'!$B:$B,$A13,'SO2'!$A:$A,"ELCSO2")+SUMIFS('SO2'!K:K,'SO2'!$B:$B,$A13,'SO2'!$A:$A,"ETHSO2")+SUMIFS('SO2'!K:K,'SO2'!$B:$B,$A13,'SO2'!$A:$A,"INDSO2")+SUMIFS('SO2'!K:K,'SO2'!$B:$B,$A13,'SO2'!$A:$A,"REFSO2")+SUMIFS('SO2'!K:K,'SO2'!$B:$B,$A13,'SO2'!$A:$A,"RESSO2")+SUMIFS('SO2'!K:K,'SO2'!$B:$B,$A13,'SO2'!$A:$A,"RSSSO2")+SUMIFS('SO2'!K:K,'SO2'!$B:$B,$A13,'SO2'!$A:$A,"TRNSO2")</f>
        <v>1302.1469833402168</v>
      </c>
      <c r="K13" s="15">
        <f>SUMIFS('SO2'!L:L,'SO2'!$B:$B,$A13,'SO2'!$A:$A,"BIOESO2")+SUMIFS('SO2'!L:L,'SO2'!$B:$B,$A13,'SO2'!$A:$A,"COMSO2")+SUMIFS('SO2'!L:L,'SO2'!$B:$B,$A13,'SO2'!$A:$A,"ELCSO2")+SUMIFS('SO2'!L:L,'SO2'!$B:$B,$A13,'SO2'!$A:$A,"ETHSO2")+SUMIFS('SO2'!L:L,'SO2'!$B:$B,$A13,'SO2'!$A:$A,"INDSO2")+SUMIFS('SO2'!L:L,'SO2'!$B:$B,$A13,'SO2'!$A:$A,"REFSO2")+SUMIFS('SO2'!L:L,'SO2'!$B:$B,$A13,'SO2'!$A:$A,"RESSO2")+SUMIFS('SO2'!L:L,'SO2'!$B:$B,$A13,'SO2'!$A:$A,"RSSSO2")+SUMIFS('SO2'!L:L,'SO2'!$B:$B,$A13,'SO2'!$A:$A,"TRNSO2")</f>
        <v>1232.5517620357477</v>
      </c>
    </row>
    <row r="14" spans="1:11" x14ac:dyDescent="0.25">
      <c r="A14" s="2" t="s">
        <v>169</v>
      </c>
      <c r="B14" s="15">
        <f>SUMIFS('SO2'!C:C,'SO2'!$B:$B,$A14,'SO2'!$A:$A,"BIOESO2")+SUMIFS('SO2'!C:C,'SO2'!$B:$B,$A14,'SO2'!$A:$A,"COMSO2")+SUMIFS('SO2'!C:C,'SO2'!$B:$B,$A14,'SO2'!$A:$A,"ELCSO2")+SUMIFS('SO2'!C:C,'SO2'!$B:$B,$A14,'SO2'!$A:$A,"ETHSO2")+SUMIFS('SO2'!C:C,'SO2'!$B:$B,$A14,'SO2'!$A:$A,"INDSO2")+SUMIFS('SO2'!C:C,'SO2'!$B:$B,$A14,'SO2'!$A:$A,"REFSO2")+SUMIFS('SO2'!C:C,'SO2'!$B:$B,$A14,'SO2'!$A:$A,"RESSO2")+SUMIFS('SO2'!C:C,'SO2'!$B:$B,$A14,'SO2'!$A:$A,"RSSSO2")+SUMIFS('SO2'!C:C,'SO2'!$B:$B,$A14,'SO2'!$A:$A,"TRNSO2")</f>
        <v>7219.9655395268137</v>
      </c>
      <c r="C14" s="15">
        <f>SUMIFS('SO2'!D:D,'SO2'!$B:$B,$A14,'SO2'!$A:$A,"BIOESO2")+SUMIFS('SO2'!D:D,'SO2'!$B:$B,$A14,'SO2'!$A:$A,"COMSO2")+SUMIFS('SO2'!D:D,'SO2'!$B:$B,$A14,'SO2'!$A:$A,"ELCSO2")+SUMIFS('SO2'!D:D,'SO2'!$B:$B,$A14,'SO2'!$A:$A,"ETHSO2")+SUMIFS('SO2'!D:D,'SO2'!$B:$B,$A14,'SO2'!$A:$A,"INDSO2")+SUMIFS('SO2'!D:D,'SO2'!$B:$B,$A14,'SO2'!$A:$A,"REFSO2")+SUMIFS('SO2'!D:D,'SO2'!$B:$B,$A14,'SO2'!$A:$A,"RESSO2")+SUMIFS('SO2'!D:D,'SO2'!$B:$B,$A14,'SO2'!$A:$A,"RSSSO2")+SUMIFS('SO2'!D:D,'SO2'!$B:$B,$A14,'SO2'!$A:$A,"TRNSO2")</f>
        <v>5811.6916514215427</v>
      </c>
      <c r="D14" s="15">
        <f>SUMIFS('SO2'!E:E,'SO2'!$B:$B,$A14,'SO2'!$A:$A,"BIOESO2")+SUMIFS('SO2'!E:E,'SO2'!$B:$B,$A14,'SO2'!$A:$A,"COMSO2")+SUMIFS('SO2'!E:E,'SO2'!$B:$B,$A14,'SO2'!$A:$A,"ELCSO2")+SUMIFS('SO2'!E:E,'SO2'!$B:$B,$A14,'SO2'!$A:$A,"ETHSO2")+SUMIFS('SO2'!E:E,'SO2'!$B:$B,$A14,'SO2'!$A:$A,"INDSO2")+SUMIFS('SO2'!E:E,'SO2'!$B:$B,$A14,'SO2'!$A:$A,"REFSO2")+SUMIFS('SO2'!E:E,'SO2'!$B:$B,$A14,'SO2'!$A:$A,"RESSO2")+SUMIFS('SO2'!E:E,'SO2'!$B:$B,$A14,'SO2'!$A:$A,"RSSSO2")+SUMIFS('SO2'!E:E,'SO2'!$B:$B,$A14,'SO2'!$A:$A,"TRNSO2")</f>
        <v>3222.510443855077</v>
      </c>
      <c r="E14" s="15">
        <f>SUMIFS('SO2'!F:F,'SO2'!$B:$B,$A14,'SO2'!$A:$A,"BIOESO2")+SUMIFS('SO2'!F:F,'SO2'!$B:$B,$A14,'SO2'!$A:$A,"COMSO2")+SUMIFS('SO2'!F:F,'SO2'!$B:$B,$A14,'SO2'!$A:$A,"ELCSO2")+SUMIFS('SO2'!F:F,'SO2'!$B:$B,$A14,'SO2'!$A:$A,"ETHSO2")+SUMIFS('SO2'!F:F,'SO2'!$B:$B,$A14,'SO2'!$A:$A,"INDSO2")+SUMIFS('SO2'!F:F,'SO2'!$B:$B,$A14,'SO2'!$A:$A,"REFSO2")+SUMIFS('SO2'!F:F,'SO2'!$B:$B,$A14,'SO2'!$A:$A,"RESSO2")+SUMIFS('SO2'!F:F,'SO2'!$B:$B,$A14,'SO2'!$A:$A,"RSSSO2")+SUMIFS('SO2'!F:F,'SO2'!$B:$B,$A14,'SO2'!$A:$A,"TRNSO2")</f>
        <v>2910.6524826750378</v>
      </c>
      <c r="F14" s="15">
        <f>SUMIFS('SO2'!G:G,'SO2'!$B:$B,$A14,'SO2'!$A:$A,"BIOESO2")+SUMIFS('SO2'!G:G,'SO2'!$B:$B,$A14,'SO2'!$A:$A,"COMSO2")+SUMIFS('SO2'!G:G,'SO2'!$B:$B,$A14,'SO2'!$A:$A,"ELCSO2")+SUMIFS('SO2'!G:G,'SO2'!$B:$B,$A14,'SO2'!$A:$A,"ETHSO2")+SUMIFS('SO2'!G:G,'SO2'!$B:$B,$A14,'SO2'!$A:$A,"INDSO2")+SUMIFS('SO2'!G:G,'SO2'!$B:$B,$A14,'SO2'!$A:$A,"REFSO2")+SUMIFS('SO2'!G:G,'SO2'!$B:$B,$A14,'SO2'!$A:$A,"RESSO2")+SUMIFS('SO2'!G:G,'SO2'!$B:$B,$A14,'SO2'!$A:$A,"RSSSO2")+SUMIFS('SO2'!G:G,'SO2'!$B:$B,$A14,'SO2'!$A:$A,"TRNSO2")</f>
        <v>2225.6671575969012</v>
      </c>
      <c r="G14" s="15">
        <f>SUMIFS('SO2'!H:H,'SO2'!$B:$B,$A14,'SO2'!$A:$A,"BIOESO2")+SUMIFS('SO2'!H:H,'SO2'!$B:$B,$A14,'SO2'!$A:$A,"COMSO2")+SUMIFS('SO2'!H:H,'SO2'!$B:$B,$A14,'SO2'!$A:$A,"ELCSO2")+SUMIFS('SO2'!H:H,'SO2'!$B:$B,$A14,'SO2'!$A:$A,"ETHSO2")+SUMIFS('SO2'!H:H,'SO2'!$B:$B,$A14,'SO2'!$A:$A,"INDSO2")+SUMIFS('SO2'!H:H,'SO2'!$B:$B,$A14,'SO2'!$A:$A,"REFSO2")+SUMIFS('SO2'!H:H,'SO2'!$B:$B,$A14,'SO2'!$A:$A,"RESSO2")+SUMIFS('SO2'!H:H,'SO2'!$B:$B,$A14,'SO2'!$A:$A,"RSSSO2")+SUMIFS('SO2'!H:H,'SO2'!$B:$B,$A14,'SO2'!$A:$A,"TRNSO2")</f>
        <v>1723.8900386782163</v>
      </c>
      <c r="H14" s="15">
        <f>SUMIFS('SO2'!I:I,'SO2'!$B:$B,$A14,'SO2'!$A:$A,"BIOESO2")+SUMIFS('SO2'!I:I,'SO2'!$B:$B,$A14,'SO2'!$A:$A,"COMSO2")+SUMIFS('SO2'!I:I,'SO2'!$B:$B,$A14,'SO2'!$A:$A,"ELCSO2")+SUMIFS('SO2'!I:I,'SO2'!$B:$B,$A14,'SO2'!$A:$A,"ETHSO2")+SUMIFS('SO2'!I:I,'SO2'!$B:$B,$A14,'SO2'!$A:$A,"INDSO2")+SUMIFS('SO2'!I:I,'SO2'!$B:$B,$A14,'SO2'!$A:$A,"REFSO2")+SUMIFS('SO2'!I:I,'SO2'!$B:$B,$A14,'SO2'!$A:$A,"RESSO2")+SUMIFS('SO2'!I:I,'SO2'!$B:$B,$A14,'SO2'!$A:$A,"RSSSO2")+SUMIFS('SO2'!I:I,'SO2'!$B:$B,$A14,'SO2'!$A:$A,"TRNSO2")</f>
        <v>1606.2650258858853</v>
      </c>
      <c r="I14" s="15">
        <f>SUMIFS('SO2'!J:J,'SO2'!$B:$B,$A14,'SO2'!$A:$A,"BIOESO2")+SUMIFS('SO2'!J:J,'SO2'!$B:$B,$A14,'SO2'!$A:$A,"COMSO2")+SUMIFS('SO2'!J:J,'SO2'!$B:$B,$A14,'SO2'!$A:$A,"ELCSO2")+SUMIFS('SO2'!J:J,'SO2'!$B:$B,$A14,'SO2'!$A:$A,"ETHSO2")+SUMIFS('SO2'!J:J,'SO2'!$B:$B,$A14,'SO2'!$A:$A,"INDSO2")+SUMIFS('SO2'!J:J,'SO2'!$B:$B,$A14,'SO2'!$A:$A,"REFSO2")+SUMIFS('SO2'!J:J,'SO2'!$B:$B,$A14,'SO2'!$A:$A,"RESSO2")+SUMIFS('SO2'!J:J,'SO2'!$B:$B,$A14,'SO2'!$A:$A,"RSSSO2")+SUMIFS('SO2'!J:J,'SO2'!$B:$B,$A14,'SO2'!$A:$A,"TRNSO2")</f>
        <v>1352.7980621597005</v>
      </c>
      <c r="J14" s="15">
        <f>SUMIFS('SO2'!K:K,'SO2'!$B:$B,$A14,'SO2'!$A:$A,"BIOESO2")+SUMIFS('SO2'!K:K,'SO2'!$B:$B,$A14,'SO2'!$A:$A,"COMSO2")+SUMIFS('SO2'!K:K,'SO2'!$B:$B,$A14,'SO2'!$A:$A,"ELCSO2")+SUMIFS('SO2'!K:K,'SO2'!$B:$B,$A14,'SO2'!$A:$A,"ETHSO2")+SUMIFS('SO2'!K:K,'SO2'!$B:$B,$A14,'SO2'!$A:$A,"INDSO2")+SUMIFS('SO2'!K:K,'SO2'!$B:$B,$A14,'SO2'!$A:$A,"REFSO2")+SUMIFS('SO2'!K:K,'SO2'!$B:$B,$A14,'SO2'!$A:$A,"RESSO2")+SUMIFS('SO2'!K:K,'SO2'!$B:$B,$A14,'SO2'!$A:$A,"RSSSO2")+SUMIFS('SO2'!K:K,'SO2'!$B:$B,$A14,'SO2'!$A:$A,"TRNSO2")</f>
        <v>1306.057184415477</v>
      </c>
      <c r="K14" s="15">
        <f>SUMIFS('SO2'!L:L,'SO2'!$B:$B,$A14,'SO2'!$A:$A,"BIOESO2")+SUMIFS('SO2'!L:L,'SO2'!$B:$B,$A14,'SO2'!$A:$A,"COMSO2")+SUMIFS('SO2'!L:L,'SO2'!$B:$B,$A14,'SO2'!$A:$A,"ELCSO2")+SUMIFS('SO2'!L:L,'SO2'!$B:$B,$A14,'SO2'!$A:$A,"ETHSO2")+SUMIFS('SO2'!L:L,'SO2'!$B:$B,$A14,'SO2'!$A:$A,"INDSO2")+SUMIFS('SO2'!L:L,'SO2'!$B:$B,$A14,'SO2'!$A:$A,"REFSO2")+SUMIFS('SO2'!L:L,'SO2'!$B:$B,$A14,'SO2'!$A:$A,"RESSO2")+SUMIFS('SO2'!L:L,'SO2'!$B:$B,$A14,'SO2'!$A:$A,"RSSSO2")+SUMIFS('SO2'!L:L,'SO2'!$B:$B,$A14,'SO2'!$A:$A,"TRNSO2")</f>
        <v>1249.5162557534602</v>
      </c>
    </row>
    <row r="15" spans="1:11" x14ac:dyDescent="0.25">
      <c r="A15" s="2" t="s">
        <v>13</v>
      </c>
      <c r="B15" s="15">
        <f>SUMIFS('SO2'!C:C,'SO2'!$B:$B,$A15,'SO2'!$A:$A,"BIOESO2")+SUMIFS('SO2'!C:C,'SO2'!$B:$B,$A15,'SO2'!$A:$A,"COMSO2")+SUMIFS('SO2'!C:C,'SO2'!$B:$B,$A15,'SO2'!$A:$A,"ELCSO2")+SUMIFS('SO2'!C:C,'SO2'!$B:$B,$A15,'SO2'!$A:$A,"ETHSO2")+SUMIFS('SO2'!C:C,'SO2'!$B:$B,$A15,'SO2'!$A:$A,"INDSO2")+SUMIFS('SO2'!C:C,'SO2'!$B:$B,$A15,'SO2'!$A:$A,"REFSO2")+SUMIFS('SO2'!C:C,'SO2'!$B:$B,$A15,'SO2'!$A:$A,"RESSO2")+SUMIFS('SO2'!C:C,'SO2'!$B:$B,$A15,'SO2'!$A:$A,"RSSSO2")+SUMIFS('SO2'!C:C,'SO2'!$B:$B,$A15,'SO2'!$A:$A,"TRNSO2")</f>
        <v>7220.8921599167061</v>
      </c>
      <c r="C15" s="15">
        <f>SUMIFS('SO2'!D:D,'SO2'!$B:$B,$A15,'SO2'!$A:$A,"BIOESO2")+SUMIFS('SO2'!D:D,'SO2'!$B:$B,$A15,'SO2'!$A:$A,"COMSO2")+SUMIFS('SO2'!D:D,'SO2'!$B:$B,$A15,'SO2'!$A:$A,"ELCSO2")+SUMIFS('SO2'!D:D,'SO2'!$B:$B,$A15,'SO2'!$A:$A,"ETHSO2")+SUMIFS('SO2'!D:D,'SO2'!$B:$B,$A15,'SO2'!$A:$A,"INDSO2")+SUMIFS('SO2'!D:D,'SO2'!$B:$B,$A15,'SO2'!$A:$A,"REFSO2")+SUMIFS('SO2'!D:D,'SO2'!$B:$B,$A15,'SO2'!$A:$A,"RESSO2")+SUMIFS('SO2'!D:D,'SO2'!$B:$B,$A15,'SO2'!$A:$A,"RSSSO2")+SUMIFS('SO2'!D:D,'SO2'!$B:$B,$A15,'SO2'!$A:$A,"TRNSO2")</f>
        <v>5813.5984692698848</v>
      </c>
      <c r="D15" s="15">
        <f>SUMIFS('SO2'!E:E,'SO2'!$B:$B,$A15,'SO2'!$A:$A,"BIOESO2")+SUMIFS('SO2'!E:E,'SO2'!$B:$B,$A15,'SO2'!$A:$A,"COMSO2")+SUMIFS('SO2'!E:E,'SO2'!$B:$B,$A15,'SO2'!$A:$A,"ELCSO2")+SUMIFS('SO2'!E:E,'SO2'!$B:$B,$A15,'SO2'!$A:$A,"ETHSO2")+SUMIFS('SO2'!E:E,'SO2'!$B:$B,$A15,'SO2'!$A:$A,"INDSO2")+SUMIFS('SO2'!E:E,'SO2'!$B:$B,$A15,'SO2'!$A:$A,"REFSO2")+SUMIFS('SO2'!E:E,'SO2'!$B:$B,$A15,'SO2'!$A:$A,"RESSO2")+SUMIFS('SO2'!E:E,'SO2'!$B:$B,$A15,'SO2'!$A:$A,"RSSSO2")+SUMIFS('SO2'!E:E,'SO2'!$B:$B,$A15,'SO2'!$A:$A,"TRNSO2")</f>
        <v>3220.3265423825596</v>
      </c>
      <c r="E15" s="15">
        <f>SUMIFS('SO2'!F:F,'SO2'!$B:$B,$A15,'SO2'!$A:$A,"BIOESO2")+SUMIFS('SO2'!F:F,'SO2'!$B:$B,$A15,'SO2'!$A:$A,"COMSO2")+SUMIFS('SO2'!F:F,'SO2'!$B:$B,$A15,'SO2'!$A:$A,"ELCSO2")+SUMIFS('SO2'!F:F,'SO2'!$B:$B,$A15,'SO2'!$A:$A,"ETHSO2")+SUMIFS('SO2'!F:F,'SO2'!$B:$B,$A15,'SO2'!$A:$A,"INDSO2")+SUMIFS('SO2'!F:F,'SO2'!$B:$B,$A15,'SO2'!$A:$A,"REFSO2")+SUMIFS('SO2'!F:F,'SO2'!$B:$B,$A15,'SO2'!$A:$A,"RESSO2")+SUMIFS('SO2'!F:F,'SO2'!$B:$B,$A15,'SO2'!$A:$A,"RSSSO2")+SUMIFS('SO2'!F:F,'SO2'!$B:$B,$A15,'SO2'!$A:$A,"TRNSO2")</f>
        <v>2908.7147240013264</v>
      </c>
      <c r="F15" s="15">
        <f>SUMIFS('SO2'!G:G,'SO2'!$B:$B,$A15,'SO2'!$A:$A,"BIOESO2")+SUMIFS('SO2'!G:G,'SO2'!$B:$B,$A15,'SO2'!$A:$A,"COMSO2")+SUMIFS('SO2'!G:G,'SO2'!$B:$B,$A15,'SO2'!$A:$A,"ELCSO2")+SUMIFS('SO2'!G:G,'SO2'!$B:$B,$A15,'SO2'!$A:$A,"ETHSO2")+SUMIFS('SO2'!G:G,'SO2'!$B:$B,$A15,'SO2'!$A:$A,"INDSO2")+SUMIFS('SO2'!G:G,'SO2'!$B:$B,$A15,'SO2'!$A:$A,"REFSO2")+SUMIFS('SO2'!G:G,'SO2'!$B:$B,$A15,'SO2'!$A:$A,"RESSO2")+SUMIFS('SO2'!G:G,'SO2'!$B:$B,$A15,'SO2'!$A:$A,"RSSSO2")+SUMIFS('SO2'!G:G,'SO2'!$B:$B,$A15,'SO2'!$A:$A,"TRNSO2")</f>
        <v>2219.3089134318734</v>
      </c>
      <c r="G15" s="15">
        <f>SUMIFS('SO2'!H:H,'SO2'!$B:$B,$A15,'SO2'!$A:$A,"BIOESO2")+SUMIFS('SO2'!H:H,'SO2'!$B:$B,$A15,'SO2'!$A:$A,"COMSO2")+SUMIFS('SO2'!H:H,'SO2'!$B:$B,$A15,'SO2'!$A:$A,"ELCSO2")+SUMIFS('SO2'!H:H,'SO2'!$B:$B,$A15,'SO2'!$A:$A,"ETHSO2")+SUMIFS('SO2'!H:H,'SO2'!$B:$B,$A15,'SO2'!$A:$A,"INDSO2")+SUMIFS('SO2'!H:H,'SO2'!$B:$B,$A15,'SO2'!$A:$A,"REFSO2")+SUMIFS('SO2'!H:H,'SO2'!$B:$B,$A15,'SO2'!$A:$A,"RESSO2")+SUMIFS('SO2'!H:H,'SO2'!$B:$B,$A15,'SO2'!$A:$A,"RSSSO2")+SUMIFS('SO2'!H:H,'SO2'!$B:$B,$A15,'SO2'!$A:$A,"TRNSO2")</f>
        <v>1723.0552305965098</v>
      </c>
      <c r="H15" s="15">
        <f>SUMIFS('SO2'!I:I,'SO2'!$B:$B,$A15,'SO2'!$A:$A,"BIOESO2")+SUMIFS('SO2'!I:I,'SO2'!$B:$B,$A15,'SO2'!$A:$A,"COMSO2")+SUMIFS('SO2'!I:I,'SO2'!$B:$B,$A15,'SO2'!$A:$A,"ELCSO2")+SUMIFS('SO2'!I:I,'SO2'!$B:$B,$A15,'SO2'!$A:$A,"ETHSO2")+SUMIFS('SO2'!I:I,'SO2'!$B:$B,$A15,'SO2'!$A:$A,"INDSO2")+SUMIFS('SO2'!I:I,'SO2'!$B:$B,$A15,'SO2'!$A:$A,"REFSO2")+SUMIFS('SO2'!I:I,'SO2'!$B:$B,$A15,'SO2'!$A:$A,"RESSO2")+SUMIFS('SO2'!I:I,'SO2'!$B:$B,$A15,'SO2'!$A:$A,"RSSSO2")+SUMIFS('SO2'!I:I,'SO2'!$B:$B,$A15,'SO2'!$A:$A,"TRNSO2")</f>
        <v>1605.003317874075</v>
      </c>
      <c r="I15" s="15">
        <f>SUMIFS('SO2'!J:J,'SO2'!$B:$B,$A15,'SO2'!$A:$A,"BIOESO2")+SUMIFS('SO2'!J:J,'SO2'!$B:$B,$A15,'SO2'!$A:$A,"COMSO2")+SUMIFS('SO2'!J:J,'SO2'!$B:$B,$A15,'SO2'!$A:$A,"ELCSO2")+SUMIFS('SO2'!J:J,'SO2'!$B:$B,$A15,'SO2'!$A:$A,"ETHSO2")+SUMIFS('SO2'!J:J,'SO2'!$B:$B,$A15,'SO2'!$A:$A,"INDSO2")+SUMIFS('SO2'!J:J,'SO2'!$B:$B,$A15,'SO2'!$A:$A,"REFSO2")+SUMIFS('SO2'!J:J,'SO2'!$B:$B,$A15,'SO2'!$A:$A,"RESSO2")+SUMIFS('SO2'!J:J,'SO2'!$B:$B,$A15,'SO2'!$A:$A,"RSSSO2")+SUMIFS('SO2'!J:J,'SO2'!$B:$B,$A15,'SO2'!$A:$A,"TRNSO2")</f>
        <v>1420.3615818122626</v>
      </c>
      <c r="J15" s="15">
        <f>SUMIFS('SO2'!K:K,'SO2'!$B:$B,$A15,'SO2'!$A:$A,"BIOESO2")+SUMIFS('SO2'!K:K,'SO2'!$B:$B,$A15,'SO2'!$A:$A,"COMSO2")+SUMIFS('SO2'!K:K,'SO2'!$B:$B,$A15,'SO2'!$A:$A,"ELCSO2")+SUMIFS('SO2'!K:K,'SO2'!$B:$B,$A15,'SO2'!$A:$A,"ETHSO2")+SUMIFS('SO2'!K:K,'SO2'!$B:$B,$A15,'SO2'!$A:$A,"INDSO2")+SUMIFS('SO2'!K:K,'SO2'!$B:$B,$A15,'SO2'!$A:$A,"REFSO2")+SUMIFS('SO2'!K:K,'SO2'!$B:$B,$A15,'SO2'!$A:$A,"RESSO2")+SUMIFS('SO2'!K:K,'SO2'!$B:$B,$A15,'SO2'!$A:$A,"RSSSO2")+SUMIFS('SO2'!K:K,'SO2'!$B:$B,$A15,'SO2'!$A:$A,"TRNSO2")</f>
        <v>1421.0354431406124</v>
      </c>
      <c r="K15" s="15">
        <f>SUMIFS('SO2'!L:L,'SO2'!$B:$B,$A15,'SO2'!$A:$A,"BIOESO2")+SUMIFS('SO2'!L:L,'SO2'!$B:$B,$A15,'SO2'!$A:$A,"COMSO2")+SUMIFS('SO2'!L:L,'SO2'!$B:$B,$A15,'SO2'!$A:$A,"ELCSO2")+SUMIFS('SO2'!L:L,'SO2'!$B:$B,$A15,'SO2'!$A:$A,"ETHSO2")+SUMIFS('SO2'!L:L,'SO2'!$B:$B,$A15,'SO2'!$A:$A,"INDSO2")+SUMIFS('SO2'!L:L,'SO2'!$B:$B,$A15,'SO2'!$A:$A,"REFSO2")+SUMIFS('SO2'!L:L,'SO2'!$B:$B,$A15,'SO2'!$A:$A,"RESSO2")+SUMIFS('SO2'!L:L,'SO2'!$B:$B,$A15,'SO2'!$A:$A,"RSSSO2")+SUMIFS('SO2'!L:L,'SO2'!$B:$B,$A15,'SO2'!$A:$A,"TRNSO2")</f>
        <v>1344.1913329503327</v>
      </c>
    </row>
    <row r="16" spans="1:11" x14ac:dyDescent="0.25">
      <c r="A16" s="2" t="s">
        <v>14</v>
      </c>
      <c r="B16" s="15">
        <f>SUMIFS('SO2'!C:C,'SO2'!$B:$B,$A16,'SO2'!$A:$A,"BIOESO2")+SUMIFS('SO2'!C:C,'SO2'!$B:$B,$A16,'SO2'!$A:$A,"COMSO2")+SUMIFS('SO2'!C:C,'SO2'!$B:$B,$A16,'SO2'!$A:$A,"ELCSO2")+SUMIFS('SO2'!C:C,'SO2'!$B:$B,$A16,'SO2'!$A:$A,"ETHSO2")+SUMIFS('SO2'!C:C,'SO2'!$B:$B,$A16,'SO2'!$A:$A,"INDSO2")+SUMIFS('SO2'!C:C,'SO2'!$B:$B,$A16,'SO2'!$A:$A,"REFSO2")+SUMIFS('SO2'!C:C,'SO2'!$B:$B,$A16,'SO2'!$A:$A,"RESSO2")+SUMIFS('SO2'!C:C,'SO2'!$B:$B,$A16,'SO2'!$A:$A,"RSSSO2")+SUMIFS('SO2'!C:C,'SO2'!$B:$B,$A16,'SO2'!$A:$A,"TRNSO2")</f>
        <v>7219.9870489306168</v>
      </c>
      <c r="C16" s="15">
        <f>SUMIFS('SO2'!D:D,'SO2'!$B:$B,$A16,'SO2'!$A:$A,"BIOESO2")+SUMIFS('SO2'!D:D,'SO2'!$B:$B,$A16,'SO2'!$A:$A,"COMSO2")+SUMIFS('SO2'!D:D,'SO2'!$B:$B,$A16,'SO2'!$A:$A,"ELCSO2")+SUMIFS('SO2'!D:D,'SO2'!$B:$B,$A16,'SO2'!$A:$A,"ETHSO2")+SUMIFS('SO2'!D:D,'SO2'!$B:$B,$A16,'SO2'!$A:$A,"INDSO2")+SUMIFS('SO2'!D:D,'SO2'!$B:$B,$A16,'SO2'!$A:$A,"REFSO2")+SUMIFS('SO2'!D:D,'SO2'!$B:$B,$A16,'SO2'!$A:$A,"RESSO2")+SUMIFS('SO2'!D:D,'SO2'!$B:$B,$A16,'SO2'!$A:$A,"RSSSO2")+SUMIFS('SO2'!D:D,'SO2'!$B:$B,$A16,'SO2'!$A:$A,"TRNSO2")</f>
        <v>5811.667161454533</v>
      </c>
      <c r="D16" s="15">
        <f>SUMIFS('SO2'!E:E,'SO2'!$B:$B,$A16,'SO2'!$A:$A,"BIOESO2")+SUMIFS('SO2'!E:E,'SO2'!$B:$B,$A16,'SO2'!$A:$A,"COMSO2")+SUMIFS('SO2'!E:E,'SO2'!$B:$B,$A16,'SO2'!$A:$A,"ELCSO2")+SUMIFS('SO2'!E:E,'SO2'!$B:$B,$A16,'SO2'!$A:$A,"ETHSO2")+SUMIFS('SO2'!E:E,'SO2'!$B:$B,$A16,'SO2'!$A:$A,"INDSO2")+SUMIFS('SO2'!E:E,'SO2'!$B:$B,$A16,'SO2'!$A:$A,"REFSO2")+SUMIFS('SO2'!E:E,'SO2'!$B:$B,$A16,'SO2'!$A:$A,"RESSO2")+SUMIFS('SO2'!E:E,'SO2'!$B:$B,$A16,'SO2'!$A:$A,"RSSSO2")+SUMIFS('SO2'!E:E,'SO2'!$B:$B,$A16,'SO2'!$A:$A,"TRNSO2")</f>
        <v>3222.561489809164</v>
      </c>
      <c r="E16" s="15">
        <f>SUMIFS('SO2'!F:F,'SO2'!$B:$B,$A16,'SO2'!$A:$A,"BIOESO2")+SUMIFS('SO2'!F:F,'SO2'!$B:$B,$A16,'SO2'!$A:$A,"COMSO2")+SUMIFS('SO2'!F:F,'SO2'!$B:$B,$A16,'SO2'!$A:$A,"ELCSO2")+SUMIFS('SO2'!F:F,'SO2'!$B:$B,$A16,'SO2'!$A:$A,"ETHSO2")+SUMIFS('SO2'!F:F,'SO2'!$B:$B,$A16,'SO2'!$A:$A,"INDSO2")+SUMIFS('SO2'!F:F,'SO2'!$B:$B,$A16,'SO2'!$A:$A,"REFSO2")+SUMIFS('SO2'!F:F,'SO2'!$B:$B,$A16,'SO2'!$A:$A,"RESSO2")+SUMIFS('SO2'!F:F,'SO2'!$B:$B,$A16,'SO2'!$A:$A,"RSSSO2")+SUMIFS('SO2'!F:F,'SO2'!$B:$B,$A16,'SO2'!$A:$A,"TRNSO2")</f>
        <v>2912.0540743220795</v>
      </c>
      <c r="F16" s="15">
        <f>SUMIFS('SO2'!G:G,'SO2'!$B:$B,$A16,'SO2'!$A:$A,"BIOESO2")+SUMIFS('SO2'!G:G,'SO2'!$B:$B,$A16,'SO2'!$A:$A,"COMSO2")+SUMIFS('SO2'!G:G,'SO2'!$B:$B,$A16,'SO2'!$A:$A,"ELCSO2")+SUMIFS('SO2'!G:G,'SO2'!$B:$B,$A16,'SO2'!$A:$A,"ETHSO2")+SUMIFS('SO2'!G:G,'SO2'!$B:$B,$A16,'SO2'!$A:$A,"INDSO2")+SUMIFS('SO2'!G:G,'SO2'!$B:$B,$A16,'SO2'!$A:$A,"REFSO2")+SUMIFS('SO2'!G:G,'SO2'!$B:$B,$A16,'SO2'!$A:$A,"RESSO2")+SUMIFS('SO2'!G:G,'SO2'!$B:$B,$A16,'SO2'!$A:$A,"RSSSO2")+SUMIFS('SO2'!G:G,'SO2'!$B:$B,$A16,'SO2'!$A:$A,"TRNSO2")</f>
        <v>2219.3045766569207</v>
      </c>
      <c r="G16" s="15">
        <f>SUMIFS('SO2'!H:H,'SO2'!$B:$B,$A16,'SO2'!$A:$A,"BIOESO2")+SUMIFS('SO2'!H:H,'SO2'!$B:$B,$A16,'SO2'!$A:$A,"COMSO2")+SUMIFS('SO2'!H:H,'SO2'!$B:$B,$A16,'SO2'!$A:$A,"ELCSO2")+SUMIFS('SO2'!H:H,'SO2'!$B:$B,$A16,'SO2'!$A:$A,"ETHSO2")+SUMIFS('SO2'!H:H,'SO2'!$B:$B,$A16,'SO2'!$A:$A,"INDSO2")+SUMIFS('SO2'!H:H,'SO2'!$B:$B,$A16,'SO2'!$A:$A,"REFSO2")+SUMIFS('SO2'!H:H,'SO2'!$B:$B,$A16,'SO2'!$A:$A,"RESSO2")+SUMIFS('SO2'!H:H,'SO2'!$B:$B,$A16,'SO2'!$A:$A,"RSSSO2")+SUMIFS('SO2'!H:H,'SO2'!$B:$B,$A16,'SO2'!$A:$A,"TRNSO2")</f>
        <v>1723.0341288097134</v>
      </c>
      <c r="H16" s="15">
        <f>SUMIFS('SO2'!I:I,'SO2'!$B:$B,$A16,'SO2'!$A:$A,"BIOESO2")+SUMIFS('SO2'!I:I,'SO2'!$B:$B,$A16,'SO2'!$A:$A,"COMSO2")+SUMIFS('SO2'!I:I,'SO2'!$B:$B,$A16,'SO2'!$A:$A,"ELCSO2")+SUMIFS('SO2'!I:I,'SO2'!$B:$B,$A16,'SO2'!$A:$A,"ETHSO2")+SUMIFS('SO2'!I:I,'SO2'!$B:$B,$A16,'SO2'!$A:$A,"INDSO2")+SUMIFS('SO2'!I:I,'SO2'!$B:$B,$A16,'SO2'!$A:$A,"REFSO2")+SUMIFS('SO2'!I:I,'SO2'!$B:$B,$A16,'SO2'!$A:$A,"RESSO2")+SUMIFS('SO2'!I:I,'SO2'!$B:$B,$A16,'SO2'!$A:$A,"RSSSO2")+SUMIFS('SO2'!I:I,'SO2'!$B:$B,$A16,'SO2'!$A:$A,"TRNSO2")</f>
        <v>1605.3691748422539</v>
      </c>
      <c r="I16" s="15">
        <f>SUMIFS('SO2'!J:J,'SO2'!$B:$B,$A16,'SO2'!$A:$A,"BIOESO2")+SUMIFS('SO2'!J:J,'SO2'!$B:$B,$A16,'SO2'!$A:$A,"COMSO2")+SUMIFS('SO2'!J:J,'SO2'!$B:$B,$A16,'SO2'!$A:$A,"ELCSO2")+SUMIFS('SO2'!J:J,'SO2'!$B:$B,$A16,'SO2'!$A:$A,"ETHSO2")+SUMIFS('SO2'!J:J,'SO2'!$B:$B,$A16,'SO2'!$A:$A,"INDSO2")+SUMIFS('SO2'!J:J,'SO2'!$B:$B,$A16,'SO2'!$A:$A,"REFSO2")+SUMIFS('SO2'!J:J,'SO2'!$B:$B,$A16,'SO2'!$A:$A,"RESSO2")+SUMIFS('SO2'!J:J,'SO2'!$B:$B,$A16,'SO2'!$A:$A,"RSSSO2")+SUMIFS('SO2'!J:J,'SO2'!$B:$B,$A16,'SO2'!$A:$A,"TRNSO2")</f>
        <v>1353.3603503959237</v>
      </c>
      <c r="J16" s="15">
        <f>SUMIFS('SO2'!K:K,'SO2'!$B:$B,$A16,'SO2'!$A:$A,"BIOESO2")+SUMIFS('SO2'!K:K,'SO2'!$B:$B,$A16,'SO2'!$A:$A,"COMSO2")+SUMIFS('SO2'!K:K,'SO2'!$B:$B,$A16,'SO2'!$A:$A,"ELCSO2")+SUMIFS('SO2'!K:K,'SO2'!$B:$B,$A16,'SO2'!$A:$A,"ETHSO2")+SUMIFS('SO2'!K:K,'SO2'!$B:$B,$A16,'SO2'!$A:$A,"INDSO2")+SUMIFS('SO2'!K:K,'SO2'!$B:$B,$A16,'SO2'!$A:$A,"REFSO2")+SUMIFS('SO2'!K:K,'SO2'!$B:$B,$A16,'SO2'!$A:$A,"RESSO2")+SUMIFS('SO2'!K:K,'SO2'!$B:$B,$A16,'SO2'!$A:$A,"RSSSO2")+SUMIFS('SO2'!K:K,'SO2'!$B:$B,$A16,'SO2'!$A:$A,"TRNSO2")</f>
        <v>1295.0753543405949</v>
      </c>
      <c r="K16" s="15">
        <f>SUMIFS('SO2'!L:L,'SO2'!$B:$B,$A16,'SO2'!$A:$A,"BIOESO2")+SUMIFS('SO2'!L:L,'SO2'!$B:$B,$A16,'SO2'!$A:$A,"COMSO2")+SUMIFS('SO2'!L:L,'SO2'!$B:$B,$A16,'SO2'!$A:$A,"ELCSO2")+SUMIFS('SO2'!L:L,'SO2'!$B:$B,$A16,'SO2'!$A:$A,"ETHSO2")+SUMIFS('SO2'!L:L,'SO2'!$B:$B,$A16,'SO2'!$A:$A,"INDSO2")+SUMIFS('SO2'!L:L,'SO2'!$B:$B,$A16,'SO2'!$A:$A,"REFSO2")+SUMIFS('SO2'!L:L,'SO2'!$B:$B,$A16,'SO2'!$A:$A,"RESSO2")+SUMIFS('SO2'!L:L,'SO2'!$B:$B,$A16,'SO2'!$A:$A,"RSSSO2")+SUMIFS('SO2'!L:L,'SO2'!$B:$B,$A16,'SO2'!$A:$A,"TRNSO2")</f>
        <v>1234.1170792274377</v>
      </c>
    </row>
    <row r="17" spans="1:11" x14ac:dyDescent="0.25">
      <c r="A17" s="2" t="s">
        <v>15</v>
      </c>
      <c r="B17" s="15">
        <f>SUMIFS('SO2'!C:C,'SO2'!$B:$B,$A17,'SO2'!$A:$A,"BIOESO2")+SUMIFS('SO2'!C:C,'SO2'!$B:$B,$A17,'SO2'!$A:$A,"COMSO2")+SUMIFS('SO2'!C:C,'SO2'!$B:$B,$A17,'SO2'!$A:$A,"ELCSO2")+SUMIFS('SO2'!C:C,'SO2'!$B:$B,$A17,'SO2'!$A:$A,"ETHSO2")+SUMIFS('SO2'!C:C,'SO2'!$B:$B,$A17,'SO2'!$A:$A,"INDSO2")+SUMIFS('SO2'!C:C,'SO2'!$B:$B,$A17,'SO2'!$A:$A,"REFSO2")+SUMIFS('SO2'!C:C,'SO2'!$B:$B,$A17,'SO2'!$A:$A,"RESSO2")+SUMIFS('SO2'!C:C,'SO2'!$B:$B,$A17,'SO2'!$A:$A,"RSSSO2")+SUMIFS('SO2'!C:C,'SO2'!$B:$B,$A17,'SO2'!$A:$A,"TRNSO2")</f>
        <v>7220.8921599164669</v>
      </c>
      <c r="C17" s="15">
        <f>SUMIFS('SO2'!D:D,'SO2'!$B:$B,$A17,'SO2'!$A:$A,"BIOESO2")+SUMIFS('SO2'!D:D,'SO2'!$B:$B,$A17,'SO2'!$A:$A,"COMSO2")+SUMIFS('SO2'!D:D,'SO2'!$B:$B,$A17,'SO2'!$A:$A,"ELCSO2")+SUMIFS('SO2'!D:D,'SO2'!$B:$B,$A17,'SO2'!$A:$A,"ETHSO2")+SUMIFS('SO2'!D:D,'SO2'!$B:$B,$A17,'SO2'!$A:$A,"INDSO2")+SUMIFS('SO2'!D:D,'SO2'!$B:$B,$A17,'SO2'!$A:$A,"REFSO2")+SUMIFS('SO2'!D:D,'SO2'!$B:$B,$A17,'SO2'!$A:$A,"RESSO2")+SUMIFS('SO2'!D:D,'SO2'!$B:$B,$A17,'SO2'!$A:$A,"RSSSO2")+SUMIFS('SO2'!D:D,'SO2'!$B:$B,$A17,'SO2'!$A:$A,"TRNSO2")</f>
        <v>5813.5984692698848</v>
      </c>
      <c r="D17" s="15">
        <f>SUMIFS('SO2'!E:E,'SO2'!$B:$B,$A17,'SO2'!$A:$A,"BIOESO2")+SUMIFS('SO2'!E:E,'SO2'!$B:$B,$A17,'SO2'!$A:$A,"COMSO2")+SUMIFS('SO2'!E:E,'SO2'!$B:$B,$A17,'SO2'!$A:$A,"ELCSO2")+SUMIFS('SO2'!E:E,'SO2'!$B:$B,$A17,'SO2'!$A:$A,"ETHSO2")+SUMIFS('SO2'!E:E,'SO2'!$B:$B,$A17,'SO2'!$A:$A,"INDSO2")+SUMIFS('SO2'!E:E,'SO2'!$B:$B,$A17,'SO2'!$A:$A,"REFSO2")+SUMIFS('SO2'!E:E,'SO2'!$B:$B,$A17,'SO2'!$A:$A,"RESSO2")+SUMIFS('SO2'!E:E,'SO2'!$B:$B,$A17,'SO2'!$A:$A,"RSSSO2")+SUMIFS('SO2'!E:E,'SO2'!$B:$B,$A17,'SO2'!$A:$A,"TRNSO2")</f>
        <v>3220.3265423835824</v>
      </c>
      <c r="E17" s="15">
        <f>SUMIFS('SO2'!F:F,'SO2'!$B:$B,$A17,'SO2'!$A:$A,"BIOESO2")+SUMIFS('SO2'!F:F,'SO2'!$B:$B,$A17,'SO2'!$A:$A,"COMSO2")+SUMIFS('SO2'!F:F,'SO2'!$B:$B,$A17,'SO2'!$A:$A,"ELCSO2")+SUMIFS('SO2'!F:F,'SO2'!$B:$B,$A17,'SO2'!$A:$A,"ETHSO2")+SUMIFS('SO2'!F:F,'SO2'!$B:$B,$A17,'SO2'!$A:$A,"INDSO2")+SUMIFS('SO2'!F:F,'SO2'!$B:$B,$A17,'SO2'!$A:$A,"REFSO2")+SUMIFS('SO2'!F:F,'SO2'!$B:$B,$A17,'SO2'!$A:$A,"RESSO2")+SUMIFS('SO2'!F:F,'SO2'!$B:$B,$A17,'SO2'!$A:$A,"RSSSO2")+SUMIFS('SO2'!F:F,'SO2'!$B:$B,$A17,'SO2'!$A:$A,"TRNSO2")</f>
        <v>2908.7147240041627</v>
      </c>
      <c r="F17" s="15">
        <f>SUMIFS('SO2'!G:G,'SO2'!$B:$B,$A17,'SO2'!$A:$A,"BIOESO2")+SUMIFS('SO2'!G:G,'SO2'!$B:$B,$A17,'SO2'!$A:$A,"COMSO2")+SUMIFS('SO2'!G:G,'SO2'!$B:$B,$A17,'SO2'!$A:$A,"ELCSO2")+SUMIFS('SO2'!G:G,'SO2'!$B:$B,$A17,'SO2'!$A:$A,"ETHSO2")+SUMIFS('SO2'!G:G,'SO2'!$B:$B,$A17,'SO2'!$A:$A,"INDSO2")+SUMIFS('SO2'!G:G,'SO2'!$B:$B,$A17,'SO2'!$A:$A,"REFSO2")+SUMIFS('SO2'!G:G,'SO2'!$B:$B,$A17,'SO2'!$A:$A,"RESSO2")+SUMIFS('SO2'!G:G,'SO2'!$B:$B,$A17,'SO2'!$A:$A,"RSSSO2")+SUMIFS('SO2'!G:G,'SO2'!$B:$B,$A17,'SO2'!$A:$A,"TRNSO2")</f>
        <v>2219.3089134280167</v>
      </c>
      <c r="G17" s="15">
        <f>SUMIFS('SO2'!H:H,'SO2'!$B:$B,$A17,'SO2'!$A:$A,"BIOESO2")+SUMIFS('SO2'!H:H,'SO2'!$B:$B,$A17,'SO2'!$A:$A,"COMSO2")+SUMIFS('SO2'!H:H,'SO2'!$B:$B,$A17,'SO2'!$A:$A,"ELCSO2")+SUMIFS('SO2'!H:H,'SO2'!$B:$B,$A17,'SO2'!$A:$A,"ETHSO2")+SUMIFS('SO2'!H:H,'SO2'!$B:$B,$A17,'SO2'!$A:$A,"INDSO2")+SUMIFS('SO2'!H:H,'SO2'!$B:$B,$A17,'SO2'!$A:$A,"REFSO2")+SUMIFS('SO2'!H:H,'SO2'!$B:$B,$A17,'SO2'!$A:$A,"RESSO2")+SUMIFS('SO2'!H:H,'SO2'!$B:$B,$A17,'SO2'!$A:$A,"RSSSO2")+SUMIFS('SO2'!H:H,'SO2'!$B:$B,$A17,'SO2'!$A:$A,"TRNSO2")</f>
        <v>1723.0552305993406</v>
      </c>
      <c r="H17" s="15">
        <f>SUMIFS('SO2'!I:I,'SO2'!$B:$B,$A17,'SO2'!$A:$A,"BIOESO2")+SUMIFS('SO2'!I:I,'SO2'!$B:$B,$A17,'SO2'!$A:$A,"COMSO2")+SUMIFS('SO2'!I:I,'SO2'!$B:$B,$A17,'SO2'!$A:$A,"ELCSO2")+SUMIFS('SO2'!I:I,'SO2'!$B:$B,$A17,'SO2'!$A:$A,"ETHSO2")+SUMIFS('SO2'!I:I,'SO2'!$B:$B,$A17,'SO2'!$A:$A,"INDSO2")+SUMIFS('SO2'!I:I,'SO2'!$B:$B,$A17,'SO2'!$A:$A,"REFSO2")+SUMIFS('SO2'!I:I,'SO2'!$B:$B,$A17,'SO2'!$A:$A,"RESSO2")+SUMIFS('SO2'!I:I,'SO2'!$B:$B,$A17,'SO2'!$A:$A,"RSSSO2")+SUMIFS('SO2'!I:I,'SO2'!$B:$B,$A17,'SO2'!$A:$A,"TRNSO2")</f>
        <v>1605.0033178751914</v>
      </c>
      <c r="I17" s="15">
        <f>SUMIFS('SO2'!J:J,'SO2'!$B:$B,$A17,'SO2'!$A:$A,"BIOESO2")+SUMIFS('SO2'!J:J,'SO2'!$B:$B,$A17,'SO2'!$A:$A,"COMSO2")+SUMIFS('SO2'!J:J,'SO2'!$B:$B,$A17,'SO2'!$A:$A,"ELCSO2")+SUMIFS('SO2'!J:J,'SO2'!$B:$B,$A17,'SO2'!$A:$A,"ETHSO2")+SUMIFS('SO2'!J:J,'SO2'!$B:$B,$A17,'SO2'!$A:$A,"INDSO2")+SUMIFS('SO2'!J:J,'SO2'!$B:$B,$A17,'SO2'!$A:$A,"REFSO2")+SUMIFS('SO2'!J:J,'SO2'!$B:$B,$A17,'SO2'!$A:$A,"RESSO2")+SUMIFS('SO2'!J:J,'SO2'!$B:$B,$A17,'SO2'!$A:$A,"RSSSO2")+SUMIFS('SO2'!J:J,'SO2'!$B:$B,$A17,'SO2'!$A:$A,"TRNSO2")</f>
        <v>1420.3615818004232</v>
      </c>
      <c r="J17" s="15">
        <f>SUMIFS('SO2'!K:K,'SO2'!$B:$B,$A17,'SO2'!$A:$A,"BIOESO2")+SUMIFS('SO2'!K:K,'SO2'!$B:$B,$A17,'SO2'!$A:$A,"COMSO2")+SUMIFS('SO2'!K:K,'SO2'!$B:$B,$A17,'SO2'!$A:$A,"ELCSO2")+SUMIFS('SO2'!K:K,'SO2'!$B:$B,$A17,'SO2'!$A:$A,"ETHSO2")+SUMIFS('SO2'!K:K,'SO2'!$B:$B,$A17,'SO2'!$A:$A,"INDSO2")+SUMIFS('SO2'!K:K,'SO2'!$B:$B,$A17,'SO2'!$A:$A,"REFSO2")+SUMIFS('SO2'!K:K,'SO2'!$B:$B,$A17,'SO2'!$A:$A,"RESSO2")+SUMIFS('SO2'!K:K,'SO2'!$B:$B,$A17,'SO2'!$A:$A,"RSSSO2")+SUMIFS('SO2'!K:K,'SO2'!$B:$B,$A17,'SO2'!$A:$A,"TRNSO2")</f>
        <v>1421.0354432058202</v>
      </c>
      <c r="K17" s="15">
        <f>SUMIFS('SO2'!L:L,'SO2'!$B:$B,$A17,'SO2'!$A:$A,"BIOESO2")+SUMIFS('SO2'!L:L,'SO2'!$B:$B,$A17,'SO2'!$A:$A,"COMSO2")+SUMIFS('SO2'!L:L,'SO2'!$B:$B,$A17,'SO2'!$A:$A,"ELCSO2")+SUMIFS('SO2'!L:L,'SO2'!$B:$B,$A17,'SO2'!$A:$A,"ETHSO2")+SUMIFS('SO2'!L:L,'SO2'!$B:$B,$A17,'SO2'!$A:$A,"INDSO2")+SUMIFS('SO2'!L:L,'SO2'!$B:$B,$A17,'SO2'!$A:$A,"REFSO2")+SUMIFS('SO2'!L:L,'SO2'!$B:$B,$A17,'SO2'!$A:$A,"RESSO2")+SUMIFS('SO2'!L:L,'SO2'!$B:$B,$A17,'SO2'!$A:$A,"RSSSO2")+SUMIFS('SO2'!L:L,'SO2'!$B:$B,$A17,'SO2'!$A:$A,"TRNSO2")</f>
        <v>1394.4108885046703</v>
      </c>
    </row>
    <row r="18" spans="1:11" x14ac:dyDescent="0.25">
      <c r="A18" s="2" t="s">
        <v>16</v>
      </c>
      <c r="B18" s="15">
        <f>SUMIFS('SO2'!C:C,'SO2'!$B:$B,$A18,'SO2'!$A:$A,"BIOESO2")+SUMIFS('SO2'!C:C,'SO2'!$B:$B,$A18,'SO2'!$A:$A,"COMSO2")+SUMIFS('SO2'!C:C,'SO2'!$B:$B,$A18,'SO2'!$A:$A,"ELCSO2")+SUMIFS('SO2'!C:C,'SO2'!$B:$B,$A18,'SO2'!$A:$A,"ETHSO2")+SUMIFS('SO2'!C:C,'SO2'!$B:$B,$A18,'SO2'!$A:$A,"INDSO2")+SUMIFS('SO2'!C:C,'SO2'!$B:$B,$A18,'SO2'!$A:$A,"REFSO2")+SUMIFS('SO2'!C:C,'SO2'!$B:$B,$A18,'SO2'!$A:$A,"RESSO2")+SUMIFS('SO2'!C:C,'SO2'!$B:$B,$A18,'SO2'!$A:$A,"RSSSO2")+SUMIFS('SO2'!C:C,'SO2'!$B:$B,$A18,'SO2'!$A:$A,"TRNSO2")</f>
        <v>7222.2911612362659</v>
      </c>
      <c r="C18" s="15">
        <f>SUMIFS('SO2'!D:D,'SO2'!$B:$B,$A18,'SO2'!$A:$A,"BIOESO2")+SUMIFS('SO2'!D:D,'SO2'!$B:$B,$A18,'SO2'!$A:$A,"COMSO2")+SUMIFS('SO2'!D:D,'SO2'!$B:$B,$A18,'SO2'!$A:$A,"ELCSO2")+SUMIFS('SO2'!D:D,'SO2'!$B:$B,$A18,'SO2'!$A:$A,"ETHSO2")+SUMIFS('SO2'!D:D,'SO2'!$B:$B,$A18,'SO2'!$A:$A,"INDSO2")+SUMIFS('SO2'!D:D,'SO2'!$B:$B,$A18,'SO2'!$A:$A,"REFSO2")+SUMIFS('SO2'!D:D,'SO2'!$B:$B,$A18,'SO2'!$A:$A,"RESSO2")+SUMIFS('SO2'!D:D,'SO2'!$B:$B,$A18,'SO2'!$A:$A,"RSSSO2")+SUMIFS('SO2'!D:D,'SO2'!$B:$B,$A18,'SO2'!$A:$A,"TRNSO2")</f>
        <v>5813.993269986604</v>
      </c>
      <c r="D18" s="15">
        <f>SUMIFS('SO2'!E:E,'SO2'!$B:$B,$A18,'SO2'!$A:$A,"BIOESO2")+SUMIFS('SO2'!E:E,'SO2'!$B:$B,$A18,'SO2'!$A:$A,"COMSO2")+SUMIFS('SO2'!E:E,'SO2'!$B:$B,$A18,'SO2'!$A:$A,"ELCSO2")+SUMIFS('SO2'!E:E,'SO2'!$B:$B,$A18,'SO2'!$A:$A,"ETHSO2")+SUMIFS('SO2'!E:E,'SO2'!$B:$B,$A18,'SO2'!$A:$A,"INDSO2")+SUMIFS('SO2'!E:E,'SO2'!$B:$B,$A18,'SO2'!$A:$A,"REFSO2")+SUMIFS('SO2'!E:E,'SO2'!$B:$B,$A18,'SO2'!$A:$A,"RESSO2")+SUMIFS('SO2'!E:E,'SO2'!$B:$B,$A18,'SO2'!$A:$A,"RSSSO2")+SUMIFS('SO2'!E:E,'SO2'!$B:$B,$A18,'SO2'!$A:$A,"TRNSO2")</f>
        <v>3225.0433670301363</v>
      </c>
      <c r="E18" s="15">
        <f>SUMIFS('SO2'!F:F,'SO2'!$B:$B,$A18,'SO2'!$A:$A,"BIOESO2")+SUMIFS('SO2'!F:F,'SO2'!$B:$B,$A18,'SO2'!$A:$A,"COMSO2")+SUMIFS('SO2'!F:F,'SO2'!$B:$B,$A18,'SO2'!$A:$A,"ELCSO2")+SUMIFS('SO2'!F:F,'SO2'!$B:$B,$A18,'SO2'!$A:$A,"ETHSO2")+SUMIFS('SO2'!F:F,'SO2'!$B:$B,$A18,'SO2'!$A:$A,"INDSO2")+SUMIFS('SO2'!F:F,'SO2'!$B:$B,$A18,'SO2'!$A:$A,"REFSO2")+SUMIFS('SO2'!F:F,'SO2'!$B:$B,$A18,'SO2'!$A:$A,"RESSO2")+SUMIFS('SO2'!F:F,'SO2'!$B:$B,$A18,'SO2'!$A:$A,"RSSSO2")+SUMIFS('SO2'!F:F,'SO2'!$B:$B,$A18,'SO2'!$A:$A,"TRNSO2")</f>
        <v>2913.7657621061599</v>
      </c>
      <c r="F18" s="15">
        <f>SUMIFS('SO2'!G:G,'SO2'!$B:$B,$A18,'SO2'!$A:$A,"BIOESO2")+SUMIFS('SO2'!G:G,'SO2'!$B:$B,$A18,'SO2'!$A:$A,"COMSO2")+SUMIFS('SO2'!G:G,'SO2'!$B:$B,$A18,'SO2'!$A:$A,"ELCSO2")+SUMIFS('SO2'!G:G,'SO2'!$B:$B,$A18,'SO2'!$A:$A,"ETHSO2")+SUMIFS('SO2'!G:G,'SO2'!$B:$B,$A18,'SO2'!$A:$A,"INDSO2")+SUMIFS('SO2'!G:G,'SO2'!$B:$B,$A18,'SO2'!$A:$A,"REFSO2")+SUMIFS('SO2'!G:G,'SO2'!$B:$B,$A18,'SO2'!$A:$A,"RESSO2")+SUMIFS('SO2'!G:G,'SO2'!$B:$B,$A18,'SO2'!$A:$A,"RSSSO2")+SUMIFS('SO2'!G:G,'SO2'!$B:$B,$A18,'SO2'!$A:$A,"TRNSO2")</f>
        <v>2219.5239868185558</v>
      </c>
      <c r="G18" s="15">
        <f>SUMIFS('SO2'!H:H,'SO2'!$B:$B,$A18,'SO2'!$A:$A,"BIOESO2")+SUMIFS('SO2'!H:H,'SO2'!$B:$B,$A18,'SO2'!$A:$A,"COMSO2")+SUMIFS('SO2'!H:H,'SO2'!$B:$B,$A18,'SO2'!$A:$A,"ELCSO2")+SUMIFS('SO2'!H:H,'SO2'!$B:$B,$A18,'SO2'!$A:$A,"ETHSO2")+SUMIFS('SO2'!H:H,'SO2'!$B:$B,$A18,'SO2'!$A:$A,"INDSO2")+SUMIFS('SO2'!H:H,'SO2'!$B:$B,$A18,'SO2'!$A:$A,"REFSO2")+SUMIFS('SO2'!H:H,'SO2'!$B:$B,$A18,'SO2'!$A:$A,"RESSO2")+SUMIFS('SO2'!H:H,'SO2'!$B:$B,$A18,'SO2'!$A:$A,"RSSSO2")+SUMIFS('SO2'!H:H,'SO2'!$B:$B,$A18,'SO2'!$A:$A,"TRNSO2")</f>
        <v>1724.8778829025166</v>
      </c>
      <c r="H18" s="15">
        <f>SUMIFS('SO2'!I:I,'SO2'!$B:$B,$A18,'SO2'!$A:$A,"BIOESO2")+SUMIFS('SO2'!I:I,'SO2'!$B:$B,$A18,'SO2'!$A:$A,"COMSO2")+SUMIFS('SO2'!I:I,'SO2'!$B:$B,$A18,'SO2'!$A:$A,"ELCSO2")+SUMIFS('SO2'!I:I,'SO2'!$B:$B,$A18,'SO2'!$A:$A,"ETHSO2")+SUMIFS('SO2'!I:I,'SO2'!$B:$B,$A18,'SO2'!$A:$A,"INDSO2")+SUMIFS('SO2'!I:I,'SO2'!$B:$B,$A18,'SO2'!$A:$A,"REFSO2")+SUMIFS('SO2'!I:I,'SO2'!$B:$B,$A18,'SO2'!$A:$A,"RESSO2")+SUMIFS('SO2'!I:I,'SO2'!$B:$B,$A18,'SO2'!$A:$A,"RSSSO2")+SUMIFS('SO2'!I:I,'SO2'!$B:$B,$A18,'SO2'!$A:$A,"TRNSO2")</f>
        <v>1595.4126077611836</v>
      </c>
      <c r="I18" s="15">
        <f>SUMIFS('SO2'!J:J,'SO2'!$B:$B,$A18,'SO2'!$A:$A,"BIOESO2")+SUMIFS('SO2'!J:J,'SO2'!$B:$B,$A18,'SO2'!$A:$A,"COMSO2")+SUMIFS('SO2'!J:J,'SO2'!$B:$B,$A18,'SO2'!$A:$A,"ELCSO2")+SUMIFS('SO2'!J:J,'SO2'!$B:$B,$A18,'SO2'!$A:$A,"ETHSO2")+SUMIFS('SO2'!J:J,'SO2'!$B:$B,$A18,'SO2'!$A:$A,"INDSO2")+SUMIFS('SO2'!J:J,'SO2'!$B:$B,$A18,'SO2'!$A:$A,"REFSO2")+SUMIFS('SO2'!J:J,'SO2'!$B:$B,$A18,'SO2'!$A:$A,"RESSO2")+SUMIFS('SO2'!J:J,'SO2'!$B:$B,$A18,'SO2'!$A:$A,"RSSSO2")+SUMIFS('SO2'!J:J,'SO2'!$B:$B,$A18,'SO2'!$A:$A,"TRNSO2")</f>
        <v>1352.1031309561465</v>
      </c>
      <c r="J18" s="15">
        <f>SUMIFS('SO2'!K:K,'SO2'!$B:$B,$A18,'SO2'!$A:$A,"BIOESO2")+SUMIFS('SO2'!K:K,'SO2'!$B:$B,$A18,'SO2'!$A:$A,"COMSO2")+SUMIFS('SO2'!K:K,'SO2'!$B:$B,$A18,'SO2'!$A:$A,"ELCSO2")+SUMIFS('SO2'!K:K,'SO2'!$B:$B,$A18,'SO2'!$A:$A,"ETHSO2")+SUMIFS('SO2'!K:K,'SO2'!$B:$B,$A18,'SO2'!$A:$A,"INDSO2")+SUMIFS('SO2'!K:K,'SO2'!$B:$B,$A18,'SO2'!$A:$A,"REFSO2")+SUMIFS('SO2'!K:K,'SO2'!$B:$B,$A18,'SO2'!$A:$A,"RESSO2")+SUMIFS('SO2'!K:K,'SO2'!$B:$B,$A18,'SO2'!$A:$A,"RSSSO2")+SUMIFS('SO2'!K:K,'SO2'!$B:$B,$A18,'SO2'!$A:$A,"TRNSO2")</f>
        <v>1299.8796619611717</v>
      </c>
      <c r="K18" s="15">
        <f>SUMIFS('SO2'!L:L,'SO2'!$B:$B,$A18,'SO2'!$A:$A,"BIOESO2")+SUMIFS('SO2'!L:L,'SO2'!$B:$B,$A18,'SO2'!$A:$A,"COMSO2")+SUMIFS('SO2'!L:L,'SO2'!$B:$B,$A18,'SO2'!$A:$A,"ELCSO2")+SUMIFS('SO2'!L:L,'SO2'!$B:$B,$A18,'SO2'!$A:$A,"ETHSO2")+SUMIFS('SO2'!L:L,'SO2'!$B:$B,$A18,'SO2'!$A:$A,"INDSO2")+SUMIFS('SO2'!L:L,'SO2'!$B:$B,$A18,'SO2'!$A:$A,"REFSO2")+SUMIFS('SO2'!L:L,'SO2'!$B:$B,$A18,'SO2'!$A:$A,"RESSO2")+SUMIFS('SO2'!L:L,'SO2'!$B:$B,$A18,'SO2'!$A:$A,"RSSSO2")+SUMIFS('SO2'!L:L,'SO2'!$B:$B,$A18,'SO2'!$A:$A,"TRNSO2")</f>
        <v>1222.4246208624952</v>
      </c>
    </row>
    <row r="19" spans="1:11" x14ac:dyDescent="0.25">
      <c r="A19" s="2" t="s">
        <v>17</v>
      </c>
      <c r="B19" s="15">
        <f>SUMIFS('SO2'!C:C,'SO2'!$B:$B,$A19,'SO2'!$A:$A,"BIOESO2")+SUMIFS('SO2'!C:C,'SO2'!$B:$B,$A19,'SO2'!$A:$A,"COMSO2")+SUMIFS('SO2'!C:C,'SO2'!$B:$B,$A19,'SO2'!$A:$A,"ELCSO2")+SUMIFS('SO2'!C:C,'SO2'!$B:$B,$A19,'SO2'!$A:$A,"ETHSO2")+SUMIFS('SO2'!C:C,'SO2'!$B:$B,$A19,'SO2'!$A:$A,"INDSO2")+SUMIFS('SO2'!C:C,'SO2'!$B:$B,$A19,'SO2'!$A:$A,"REFSO2")+SUMIFS('SO2'!C:C,'SO2'!$B:$B,$A19,'SO2'!$A:$A,"RESSO2")+SUMIFS('SO2'!C:C,'SO2'!$B:$B,$A19,'SO2'!$A:$A,"RSSSO2")+SUMIFS('SO2'!C:C,'SO2'!$B:$B,$A19,'SO2'!$A:$A,"TRNSO2")</f>
        <v>7222.2911612362659</v>
      </c>
      <c r="C19" s="15">
        <f>SUMIFS('SO2'!D:D,'SO2'!$B:$B,$A19,'SO2'!$A:$A,"BIOESO2")+SUMIFS('SO2'!D:D,'SO2'!$B:$B,$A19,'SO2'!$A:$A,"COMSO2")+SUMIFS('SO2'!D:D,'SO2'!$B:$B,$A19,'SO2'!$A:$A,"ELCSO2")+SUMIFS('SO2'!D:D,'SO2'!$B:$B,$A19,'SO2'!$A:$A,"ETHSO2")+SUMIFS('SO2'!D:D,'SO2'!$B:$B,$A19,'SO2'!$A:$A,"INDSO2")+SUMIFS('SO2'!D:D,'SO2'!$B:$B,$A19,'SO2'!$A:$A,"REFSO2")+SUMIFS('SO2'!D:D,'SO2'!$B:$B,$A19,'SO2'!$A:$A,"RESSO2")+SUMIFS('SO2'!D:D,'SO2'!$B:$B,$A19,'SO2'!$A:$A,"RSSSO2")+SUMIFS('SO2'!D:D,'SO2'!$B:$B,$A19,'SO2'!$A:$A,"TRNSO2")</f>
        <v>5814.0202957788897</v>
      </c>
      <c r="D19" s="15">
        <f>SUMIFS('SO2'!E:E,'SO2'!$B:$B,$A19,'SO2'!$A:$A,"BIOESO2")+SUMIFS('SO2'!E:E,'SO2'!$B:$B,$A19,'SO2'!$A:$A,"COMSO2")+SUMIFS('SO2'!E:E,'SO2'!$B:$B,$A19,'SO2'!$A:$A,"ELCSO2")+SUMIFS('SO2'!E:E,'SO2'!$B:$B,$A19,'SO2'!$A:$A,"ETHSO2")+SUMIFS('SO2'!E:E,'SO2'!$B:$B,$A19,'SO2'!$A:$A,"INDSO2")+SUMIFS('SO2'!E:E,'SO2'!$B:$B,$A19,'SO2'!$A:$A,"REFSO2")+SUMIFS('SO2'!E:E,'SO2'!$B:$B,$A19,'SO2'!$A:$A,"RESSO2")+SUMIFS('SO2'!E:E,'SO2'!$B:$B,$A19,'SO2'!$A:$A,"RSSSO2")+SUMIFS('SO2'!E:E,'SO2'!$B:$B,$A19,'SO2'!$A:$A,"TRNSO2")</f>
        <v>3225.0433670302523</v>
      </c>
      <c r="E19" s="15">
        <f>SUMIFS('SO2'!F:F,'SO2'!$B:$B,$A19,'SO2'!$A:$A,"BIOESO2")+SUMIFS('SO2'!F:F,'SO2'!$B:$B,$A19,'SO2'!$A:$A,"COMSO2")+SUMIFS('SO2'!F:F,'SO2'!$B:$B,$A19,'SO2'!$A:$A,"ELCSO2")+SUMIFS('SO2'!F:F,'SO2'!$B:$B,$A19,'SO2'!$A:$A,"ETHSO2")+SUMIFS('SO2'!F:F,'SO2'!$B:$B,$A19,'SO2'!$A:$A,"INDSO2")+SUMIFS('SO2'!F:F,'SO2'!$B:$B,$A19,'SO2'!$A:$A,"REFSO2")+SUMIFS('SO2'!F:F,'SO2'!$B:$B,$A19,'SO2'!$A:$A,"RESSO2")+SUMIFS('SO2'!F:F,'SO2'!$B:$B,$A19,'SO2'!$A:$A,"RSSSO2")+SUMIFS('SO2'!F:F,'SO2'!$B:$B,$A19,'SO2'!$A:$A,"TRNSO2")</f>
        <v>2913.6116331991452</v>
      </c>
      <c r="F19" s="15">
        <f>SUMIFS('SO2'!G:G,'SO2'!$B:$B,$A19,'SO2'!$A:$A,"BIOESO2")+SUMIFS('SO2'!G:G,'SO2'!$B:$B,$A19,'SO2'!$A:$A,"COMSO2")+SUMIFS('SO2'!G:G,'SO2'!$B:$B,$A19,'SO2'!$A:$A,"ELCSO2")+SUMIFS('SO2'!G:G,'SO2'!$B:$B,$A19,'SO2'!$A:$A,"ETHSO2")+SUMIFS('SO2'!G:G,'SO2'!$B:$B,$A19,'SO2'!$A:$A,"INDSO2")+SUMIFS('SO2'!G:G,'SO2'!$B:$B,$A19,'SO2'!$A:$A,"REFSO2")+SUMIFS('SO2'!G:G,'SO2'!$B:$B,$A19,'SO2'!$A:$A,"RESSO2")+SUMIFS('SO2'!G:G,'SO2'!$B:$B,$A19,'SO2'!$A:$A,"RSSSO2")+SUMIFS('SO2'!G:G,'SO2'!$B:$B,$A19,'SO2'!$A:$A,"TRNSO2")</f>
        <v>2219.5239868186336</v>
      </c>
      <c r="G19" s="15">
        <f>SUMIFS('SO2'!H:H,'SO2'!$B:$B,$A19,'SO2'!$A:$A,"BIOESO2")+SUMIFS('SO2'!H:H,'SO2'!$B:$B,$A19,'SO2'!$A:$A,"COMSO2")+SUMIFS('SO2'!H:H,'SO2'!$B:$B,$A19,'SO2'!$A:$A,"ELCSO2")+SUMIFS('SO2'!H:H,'SO2'!$B:$B,$A19,'SO2'!$A:$A,"ETHSO2")+SUMIFS('SO2'!H:H,'SO2'!$B:$B,$A19,'SO2'!$A:$A,"INDSO2")+SUMIFS('SO2'!H:H,'SO2'!$B:$B,$A19,'SO2'!$A:$A,"REFSO2")+SUMIFS('SO2'!H:H,'SO2'!$B:$B,$A19,'SO2'!$A:$A,"RESSO2")+SUMIFS('SO2'!H:H,'SO2'!$B:$B,$A19,'SO2'!$A:$A,"RSSSO2")+SUMIFS('SO2'!H:H,'SO2'!$B:$B,$A19,'SO2'!$A:$A,"TRNSO2")</f>
        <v>1724.8778828921454</v>
      </c>
      <c r="H19" s="15">
        <f>SUMIFS('SO2'!I:I,'SO2'!$B:$B,$A19,'SO2'!$A:$A,"BIOESO2")+SUMIFS('SO2'!I:I,'SO2'!$B:$B,$A19,'SO2'!$A:$A,"COMSO2")+SUMIFS('SO2'!I:I,'SO2'!$B:$B,$A19,'SO2'!$A:$A,"ELCSO2")+SUMIFS('SO2'!I:I,'SO2'!$B:$B,$A19,'SO2'!$A:$A,"ETHSO2")+SUMIFS('SO2'!I:I,'SO2'!$B:$B,$A19,'SO2'!$A:$A,"INDSO2")+SUMIFS('SO2'!I:I,'SO2'!$B:$B,$A19,'SO2'!$A:$A,"REFSO2")+SUMIFS('SO2'!I:I,'SO2'!$B:$B,$A19,'SO2'!$A:$A,"RESSO2")+SUMIFS('SO2'!I:I,'SO2'!$B:$B,$A19,'SO2'!$A:$A,"RSSSO2")+SUMIFS('SO2'!I:I,'SO2'!$B:$B,$A19,'SO2'!$A:$A,"TRNSO2")</f>
        <v>1595.0467507913916</v>
      </c>
      <c r="I19" s="15">
        <f>SUMIFS('SO2'!J:J,'SO2'!$B:$B,$A19,'SO2'!$A:$A,"BIOESO2")+SUMIFS('SO2'!J:J,'SO2'!$B:$B,$A19,'SO2'!$A:$A,"COMSO2")+SUMIFS('SO2'!J:J,'SO2'!$B:$B,$A19,'SO2'!$A:$A,"ELCSO2")+SUMIFS('SO2'!J:J,'SO2'!$B:$B,$A19,'SO2'!$A:$A,"ETHSO2")+SUMIFS('SO2'!J:J,'SO2'!$B:$B,$A19,'SO2'!$A:$A,"INDSO2")+SUMIFS('SO2'!J:J,'SO2'!$B:$B,$A19,'SO2'!$A:$A,"REFSO2")+SUMIFS('SO2'!J:J,'SO2'!$B:$B,$A19,'SO2'!$A:$A,"RESSO2")+SUMIFS('SO2'!J:J,'SO2'!$B:$B,$A19,'SO2'!$A:$A,"RSSSO2")+SUMIFS('SO2'!J:J,'SO2'!$B:$B,$A19,'SO2'!$A:$A,"TRNSO2")</f>
        <v>1352.1031309572822</v>
      </c>
      <c r="J19" s="15">
        <f>SUMIFS('SO2'!K:K,'SO2'!$B:$B,$A19,'SO2'!$A:$A,"BIOESO2")+SUMIFS('SO2'!K:K,'SO2'!$B:$B,$A19,'SO2'!$A:$A,"COMSO2")+SUMIFS('SO2'!K:K,'SO2'!$B:$B,$A19,'SO2'!$A:$A,"ELCSO2")+SUMIFS('SO2'!K:K,'SO2'!$B:$B,$A19,'SO2'!$A:$A,"ETHSO2")+SUMIFS('SO2'!K:K,'SO2'!$B:$B,$A19,'SO2'!$A:$A,"INDSO2")+SUMIFS('SO2'!K:K,'SO2'!$B:$B,$A19,'SO2'!$A:$A,"REFSO2")+SUMIFS('SO2'!K:K,'SO2'!$B:$B,$A19,'SO2'!$A:$A,"RESSO2")+SUMIFS('SO2'!K:K,'SO2'!$B:$B,$A19,'SO2'!$A:$A,"RSSSO2")+SUMIFS('SO2'!K:K,'SO2'!$B:$B,$A19,'SO2'!$A:$A,"TRNSO2")</f>
        <v>1299.8796619577611</v>
      </c>
      <c r="K19" s="15">
        <f>SUMIFS('SO2'!L:L,'SO2'!$B:$B,$A19,'SO2'!$A:$A,"BIOESO2")+SUMIFS('SO2'!L:L,'SO2'!$B:$B,$A19,'SO2'!$A:$A,"COMSO2")+SUMIFS('SO2'!L:L,'SO2'!$B:$B,$A19,'SO2'!$A:$A,"ELCSO2")+SUMIFS('SO2'!L:L,'SO2'!$B:$B,$A19,'SO2'!$A:$A,"ETHSO2")+SUMIFS('SO2'!L:L,'SO2'!$B:$B,$A19,'SO2'!$A:$A,"INDSO2")+SUMIFS('SO2'!L:L,'SO2'!$B:$B,$A19,'SO2'!$A:$A,"REFSO2")+SUMIFS('SO2'!L:L,'SO2'!$B:$B,$A19,'SO2'!$A:$A,"RESSO2")+SUMIFS('SO2'!L:L,'SO2'!$B:$B,$A19,'SO2'!$A:$A,"RSSSO2")+SUMIFS('SO2'!L:L,'SO2'!$B:$B,$A19,'SO2'!$A:$A,"TRNSO2")</f>
        <v>1222.4246208619827</v>
      </c>
    </row>
    <row r="20" spans="1:11" x14ac:dyDescent="0.25">
      <c r="A20" s="2" t="s">
        <v>18</v>
      </c>
      <c r="B20" s="15">
        <f>SUMIFS('SO2'!C:C,'SO2'!$B:$B,$A20,'SO2'!$A:$A,"BIOESO2")+SUMIFS('SO2'!C:C,'SO2'!$B:$B,$A20,'SO2'!$A:$A,"COMSO2")+SUMIFS('SO2'!C:C,'SO2'!$B:$B,$A20,'SO2'!$A:$A,"ELCSO2")+SUMIFS('SO2'!C:C,'SO2'!$B:$B,$A20,'SO2'!$A:$A,"ETHSO2")+SUMIFS('SO2'!C:C,'SO2'!$B:$B,$A20,'SO2'!$A:$A,"INDSO2")+SUMIFS('SO2'!C:C,'SO2'!$B:$B,$A20,'SO2'!$A:$A,"REFSO2")+SUMIFS('SO2'!C:C,'SO2'!$B:$B,$A20,'SO2'!$A:$A,"RESSO2")+SUMIFS('SO2'!C:C,'SO2'!$B:$B,$A20,'SO2'!$A:$A,"RSSSO2")+SUMIFS('SO2'!C:C,'SO2'!$B:$B,$A20,'SO2'!$A:$A,"TRNSO2")</f>
        <v>7219.9857166649954</v>
      </c>
      <c r="C20" s="15">
        <f>SUMIFS('SO2'!D:D,'SO2'!$B:$B,$A20,'SO2'!$A:$A,"BIOESO2")+SUMIFS('SO2'!D:D,'SO2'!$B:$B,$A20,'SO2'!$A:$A,"COMSO2")+SUMIFS('SO2'!D:D,'SO2'!$B:$B,$A20,'SO2'!$A:$A,"ELCSO2")+SUMIFS('SO2'!D:D,'SO2'!$B:$B,$A20,'SO2'!$A:$A,"ETHSO2")+SUMIFS('SO2'!D:D,'SO2'!$B:$B,$A20,'SO2'!$A:$A,"INDSO2")+SUMIFS('SO2'!D:D,'SO2'!$B:$B,$A20,'SO2'!$A:$A,"REFSO2")+SUMIFS('SO2'!D:D,'SO2'!$B:$B,$A20,'SO2'!$A:$A,"RESSO2")+SUMIFS('SO2'!D:D,'SO2'!$B:$B,$A20,'SO2'!$A:$A,"RSSSO2")+SUMIFS('SO2'!D:D,'SO2'!$B:$B,$A20,'SO2'!$A:$A,"TRNSO2")</f>
        <v>5811.7148512076183</v>
      </c>
      <c r="D20" s="15">
        <f>SUMIFS('SO2'!E:E,'SO2'!$B:$B,$A20,'SO2'!$A:$A,"BIOESO2")+SUMIFS('SO2'!E:E,'SO2'!$B:$B,$A20,'SO2'!$A:$A,"COMSO2")+SUMIFS('SO2'!E:E,'SO2'!$B:$B,$A20,'SO2'!$A:$A,"ELCSO2")+SUMIFS('SO2'!E:E,'SO2'!$B:$B,$A20,'SO2'!$A:$A,"ETHSO2")+SUMIFS('SO2'!E:E,'SO2'!$B:$B,$A20,'SO2'!$A:$A,"INDSO2")+SUMIFS('SO2'!E:E,'SO2'!$B:$B,$A20,'SO2'!$A:$A,"REFSO2")+SUMIFS('SO2'!E:E,'SO2'!$B:$B,$A20,'SO2'!$A:$A,"RESSO2")+SUMIFS('SO2'!E:E,'SO2'!$B:$B,$A20,'SO2'!$A:$A,"RSSSO2")+SUMIFS('SO2'!E:E,'SO2'!$B:$B,$A20,'SO2'!$A:$A,"TRNSO2")</f>
        <v>3222.7379224593915</v>
      </c>
      <c r="E20" s="15">
        <f>SUMIFS('SO2'!F:F,'SO2'!$B:$B,$A20,'SO2'!$A:$A,"BIOESO2")+SUMIFS('SO2'!F:F,'SO2'!$B:$B,$A20,'SO2'!$A:$A,"COMSO2")+SUMIFS('SO2'!F:F,'SO2'!$B:$B,$A20,'SO2'!$A:$A,"ELCSO2")+SUMIFS('SO2'!F:F,'SO2'!$B:$B,$A20,'SO2'!$A:$A,"ETHSO2")+SUMIFS('SO2'!F:F,'SO2'!$B:$B,$A20,'SO2'!$A:$A,"INDSO2")+SUMIFS('SO2'!F:F,'SO2'!$B:$B,$A20,'SO2'!$A:$A,"REFSO2")+SUMIFS('SO2'!F:F,'SO2'!$B:$B,$A20,'SO2'!$A:$A,"RESSO2")+SUMIFS('SO2'!F:F,'SO2'!$B:$B,$A20,'SO2'!$A:$A,"RSSSO2")+SUMIFS('SO2'!F:F,'SO2'!$B:$B,$A20,'SO2'!$A:$A,"TRNSO2")</f>
        <v>2911.3013673189362</v>
      </c>
      <c r="F20" s="15">
        <f>SUMIFS('SO2'!G:G,'SO2'!$B:$B,$A20,'SO2'!$A:$A,"BIOESO2")+SUMIFS('SO2'!G:G,'SO2'!$B:$B,$A20,'SO2'!$A:$A,"COMSO2")+SUMIFS('SO2'!G:G,'SO2'!$B:$B,$A20,'SO2'!$A:$A,"ELCSO2")+SUMIFS('SO2'!G:G,'SO2'!$B:$B,$A20,'SO2'!$A:$A,"ETHSO2")+SUMIFS('SO2'!G:G,'SO2'!$B:$B,$A20,'SO2'!$A:$A,"INDSO2")+SUMIFS('SO2'!G:G,'SO2'!$B:$B,$A20,'SO2'!$A:$A,"REFSO2")+SUMIFS('SO2'!G:G,'SO2'!$B:$B,$A20,'SO2'!$A:$A,"RESSO2")+SUMIFS('SO2'!G:G,'SO2'!$B:$B,$A20,'SO2'!$A:$A,"RSSSO2")+SUMIFS('SO2'!G:G,'SO2'!$B:$B,$A20,'SO2'!$A:$A,"TRNSO2")</f>
        <v>2219.5239868167118</v>
      </c>
      <c r="G20" s="15">
        <f>SUMIFS('SO2'!H:H,'SO2'!$B:$B,$A20,'SO2'!$A:$A,"BIOESO2")+SUMIFS('SO2'!H:H,'SO2'!$B:$B,$A20,'SO2'!$A:$A,"COMSO2")+SUMIFS('SO2'!H:H,'SO2'!$B:$B,$A20,'SO2'!$A:$A,"ELCSO2")+SUMIFS('SO2'!H:H,'SO2'!$B:$B,$A20,'SO2'!$A:$A,"ETHSO2")+SUMIFS('SO2'!H:H,'SO2'!$B:$B,$A20,'SO2'!$A:$A,"INDSO2")+SUMIFS('SO2'!H:H,'SO2'!$B:$B,$A20,'SO2'!$A:$A,"REFSO2")+SUMIFS('SO2'!H:H,'SO2'!$B:$B,$A20,'SO2'!$A:$A,"RESSO2")+SUMIFS('SO2'!H:H,'SO2'!$B:$B,$A20,'SO2'!$A:$A,"RSSSO2")+SUMIFS('SO2'!H:H,'SO2'!$B:$B,$A20,'SO2'!$A:$A,"TRNSO2")</f>
        <v>1724.8778828967922</v>
      </c>
      <c r="H20" s="15">
        <f>SUMIFS('SO2'!I:I,'SO2'!$B:$B,$A20,'SO2'!$A:$A,"BIOESO2")+SUMIFS('SO2'!I:I,'SO2'!$B:$B,$A20,'SO2'!$A:$A,"COMSO2")+SUMIFS('SO2'!I:I,'SO2'!$B:$B,$A20,'SO2'!$A:$A,"ELCSO2")+SUMIFS('SO2'!I:I,'SO2'!$B:$B,$A20,'SO2'!$A:$A,"ETHSO2")+SUMIFS('SO2'!I:I,'SO2'!$B:$B,$A20,'SO2'!$A:$A,"INDSO2")+SUMIFS('SO2'!I:I,'SO2'!$B:$B,$A20,'SO2'!$A:$A,"REFSO2")+SUMIFS('SO2'!I:I,'SO2'!$B:$B,$A20,'SO2'!$A:$A,"RESSO2")+SUMIFS('SO2'!I:I,'SO2'!$B:$B,$A20,'SO2'!$A:$A,"RSSSO2")+SUMIFS('SO2'!I:I,'SO2'!$B:$B,$A20,'SO2'!$A:$A,"TRNSO2")</f>
        <v>1595.4126077589456</v>
      </c>
      <c r="I20" s="15">
        <f>SUMIFS('SO2'!J:J,'SO2'!$B:$B,$A20,'SO2'!$A:$A,"BIOESO2")+SUMIFS('SO2'!J:J,'SO2'!$B:$B,$A20,'SO2'!$A:$A,"COMSO2")+SUMIFS('SO2'!J:J,'SO2'!$B:$B,$A20,'SO2'!$A:$A,"ELCSO2")+SUMIFS('SO2'!J:J,'SO2'!$B:$B,$A20,'SO2'!$A:$A,"ETHSO2")+SUMIFS('SO2'!J:J,'SO2'!$B:$B,$A20,'SO2'!$A:$A,"INDSO2")+SUMIFS('SO2'!J:J,'SO2'!$B:$B,$A20,'SO2'!$A:$A,"REFSO2")+SUMIFS('SO2'!J:J,'SO2'!$B:$B,$A20,'SO2'!$A:$A,"RESSO2")+SUMIFS('SO2'!J:J,'SO2'!$B:$B,$A20,'SO2'!$A:$A,"RSSSO2")+SUMIFS('SO2'!J:J,'SO2'!$B:$B,$A20,'SO2'!$A:$A,"TRNSO2")</f>
        <v>1352.1031309568964</v>
      </c>
      <c r="J20" s="15">
        <f>SUMIFS('SO2'!K:K,'SO2'!$B:$B,$A20,'SO2'!$A:$A,"BIOESO2")+SUMIFS('SO2'!K:K,'SO2'!$B:$B,$A20,'SO2'!$A:$A,"COMSO2")+SUMIFS('SO2'!K:K,'SO2'!$B:$B,$A20,'SO2'!$A:$A,"ELCSO2")+SUMIFS('SO2'!K:K,'SO2'!$B:$B,$A20,'SO2'!$A:$A,"ETHSO2")+SUMIFS('SO2'!K:K,'SO2'!$B:$B,$A20,'SO2'!$A:$A,"INDSO2")+SUMIFS('SO2'!K:K,'SO2'!$B:$B,$A20,'SO2'!$A:$A,"REFSO2")+SUMIFS('SO2'!K:K,'SO2'!$B:$B,$A20,'SO2'!$A:$A,"RESSO2")+SUMIFS('SO2'!K:K,'SO2'!$B:$B,$A20,'SO2'!$A:$A,"RSSSO2")+SUMIFS('SO2'!K:K,'SO2'!$B:$B,$A20,'SO2'!$A:$A,"TRNSO2")</f>
        <v>1299.8796619580239</v>
      </c>
      <c r="K20" s="15">
        <f>SUMIFS('SO2'!L:L,'SO2'!$B:$B,$A20,'SO2'!$A:$A,"BIOESO2")+SUMIFS('SO2'!L:L,'SO2'!$B:$B,$A20,'SO2'!$A:$A,"COMSO2")+SUMIFS('SO2'!L:L,'SO2'!$B:$B,$A20,'SO2'!$A:$A,"ELCSO2")+SUMIFS('SO2'!L:L,'SO2'!$B:$B,$A20,'SO2'!$A:$A,"ETHSO2")+SUMIFS('SO2'!L:L,'SO2'!$B:$B,$A20,'SO2'!$A:$A,"INDSO2")+SUMIFS('SO2'!L:L,'SO2'!$B:$B,$A20,'SO2'!$A:$A,"REFSO2")+SUMIFS('SO2'!L:L,'SO2'!$B:$B,$A20,'SO2'!$A:$A,"RESSO2")+SUMIFS('SO2'!L:L,'SO2'!$B:$B,$A20,'SO2'!$A:$A,"RSSSO2")+SUMIFS('SO2'!L:L,'SO2'!$B:$B,$A20,'SO2'!$A:$A,"TRNSO2")</f>
        <v>1225.7004830833116</v>
      </c>
    </row>
    <row r="21" spans="1:11" x14ac:dyDescent="0.25">
      <c r="A21" s="2" t="s">
        <v>170</v>
      </c>
      <c r="B21" s="15">
        <f>SUMIFS('SO2'!C:C,'SO2'!$B:$B,$A21,'SO2'!$A:$A,"BIOESO2")+SUMIFS('SO2'!C:C,'SO2'!$B:$B,$A21,'SO2'!$A:$A,"COMSO2")+SUMIFS('SO2'!C:C,'SO2'!$B:$B,$A21,'SO2'!$A:$A,"ELCSO2")+SUMIFS('SO2'!C:C,'SO2'!$B:$B,$A21,'SO2'!$A:$A,"ETHSO2")+SUMIFS('SO2'!C:C,'SO2'!$B:$B,$A21,'SO2'!$A:$A,"INDSO2")+SUMIFS('SO2'!C:C,'SO2'!$B:$B,$A21,'SO2'!$A:$A,"REFSO2")+SUMIFS('SO2'!C:C,'SO2'!$B:$B,$A21,'SO2'!$A:$A,"RESSO2")+SUMIFS('SO2'!C:C,'SO2'!$B:$B,$A21,'SO2'!$A:$A,"RSSSO2")+SUMIFS('SO2'!C:C,'SO2'!$B:$B,$A21,'SO2'!$A:$A,"TRNSO2")</f>
        <v>7221.813497346956</v>
      </c>
      <c r="C21" s="15">
        <f>SUMIFS('SO2'!D:D,'SO2'!$B:$B,$A21,'SO2'!$A:$A,"BIOESO2")+SUMIFS('SO2'!D:D,'SO2'!$B:$B,$A21,'SO2'!$A:$A,"COMSO2")+SUMIFS('SO2'!D:D,'SO2'!$B:$B,$A21,'SO2'!$A:$A,"ELCSO2")+SUMIFS('SO2'!D:D,'SO2'!$B:$B,$A21,'SO2'!$A:$A,"ETHSO2")+SUMIFS('SO2'!D:D,'SO2'!$B:$B,$A21,'SO2'!$A:$A,"INDSO2")+SUMIFS('SO2'!D:D,'SO2'!$B:$B,$A21,'SO2'!$A:$A,"REFSO2")+SUMIFS('SO2'!D:D,'SO2'!$B:$B,$A21,'SO2'!$A:$A,"RESSO2")+SUMIFS('SO2'!D:D,'SO2'!$B:$B,$A21,'SO2'!$A:$A,"RSSSO2")+SUMIFS('SO2'!D:D,'SO2'!$B:$B,$A21,'SO2'!$A:$A,"TRNSO2")</f>
        <v>5813.5527275026952</v>
      </c>
      <c r="D21" s="15">
        <f>SUMIFS('SO2'!E:E,'SO2'!$B:$B,$A21,'SO2'!$A:$A,"BIOESO2")+SUMIFS('SO2'!E:E,'SO2'!$B:$B,$A21,'SO2'!$A:$A,"COMSO2")+SUMIFS('SO2'!E:E,'SO2'!$B:$B,$A21,'SO2'!$A:$A,"ELCSO2")+SUMIFS('SO2'!E:E,'SO2'!$B:$B,$A21,'SO2'!$A:$A,"ETHSO2")+SUMIFS('SO2'!E:E,'SO2'!$B:$B,$A21,'SO2'!$A:$A,"INDSO2")+SUMIFS('SO2'!E:E,'SO2'!$B:$B,$A21,'SO2'!$A:$A,"REFSO2")+SUMIFS('SO2'!E:E,'SO2'!$B:$B,$A21,'SO2'!$A:$A,"RESSO2")+SUMIFS('SO2'!E:E,'SO2'!$B:$B,$A21,'SO2'!$A:$A,"RSSSO2")+SUMIFS('SO2'!E:E,'SO2'!$B:$B,$A21,'SO2'!$A:$A,"TRNSO2")</f>
        <v>3223.6034526169983</v>
      </c>
      <c r="E21" s="15">
        <f>SUMIFS('SO2'!F:F,'SO2'!$B:$B,$A21,'SO2'!$A:$A,"BIOESO2")+SUMIFS('SO2'!F:F,'SO2'!$B:$B,$A21,'SO2'!$A:$A,"COMSO2")+SUMIFS('SO2'!F:F,'SO2'!$B:$B,$A21,'SO2'!$A:$A,"ELCSO2")+SUMIFS('SO2'!F:F,'SO2'!$B:$B,$A21,'SO2'!$A:$A,"ETHSO2")+SUMIFS('SO2'!F:F,'SO2'!$B:$B,$A21,'SO2'!$A:$A,"INDSO2")+SUMIFS('SO2'!F:F,'SO2'!$B:$B,$A21,'SO2'!$A:$A,"REFSO2")+SUMIFS('SO2'!F:F,'SO2'!$B:$B,$A21,'SO2'!$A:$A,"RESSO2")+SUMIFS('SO2'!F:F,'SO2'!$B:$B,$A21,'SO2'!$A:$A,"RSSSO2")+SUMIFS('SO2'!F:F,'SO2'!$B:$B,$A21,'SO2'!$A:$A,"TRNSO2")</f>
        <v>2913.2020770180889</v>
      </c>
      <c r="F21" s="15">
        <f>SUMIFS('SO2'!G:G,'SO2'!$B:$B,$A21,'SO2'!$A:$A,"BIOESO2")+SUMIFS('SO2'!G:G,'SO2'!$B:$B,$A21,'SO2'!$A:$A,"COMSO2")+SUMIFS('SO2'!G:G,'SO2'!$B:$B,$A21,'SO2'!$A:$A,"ELCSO2")+SUMIFS('SO2'!G:G,'SO2'!$B:$B,$A21,'SO2'!$A:$A,"ETHSO2")+SUMIFS('SO2'!G:G,'SO2'!$B:$B,$A21,'SO2'!$A:$A,"INDSO2")+SUMIFS('SO2'!G:G,'SO2'!$B:$B,$A21,'SO2'!$A:$A,"REFSO2")+SUMIFS('SO2'!G:G,'SO2'!$B:$B,$A21,'SO2'!$A:$A,"RESSO2")+SUMIFS('SO2'!G:G,'SO2'!$B:$B,$A21,'SO2'!$A:$A,"RSSSO2")+SUMIFS('SO2'!G:G,'SO2'!$B:$B,$A21,'SO2'!$A:$A,"TRNSO2")</f>
        <v>2219.859060665854</v>
      </c>
      <c r="G21" s="15">
        <f>SUMIFS('SO2'!H:H,'SO2'!$B:$B,$A21,'SO2'!$A:$A,"BIOESO2")+SUMIFS('SO2'!H:H,'SO2'!$B:$B,$A21,'SO2'!$A:$A,"COMSO2")+SUMIFS('SO2'!H:H,'SO2'!$B:$B,$A21,'SO2'!$A:$A,"ELCSO2")+SUMIFS('SO2'!H:H,'SO2'!$B:$B,$A21,'SO2'!$A:$A,"ETHSO2")+SUMIFS('SO2'!H:H,'SO2'!$B:$B,$A21,'SO2'!$A:$A,"INDSO2")+SUMIFS('SO2'!H:H,'SO2'!$B:$B,$A21,'SO2'!$A:$A,"REFSO2")+SUMIFS('SO2'!H:H,'SO2'!$B:$B,$A21,'SO2'!$A:$A,"RESSO2")+SUMIFS('SO2'!H:H,'SO2'!$B:$B,$A21,'SO2'!$A:$A,"RSSSO2")+SUMIFS('SO2'!H:H,'SO2'!$B:$B,$A21,'SO2'!$A:$A,"TRNSO2")</f>
        <v>1725.7235036205989</v>
      </c>
      <c r="H21" s="15">
        <f>SUMIFS('SO2'!I:I,'SO2'!$B:$B,$A21,'SO2'!$A:$A,"BIOESO2")+SUMIFS('SO2'!I:I,'SO2'!$B:$B,$A21,'SO2'!$A:$A,"COMSO2")+SUMIFS('SO2'!I:I,'SO2'!$B:$B,$A21,'SO2'!$A:$A,"ELCSO2")+SUMIFS('SO2'!I:I,'SO2'!$B:$B,$A21,'SO2'!$A:$A,"ETHSO2")+SUMIFS('SO2'!I:I,'SO2'!$B:$B,$A21,'SO2'!$A:$A,"INDSO2")+SUMIFS('SO2'!I:I,'SO2'!$B:$B,$A21,'SO2'!$A:$A,"REFSO2")+SUMIFS('SO2'!I:I,'SO2'!$B:$B,$A21,'SO2'!$A:$A,"RESSO2")+SUMIFS('SO2'!I:I,'SO2'!$B:$B,$A21,'SO2'!$A:$A,"RSSSO2")+SUMIFS('SO2'!I:I,'SO2'!$B:$B,$A21,'SO2'!$A:$A,"TRNSO2")</f>
        <v>1596.224563720597</v>
      </c>
      <c r="I21" s="15">
        <f>SUMIFS('SO2'!J:J,'SO2'!$B:$B,$A21,'SO2'!$A:$A,"BIOESO2")+SUMIFS('SO2'!J:J,'SO2'!$B:$B,$A21,'SO2'!$A:$A,"COMSO2")+SUMIFS('SO2'!J:J,'SO2'!$B:$B,$A21,'SO2'!$A:$A,"ELCSO2")+SUMIFS('SO2'!J:J,'SO2'!$B:$B,$A21,'SO2'!$A:$A,"ETHSO2")+SUMIFS('SO2'!J:J,'SO2'!$B:$B,$A21,'SO2'!$A:$A,"INDSO2")+SUMIFS('SO2'!J:J,'SO2'!$B:$B,$A21,'SO2'!$A:$A,"REFSO2")+SUMIFS('SO2'!J:J,'SO2'!$B:$B,$A21,'SO2'!$A:$A,"RESSO2")+SUMIFS('SO2'!J:J,'SO2'!$B:$B,$A21,'SO2'!$A:$A,"RSSSO2")+SUMIFS('SO2'!J:J,'SO2'!$B:$B,$A21,'SO2'!$A:$A,"TRNSO2")</f>
        <v>1352.5041151562682</v>
      </c>
      <c r="J21" s="15">
        <f>SUMIFS('SO2'!K:K,'SO2'!$B:$B,$A21,'SO2'!$A:$A,"BIOESO2")+SUMIFS('SO2'!K:K,'SO2'!$B:$B,$A21,'SO2'!$A:$A,"COMSO2")+SUMIFS('SO2'!K:K,'SO2'!$B:$B,$A21,'SO2'!$A:$A,"ELCSO2")+SUMIFS('SO2'!K:K,'SO2'!$B:$B,$A21,'SO2'!$A:$A,"ETHSO2")+SUMIFS('SO2'!K:K,'SO2'!$B:$B,$A21,'SO2'!$A:$A,"INDSO2")+SUMIFS('SO2'!K:K,'SO2'!$B:$B,$A21,'SO2'!$A:$A,"REFSO2")+SUMIFS('SO2'!K:K,'SO2'!$B:$B,$A21,'SO2'!$A:$A,"RESSO2")+SUMIFS('SO2'!K:K,'SO2'!$B:$B,$A21,'SO2'!$A:$A,"RSSSO2")+SUMIFS('SO2'!K:K,'SO2'!$B:$B,$A21,'SO2'!$A:$A,"TRNSO2")</f>
        <v>1302.1478994868735</v>
      </c>
      <c r="K21" s="15">
        <f>SUMIFS('SO2'!L:L,'SO2'!$B:$B,$A21,'SO2'!$A:$A,"BIOESO2")+SUMIFS('SO2'!L:L,'SO2'!$B:$B,$A21,'SO2'!$A:$A,"COMSO2")+SUMIFS('SO2'!L:L,'SO2'!$B:$B,$A21,'SO2'!$A:$A,"ELCSO2")+SUMIFS('SO2'!L:L,'SO2'!$B:$B,$A21,'SO2'!$A:$A,"ETHSO2")+SUMIFS('SO2'!L:L,'SO2'!$B:$B,$A21,'SO2'!$A:$A,"INDSO2")+SUMIFS('SO2'!L:L,'SO2'!$B:$B,$A21,'SO2'!$A:$A,"REFSO2")+SUMIFS('SO2'!L:L,'SO2'!$B:$B,$A21,'SO2'!$A:$A,"RESSO2")+SUMIFS('SO2'!L:L,'SO2'!$B:$B,$A21,'SO2'!$A:$A,"RSSSO2")+SUMIFS('SO2'!L:L,'SO2'!$B:$B,$A21,'SO2'!$A:$A,"TRNSO2")</f>
        <v>1231.856553788848</v>
      </c>
    </row>
    <row r="22" spans="1:11" x14ac:dyDescent="0.25">
      <c r="A22" s="2" t="s">
        <v>171</v>
      </c>
      <c r="B22" s="15">
        <f>SUMIFS('SO2'!C:C,'SO2'!$B:$B,$A22,'SO2'!$A:$A,"BIOESO2")+SUMIFS('SO2'!C:C,'SO2'!$B:$B,$A22,'SO2'!$A:$A,"COMSO2")+SUMIFS('SO2'!C:C,'SO2'!$B:$B,$A22,'SO2'!$A:$A,"ELCSO2")+SUMIFS('SO2'!C:C,'SO2'!$B:$B,$A22,'SO2'!$A:$A,"ETHSO2")+SUMIFS('SO2'!C:C,'SO2'!$B:$B,$A22,'SO2'!$A:$A,"INDSO2")+SUMIFS('SO2'!C:C,'SO2'!$B:$B,$A22,'SO2'!$A:$A,"REFSO2")+SUMIFS('SO2'!C:C,'SO2'!$B:$B,$A22,'SO2'!$A:$A,"RESSO2")+SUMIFS('SO2'!C:C,'SO2'!$B:$B,$A22,'SO2'!$A:$A,"RSSSO2")+SUMIFS('SO2'!C:C,'SO2'!$B:$B,$A22,'SO2'!$A:$A,"TRNSO2")</f>
        <v>7221.8134973447895</v>
      </c>
      <c r="C22" s="15">
        <f>SUMIFS('SO2'!D:D,'SO2'!$B:$B,$A22,'SO2'!$A:$A,"BIOESO2")+SUMIFS('SO2'!D:D,'SO2'!$B:$B,$A22,'SO2'!$A:$A,"COMSO2")+SUMIFS('SO2'!D:D,'SO2'!$B:$B,$A22,'SO2'!$A:$A,"ELCSO2")+SUMIFS('SO2'!D:D,'SO2'!$B:$B,$A22,'SO2'!$A:$A,"ETHSO2")+SUMIFS('SO2'!D:D,'SO2'!$B:$B,$A22,'SO2'!$A:$A,"INDSO2")+SUMIFS('SO2'!D:D,'SO2'!$B:$B,$A22,'SO2'!$A:$A,"REFSO2")+SUMIFS('SO2'!D:D,'SO2'!$B:$B,$A22,'SO2'!$A:$A,"RESSO2")+SUMIFS('SO2'!D:D,'SO2'!$B:$B,$A22,'SO2'!$A:$A,"RSSSO2")+SUMIFS('SO2'!D:D,'SO2'!$B:$B,$A22,'SO2'!$A:$A,"TRNSO2")</f>
        <v>5813.5527275005197</v>
      </c>
      <c r="D22" s="15">
        <f>SUMIFS('SO2'!E:E,'SO2'!$B:$B,$A22,'SO2'!$A:$A,"BIOESO2")+SUMIFS('SO2'!E:E,'SO2'!$B:$B,$A22,'SO2'!$A:$A,"COMSO2")+SUMIFS('SO2'!E:E,'SO2'!$B:$B,$A22,'SO2'!$A:$A,"ELCSO2")+SUMIFS('SO2'!E:E,'SO2'!$B:$B,$A22,'SO2'!$A:$A,"ETHSO2")+SUMIFS('SO2'!E:E,'SO2'!$B:$B,$A22,'SO2'!$A:$A,"INDSO2")+SUMIFS('SO2'!E:E,'SO2'!$B:$B,$A22,'SO2'!$A:$A,"REFSO2")+SUMIFS('SO2'!E:E,'SO2'!$B:$B,$A22,'SO2'!$A:$A,"RESSO2")+SUMIFS('SO2'!E:E,'SO2'!$B:$B,$A22,'SO2'!$A:$A,"RSSSO2")+SUMIFS('SO2'!E:E,'SO2'!$B:$B,$A22,'SO2'!$A:$A,"TRNSO2")</f>
        <v>3224.0917894886725</v>
      </c>
      <c r="E22" s="15">
        <f>SUMIFS('SO2'!F:F,'SO2'!$B:$B,$A22,'SO2'!$A:$A,"BIOESO2")+SUMIFS('SO2'!F:F,'SO2'!$B:$B,$A22,'SO2'!$A:$A,"COMSO2")+SUMIFS('SO2'!F:F,'SO2'!$B:$B,$A22,'SO2'!$A:$A,"ELCSO2")+SUMIFS('SO2'!F:F,'SO2'!$B:$B,$A22,'SO2'!$A:$A,"ETHSO2")+SUMIFS('SO2'!F:F,'SO2'!$B:$B,$A22,'SO2'!$A:$A,"INDSO2")+SUMIFS('SO2'!F:F,'SO2'!$B:$B,$A22,'SO2'!$A:$A,"REFSO2")+SUMIFS('SO2'!F:F,'SO2'!$B:$B,$A22,'SO2'!$A:$A,"RESSO2")+SUMIFS('SO2'!F:F,'SO2'!$B:$B,$A22,'SO2'!$A:$A,"RSSSO2")+SUMIFS('SO2'!F:F,'SO2'!$B:$B,$A22,'SO2'!$A:$A,"TRNSO2")</f>
        <v>2913.4877365982447</v>
      </c>
      <c r="F22" s="15">
        <f>SUMIFS('SO2'!G:G,'SO2'!$B:$B,$A22,'SO2'!$A:$A,"BIOESO2")+SUMIFS('SO2'!G:G,'SO2'!$B:$B,$A22,'SO2'!$A:$A,"COMSO2")+SUMIFS('SO2'!G:G,'SO2'!$B:$B,$A22,'SO2'!$A:$A,"ELCSO2")+SUMIFS('SO2'!G:G,'SO2'!$B:$B,$A22,'SO2'!$A:$A,"ETHSO2")+SUMIFS('SO2'!G:G,'SO2'!$B:$B,$A22,'SO2'!$A:$A,"INDSO2")+SUMIFS('SO2'!G:G,'SO2'!$B:$B,$A22,'SO2'!$A:$A,"REFSO2")+SUMIFS('SO2'!G:G,'SO2'!$B:$B,$A22,'SO2'!$A:$A,"RESSO2")+SUMIFS('SO2'!G:G,'SO2'!$B:$B,$A22,'SO2'!$A:$A,"RSSSO2")+SUMIFS('SO2'!G:G,'SO2'!$B:$B,$A22,'SO2'!$A:$A,"TRNSO2")</f>
        <v>2219.8590608563154</v>
      </c>
      <c r="G22" s="15">
        <f>SUMIFS('SO2'!H:H,'SO2'!$B:$B,$A22,'SO2'!$A:$A,"BIOESO2")+SUMIFS('SO2'!H:H,'SO2'!$B:$B,$A22,'SO2'!$A:$A,"COMSO2")+SUMIFS('SO2'!H:H,'SO2'!$B:$B,$A22,'SO2'!$A:$A,"ELCSO2")+SUMIFS('SO2'!H:H,'SO2'!$B:$B,$A22,'SO2'!$A:$A,"ETHSO2")+SUMIFS('SO2'!H:H,'SO2'!$B:$B,$A22,'SO2'!$A:$A,"INDSO2")+SUMIFS('SO2'!H:H,'SO2'!$B:$B,$A22,'SO2'!$A:$A,"REFSO2")+SUMIFS('SO2'!H:H,'SO2'!$B:$B,$A22,'SO2'!$A:$A,"RESSO2")+SUMIFS('SO2'!H:H,'SO2'!$B:$B,$A22,'SO2'!$A:$A,"RSSSO2")+SUMIFS('SO2'!H:H,'SO2'!$B:$B,$A22,'SO2'!$A:$A,"TRNSO2")</f>
        <v>1725.723503654968</v>
      </c>
      <c r="H22" s="15">
        <f>SUMIFS('SO2'!I:I,'SO2'!$B:$B,$A22,'SO2'!$A:$A,"BIOESO2")+SUMIFS('SO2'!I:I,'SO2'!$B:$B,$A22,'SO2'!$A:$A,"COMSO2")+SUMIFS('SO2'!I:I,'SO2'!$B:$B,$A22,'SO2'!$A:$A,"ELCSO2")+SUMIFS('SO2'!I:I,'SO2'!$B:$B,$A22,'SO2'!$A:$A,"ETHSO2")+SUMIFS('SO2'!I:I,'SO2'!$B:$B,$A22,'SO2'!$A:$A,"INDSO2")+SUMIFS('SO2'!I:I,'SO2'!$B:$B,$A22,'SO2'!$A:$A,"REFSO2")+SUMIFS('SO2'!I:I,'SO2'!$B:$B,$A22,'SO2'!$A:$A,"RESSO2")+SUMIFS('SO2'!I:I,'SO2'!$B:$B,$A22,'SO2'!$A:$A,"RSSSO2")+SUMIFS('SO2'!I:I,'SO2'!$B:$B,$A22,'SO2'!$A:$A,"TRNSO2")</f>
        <v>1596.2245637071644</v>
      </c>
      <c r="I22" s="15">
        <f>SUMIFS('SO2'!J:J,'SO2'!$B:$B,$A22,'SO2'!$A:$A,"BIOESO2")+SUMIFS('SO2'!J:J,'SO2'!$B:$B,$A22,'SO2'!$A:$A,"COMSO2")+SUMIFS('SO2'!J:J,'SO2'!$B:$B,$A22,'SO2'!$A:$A,"ELCSO2")+SUMIFS('SO2'!J:J,'SO2'!$B:$B,$A22,'SO2'!$A:$A,"ETHSO2")+SUMIFS('SO2'!J:J,'SO2'!$B:$B,$A22,'SO2'!$A:$A,"INDSO2")+SUMIFS('SO2'!J:J,'SO2'!$B:$B,$A22,'SO2'!$A:$A,"REFSO2")+SUMIFS('SO2'!J:J,'SO2'!$B:$B,$A22,'SO2'!$A:$A,"RESSO2")+SUMIFS('SO2'!J:J,'SO2'!$B:$B,$A22,'SO2'!$A:$A,"RSSSO2")+SUMIFS('SO2'!J:J,'SO2'!$B:$B,$A22,'SO2'!$A:$A,"TRNSO2")</f>
        <v>1352.5041151168534</v>
      </c>
      <c r="J22" s="15">
        <f>SUMIFS('SO2'!K:K,'SO2'!$B:$B,$A22,'SO2'!$A:$A,"BIOESO2")+SUMIFS('SO2'!K:K,'SO2'!$B:$B,$A22,'SO2'!$A:$A,"COMSO2")+SUMIFS('SO2'!K:K,'SO2'!$B:$B,$A22,'SO2'!$A:$A,"ELCSO2")+SUMIFS('SO2'!K:K,'SO2'!$B:$B,$A22,'SO2'!$A:$A,"ETHSO2")+SUMIFS('SO2'!K:K,'SO2'!$B:$B,$A22,'SO2'!$A:$A,"INDSO2")+SUMIFS('SO2'!K:K,'SO2'!$B:$B,$A22,'SO2'!$A:$A,"REFSO2")+SUMIFS('SO2'!K:K,'SO2'!$B:$B,$A22,'SO2'!$A:$A,"RESSO2")+SUMIFS('SO2'!K:K,'SO2'!$B:$B,$A22,'SO2'!$A:$A,"RSSSO2")+SUMIFS('SO2'!K:K,'SO2'!$B:$B,$A22,'SO2'!$A:$A,"TRNSO2")</f>
        <v>1302.1478994820166</v>
      </c>
      <c r="K22" s="15">
        <f>SUMIFS('SO2'!L:L,'SO2'!$B:$B,$A22,'SO2'!$A:$A,"BIOESO2")+SUMIFS('SO2'!L:L,'SO2'!$B:$B,$A22,'SO2'!$A:$A,"COMSO2")+SUMIFS('SO2'!L:L,'SO2'!$B:$B,$A22,'SO2'!$A:$A,"ELCSO2")+SUMIFS('SO2'!L:L,'SO2'!$B:$B,$A22,'SO2'!$A:$A,"ETHSO2")+SUMIFS('SO2'!L:L,'SO2'!$B:$B,$A22,'SO2'!$A:$A,"INDSO2")+SUMIFS('SO2'!L:L,'SO2'!$B:$B,$A22,'SO2'!$A:$A,"REFSO2")+SUMIFS('SO2'!L:L,'SO2'!$B:$B,$A22,'SO2'!$A:$A,"RESSO2")+SUMIFS('SO2'!L:L,'SO2'!$B:$B,$A22,'SO2'!$A:$A,"RSSSO2")+SUMIFS('SO2'!L:L,'SO2'!$B:$B,$A22,'SO2'!$A:$A,"TRNSO2")</f>
        <v>1231.8565537909017</v>
      </c>
    </row>
    <row r="23" spans="1:11" x14ac:dyDescent="0.25">
      <c r="A23" s="2" t="s">
        <v>172</v>
      </c>
      <c r="B23" s="15">
        <f>SUMIFS('SO2'!C:C,'SO2'!$B:$B,$A23,'SO2'!$A:$A,"BIOESO2")+SUMIFS('SO2'!C:C,'SO2'!$B:$B,$A23,'SO2'!$A:$A,"COMSO2")+SUMIFS('SO2'!C:C,'SO2'!$B:$B,$A23,'SO2'!$A:$A,"ELCSO2")+SUMIFS('SO2'!C:C,'SO2'!$B:$B,$A23,'SO2'!$A:$A,"ETHSO2")+SUMIFS('SO2'!C:C,'SO2'!$B:$B,$A23,'SO2'!$A:$A,"INDSO2")+SUMIFS('SO2'!C:C,'SO2'!$B:$B,$A23,'SO2'!$A:$A,"REFSO2")+SUMIFS('SO2'!C:C,'SO2'!$B:$B,$A23,'SO2'!$A:$A,"RESSO2")+SUMIFS('SO2'!C:C,'SO2'!$B:$B,$A23,'SO2'!$A:$A,"RSSSO2")+SUMIFS('SO2'!C:C,'SO2'!$B:$B,$A23,'SO2'!$A:$A,"TRNSO2")</f>
        <v>7222.2731361951664</v>
      </c>
      <c r="C23" s="15">
        <f>SUMIFS('SO2'!D:D,'SO2'!$B:$B,$A23,'SO2'!$A:$A,"BIOESO2")+SUMIFS('SO2'!D:D,'SO2'!$B:$B,$A23,'SO2'!$A:$A,"COMSO2")+SUMIFS('SO2'!D:D,'SO2'!$B:$B,$A23,'SO2'!$A:$A,"ELCSO2")+SUMIFS('SO2'!D:D,'SO2'!$B:$B,$A23,'SO2'!$A:$A,"ETHSO2")+SUMIFS('SO2'!D:D,'SO2'!$B:$B,$A23,'SO2'!$A:$A,"INDSO2")+SUMIFS('SO2'!D:D,'SO2'!$B:$B,$A23,'SO2'!$A:$A,"REFSO2")+SUMIFS('SO2'!D:D,'SO2'!$B:$B,$A23,'SO2'!$A:$A,"RESSO2")+SUMIFS('SO2'!D:D,'SO2'!$B:$B,$A23,'SO2'!$A:$A,"RSSSO2")+SUMIFS('SO2'!D:D,'SO2'!$B:$B,$A23,'SO2'!$A:$A,"TRNSO2")</f>
        <v>5814.0135837404969</v>
      </c>
      <c r="D23" s="15">
        <f>SUMIFS('SO2'!E:E,'SO2'!$B:$B,$A23,'SO2'!$A:$A,"BIOESO2")+SUMIFS('SO2'!E:E,'SO2'!$B:$B,$A23,'SO2'!$A:$A,"COMSO2")+SUMIFS('SO2'!E:E,'SO2'!$B:$B,$A23,'SO2'!$A:$A,"ELCSO2")+SUMIFS('SO2'!E:E,'SO2'!$B:$B,$A23,'SO2'!$A:$A,"ETHSO2")+SUMIFS('SO2'!E:E,'SO2'!$B:$B,$A23,'SO2'!$A:$A,"INDSO2")+SUMIFS('SO2'!E:E,'SO2'!$B:$B,$A23,'SO2'!$A:$A,"REFSO2")+SUMIFS('SO2'!E:E,'SO2'!$B:$B,$A23,'SO2'!$A:$A,"RESSO2")+SUMIFS('SO2'!E:E,'SO2'!$B:$B,$A23,'SO2'!$A:$A,"RSSSO2")+SUMIFS('SO2'!E:E,'SO2'!$B:$B,$A23,'SO2'!$A:$A,"TRNSO2")</f>
        <v>3224.0742296758895</v>
      </c>
      <c r="E23" s="15">
        <f>SUMIFS('SO2'!F:F,'SO2'!$B:$B,$A23,'SO2'!$A:$A,"BIOESO2")+SUMIFS('SO2'!F:F,'SO2'!$B:$B,$A23,'SO2'!$A:$A,"COMSO2")+SUMIFS('SO2'!F:F,'SO2'!$B:$B,$A23,'SO2'!$A:$A,"ELCSO2")+SUMIFS('SO2'!F:F,'SO2'!$B:$B,$A23,'SO2'!$A:$A,"ETHSO2")+SUMIFS('SO2'!F:F,'SO2'!$B:$B,$A23,'SO2'!$A:$A,"INDSO2")+SUMIFS('SO2'!F:F,'SO2'!$B:$B,$A23,'SO2'!$A:$A,"REFSO2")+SUMIFS('SO2'!F:F,'SO2'!$B:$B,$A23,'SO2'!$A:$A,"RESSO2")+SUMIFS('SO2'!F:F,'SO2'!$B:$B,$A23,'SO2'!$A:$A,"RSSSO2")+SUMIFS('SO2'!F:F,'SO2'!$B:$B,$A23,'SO2'!$A:$A,"TRNSO2")</f>
        <v>2913.6665371751942</v>
      </c>
      <c r="F23" s="15">
        <f>SUMIFS('SO2'!G:G,'SO2'!$B:$B,$A23,'SO2'!$A:$A,"BIOESO2")+SUMIFS('SO2'!G:G,'SO2'!$B:$B,$A23,'SO2'!$A:$A,"COMSO2")+SUMIFS('SO2'!G:G,'SO2'!$B:$B,$A23,'SO2'!$A:$A,"ELCSO2")+SUMIFS('SO2'!G:G,'SO2'!$B:$B,$A23,'SO2'!$A:$A,"ETHSO2")+SUMIFS('SO2'!G:G,'SO2'!$B:$B,$A23,'SO2'!$A:$A,"INDSO2")+SUMIFS('SO2'!G:G,'SO2'!$B:$B,$A23,'SO2'!$A:$A,"REFSO2")+SUMIFS('SO2'!G:G,'SO2'!$B:$B,$A23,'SO2'!$A:$A,"RESSO2")+SUMIFS('SO2'!G:G,'SO2'!$B:$B,$A23,'SO2'!$A:$A,"RSSSO2")+SUMIFS('SO2'!G:G,'SO2'!$B:$B,$A23,'SO2'!$A:$A,"TRNSO2")</f>
        <v>2219.8590606665025</v>
      </c>
      <c r="G23" s="15">
        <f>SUMIFS('SO2'!H:H,'SO2'!$B:$B,$A23,'SO2'!$A:$A,"BIOESO2")+SUMIFS('SO2'!H:H,'SO2'!$B:$B,$A23,'SO2'!$A:$A,"COMSO2")+SUMIFS('SO2'!H:H,'SO2'!$B:$B,$A23,'SO2'!$A:$A,"ELCSO2")+SUMIFS('SO2'!H:H,'SO2'!$B:$B,$A23,'SO2'!$A:$A,"ETHSO2")+SUMIFS('SO2'!H:H,'SO2'!$B:$B,$A23,'SO2'!$A:$A,"INDSO2")+SUMIFS('SO2'!H:H,'SO2'!$B:$B,$A23,'SO2'!$A:$A,"REFSO2")+SUMIFS('SO2'!H:H,'SO2'!$B:$B,$A23,'SO2'!$A:$A,"RESSO2")+SUMIFS('SO2'!H:H,'SO2'!$B:$B,$A23,'SO2'!$A:$A,"RSSSO2")+SUMIFS('SO2'!H:H,'SO2'!$B:$B,$A23,'SO2'!$A:$A,"TRNSO2")</f>
        <v>1725.7235036554259</v>
      </c>
      <c r="H23" s="15">
        <f>SUMIFS('SO2'!I:I,'SO2'!$B:$B,$A23,'SO2'!$A:$A,"BIOESO2")+SUMIFS('SO2'!I:I,'SO2'!$B:$B,$A23,'SO2'!$A:$A,"COMSO2")+SUMIFS('SO2'!I:I,'SO2'!$B:$B,$A23,'SO2'!$A:$A,"ELCSO2")+SUMIFS('SO2'!I:I,'SO2'!$B:$B,$A23,'SO2'!$A:$A,"ETHSO2")+SUMIFS('SO2'!I:I,'SO2'!$B:$B,$A23,'SO2'!$A:$A,"INDSO2")+SUMIFS('SO2'!I:I,'SO2'!$B:$B,$A23,'SO2'!$A:$A,"REFSO2")+SUMIFS('SO2'!I:I,'SO2'!$B:$B,$A23,'SO2'!$A:$A,"RESSO2")+SUMIFS('SO2'!I:I,'SO2'!$B:$B,$A23,'SO2'!$A:$A,"RSSSO2")+SUMIFS('SO2'!I:I,'SO2'!$B:$B,$A23,'SO2'!$A:$A,"TRNSO2")</f>
        <v>1596.0407081671297</v>
      </c>
      <c r="I23" s="15">
        <f>SUMIFS('SO2'!J:J,'SO2'!$B:$B,$A23,'SO2'!$A:$A,"BIOESO2")+SUMIFS('SO2'!J:J,'SO2'!$B:$B,$A23,'SO2'!$A:$A,"COMSO2")+SUMIFS('SO2'!J:J,'SO2'!$B:$B,$A23,'SO2'!$A:$A,"ELCSO2")+SUMIFS('SO2'!J:J,'SO2'!$B:$B,$A23,'SO2'!$A:$A,"ETHSO2")+SUMIFS('SO2'!J:J,'SO2'!$B:$B,$A23,'SO2'!$A:$A,"INDSO2")+SUMIFS('SO2'!J:J,'SO2'!$B:$B,$A23,'SO2'!$A:$A,"REFSO2")+SUMIFS('SO2'!J:J,'SO2'!$B:$B,$A23,'SO2'!$A:$A,"RESSO2")+SUMIFS('SO2'!J:J,'SO2'!$B:$B,$A23,'SO2'!$A:$A,"RSSSO2")+SUMIFS('SO2'!J:J,'SO2'!$B:$B,$A23,'SO2'!$A:$A,"TRNSO2")</f>
        <v>1352.5041151170819</v>
      </c>
      <c r="J23" s="15">
        <f>SUMIFS('SO2'!K:K,'SO2'!$B:$B,$A23,'SO2'!$A:$A,"BIOESO2")+SUMIFS('SO2'!K:K,'SO2'!$B:$B,$A23,'SO2'!$A:$A,"COMSO2")+SUMIFS('SO2'!K:K,'SO2'!$B:$B,$A23,'SO2'!$A:$A,"ELCSO2")+SUMIFS('SO2'!K:K,'SO2'!$B:$B,$A23,'SO2'!$A:$A,"ETHSO2")+SUMIFS('SO2'!K:K,'SO2'!$B:$B,$A23,'SO2'!$A:$A,"INDSO2")+SUMIFS('SO2'!K:K,'SO2'!$B:$B,$A23,'SO2'!$A:$A,"REFSO2")+SUMIFS('SO2'!K:K,'SO2'!$B:$B,$A23,'SO2'!$A:$A,"RESSO2")+SUMIFS('SO2'!K:K,'SO2'!$B:$B,$A23,'SO2'!$A:$A,"RSSSO2")+SUMIFS('SO2'!K:K,'SO2'!$B:$B,$A23,'SO2'!$A:$A,"TRNSO2")</f>
        <v>1302.1478994825591</v>
      </c>
      <c r="K23" s="15">
        <f>SUMIFS('SO2'!L:L,'SO2'!$B:$B,$A23,'SO2'!$A:$A,"BIOESO2")+SUMIFS('SO2'!L:L,'SO2'!$B:$B,$A23,'SO2'!$A:$A,"COMSO2")+SUMIFS('SO2'!L:L,'SO2'!$B:$B,$A23,'SO2'!$A:$A,"ELCSO2")+SUMIFS('SO2'!L:L,'SO2'!$B:$B,$A23,'SO2'!$A:$A,"ETHSO2")+SUMIFS('SO2'!L:L,'SO2'!$B:$B,$A23,'SO2'!$A:$A,"INDSO2")+SUMIFS('SO2'!L:L,'SO2'!$B:$B,$A23,'SO2'!$A:$A,"REFSO2")+SUMIFS('SO2'!L:L,'SO2'!$B:$B,$A23,'SO2'!$A:$A,"RESSO2")+SUMIFS('SO2'!L:L,'SO2'!$B:$B,$A23,'SO2'!$A:$A,"RSSSO2")+SUMIFS('SO2'!L:L,'SO2'!$B:$B,$A23,'SO2'!$A:$A,"TRNSO2")</f>
        <v>1228.5806915677285</v>
      </c>
    </row>
    <row r="24" spans="1:11" x14ac:dyDescent="0.25">
      <c r="A24" s="2" t="s">
        <v>173</v>
      </c>
      <c r="B24" s="15">
        <f>SUMIFS('SO2'!C:C,'SO2'!$B:$B,$A24,'SO2'!$A:$A,"BIOESO2")+SUMIFS('SO2'!C:C,'SO2'!$B:$B,$A24,'SO2'!$A:$A,"COMSO2")+SUMIFS('SO2'!C:C,'SO2'!$B:$B,$A24,'SO2'!$A:$A,"ELCSO2")+SUMIFS('SO2'!C:C,'SO2'!$B:$B,$A24,'SO2'!$A:$A,"ETHSO2")+SUMIFS('SO2'!C:C,'SO2'!$B:$B,$A24,'SO2'!$A:$A,"INDSO2")+SUMIFS('SO2'!C:C,'SO2'!$B:$B,$A24,'SO2'!$A:$A,"REFSO2")+SUMIFS('SO2'!C:C,'SO2'!$B:$B,$A24,'SO2'!$A:$A,"RESSO2")+SUMIFS('SO2'!C:C,'SO2'!$B:$B,$A24,'SO2'!$A:$A,"RSSSO2")+SUMIFS('SO2'!C:C,'SO2'!$B:$B,$A24,'SO2'!$A:$A,"TRNSO2")</f>
        <v>7219.9655395268128</v>
      </c>
      <c r="C24" s="15">
        <f>SUMIFS('SO2'!D:D,'SO2'!$B:$B,$A24,'SO2'!$A:$A,"BIOESO2")+SUMIFS('SO2'!D:D,'SO2'!$B:$B,$A24,'SO2'!$A:$A,"COMSO2")+SUMIFS('SO2'!D:D,'SO2'!$B:$B,$A24,'SO2'!$A:$A,"ELCSO2")+SUMIFS('SO2'!D:D,'SO2'!$B:$B,$A24,'SO2'!$A:$A,"ETHSO2")+SUMIFS('SO2'!D:D,'SO2'!$B:$B,$A24,'SO2'!$A:$A,"INDSO2")+SUMIFS('SO2'!D:D,'SO2'!$B:$B,$A24,'SO2'!$A:$A,"REFSO2")+SUMIFS('SO2'!D:D,'SO2'!$B:$B,$A24,'SO2'!$A:$A,"RESSO2")+SUMIFS('SO2'!D:D,'SO2'!$B:$B,$A24,'SO2'!$A:$A,"RSSSO2")+SUMIFS('SO2'!D:D,'SO2'!$B:$B,$A24,'SO2'!$A:$A,"TRNSO2")</f>
        <v>5811.6916514215372</v>
      </c>
      <c r="D24" s="15">
        <f>SUMIFS('SO2'!E:E,'SO2'!$B:$B,$A24,'SO2'!$A:$A,"BIOESO2")+SUMIFS('SO2'!E:E,'SO2'!$B:$B,$A24,'SO2'!$A:$A,"COMSO2")+SUMIFS('SO2'!E:E,'SO2'!$B:$B,$A24,'SO2'!$A:$A,"ELCSO2")+SUMIFS('SO2'!E:E,'SO2'!$B:$B,$A24,'SO2'!$A:$A,"ETHSO2")+SUMIFS('SO2'!E:E,'SO2'!$B:$B,$A24,'SO2'!$A:$A,"INDSO2")+SUMIFS('SO2'!E:E,'SO2'!$B:$B,$A24,'SO2'!$A:$A,"REFSO2")+SUMIFS('SO2'!E:E,'SO2'!$B:$B,$A24,'SO2'!$A:$A,"RESSO2")+SUMIFS('SO2'!E:E,'SO2'!$B:$B,$A24,'SO2'!$A:$A,"RSSSO2")+SUMIFS('SO2'!E:E,'SO2'!$B:$B,$A24,'SO2'!$A:$A,"TRNSO2")</f>
        <v>3222.5104438546764</v>
      </c>
      <c r="E24" s="15">
        <f>SUMIFS('SO2'!F:F,'SO2'!$B:$B,$A24,'SO2'!$A:$A,"BIOESO2")+SUMIFS('SO2'!F:F,'SO2'!$B:$B,$A24,'SO2'!$A:$A,"COMSO2")+SUMIFS('SO2'!F:F,'SO2'!$B:$B,$A24,'SO2'!$A:$A,"ELCSO2")+SUMIFS('SO2'!F:F,'SO2'!$B:$B,$A24,'SO2'!$A:$A,"ETHSO2")+SUMIFS('SO2'!F:F,'SO2'!$B:$B,$A24,'SO2'!$A:$A,"INDSO2")+SUMIFS('SO2'!F:F,'SO2'!$B:$B,$A24,'SO2'!$A:$A,"REFSO2")+SUMIFS('SO2'!F:F,'SO2'!$B:$B,$A24,'SO2'!$A:$A,"RESSO2")+SUMIFS('SO2'!F:F,'SO2'!$B:$B,$A24,'SO2'!$A:$A,"RSSSO2")+SUMIFS('SO2'!F:F,'SO2'!$B:$B,$A24,'SO2'!$A:$A,"TRNSO2")</f>
        <v>2910.4983537677449</v>
      </c>
      <c r="F24" s="15">
        <f>SUMIFS('SO2'!G:G,'SO2'!$B:$B,$A24,'SO2'!$A:$A,"BIOESO2")+SUMIFS('SO2'!G:G,'SO2'!$B:$B,$A24,'SO2'!$A:$A,"COMSO2")+SUMIFS('SO2'!G:G,'SO2'!$B:$B,$A24,'SO2'!$A:$A,"ELCSO2")+SUMIFS('SO2'!G:G,'SO2'!$B:$B,$A24,'SO2'!$A:$A,"ETHSO2")+SUMIFS('SO2'!G:G,'SO2'!$B:$B,$A24,'SO2'!$A:$A,"INDSO2")+SUMIFS('SO2'!G:G,'SO2'!$B:$B,$A24,'SO2'!$A:$A,"REFSO2")+SUMIFS('SO2'!G:G,'SO2'!$B:$B,$A24,'SO2'!$A:$A,"RESSO2")+SUMIFS('SO2'!G:G,'SO2'!$B:$B,$A24,'SO2'!$A:$A,"RSSSO2")+SUMIFS('SO2'!G:G,'SO2'!$B:$B,$A24,'SO2'!$A:$A,"TRNSO2")</f>
        <v>2225.6671575970799</v>
      </c>
      <c r="G24" s="15">
        <f>SUMIFS('SO2'!H:H,'SO2'!$B:$B,$A24,'SO2'!$A:$A,"BIOESO2")+SUMIFS('SO2'!H:H,'SO2'!$B:$B,$A24,'SO2'!$A:$A,"COMSO2")+SUMIFS('SO2'!H:H,'SO2'!$B:$B,$A24,'SO2'!$A:$A,"ELCSO2")+SUMIFS('SO2'!H:H,'SO2'!$B:$B,$A24,'SO2'!$A:$A,"ETHSO2")+SUMIFS('SO2'!H:H,'SO2'!$B:$B,$A24,'SO2'!$A:$A,"INDSO2")+SUMIFS('SO2'!H:H,'SO2'!$B:$B,$A24,'SO2'!$A:$A,"REFSO2")+SUMIFS('SO2'!H:H,'SO2'!$B:$B,$A24,'SO2'!$A:$A,"RESSO2")+SUMIFS('SO2'!H:H,'SO2'!$B:$B,$A24,'SO2'!$A:$A,"RSSSO2")+SUMIFS('SO2'!H:H,'SO2'!$B:$B,$A24,'SO2'!$A:$A,"TRNSO2")</f>
        <v>1723.8900386782068</v>
      </c>
      <c r="H24" s="15">
        <f>SUMIFS('SO2'!I:I,'SO2'!$B:$B,$A24,'SO2'!$A:$A,"BIOESO2")+SUMIFS('SO2'!I:I,'SO2'!$B:$B,$A24,'SO2'!$A:$A,"COMSO2")+SUMIFS('SO2'!I:I,'SO2'!$B:$B,$A24,'SO2'!$A:$A,"ELCSO2")+SUMIFS('SO2'!I:I,'SO2'!$B:$B,$A24,'SO2'!$A:$A,"ETHSO2")+SUMIFS('SO2'!I:I,'SO2'!$B:$B,$A24,'SO2'!$A:$A,"INDSO2")+SUMIFS('SO2'!I:I,'SO2'!$B:$B,$A24,'SO2'!$A:$A,"REFSO2")+SUMIFS('SO2'!I:I,'SO2'!$B:$B,$A24,'SO2'!$A:$A,"RESSO2")+SUMIFS('SO2'!I:I,'SO2'!$B:$B,$A24,'SO2'!$A:$A,"RSSSO2")+SUMIFS('SO2'!I:I,'SO2'!$B:$B,$A24,'SO2'!$A:$A,"TRNSO2")</f>
        <v>1606.2650258831425</v>
      </c>
      <c r="I24" s="15">
        <f>SUMIFS('SO2'!J:J,'SO2'!$B:$B,$A24,'SO2'!$A:$A,"BIOESO2")+SUMIFS('SO2'!J:J,'SO2'!$B:$B,$A24,'SO2'!$A:$A,"COMSO2")+SUMIFS('SO2'!J:J,'SO2'!$B:$B,$A24,'SO2'!$A:$A,"ELCSO2")+SUMIFS('SO2'!J:J,'SO2'!$B:$B,$A24,'SO2'!$A:$A,"ETHSO2")+SUMIFS('SO2'!J:J,'SO2'!$B:$B,$A24,'SO2'!$A:$A,"INDSO2")+SUMIFS('SO2'!J:J,'SO2'!$B:$B,$A24,'SO2'!$A:$A,"REFSO2")+SUMIFS('SO2'!J:J,'SO2'!$B:$B,$A24,'SO2'!$A:$A,"RESSO2")+SUMIFS('SO2'!J:J,'SO2'!$B:$B,$A24,'SO2'!$A:$A,"RSSSO2")+SUMIFS('SO2'!J:J,'SO2'!$B:$B,$A24,'SO2'!$A:$A,"TRNSO2")</f>
        <v>1352.7990414797507</v>
      </c>
      <c r="J24" s="15">
        <f>SUMIFS('SO2'!K:K,'SO2'!$B:$B,$A24,'SO2'!$A:$A,"BIOESO2")+SUMIFS('SO2'!K:K,'SO2'!$B:$B,$A24,'SO2'!$A:$A,"COMSO2")+SUMIFS('SO2'!K:K,'SO2'!$B:$B,$A24,'SO2'!$A:$A,"ELCSO2")+SUMIFS('SO2'!K:K,'SO2'!$B:$B,$A24,'SO2'!$A:$A,"ETHSO2")+SUMIFS('SO2'!K:K,'SO2'!$B:$B,$A24,'SO2'!$A:$A,"INDSO2")+SUMIFS('SO2'!K:K,'SO2'!$B:$B,$A24,'SO2'!$A:$A,"REFSO2")+SUMIFS('SO2'!K:K,'SO2'!$B:$B,$A24,'SO2'!$A:$A,"RESSO2")+SUMIFS('SO2'!K:K,'SO2'!$B:$B,$A24,'SO2'!$A:$A,"RSSSO2")+SUMIFS('SO2'!K:K,'SO2'!$B:$B,$A24,'SO2'!$A:$A,"TRNSO2")</f>
        <v>1306.0571844155609</v>
      </c>
      <c r="K24" s="15">
        <f>SUMIFS('SO2'!L:L,'SO2'!$B:$B,$A24,'SO2'!$A:$A,"BIOESO2")+SUMIFS('SO2'!L:L,'SO2'!$B:$B,$A24,'SO2'!$A:$A,"COMSO2")+SUMIFS('SO2'!L:L,'SO2'!$B:$B,$A24,'SO2'!$A:$A,"ELCSO2")+SUMIFS('SO2'!L:L,'SO2'!$B:$B,$A24,'SO2'!$A:$A,"ETHSO2")+SUMIFS('SO2'!L:L,'SO2'!$B:$B,$A24,'SO2'!$A:$A,"INDSO2")+SUMIFS('SO2'!L:L,'SO2'!$B:$B,$A24,'SO2'!$A:$A,"REFSO2")+SUMIFS('SO2'!L:L,'SO2'!$B:$B,$A24,'SO2'!$A:$A,"RESSO2")+SUMIFS('SO2'!L:L,'SO2'!$B:$B,$A24,'SO2'!$A:$A,"RSSSO2")+SUMIFS('SO2'!L:L,'SO2'!$B:$B,$A24,'SO2'!$A:$A,"TRNSO2")</f>
        <v>1249.5162557534561</v>
      </c>
    </row>
    <row r="25" spans="1:11" x14ac:dyDescent="0.25">
      <c r="A25" s="2" t="s">
        <v>174</v>
      </c>
      <c r="B25" s="15">
        <f>SUMIFS('SO2'!C:C,'SO2'!$B:$B,$A25,'SO2'!$A:$A,"BIOESO2")+SUMIFS('SO2'!C:C,'SO2'!$B:$B,$A25,'SO2'!$A:$A,"COMSO2")+SUMIFS('SO2'!C:C,'SO2'!$B:$B,$A25,'SO2'!$A:$A,"ELCSO2")+SUMIFS('SO2'!C:C,'SO2'!$B:$B,$A25,'SO2'!$A:$A,"ETHSO2")+SUMIFS('SO2'!C:C,'SO2'!$B:$B,$A25,'SO2'!$A:$A,"INDSO2")+SUMIFS('SO2'!C:C,'SO2'!$B:$B,$A25,'SO2'!$A:$A,"REFSO2")+SUMIFS('SO2'!C:C,'SO2'!$B:$B,$A25,'SO2'!$A:$A,"RESSO2")+SUMIFS('SO2'!C:C,'SO2'!$B:$B,$A25,'SO2'!$A:$A,"RSSSO2")+SUMIFS('SO2'!C:C,'SO2'!$B:$B,$A25,'SO2'!$A:$A,"TRNSO2")</f>
        <v>7219.9655395268128</v>
      </c>
      <c r="C25" s="15">
        <f>SUMIFS('SO2'!D:D,'SO2'!$B:$B,$A25,'SO2'!$A:$A,"BIOESO2")+SUMIFS('SO2'!D:D,'SO2'!$B:$B,$A25,'SO2'!$A:$A,"COMSO2")+SUMIFS('SO2'!D:D,'SO2'!$B:$B,$A25,'SO2'!$A:$A,"ELCSO2")+SUMIFS('SO2'!D:D,'SO2'!$B:$B,$A25,'SO2'!$A:$A,"ETHSO2")+SUMIFS('SO2'!D:D,'SO2'!$B:$B,$A25,'SO2'!$A:$A,"INDSO2")+SUMIFS('SO2'!D:D,'SO2'!$B:$B,$A25,'SO2'!$A:$A,"REFSO2")+SUMIFS('SO2'!D:D,'SO2'!$B:$B,$A25,'SO2'!$A:$A,"RESSO2")+SUMIFS('SO2'!D:D,'SO2'!$B:$B,$A25,'SO2'!$A:$A,"RSSSO2")+SUMIFS('SO2'!D:D,'SO2'!$B:$B,$A25,'SO2'!$A:$A,"TRNSO2")</f>
        <v>5811.6916514215482</v>
      </c>
      <c r="D25" s="15">
        <f>SUMIFS('SO2'!E:E,'SO2'!$B:$B,$A25,'SO2'!$A:$A,"BIOESO2")+SUMIFS('SO2'!E:E,'SO2'!$B:$B,$A25,'SO2'!$A:$A,"COMSO2")+SUMIFS('SO2'!E:E,'SO2'!$B:$B,$A25,'SO2'!$A:$A,"ELCSO2")+SUMIFS('SO2'!E:E,'SO2'!$B:$B,$A25,'SO2'!$A:$A,"ETHSO2")+SUMIFS('SO2'!E:E,'SO2'!$B:$B,$A25,'SO2'!$A:$A,"INDSO2")+SUMIFS('SO2'!E:E,'SO2'!$B:$B,$A25,'SO2'!$A:$A,"REFSO2")+SUMIFS('SO2'!E:E,'SO2'!$B:$B,$A25,'SO2'!$A:$A,"RESSO2")+SUMIFS('SO2'!E:E,'SO2'!$B:$B,$A25,'SO2'!$A:$A,"RSSSO2")+SUMIFS('SO2'!E:E,'SO2'!$B:$B,$A25,'SO2'!$A:$A,"TRNSO2")</f>
        <v>3222.5104438489752</v>
      </c>
      <c r="E25" s="15">
        <f>SUMIFS('SO2'!F:F,'SO2'!$B:$B,$A25,'SO2'!$A:$A,"BIOESO2")+SUMIFS('SO2'!F:F,'SO2'!$B:$B,$A25,'SO2'!$A:$A,"COMSO2")+SUMIFS('SO2'!F:F,'SO2'!$B:$B,$A25,'SO2'!$A:$A,"ELCSO2")+SUMIFS('SO2'!F:F,'SO2'!$B:$B,$A25,'SO2'!$A:$A,"ETHSO2")+SUMIFS('SO2'!F:F,'SO2'!$B:$B,$A25,'SO2'!$A:$A,"INDSO2")+SUMIFS('SO2'!F:F,'SO2'!$B:$B,$A25,'SO2'!$A:$A,"REFSO2")+SUMIFS('SO2'!F:F,'SO2'!$B:$B,$A25,'SO2'!$A:$A,"RESSO2")+SUMIFS('SO2'!F:F,'SO2'!$B:$B,$A25,'SO2'!$A:$A,"RSSSO2")+SUMIFS('SO2'!F:F,'SO2'!$B:$B,$A25,'SO2'!$A:$A,"TRNSO2")</f>
        <v>2911.0052629847291</v>
      </c>
      <c r="F25" s="15">
        <f>SUMIFS('SO2'!G:G,'SO2'!$B:$B,$A25,'SO2'!$A:$A,"BIOESO2")+SUMIFS('SO2'!G:G,'SO2'!$B:$B,$A25,'SO2'!$A:$A,"COMSO2")+SUMIFS('SO2'!G:G,'SO2'!$B:$B,$A25,'SO2'!$A:$A,"ELCSO2")+SUMIFS('SO2'!G:G,'SO2'!$B:$B,$A25,'SO2'!$A:$A,"ETHSO2")+SUMIFS('SO2'!G:G,'SO2'!$B:$B,$A25,'SO2'!$A:$A,"INDSO2")+SUMIFS('SO2'!G:G,'SO2'!$B:$B,$A25,'SO2'!$A:$A,"REFSO2")+SUMIFS('SO2'!G:G,'SO2'!$B:$B,$A25,'SO2'!$A:$A,"RESSO2")+SUMIFS('SO2'!G:G,'SO2'!$B:$B,$A25,'SO2'!$A:$A,"RSSSO2")+SUMIFS('SO2'!G:G,'SO2'!$B:$B,$A25,'SO2'!$A:$A,"TRNSO2")</f>
        <v>2225.6671575969481</v>
      </c>
      <c r="G25" s="15">
        <f>SUMIFS('SO2'!H:H,'SO2'!$B:$B,$A25,'SO2'!$A:$A,"BIOESO2")+SUMIFS('SO2'!H:H,'SO2'!$B:$B,$A25,'SO2'!$A:$A,"COMSO2")+SUMIFS('SO2'!H:H,'SO2'!$B:$B,$A25,'SO2'!$A:$A,"ELCSO2")+SUMIFS('SO2'!H:H,'SO2'!$B:$B,$A25,'SO2'!$A:$A,"ETHSO2")+SUMIFS('SO2'!H:H,'SO2'!$B:$B,$A25,'SO2'!$A:$A,"INDSO2")+SUMIFS('SO2'!H:H,'SO2'!$B:$B,$A25,'SO2'!$A:$A,"REFSO2")+SUMIFS('SO2'!H:H,'SO2'!$B:$B,$A25,'SO2'!$A:$A,"RESSO2")+SUMIFS('SO2'!H:H,'SO2'!$B:$B,$A25,'SO2'!$A:$A,"RSSSO2")+SUMIFS('SO2'!H:H,'SO2'!$B:$B,$A25,'SO2'!$A:$A,"TRNSO2")</f>
        <v>1723.890038678217</v>
      </c>
      <c r="H25" s="15">
        <f>SUMIFS('SO2'!I:I,'SO2'!$B:$B,$A25,'SO2'!$A:$A,"BIOESO2")+SUMIFS('SO2'!I:I,'SO2'!$B:$B,$A25,'SO2'!$A:$A,"COMSO2")+SUMIFS('SO2'!I:I,'SO2'!$B:$B,$A25,'SO2'!$A:$A,"ELCSO2")+SUMIFS('SO2'!I:I,'SO2'!$B:$B,$A25,'SO2'!$A:$A,"ETHSO2")+SUMIFS('SO2'!I:I,'SO2'!$B:$B,$A25,'SO2'!$A:$A,"INDSO2")+SUMIFS('SO2'!I:I,'SO2'!$B:$B,$A25,'SO2'!$A:$A,"REFSO2")+SUMIFS('SO2'!I:I,'SO2'!$B:$B,$A25,'SO2'!$A:$A,"RESSO2")+SUMIFS('SO2'!I:I,'SO2'!$B:$B,$A25,'SO2'!$A:$A,"RSSSO2")+SUMIFS('SO2'!I:I,'SO2'!$B:$B,$A25,'SO2'!$A:$A,"TRNSO2")</f>
        <v>1606.2650258850458</v>
      </c>
      <c r="I25" s="15">
        <f>SUMIFS('SO2'!J:J,'SO2'!$B:$B,$A25,'SO2'!$A:$A,"BIOESO2")+SUMIFS('SO2'!J:J,'SO2'!$B:$B,$A25,'SO2'!$A:$A,"COMSO2")+SUMIFS('SO2'!J:J,'SO2'!$B:$B,$A25,'SO2'!$A:$A,"ELCSO2")+SUMIFS('SO2'!J:J,'SO2'!$B:$B,$A25,'SO2'!$A:$A,"ETHSO2")+SUMIFS('SO2'!J:J,'SO2'!$B:$B,$A25,'SO2'!$A:$A,"INDSO2")+SUMIFS('SO2'!J:J,'SO2'!$B:$B,$A25,'SO2'!$A:$A,"REFSO2")+SUMIFS('SO2'!J:J,'SO2'!$B:$B,$A25,'SO2'!$A:$A,"RESSO2")+SUMIFS('SO2'!J:J,'SO2'!$B:$B,$A25,'SO2'!$A:$A,"RSSSO2")+SUMIFS('SO2'!J:J,'SO2'!$B:$B,$A25,'SO2'!$A:$A,"TRNSO2")</f>
        <v>1352.7990414797484</v>
      </c>
      <c r="J25" s="15">
        <f>SUMIFS('SO2'!K:K,'SO2'!$B:$B,$A25,'SO2'!$A:$A,"BIOESO2")+SUMIFS('SO2'!K:K,'SO2'!$B:$B,$A25,'SO2'!$A:$A,"COMSO2")+SUMIFS('SO2'!K:K,'SO2'!$B:$B,$A25,'SO2'!$A:$A,"ELCSO2")+SUMIFS('SO2'!K:K,'SO2'!$B:$B,$A25,'SO2'!$A:$A,"ETHSO2")+SUMIFS('SO2'!K:K,'SO2'!$B:$B,$A25,'SO2'!$A:$A,"INDSO2")+SUMIFS('SO2'!K:K,'SO2'!$B:$B,$A25,'SO2'!$A:$A,"REFSO2")+SUMIFS('SO2'!K:K,'SO2'!$B:$B,$A25,'SO2'!$A:$A,"RESSO2")+SUMIFS('SO2'!K:K,'SO2'!$B:$B,$A25,'SO2'!$A:$A,"RSSSO2")+SUMIFS('SO2'!K:K,'SO2'!$B:$B,$A25,'SO2'!$A:$A,"TRNSO2")</f>
        <v>1306.0571844154783</v>
      </c>
      <c r="K25" s="15">
        <f>SUMIFS('SO2'!L:L,'SO2'!$B:$B,$A25,'SO2'!$A:$A,"BIOESO2")+SUMIFS('SO2'!L:L,'SO2'!$B:$B,$A25,'SO2'!$A:$A,"COMSO2")+SUMIFS('SO2'!L:L,'SO2'!$B:$B,$A25,'SO2'!$A:$A,"ELCSO2")+SUMIFS('SO2'!L:L,'SO2'!$B:$B,$A25,'SO2'!$A:$A,"ETHSO2")+SUMIFS('SO2'!L:L,'SO2'!$B:$B,$A25,'SO2'!$A:$A,"INDSO2")+SUMIFS('SO2'!L:L,'SO2'!$B:$B,$A25,'SO2'!$A:$A,"REFSO2")+SUMIFS('SO2'!L:L,'SO2'!$B:$B,$A25,'SO2'!$A:$A,"RESSO2")+SUMIFS('SO2'!L:L,'SO2'!$B:$B,$A25,'SO2'!$A:$A,"RSSSO2")+SUMIFS('SO2'!L:L,'SO2'!$B:$B,$A25,'SO2'!$A:$A,"TRNSO2")</f>
        <v>1249.5162557534686</v>
      </c>
    </row>
    <row r="26" spans="1:11" x14ac:dyDescent="0.25">
      <c r="A26" s="2" t="s">
        <v>175</v>
      </c>
      <c r="B26" s="15">
        <f>SUMIFS('SO2'!C:C,'SO2'!$B:$B,$A26,'SO2'!$A:$A,"BIOESO2")+SUMIFS('SO2'!C:C,'SO2'!$B:$B,$A26,'SO2'!$A:$A,"COMSO2")+SUMIFS('SO2'!C:C,'SO2'!$B:$B,$A26,'SO2'!$A:$A,"ELCSO2")+SUMIFS('SO2'!C:C,'SO2'!$B:$B,$A26,'SO2'!$A:$A,"ETHSO2")+SUMIFS('SO2'!C:C,'SO2'!$B:$B,$A26,'SO2'!$A:$A,"INDSO2")+SUMIFS('SO2'!C:C,'SO2'!$B:$B,$A26,'SO2'!$A:$A,"REFSO2")+SUMIFS('SO2'!C:C,'SO2'!$B:$B,$A26,'SO2'!$A:$A,"RESSO2")+SUMIFS('SO2'!C:C,'SO2'!$B:$B,$A26,'SO2'!$A:$A,"RSSSO2")+SUMIFS('SO2'!C:C,'SO2'!$B:$B,$A26,'SO2'!$A:$A,"TRNSO2")</f>
        <v>7219.9655395268137</v>
      </c>
      <c r="C26" s="15">
        <f>SUMIFS('SO2'!D:D,'SO2'!$B:$B,$A26,'SO2'!$A:$A,"BIOESO2")+SUMIFS('SO2'!D:D,'SO2'!$B:$B,$A26,'SO2'!$A:$A,"COMSO2")+SUMIFS('SO2'!D:D,'SO2'!$B:$B,$A26,'SO2'!$A:$A,"ELCSO2")+SUMIFS('SO2'!D:D,'SO2'!$B:$B,$A26,'SO2'!$A:$A,"ETHSO2")+SUMIFS('SO2'!D:D,'SO2'!$B:$B,$A26,'SO2'!$A:$A,"INDSO2")+SUMIFS('SO2'!D:D,'SO2'!$B:$B,$A26,'SO2'!$A:$A,"REFSO2")+SUMIFS('SO2'!D:D,'SO2'!$B:$B,$A26,'SO2'!$A:$A,"RESSO2")+SUMIFS('SO2'!D:D,'SO2'!$B:$B,$A26,'SO2'!$A:$A,"RSSSO2")+SUMIFS('SO2'!D:D,'SO2'!$B:$B,$A26,'SO2'!$A:$A,"TRNSO2")</f>
        <v>5811.6916514215418</v>
      </c>
      <c r="D26" s="15">
        <f>SUMIFS('SO2'!E:E,'SO2'!$B:$B,$A26,'SO2'!$A:$A,"BIOESO2")+SUMIFS('SO2'!E:E,'SO2'!$B:$B,$A26,'SO2'!$A:$A,"COMSO2")+SUMIFS('SO2'!E:E,'SO2'!$B:$B,$A26,'SO2'!$A:$A,"ELCSO2")+SUMIFS('SO2'!E:E,'SO2'!$B:$B,$A26,'SO2'!$A:$A,"ETHSO2")+SUMIFS('SO2'!E:E,'SO2'!$B:$B,$A26,'SO2'!$A:$A,"INDSO2")+SUMIFS('SO2'!E:E,'SO2'!$B:$B,$A26,'SO2'!$A:$A,"REFSO2")+SUMIFS('SO2'!E:E,'SO2'!$B:$B,$A26,'SO2'!$A:$A,"RESSO2")+SUMIFS('SO2'!E:E,'SO2'!$B:$B,$A26,'SO2'!$A:$A,"RSSSO2")+SUMIFS('SO2'!E:E,'SO2'!$B:$B,$A26,'SO2'!$A:$A,"TRNSO2")</f>
        <v>3222.5104438532003</v>
      </c>
      <c r="E26" s="15">
        <f>SUMIFS('SO2'!F:F,'SO2'!$B:$B,$A26,'SO2'!$A:$A,"BIOESO2")+SUMIFS('SO2'!F:F,'SO2'!$B:$B,$A26,'SO2'!$A:$A,"COMSO2")+SUMIFS('SO2'!F:F,'SO2'!$B:$B,$A26,'SO2'!$A:$A,"ELCSO2")+SUMIFS('SO2'!F:F,'SO2'!$B:$B,$A26,'SO2'!$A:$A,"ETHSO2")+SUMIFS('SO2'!F:F,'SO2'!$B:$B,$A26,'SO2'!$A:$A,"INDSO2")+SUMIFS('SO2'!F:F,'SO2'!$B:$B,$A26,'SO2'!$A:$A,"REFSO2")+SUMIFS('SO2'!F:F,'SO2'!$B:$B,$A26,'SO2'!$A:$A,"RESSO2")+SUMIFS('SO2'!F:F,'SO2'!$B:$B,$A26,'SO2'!$A:$A,"RSSSO2")+SUMIFS('SO2'!F:F,'SO2'!$B:$B,$A26,'SO2'!$A:$A,"TRNSO2")</f>
        <v>2910.7888452461452</v>
      </c>
      <c r="F26" s="15">
        <f>SUMIFS('SO2'!G:G,'SO2'!$B:$B,$A26,'SO2'!$A:$A,"BIOESO2")+SUMIFS('SO2'!G:G,'SO2'!$B:$B,$A26,'SO2'!$A:$A,"COMSO2")+SUMIFS('SO2'!G:G,'SO2'!$B:$B,$A26,'SO2'!$A:$A,"ELCSO2")+SUMIFS('SO2'!G:G,'SO2'!$B:$B,$A26,'SO2'!$A:$A,"ETHSO2")+SUMIFS('SO2'!G:G,'SO2'!$B:$B,$A26,'SO2'!$A:$A,"INDSO2")+SUMIFS('SO2'!G:G,'SO2'!$B:$B,$A26,'SO2'!$A:$A,"REFSO2")+SUMIFS('SO2'!G:G,'SO2'!$B:$B,$A26,'SO2'!$A:$A,"RESSO2")+SUMIFS('SO2'!G:G,'SO2'!$B:$B,$A26,'SO2'!$A:$A,"RSSSO2")+SUMIFS('SO2'!G:G,'SO2'!$B:$B,$A26,'SO2'!$A:$A,"TRNSO2")</f>
        <v>2225.6671575970659</v>
      </c>
      <c r="G26" s="15">
        <f>SUMIFS('SO2'!H:H,'SO2'!$B:$B,$A26,'SO2'!$A:$A,"BIOESO2")+SUMIFS('SO2'!H:H,'SO2'!$B:$B,$A26,'SO2'!$A:$A,"COMSO2")+SUMIFS('SO2'!H:H,'SO2'!$B:$B,$A26,'SO2'!$A:$A,"ELCSO2")+SUMIFS('SO2'!H:H,'SO2'!$B:$B,$A26,'SO2'!$A:$A,"ETHSO2")+SUMIFS('SO2'!H:H,'SO2'!$B:$B,$A26,'SO2'!$A:$A,"INDSO2")+SUMIFS('SO2'!H:H,'SO2'!$B:$B,$A26,'SO2'!$A:$A,"REFSO2")+SUMIFS('SO2'!H:H,'SO2'!$B:$B,$A26,'SO2'!$A:$A,"RESSO2")+SUMIFS('SO2'!H:H,'SO2'!$B:$B,$A26,'SO2'!$A:$A,"RSSSO2")+SUMIFS('SO2'!H:H,'SO2'!$B:$B,$A26,'SO2'!$A:$A,"TRNSO2")</f>
        <v>1723.8900386782075</v>
      </c>
      <c r="H26" s="15">
        <f>SUMIFS('SO2'!I:I,'SO2'!$B:$B,$A26,'SO2'!$A:$A,"BIOESO2")+SUMIFS('SO2'!I:I,'SO2'!$B:$B,$A26,'SO2'!$A:$A,"COMSO2")+SUMIFS('SO2'!I:I,'SO2'!$B:$B,$A26,'SO2'!$A:$A,"ELCSO2")+SUMIFS('SO2'!I:I,'SO2'!$B:$B,$A26,'SO2'!$A:$A,"ETHSO2")+SUMIFS('SO2'!I:I,'SO2'!$B:$B,$A26,'SO2'!$A:$A,"INDSO2")+SUMIFS('SO2'!I:I,'SO2'!$B:$B,$A26,'SO2'!$A:$A,"REFSO2")+SUMIFS('SO2'!I:I,'SO2'!$B:$B,$A26,'SO2'!$A:$A,"RESSO2")+SUMIFS('SO2'!I:I,'SO2'!$B:$B,$A26,'SO2'!$A:$A,"RSSSO2")+SUMIFS('SO2'!I:I,'SO2'!$B:$B,$A26,'SO2'!$A:$A,"TRNSO2")</f>
        <v>1606.2650258819299</v>
      </c>
      <c r="I26" s="15">
        <f>SUMIFS('SO2'!J:J,'SO2'!$B:$B,$A26,'SO2'!$A:$A,"BIOESO2")+SUMIFS('SO2'!J:J,'SO2'!$B:$B,$A26,'SO2'!$A:$A,"COMSO2")+SUMIFS('SO2'!J:J,'SO2'!$B:$B,$A26,'SO2'!$A:$A,"ELCSO2")+SUMIFS('SO2'!J:J,'SO2'!$B:$B,$A26,'SO2'!$A:$A,"ETHSO2")+SUMIFS('SO2'!J:J,'SO2'!$B:$B,$A26,'SO2'!$A:$A,"INDSO2")+SUMIFS('SO2'!J:J,'SO2'!$B:$B,$A26,'SO2'!$A:$A,"REFSO2")+SUMIFS('SO2'!J:J,'SO2'!$B:$B,$A26,'SO2'!$A:$A,"RESSO2")+SUMIFS('SO2'!J:J,'SO2'!$B:$B,$A26,'SO2'!$A:$A,"RSSSO2")+SUMIFS('SO2'!J:J,'SO2'!$B:$B,$A26,'SO2'!$A:$A,"TRNSO2")</f>
        <v>1352.7980621595239</v>
      </c>
      <c r="J26" s="15">
        <f>SUMIFS('SO2'!K:K,'SO2'!$B:$B,$A26,'SO2'!$A:$A,"BIOESO2")+SUMIFS('SO2'!K:K,'SO2'!$B:$B,$A26,'SO2'!$A:$A,"COMSO2")+SUMIFS('SO2'!K:K,'SO2'!$B:$B,$A26,'SO2'!$A:$A,"ELCSO2")+SUMIFS('SO2'!K:K,'SO2'!$B:$B,$A26,'SO2'!$A:$A,"ETHSO2")+SUMIFS('SO2'!K:K,'SO2'!$B:$B,$A26,'SO2'!$A:$A,"INDSO2")+SUMIFS('SO2'!K:K,'SO2'!$B:$B,$A26,'SO2'!$A:$A,"REFSO2")+SUMIFS('SO2'!K:K,'SO2'!$B:$B,$A26,'SO2'!$A:$A,"RESSO2")+SUMIFS('SO2'!K:K,'SO2'!$B:$B,$A26,'SO2'!$A:$A,"RSSSO2")+SUMIFS('SO2'!K:K,'SO2'!$B:$B,$A26,'SO2'!$A:$A,"TRNSO2")</f>
        <v>1306.0571844154558</v>
      </c>
      <c r="K26" s="15">
        <f>SUMIFS('SO2'!L:L,'SO2'!$B:$B,$A26,'SO2'!$A:$A,"BIOESO2")+SUMIFS('SO2'!L:L,'SO2'!$B:$B,$A26,'SO2'!$A:$A,"COMSO2")+SUMIFS('SO2'!L:L,'SO2'!$B:$B,$A26,'SO2'!$A:$A,"ELCSO2")+SUMIFS('SO2'!L:L,'SO2'!$B:$B,$A26,'SO2'!$A:$A,"ETHSO2")+SUMIFS('SO2'!L:L,'SO2'!$B:$B,$A26,'SO2'!$A:$A,"INDSO2")+SUMIFS('SO2'!L:L,'SO2'!$B:$B,$A26,'SO2'!$A:$A,"REFSO2")+SUMIFS('SO2'!L:L,'SO2'!$B:$B,$A26,'SO2'!$A:$A,"RESSO2")+SUMIFS('SO2'!L:L,'SO2'!$B:$B,$A26,'SO2'!$A:$A,"RSSSO2")+SUMIFS('SO2'!L:L,'SO2'!$B:$B,$A26,'SO2'!$A:$A,"TRNSO2")</f>
        <v>1249.5162557534629</v>
      </c>
    </row>
    <row r="27" spans="1:11" x14ac:dyDescent="0.25">
      <c r="A27" s="2" t="s">
        <v>25</v>
      </c>
      <c r="B27" s="15">
        <f>SUMIFS('SO2'!C:C,'SO2'!$B:$B,$A27,'SO2'!$A:$A,"BIOESO2")+SUMIFS('SO2'!C:C,'SO2'!$B:$B,$A27,'SO2'!$A:$A,"COMSO2")+SUMIFS('SO2'!C:C,'SO2'!$B:$B,$A27,'SO2'!$A:$A,"ELCSO2")+SUMIFS('SO2'!C:C,'SO2'!$B:$B,$A27,'SO2'!$A:$A,"ETHSO2")+SUMIFS('SO2'!C:C,'SO2'!$B:$B,$A27,'SO2'!$A:$A,"INDSO2")+SUMIFS('SO2'!C:C,'SO2'!$B:$B,$A27,'SO2'!$A:$A,"REFSO2")+SUMIFS('SO2'!C:C,'SO2'!$B:$B,$A27,'SO2'!$A:$A,"RESSO2")+SUMIFS('SO2'!C:C,'SO2'!$B:$B,$A27,'SO2'!$A:$A,"RSSSO2")+SUMIFS('SO2'!C:C,'SO2'!$B:$B,$A27,'SO2'!$A:$A,"TRNSO2")</f>
        <v>7219.9870489306422</v>
      </c>
      <c r="C27" s="15">
        <f>SUMIFS('SO2'!D:D,'SO2'!$B:$B,$A27,'SO2'!$A:$A,"BIOESO2")+SUMIFS('SO2'!D:D,'SO2'!$B:$B,$A27,'SO2'!$A:$A,"COMSO2")+SUMIFS('SO2'!D:D,'SO2'!$B:$B,$A27,'SO2'!$A:$A,"ELCSO2")+SUMIFS('SO2'!D:D,'SO2'!$B:$B,$A27,'SO2'!$A:$A,"ETHSO2")+SUMIFS('SO2'!D:D,'SO2'!$B:$B,$A27,'SO2'!$A:$A,"INDSO2")+SUMIFS('SO2'!D:D,'SO2'!$B:$B,$A27,'SO2'!$A:$A,"REFSO2")+SUMIFS('SO2'!D:D,'SO2'!$B:$B,$A27,'SO2'!$A:$A,"RESSO2")+SUMIFS('SO2'!D:D,'SO2'!$B:$B,$A27,'SO2'!$A:$A,"RSSSO2")+SUMIFS('SO2'!D:D,'SO2'!$B:$B,$A27,'SO2'!$A:$A,"TRNSO2")</f>
        <v>5811.6671614545221</v>
      </c>
      <c r="D27" s="15">
        <f>SUMIFS('SO2'!E:E,'SO2'!$B:$B,$A27,'SO2'!$A:$A,"BIOESO2")+SUMIFS('SO2'!E:E,'SO2'!$B:$B,$A27,'SO2'!$A:$A,"COMSO2")+SUMIFS('SO2'!E:E,'SO2'!$B:$B,$A27,'SO2'!$A:$A,"ELCSO2")+SUMIFS('SO2'!E:E,'SO2'!$B:$B,$A27,'SO2'!$A:$A,"ETHSO2")+SUMIFS('SO2'!E:E,'SO2'!$B:$B,$A27,'SO2'!$A:$A,"INDSO2")+SUMIFS('SO2'!E:E,'SO2'!$B:$B,$A27,'SO2'!$A:$A,"REFSO2")+SUMIFS('SO2'!E:E,'SO2'!$B:$B,$A27,'SO2'!$A:$A,"RESSO2")+SUMIFS('SO2'!E:E,'SO2'!$B:$B,$A27,'SO2'!$A:$A,"RSSSO2")+SUMIFS('SO2'!E:E,'SO2'!$B:$B,$A27,'SO2'!$A:$A,"TRNSO2")</f>
        <v>3221.573034326198</v>
      </c>
      <c r="E27" s="15">
        <f>SUMIFS('SO2'!F:F,'SO2'!$B:$B,$A27,'SO2'!$A:$A,"BIOESO2")+SUMIFS('SO2'!F:F,'SO2'!$B:$B,$A27,'SO2'!$A:$A,"COMSO2")+SUMIFS('SO2'!F:F,'SO2'!$B:$B,$A27,'SO2'!$A:$A,"ELCSO2")+SUMIFS('SO2'!F:F,'SO2'!$B:$B,$A27,'SO2'!$A:$A,"ETHSO2")+SUMIFS('SO2'!F:F,'SO2'!$B:$B,$A27,'SO2'!$A:$A,"INDSO2")+SUMIFS('SO2'!F:F,'SO2'!$B:$B,$A27,'SO2'!$A:$A,"REFSO2")+SUMIFS('SO2'!F:F,'SO2'!$B:$B,$A27,'SO2'!$A:$A,"RESSO2")+SUMIFS('SO2'!F:F,'SO2'!$B:$B,$A27,'SO2'!$A:$A,"RSSSO2")+SUMIFS('SO2'!F:F,'SO2'!$B:$B,$A27,'SO2'!$A:$A,"TRNSO2")</f>
        <v>2912.5214491089664</v>
      </c>
      <c r="F27" s="15">
        <f>SUMIFS('SO2'!G:G,'SO2'!$B:$B,$A27,'SO2'!$A:$A,"BIOESO2")+SUMIFS('SO2'!G:G,'SO2'!$B:$B,$A27,'SO2'!$A:$A,"COMSO2")+SUMIFS('SO2'!G:G,'SO2'!$B:$B,$A27,'SO2'!$A:$A,"ELCSO2")+SUMIFS('SO2'!G:G,'SO2'!$B:$B,$A27,'SO2'!$A:$A,"ETHSO2")+SUMIFS('SO2'!G:G,'SO2'!$B:$B,$A27,'SO2'!$A:$A,"INDSO2")+SUMIFS('SO2'!G:G,'SO2'!$B:$B,$A27,'SO2'!$A:$A,"REFSO2")+SUMIFS('SO2'!G:G,'SO2'!$B:$B,$A27,'SO2'!$A:$A,"RESSO2")+SUMIFS('SO2'!G:G,'SO2'!$B:$B,$A27,'SO2'!$A:$A,"RSSSO2")+SUMIFS('SO2'!G:G,'SO2'!$B:$B,$A27,'SO2'!$A:$A,"TRNSO2")</f>
        <v>2219.4240380257784</v>
      </c>
      <c r="G27" s="15">
        <f>SUMIFS('SO2'!H:H,'SO2'!$B:$B,$A27,'SO2'!$A:$A,"BIOESO2")+SUMIFS('SO2'!H:H,'SO2'!$B:$B,$A27,'SO2'!$A:$A,"COMSO2")+SUMIFS('SO2'!H:H,'SO2'!$B:$B,$A27,'SO2'!$A:$A,"ELCSO2")+SUMIFS('SO2'!H:H,'SO2'!$B:$B,$A27,'SO2'!$A:$A,"ETHSO2")+SUMIFS('SO2'!H:H,'SO2'!$B:$B,$A27,'SO2'!$A:$A,"INDSO2")+SUMIFS('SO2'!H:H,'SO2'!$B:$B,$A27,'SO2'!$A:$A,"REFSO2")+SUMIFS('SO2'!H:H,'SO2'!$B:$B,$A27,'SO2'!$A:$A,"RESSO2")+SUMIFS('SO2'!H:H,'SO2'!$B:$B,$A27,'SO2'!$A:$A,"RSSSO2")+SUMIFS('SO2'!H:H,'SO2'!$B:$B,$A27,'SO2'!$A:$A,"TRNSO2")</f>
        <v>1722.9146674427634</v>
      </c>
      <c r="H27" s="15">
        <f>SUMIFS('SO2'!I:I,'SO2'!$B:$B,$A27,'SO2'!$A:$A,"BIOESO2")+SUMIFS('SO2'!I:I,'SO2'!$B:$B,$A27,'SO2'!$A:$A,"COMSO2")+SUMIFS('SO2'!I:I,'SO2'!$B:$B,$A27,'SO2'!$A:$A,"ELCSO2")+SUMIFS('SO2'!I:I,'SO2'!$B:$B,$A27,'SO2'!$A:$A,"ETHSO2")+SUMIFS('SO2'!I:I,'SO2'!$B:$B,$A27,'SO2'!$A:$A,"INDSO2")+SUMIFS('SO2'!I:I,'SO2'!$B:$B,$A27,'SO2'!$A:$A,"REFSO2")+SUMIFS('SO2'!I:I,'SO2'!$B:$B,$A27,'SO2'!$A:$A,"RESSO2")+SUMIFS('SO2'!I:I,'SO2'!$B:$B,$A27,'SO2'!$A:$A,"RSSSO2")+SUMIFS('SO2'!I:I,'SO2'!$B:$B,$A27,'SO2'!$A:$A,"TRNSO2")</f>
        <v>1605.3691748422048</v>
      </c>
      <c r="I27" s="15">
        <f>SUMIFS('SO2'!J:J,'SO2'!$B:$B,$A27,'SO2'!$A:$A,"BIOESO2")+SUMIFS('SO2'!J:J,'SO2'!$B:$B,$A27,'SO2'!$A:$A,"COMSO2")+SUMIFS('SO2'!J:J,'SO2'!$B:$B,$A27,'SO2'!$A:$A,"ELCSO2")+SUMIFS('SO2'!J:J,'SO2'!$B:$B,$A27,'SO2'!$A:$A,"ETHSO2")+SUMIFS('SO2'!J:J,'SO2'!$B:$B,$A27,'SO2'!$A:$A,"INDSO2")+SUMIFS('SO2'!J:J,'SO2'!$B:$B,$A27,'SO2'!$A:$A,"REFSO2")+SUMIFS('SO2'!J:J,'SO2'!$B:$B,$A27,'SO2'!$A:$A,"RESSO2")+SUMIFS('SO2'!J:J,'SO2'!$B:$B,$A27,'SO2'!$A:$A,"RSSSO2")+SUMIFS('SO2'!J:J,'SO2'!$B:$B,$A27,'SO2'!$A:$A,"TRNSO2")</f>
        <v>1353.3603503978591</v>
      </c>
      <c r="J27" s="15">
        <f>SUMIFS('SO2'!K:K,'SO2'!$B:$B,$A27,'SO2'!$A:$A,"BIOESO2")+SUMIFS('SO2'!K:K,'SO2'!$B:$B,$A27,'SO2'!$A:$A,"COMSO2")+SUMIFS('SO2'!K:K,'SO2'!$B:$B,$A27,'SO2'!$A:$A,"ELCSO2")+SUMIFS('SO2'!K:K,'SO2'!$B:$B,$A27,'SO2'!$A:$A,"ETHSO2")+SUMIFS('SO2'!K:K,'SO2'!$B:$B,$A27,'SO2'!$A:$A,"INDSO2")+SUMIFS('SO2'!K:K,'SO2'!$B:$B,$A27,'SO2'!$A:$A,"REFSO2")+SUMIFS('SO2'!K:K,'SO2'!$B:$B,$A27,'SO2'!$A:$A,"RESSO2")+SUMIFS('SO2'!K:K,'SO2'!$B:$B,$A27,'SO2'!$A:$A,"RSSSO2")+SUMIFS('SO2'!K:K,'SO2'!$B:$B,$A27,'SO2'!$A:$A,"TRNSO2")</f>
        <v>1295.0753543305966</v>
      </c>
      <c r="K27" s="15">
        <f>SUMIFS('SO2'!L:L,'SO2'!$B:$B,$A27,'SO2'!$A:$A,"BIOESO2")+SUMIFS('SO2'!L:L,'SO2'!$B:$B,$A27,'SO2'!$A:$A,"COMSO2")+SUMIFS('SO2'!L:L,'SO2'!$B:$B,$A27,'SO2'!$A:$A,"ELCSO2")+SUMIFS('SO2'!L:L,'SO2'!$B:$B,$A27,'SO2'!$A:$A,"ETHSO2")+SUMIFS('SO2'!L:L,'SO2'!$B:$B,$A27,'SO2'!$A:$A,"INDSO2")+SUMIFS('SO2'!L:L,'SO2'!$B:$B,$A27,'SO2'!$A:$A,"REFSO2")+SUMIFS('SO2'!L:L,'SO2'!$B:$B,$A27,'SO2'!$A:$A,"RESSO2")+SUMIFS('SO2'!L:L,'SO2'!$B:$B,$A27,'SO2'!$A:$A,"RSSSO2")+SUMIFS('SO2'!L:L,'SO2'!$B:$B,$A27,'SO2'!$A:$A,"TRNSO2")</f>
        <v>1234.1170792277505</v>
      </c>
    </row>
    <row r="28" spans="1:11" x14ac:dyDescent="0.25">
      <c r="A28" s="2" t="s">
        <v>164</v>
      </c>
      <c r="B28" s="15">
        <f>SUMIFS('SO2'!C:C,'SO2'!$B:$B,$A28,'SO2'!$A:$A,"BIOESO2")+SUMIFS('SO2'!C:C,'SO2'!$B:$B,$A28,'SO2'!$A:$A,"COMSO2")+SUMIFS('SO2'!C:C,'SO2'!$B:$B,$A28,'SO2'!$A:$A,"ELCSO2")+SUMIFS('SO2'!C:C,'SO2'!$B:$B,$A28,'SO2'!$A:$A,"ETHSO2")+SUMIFS('SO2'!C:C,'SO2'!$B:$B,$A28,'SO2'!$A:$A,"INDSO2")+SUMIFS('SO2'!C:C,'SO2'!$B:$B,$A28,'SO2'!$A:$A,"REFSO2")+SUMIFS('SO2'!C:C,'SO2'!$B:$B,$A28,'SO2'!$A:$A,"RESSO2")+SUMIFS('SO2'!C:C,'SO2'!$B:$B,$A28,'SO2'!$A:$A,"RSSSO2")+SUMIFS('SO2'!C:C,'SO2'!$B:$B,$A28,'SO2'!$A:$A,"TRNSO2")</f>
        <v>7219.9676916664102</v>
      </c>
      <c r="C28" s="15">
        <f>SUMIFS('SO2'!D:D,'SO2'!$B:$B,$A28,'SO2'!$A:$A,"BIOESO2")+SUMIFS('SO2'!D:D,'SO2'!$B:$B,$A28,'SO2'!$A:$A,"COMSO2")+SUMIFS('SO2'!D:D,'SO2'!$B:$B,$A28,'SO2'!$A:$A,"ELCSO2")+SUMIFS('SO2'!D:D,'SO2'!$B:$B,$A28,'SO2'!$A:$A,"ETHSO2")+SUMIFS('SO2'!D:D,'SO2'!$B:$B,$A28,'SO2'!$A:$A,"INDSO2")+SUMIFS('SO2'!D:D,'SO2'!$B:$B,$A28,'SO2'!$A:$A,"REFSO2")+SUMIFS('SO2'!D:D,'SO2'!$B:$B,$A28,'SO2'!$A:$A,"RESSO2")+SUMIFS('SO2'!D:D,'SO2'!$B:$B,$A28,'SO2'!$A:$A,"RSSSO2")+SUMIFS('SO2'!D:D,'SO2'!$B:$B,$A28,'SO2'!$A:$A,"TRNSO2")</f>
        <v>5811.6648668404159</v>
      </c>
      <c r="D28" s="15">
        <f>SUMIFS('SO2'!E:E,'SO2'!$B:$B,$A28,'SO2'!$A:$A,"BIOESO2")+SUMIFS('SO2'!E:E,'SO2'!$B:$B,$A28,'SO2'!$A:$A,"COMSO2")+SUMIFS('SO2'!E:E,'SO2'!$B:$B,$A28,'SO2'!$A:$A,"ELCSO2")+SUMIFS('SO2'!E:E,'SO2'!$B:$B,$A28,'SO2'!$A:$A,"ETHSO2")+SUMIFS('SO2'!E:E,'SO2'!$B:$B,$A28,'SO2'!$A:$A,"INDSO2")+SUMIFS('SO2'!E:E,'SO2'!$B:$B,$A28,'SO2'!$A:$A,"REFSO2")+SUMIFS('SO2'!E:E,'SO2'!$B:$B,$A28,'SO2'!$A:$A,"RESSO2")+SUMIFS('SO2'!E:E,'SO2'!$B:$B,$A28,'SO2'!$A:$A,"RSSSO2")+SUMIFS('SO2'!E:E,'SO2'!$B:$B,$A28,'SO2'!$A:$A,"TRNSO2")</f>
        <v>3222.7149752405676</v>
      </c>
      <c r="E28" s="15">
        <f>SUMIFS('SO2'!F:F,'SO2'!$B:$B,$A28,'SO2'!$A:$A,"BIOESO2")+SUMIFS('SO2'!F:F,'SO2'!$B:$B,$A28,'SO2'!$A:$A,"COMSO2")+SUMIFS('SO2'!F:F,'SO2'!$B:$B,$A28,'SO2'!$A:$A,"ELCSO2")+SUMIFS('SO2'!F:F,'SO2'!$B:$B,$A28,'SO2'!$A:$A,"ETHSO2")+SUMIFS('SO2'!F:F,'SO2'!$B:$B,$A28,'SO2'!$A:$A,"INDSO2")+SUMIFS('SO2'!F:F,'SO2'!$B:$B,$A28,'SO2'!$A:$A,"REFSO2")+SUMIFS('SO2'!F:F,'SO2'!$B:$B,$A28,'SO2'!$A:$A,"RESSO2")+SUMIFS('SO2'!F:F,'SO2'!$B:$B,$A28,'SO2'!$A:$A,"RSSSO2")+SUMIFS('SO2'!F:F,'SO2'!$B:$B,$A28,'SO2'!$A:$A,"TRNSO2")</f>
        <v>2911.7558871696051</v>
      </c>
      <c r="F28" s="15">
        <f>SUMIFS('SO2'!G:G,'SO2'!$B:$B,$A28,'SO2'!$A:$A,"BIOESO2")+SUMIFS('SO2'!G:G,'SO2'!$B:$B,$A28,'SO2'!$A:$A,"COMSO2")+SUMIFS('SO2'!G:G,'SO2'!$B:$B,$A28,'SO2'!$A:$A,"ELCSO2")+SUMIFS('SO2'!G:G,'SO2'!$B:$B,$A28,'SO2'!$A:$A,"ETHSO2")+SUMIFS('SO2'!G:G,'SO2'!$B:$B,$A28,'SO2'!$A:$A,"INDSO2")+SUMIFS('SO2'!G:G,'SO2'!$B:$B,$A28,'SO2'!$A:$A,"REFSO2")+SUMIFS('SO2'!G:G,'SO2'!$B:$B,$A28,'SO2'!$A:$A,"RESSO2")+SUMIFS('SO2'!G:G,'SO2'!$B:$B,$A28,'SO2'!$A:$A,"RSSSO2")+SUMIFS('SO2'!G:G,'SO2'!$B:$B,$A28,'SO2'!$A:$A,"TRNSO2")</f>
        <v>2219.1119059932466</v>
      </c>
      <c r="G28" s="15">
        <f>SUMIFS('SO2'!H:H,'SO2'!$B:$B,$A28,'SO2'!$A:$A,"BIOESO2")+SUMIFS('SO2'!H:H,'SO2'!$B:$B,$A28,'SO2'!$A:$A,"COMSO2")+SUMIFS('SO2'!H:H,'SO2'!$B:$B,$A28,'SO2'!$A:$A,"ELCSO2")+SUMIFS('SO2'!H:H,'SO2'!$B:$B,$A28,'SO2'!$A:$A,"ETHSO2")+SUMIFS('SO2'!H:H,'SO2'!$B:$B,$A28,'SO2'!$A:$A,"INDSO2")+SUMIFS('SO2'!H:H,'SO2'!$B:$B,$A28,'SO2'!$A:$A,"REFSO2")+SUMIFS('SO2'!H:H,'SO2'!$B:$B,$A28,'SO2'!$A:$A,"RESSO2")+SUMIFS('SO2'!H:H,'SO2'!$B:$B,$A28,'SO2'!$A:$A,"RSSSO2")+SUMIFS('SO2'!H:H,'SO2'!$B:$B,$A28,'SO2'!$A:$A,"TRNSO2")</f>
        <v>1725.3472288079213</v>
      </c>
      <c r="H28" s="15">
        <f>SUMIFS('SO2'!I:I,'SO2'!$B:$B,$A28,'SO2'!$A:$A,"BIOESO2")+SUMIFS('SO2'!I:I,'SO2'!$B:$B,$A28,'SO2'!$A:$A,"COMSO2")+SUMIFS('SO2'!I:I,'SO2'!$B:$B,$A28,'SO2'!$A:$A,"ELCSO2")+SUMIFS('SO2'!I:I,'SO2'!$B:$B,$A28,'SO2'!$A:$A,"ETHSO2")+SUMIFS('SO2'!I:I,'SO2'!$B:$B,$A28,'SO2'!$A:$A,"INDSO2")+SUMIFS('SO2'!I:I,'SO2'!$B:$B,$A28,'SO2'!$A:$A,"REFSO2")+SUMIFS('SO2'!I:I,'SO2'!$B:$B,$A28,'SO2'!$A:$A,"RESSO2")+SUMIFS('SO2'!I:I,'SO2'!$B:$B,$A28,'SO2'!$A:$A,"RSSSO2")+SUMIFS('SO2'!I:I,'SO2'!$B:$B,$A28,'SO2'!$A:$A,"TRNSO2")</f>
        <v>1600.1616243186711</v>
      </c>
      <c r="I28" s="15">
        <f>SUMIFS('SO2'!J:J,'SO2'!$B:$B,$A28,'SO2'!$A:$A,"BIOESO2")+SUMIFS('SO2'!J:J,'SO2'!$B:$B,$A28,'SO2'!$A:$A,"COMSO2")+SUMIFS('SO2'!J:J,'SO2'!$B:$B,$A28,'SO2'!$A:$A,"ELCSO2")+SUMIFS('SO2'!J:J,'SO2'!$B:$B,$A28,'SO2'!$A:$A,"ETHSO2")+SUMIFS('SO2'!J:J,'SO2'!$B:$B,$A28,'SO2'!$A:$A,"INDSO2")+SUMIFS('SO2'!J:J,'SO2'!$B:$B,$A28,'SO2'!$A:$A,"REFSO2")+SUMIFS('SO2'!J:J,'SO2'!$B:$B,$A28,'SO2'!$A:$A,"RESSO2")+SUMIFS('SO2'!J:J,'SO2'!$B:$B,$A28,'SO2'!$A:$A,"RSSSO2")+SUMIFS('SO2'!J:J,'SO2'!$B:$B,$A28,'SO2'!$A:$A,"TRNSO2")</f>
        <v>1352.0803958598763</v>
      </c>
      <c r="J28" s="15">
        <f>SUMIFS('SO2'!K:K,'SO2'!$B:$B,$A28,'SO2'!$A:$A,"BIOESO2")+SUMIFS('SO2'!K:K,'SO2'!$B:$B,$A28,'SO2'!$A:$A,"COMSO2")+SUMIFS('SO2'!K:K,'SO2'!$B:$B,$A28,'SO2'!$A:$A,"ELCSO2")+SUMIFS('SO2'!K:K,'SO2'!$B:$B,$A28,'SO2'!$A:$A,"ETHSO2")+SUMIFS('SO2'!K:K,'SO2'!$B:$B,$A28,'SO2'!$A:$A,"INDSO2")+SUMIFS('SO2'!K:K,'SO2'!$B:$B,$A28,'SO2'!$A:$A,"REFSO2")+SUMIFS('SO2'!K:K,'SO2'!$B:$B,$A28,'SO2'!$A:$A,"RESSO2")+SUMIFS('SO2'!K:K,'SO2'!$B:$B,$A28,'SO2'!$A:$A,"RSSSO2")+SUMIFS('SO2'!K:K,'SO2'!$B:$B,$A28,'SO2'!$A:$A,"TRNSO2")</f>
        <v>1300.1597829947382</v>
      </c>
      <c r="K28" s="15">
        <f>SUMIFS('SO2'!L:L,'SO2'!$B:$B,$A28,'SO2'!$A:$A,"BIOESO2")+SUMIFS('SO2'!L:L,'SO2'!$B:$B,$A28,'SO2'!$A:$A,"COMSO2")+SUMIFS('SO2'!L:L,'SO2'!$B:$B,$A28,'SO2'!$A:$A,"ELCSO2")+SUMIFS('SO2'!L:L,'SO2'!$B:$B,$A28,'SO2'!$A:$A,"ETHSO2")+SUMIFS('SO2'!L:L,'SO2'!$B:$B,$A28,'SO2'!$A:$A,"INDSO2")+SUMIFS('SO2'!L:L,'SO2'!$B:$B,$A28,'SO2'!$A:$A,"REFSO2")+SUMIFS('SO2'!L:L,'SO2'!$B:$B,$A28,'SO2'!$A:$A,"RESSO2")+SUMIFS('SO2'!L:L,'SO2'!$B:$B,$A28,'SO2'!$A:$A,"RSSSO2")+SUMIFS('SO2'!L:L,'SO2'!$B:$B,$A28,'SO2'!$A:$A,"TRNSO2")</f>
        <v>1228.8219701217513</v>
      </c>
    </row>
    <row r="29" spans="1:11" x14ac:dyDescent="0.25">
      <c r="A29" s="2" t="s">
        <v>176</v>
      </c>
      <c r="B29" s="15">
        <f>SUMIFS('SO2'!C:C,'SO2'!$B:$B,$A29,'SO2'!$A:$A,"BIOESO2")+SUMIFS('SO2'!C:C,'SO2'!$B:$B,$A29,'SO2'!$A:$A,"COMSO2")+SUMIFS('SO2'!C:C,'SO2'!$B:$B,$A29,'SO2'!$A:$A,"ELCSO2")+SUMIFS('SO2'!C:C,'SO2'!$B:$B,$A29,'SO2'!$A:$A,"ETHSO2")+SUMIFS('SO2'!C:C,'SO2'!$B:$B,$A29,'SO2'!$A:$A,"INDSO2")+SUMIFS('SO2'!C:C,'SO2'!$B:$B,$A29,'SO2'!$A:$A,"REFSO2")+SUMIFS('SO2'!C:C,'SO2'!$B:$B,$A29,'SO2'!$A:$A,"RESSO2")+SUMIFS('SO2'!C:C,'SO2'!$B:$B,$A29,'SO2'!$A:$A,"RSSSO2")+SUMIFS('SO2'!C:C,'SO2'!$B:$B,$A29,'SO2'!$A:$A,"TRNSO2")</f>
        <v>7222.2709840980842</v>
      </c>
      <c r="C29" s="15">
        <f>SUMIFS('SO2'!D:D,'SO2'!$B:$B,$A29,'SO2'!$A:$A,"BIOESO2")+SUMIFS('SO2'!D:D,'SO2'!$B:$B,$A29,'SO2'!$A:$A,"COMSO2")+SUMIFS('SO2'!D:D,'SO2'!$B:$B,$A29,'SO2'!$A:$A,"ELCSO2")+SUMIFS('SO2'!D:D,'SO2'!$B:$B,$A29,'SO2'!$A:$A,"ETHSO2")+SUMIFS('SO2'!D:D,'SO2'!$B:$B,$A29,'SO2'!$A:$A,"INDSO2")+SUMIFS('SO2'!D:D,'SO2'!$B:$B,$A29,'SO2'!$A:$A,"REFSO2")+SUMIFS('SO2'!D:D,'SO2'!$B:$B,$A29,'SO2'!$A:$A,"RESSO2")+SUMIFS('SO2'!D:D,'SO2'!$B:$B,$A29,'SO2'!$A:$A,"RSSSO2")+SUMIFS('SO2'!D:D,'SO2'!$B:$B,$A29,'SO2'!$A:$A,"TRNSO2")</f>
        <v>5814.300098906795</v>
      </c>
      <c r="D29" s="15">
        <f>SUMIFS('SO2'!E:E,'SO2'!$B:$B,$A29,'SO2'!$A:$A,"BIOESO2")+SUMIFS('SO2'!E:E,'SO2'!$B:$B,$A29,'SO2'!$A:$A,"COMSO2")+SUMIFS('SO2'!E:E,'SO2'!$B:$B,$A29,'SO2'!$A:$A,"ELCSO2")+SUMIFS('SO2'!E:E,'SO2'!$B:$B,$A29,'SO2'!$A:$A,"ETHSO2")+SUMIFS('SO2'!E:E,'SO2'!$B:$B,$A29,'SO2'!$A:$A,"INDSO2")+SUMIFS('SO2'!E:E,'SO2'!$B:$B,$A29,'SO2'!$A:$A,"REFSO2")+SUMIFS('SO2'!E:E,'SO2'!$B:$B,$A29,'SO2'!$A:$A,"RESSO2")+SUMIFS('SO2'!E:E,'SO2'!$B:$B,$A29,'SO2'!$A:$A,"RSSSO2")+SUMIFS('SO2'!E:E,'SO2'!$B:$B,$A29,'SO2'!$A:$A,"TRNSO2")</f>
        <v>3223.7772352635807</v>
      </c>
      <c r="E29" s="15">
        <f>SUMIFS('SO2'!F:F,'SO2'!$B:$B,$A29,'SO2'!$A:$A,"BIOESO2")+SUMIFS('SO2'!F:F,'SO2'!$B:$B,$A29,'SO2'!$A:$A,"COMSO2")+SUMIFS('SO2'!F:F,'SO2'!$B:$B,$A29,'SO2'!$A:$A,"ELCSO2")+SUMIFS('SO2'!F:F,'SO2'!$B:$B,$A29,'SO2'!$A:$A,"ETHSO2")+SUMIFS('SO2'!F:F,'SO2'!$B:$B,$A29,'SO2'!$A:$A,"INDSO2")+SUMIFS('SO2'!F:F,'SO2'!$B:$B,$A29,'SO2'!$A:$A,"REFSO2")+SUMIFS('SO2'!F:F,'SO2'!$B:$B,$A29,'SO2'!$A:$A,"RESSO2")+SUMIFS('SO2'!F:F,'SO2'!$B:$B,$A29,'SO2'!$A:$A,"RSSSO2")+SUMIFS('SO2'!F:F,'SO2'!$B:$B,$A29,'SO2'!$A:$A,"TRNSO2")</f>
        <v>2912.8812604427235</v>
      </c>
      <c r="F29" s="15">
        <f>SUMIFS('SO2'!G:G,'SO2'!$B:$B,$A29,'SO2'!$A:$A,"BIOESO2")+SUMIFS('SO2'!G:G,'SO2'!$B:$B,$A29,'SO2'!$A:$A,"COMSO2")+SUMIFS('SO2'!G:G,'SO2'!$B:$B,$A29,'SO2'!$A:$A,"ELCSO2")+SUMIFS('SO2'!G:G,'SO2'!$B:$B,$A29,'SO2'!$A:$A,"ETHSO2")+SUMIFS('SO2'!G:G,'SO2'!$B:$B,$A29,'SO2'!$A:$A,"INDSO2")+SUMIFS('SO2'!G:G,'SO2'!$B:$B,$A29,'SO2'!$A:$A,"REFSO2")+SUMIFS('SO2'!G:G,'SO2'!$B:$B,$A29,'SO2'!$A:$A,"RESSO2")+SUMIFS('SO2'!G:G,'SO2'!$B:$B,$A29,'SO2'!$A:$A,"RSSSO2")+SUMIFS('SO2'!G:G,'SO2'!$B:$B,$A29,'SO2'!$A:$A,"TRNSO2")</f>
        <v>2225.8292122998405</v>
      </c>
      <c r="G29" s="15">
        <f>SUMIFS('SO2'!H:H,'SO2'!$B:$B,$A29,'SO2'!$A:$A,"BIOESO2")+SUMIFS('SO2'!H:H,'SO2'!$B:$B,$A29,'SO2'!$A:$A,"COMSO2")+SUMIFS('SO2'!H:H,'SO2'!$B:$B,$A29,'SO2'!$A:$A,"ELCSO2")+SUMIFS('SO2'!H:H,'SO2'!$B:$B,$A29,'SO2'!$A:$A,"ETHSO2")+SUMIFS('SO2'!H:H,'SO2'!$B:$B,$A29,'SO2'!$A:$A,"INDSO2")+SUMIFS('SO2'!H:H,'SO2'!$B:$B,$A29,'SO2'!$A:$A,"REFSO2")+SUMIFS('SO2'!H:H,'SO2'!$B:$B,$A29,'SO2'!$A:$A,"RESSO2")+SUMIFS('SO2'!H:H,'SO2'!$B:$B,$A29,'SO2'!$A:$A,"RSSSO2")+SUMIFS('SO2'!H:H,'SO2'!$B:$B,$A29,'SO2'!$A:$A,"TRNSO2")</f>
        <v>1726.277203335866</v>
      </c>
      <c r="H29" s="15">
        <f>SUMIFS('SO2'!I:I,'SO2'!$B:$B,$A29,'SO2'!$A:$A,"BIOESO2")+SUMIFS('SO2'!I:I,'SO2'!$B:$B,$A29,'SO2'!$A:$A,"COMSO2")+SUMIFS('SO2'!I:I,'SO2'!$B:$B,$A29,'SO2'!$A:$A,"ELCSO2")+SUMIFS('SO2'!I:I,'SO2'!$B:$B,$A29,'SO2'!$A:$A,"ETHSO2")+SUMIFS('SO2'!I:I,'SO2'!$B:$B,$A29,'SO2'!$A:$A,"INDSO2")+SUMIFS('SO2'!I:I,'SO2'!$B:$B,$A29,'SO2'!$A:$A,"REFSO2")+SUMIFS('SO2'!I:I,'SO2'!$B:$B,$A29,'SO2'!$A:$A,"RESSO2")+SUMIFS('SO2'!I:I,'SO2'!$B:$B,$A29,'SO2'!$A:$A,"RSSSO2")+SUMIFS('SO2'!I:I,'SO2'!$B:$B,$A29,'SO2'!$A:$A,"TRNSO2")</f>
        <v>1609.3716608647028</v>
      </c>
      <c r="I29" s="15">
        <f>SUMIFS('SO2'!J:J,'SO2'!$B:$B,$A29,'SO2'!$A:$A,"BIOESO2")+SUMIFS('SO2'!J:J,'SO2'!$B:$B,$A29,'SO2'!$A:$A,"COMSO2")+SUMIFS('SO2'!J:J,'SO2'!$B:$B,$A29,'SO2'!$A:$A,"ELCSO2")+SUMIFS('SO2'!J:J,'SO2'!$B:$B,$A29,'SO2'!$A:$A,"ETHSO2")+SUMIFS('SO2'!J:J,'SO2'!$B:$B,$A29,'SO2'!$A:$A,"INDSO2")+SUMIFS('SO2'!J:J,'SO2'!$B:$B,$A29,'SO2'!$A:$A,"REFSO2")+SUMIFS('SO2'!J:J,'SO2'!$B:$B,$A29,'SO2'!$A:$A,"RESSO2")+SUMIFS('SO2'!J:J,'SO2'!$B:$B,$A29,'SO2'!$A:$A,"RSSSO2")+SUMIFS('SO2'!J:J,'SO2'!$B:$B,$A29,'SO2'!$A:$A,"TRNSO2")</f>
        <v>1400.9526531236504</v>
      </c>
      <c r="J29" s="15">
        <f>SUMIFS('SO2'!K:K,'SO2'!$B:$B,$A29,'SO2'!$A:$A,"BIOESO2")+SUMIFS('SO2'!K:K,'SO2'!$B:$B,$A29,'SO2'!$A:$A,"COMSO2")+SUMIFS('SO2'!K:K,'SO2'!$B:$B,$A29,'SO2'!$A:$A,"ELCSO2")+SUMIFS('SO2'!K:K,'SO2'!$B:$B,$A29,'SO2'!$A:$A,"ETHSO2")+SUMIFS('SO2'!K:K,'SO2'!$B:$B,$A29,'SO2'!$A:$A,"INDSO2")+SUMIFS('SO2'!K:K,'SO2'!$B:$B,$A29,'SO2'!$A:$A,"REFSO2")+SUMIFS('SO2'!K:K,'SO2'!$B:$B,$A29,'SO2'!$A:$A,"RESSO2")+SUMIFS('SO2'!K:K,'SO2'!$B:$B,$A29,'SO2'!$A:$A,"RSSSO2")+SUMIFS('SO2'!K:K,'SO2'!$B:$B,$A29,'SO2'!$A:$A,"TRNSO2")</f>
        <v>1300.1335725675519</v>
      </c>
      <c r="K29" s="15">
        <f>SUMIFS('SO2'!L:L,'SO2'!$B:$B,$A29,'SO2'!$A:$A,"BIOESO2")+SUMIFS('SO2'!L:L,'SO2'!$B:$B,$A29,'SO2'!$A:$A,"COMSO2")+SUMIFS('SO2'!L:L,'SO2'!$B:$B,$A29,'SO2'!$A:$A,"ELCSO2")+SUMIFS('SO2'!L:L,'SO2'!$B:$B,$A29,'SO2'!$A:$A,"ETHSO2")+SUMIFS('SO2'!L:L,'SO2'!$B:$B,$A29,'SO2'!$A:$A,"INDSO2")+SUMIFS('SO2'!L:L,'SO2'!$B:$B,$A29,'SO2'!$A:$A,"REFSO2")+SUMIFS('SO2'!L:L,'SO2'!$B:$B,$A29,'SO2'!$A:$A,"RESSO2")+SUMIFS('SO2'!L:L,'SO2'!$B:$B,$A29,'SO2'!$A:$A,"RSSSO2")+SUMIFS('SO2'!L:L,'SO2'!$B:$B,$A29,'SO2'!$A:$A,"TRNSO2")</f>
        <v>1244.8563979193154</v>
      </c>
    </row>
    <row r="30" spans="1:11" x14ac:dyDescent="0.25">
      <c r="A30" s="2" t="s">
        <v>28</v>
      </c>
      <c r="B30" s="15">
        <f>SUMIFS('SO2'!C:C,'SO2'!$B:$B,$A30,'SO2'!$A:$A,"BIOESO2")+SUMIFS('SO2'!C:C,'SO2'!$B:$B,$A30,'SO2'!$A:$A,"COMSO2")+SUMIFS('SO2'!C:C,'SO2'!$B:$B,$A30,'SO2'!$A:$A,"ELCSO2")+SUMIFS('SO2'!C:C,'SO2'!$B:$B,$A30,'SO2'!$A:$A,"ETHSO2")+SUMIFS('SO2'!C:C,'SO2'!$B:$B,$A30,'SO2'!$A:$A,"INDSO2")+SUMIFS('SO2'!C:C,'SO2'!$B:$B,$A30,'SO2'!$A:$A,"REFSO2")+SUMIFS('SO2'!C:C,'SO2'!$B:$B,$A30,'SO2'!$A:$A,"RESSO2")+SUMIFS('SO2'!C:C,'SO2'!$B:$B,$A30,'SO2'!$A:$A,"RSSSO2")+SUMIFS('SO2'!C:C,'SO2'!$B:$B,$A30,'SO2'!$A:$A,"TRNSO2")</f>
        <v>7222.2911612362759</v>
      </c>
      <c r="C30" s="15">
        <f>SUMIFS('SO2'!D:D,'SO2'!$B:$B,$A30,'SO2'!$A:$A,"BIOESO2")+SUMIFS('SO2'!D:D,'SO2'!$B:$B,$A30,'SO2'!$A:$A,"COMSO2")+SUMIFS('SO2'!D:D,'SO2'!$B:$B,$A30,'SO2'!$A:$A,"ELCSO2")+SUMIFS('SO2'!D:D,'SO2'!$B:$B,$A30,'SO2'!$A:$A,"ETHSO2")+SUMIFS('SO2'!D:D,'SO2'!$B:$B,$A30,'SO2'!$A:$A,"INDSO2")+SUMIFS('SO2'!D:D,'SO2'!$B:$B,$A30,'SO2'!$A:$A,"REFSO2")+SUMIFS('SO2'!D:D,'SO2'!$B:$B,$A30,'SO2'!$A:$A,"RESSO2")+SUMIFS('SO2'!D:D,'SO2'!$B:$B,$A30,'SO2'!$A:$A,"RSSSO2")+SUMIFS('SO2'!D:D,'SO2'!$B:$B,$A30,'SO2'!$A:$A,"TRNSO2")</f>
        <v>5814.0202901722914</v>
      </c>
      <c r="D30" s="15">
        <f>SUMIFS('SO2'!E:E,'SO2'!$B:$B,$A30,'SO2'!$A:$A,"BIOESO2")+SUMIFS('SO2'!E:E,'SO2'!$B:$B,$A30,'SO2'!$A:$A,"COMSO2")+SUMIFS('SO2'!E:E,'SO2'!$B:$B,$A30,'SO2'!$A:$A,"ELCSO2")+SUMIFS('SO2'!E:E,'SO2'!$B:$B,$A30,'SO2'!$A:$A,"ETHSO2")+SUMIFS('SO2'!E:E,'SO2'!$B:$B,$A30,'SO2'!$A:$A,"INDSO2")+SUMIFS('SO2'!E:E,'SO2'!$B:$B,$A30,'SO2'!$A:$A,"REFSO2")+SUMIFS('SO2'!E:E,'SO2'!$B:$B,$A30,'SO2'!$A:$A,"RESSO2")+SUMIFS('SO2'!E:E,'SO2'!$B:$B,$A30,'SO2'!$A:$A,"RSSSO2")+SUMIFS('SO2'!E:E,'SO2'!$B:$B,$A30,'SO2'!$A:$A,"TRNSO2")</f>
        <v>3225.0586774142198</v>
      </c>
      <c r="E30" s="15">
        <f>SUMIFS('SO2'!F:F,'SO2'!$B:$B,$A30,'SO2'!$A:$A,"BIOESO2")+SUMIFS('SO2'!F:F,'SO2'!$B:$B,$A30,'SO2'!$A:$A,"COMSO2")+SUMIFS('SO2'!F:F,'SO2'!$B:$B,$A30,'SO2'!$A:$A,"ELCSO2")+SUMIFS('SO2'!F:F,'SO2'!$B:$B,$A30,'SO2'!$A:$A,"ETHSO2")+SUMIFS('SO2'!F:F,'SO2'!$B:$B,$A30,'SO2'!$A:$A,"INDSO2")+SUMIFS('SO2'!F:F,'SO2'!$B:$B,$A30,'SO2'!$A:$A,"REFSO2")+SUMIFS('SO2'!F:F,'SO2'!$B:$B,$A30,'SO2'!$A:$A,"RESSO2")+SUMIFS('SO2'!F:F,'SO2'!$B:$B,$A30,'SO2'!$A:$A,"RSSSO2")+SUMIFS('SO2'!F:F,'SO2'!$B:$B,$A30,'SO2'!$A:$A,"TRNSO2")</f>
        <v>2913.9369111981946</v>
      </c>
      <c r="F30" s="15">
        <f>SUMIFS('SO2'!G:G,'SO2'!$B:$B,$A30,'SO2'!$A:$A,"BIOESO2")+SUMIFS('SO2'!G:G,'SO2'!$B:$B,$A30,'SO2'!$A:$A,"COMSO2")+SUMIFS('SO2'!G:G,'SO2'!$B:$B,$A30,'SO2'!$A:$A,"ELCSO2")+SUMIFS('SO2'!G:G,'SO2'!$B:$B,$A30,'SO2'!$A:$A,"ETHSO2")+SUMIFS('SO2'!G:G,'SO2'!$B:$B,$A30,'SO2'!$A:$A,"INDSO2")+SUMIFS('SO2'!G:G,'SO2'!$B:$B,$A30,'SO2'!$A:$A,"REFSO2")+SUMIFS('SO2'!G:G,'SO2'!$B:$B,$A30,'SO2'!$A:$A,"RESSO2")+SUMIFS('SO2'!G:G,'SO2'!$B:$B,$A30,'SO2'!$A:$A,"RSSSO2")+SUMIFS('SO2'!G:G,'SO2'!$B:$B,$A30,'SO2'!$A:$A,"TRNSO2")</f>
        <v>2219.6589153039909</v>
      </c>
      <c r="G30" s="15">
        <f>SUMIFS('SO2'!H:H,'SO2'!$B:$B,$A30,'SO2'!$A:$A,"BIOESO2")+SUMIFS('SO2'!H:H,'SO2'!$B:$B,$A30,'SO2'!$A:$A,"COMSO2")+SUMIFS('SO2'!H:H,'SO2'!$B:$B,$A30,'SO2'!$A:$A,"ELCSO2")+SUMIFS('SO2'!H:H,'SO2'!$B:$B,$A30,'SO2'!$A:$A,"ETHSO2")+SUMIFS('SO2'!H:H,'SO2'!$B:$B,$A30,'SO2'!$A:$A,"INDSO2")+SUMIFS('SO2'!H:H,'SO2'!$B:$B,$A30,'SO2'!$A:$A,"REFSO2")+SUMIFS('SO2'!H:H,'SO2'!$B:$B,$A30,'SO2'!$A:$A,"RESSO2")+SUMIFS('SO2'!H:H,'SO2'!$B:$B,$A30,'SO2'!$A:$A,"RSSSO2")+SUMIFS('SO2'!H:H,'SO2'!$B:$B,$A30,'SO2'!$A:$A,"TRNSO2")</f>
        <v>1725.0815473569962</v>
      </c>
      <c r="H30" s="15">
        <f>SUMIFS('SO2'!I:I,'SO2'!$B:$B,$A30,'SO2'!$A:$A,"BIOESO2")+SUMIFS('SO2'!I:I,'SO2'!$B:$B,$A30,'SO2'!$A:$A,"COMSO2")+SUMIFS('SO2'!I:I,'SO2'!$B:$B,$A30,'SO2'!$A:$A,"ELCSO2")+SUMIFS('SO2'!I:I,'SO2'!$B:$B,$A30,'SO2'!$A:$A,"ETHSO2")+SUMIFS('SO2'!I:I,'SO2'!$B:$B,$A30,'SO2'!$A:$A,"INDSO2")+SUMIFS('SO2'!I:I,'SO2'!$B:$B,$A30,'SO2'!$A:$A,"REFSO2")+SUMIFS('SO2'!I:I,'SO2'!$B:$B,$A30,'SO2'!$A:$A,"RESSO2")+SUMIFS('SO2'!I:I,'SO2'!$B:$B,$A30,'SO2'!$A:$A,"RSSSO2")+SUMIFS('SO2'!I:I,'SO2'!$B:$B,$A30,'SO2'!$A:$A,"TRNSO2")</f>
        <v>1595.3701290008764</v>
      </c>
      <c r="I30" s="15">
        <f>SUMIFS('SO2'!J:J,'SO2'!$B:$B,$A30,'SO2'!$A:$A,"BIOESO2")+SUMIFS('SO2'!J:J,'SO2'!$B:$B,$A30,'SO2'!$A:$A,"COMSO2")+SUMIFS('SO2'!J:J,'SO2'!$B:$B,$A30,'SO2'!$A:$A,"ELCSO2")+SUMIFS('SO2'!J:J,'SO2'!$B:$B,$A30,'SO2'!$A:$A,"ETHSO2")+SUMIFS('SO2'!J:J,'SO2'!$B:$B,$A30,'SO2'!$A:$A,"INDSO2")+SUMIFS('SO2'!J:J,'SO2'!$B:$B,$A30,'SO2'!$A:$A,"REFSO2")+SUMIFS('SO2'!J:J,'SO2'!$B:$B,$A30,'SO2'!$A:$A,"RESSO2")+SUMIFS('SO2'!J:J,'SO2'!$B:$B,$A30,'SO2'!$A:$A,"RSSSO2")+SUMIFS('SO2'!J:J,'SO2'!$B:$B,$A30,'SO2'!$A:$A,"TRNSO2")</f>
        <v>1352.1920801071899</v>
      </c>
      <c r="J30" s="15">
        <f>SUMIFS('SO2'!K:K,'SO2'!$B:$B,$A30,'SO2'!$A:$A,"BIOESO2")+SUMIFS('SO2'!K:K,'SO2'!$B:$B,$A30,'SO2'!$A:$A,"COMSO2")+SUMIFS('SO2'!K:K,'SO2'!$B:$B,$A30,'SO2'!$A:$A,"ELCSO2")+SUMIFS('SO2'!K:K,'SO2'!$B:$B,$A30,'SO2'!$A:$A,"ETHSO2")+SUMIFS('SO2'!K:K,'SO2'!$B:$B,$A30,'SO2'!$A:$A,"INDSO2")+SUMIFS('SO2'!K:K,'SO2'!$B:$B,$A30,'SO2'!$A:$A,"REFSO2")+SUMIFS('SO2'!K:K,'SO2'!$B:$B,$A30,'SO2'!$A:$A,"RESSO2")+SUMIFS('SO2'!K:K,'SO2'!$B:$B,$A30,'SO2'!$A:$A,"RSSSO2")+SUMIFS('SO2'!K:K,'SO2'!$B:$B,$A30,'SO2'!$A:$A,"TRNSO2")</f>
        <v>1299.8795302795124</v>
      </c>
      <c r="K30" s="15">
        <f>SUMIFS('SO2'!L:L,'SO2'!$B:$B,$A30,'SO2'!$A:$A,"BIOESO2")+SUMIFS('SO2'!L:L,'SO2'!$B:$B,$A30,'SO2'!$A:$A,"COMSO2")+SUMIFS('SO2'!L:L,'SO2'!$B:$B,$A30,'SO2'!$A:$A,"ELCSO2")+SUMIFS('SO2'!L:L,'SO2'!$B:$B,$A30,'SO2'!$A:$A,"ETHSO2")+SUMIFS('SO2'!L:L,'SO2'!$B:$B,$A30,'SO2'!$A:$A,"INDSO2")+SUMIFS('SO2'!L:L,'SO2'!$B:$B,$A30,'SO2'!$A:$A,"REFSO2")+SUMIFS('SO2'!L:L,'SO2'!$B:$B,$A30,'SO2'!$A:$A,"RESSO2")+SUMIFS('SO2'!L:L,'SO2'!$B:$B,$A30,'SO2'!$A:$A,"RSSSO2")+SUMIFS('SO2'!L:L,'SO2'!$B:$B,$A30,'SO2'!$A:$A,"TRNSO2")</f>
        <v>1222.175059546566</v>
      </c>
    </row>
    <row r="31" spans="1:11" x14ac:dyDescent="0.25">
      <c r="A31" s="2" t="s">
        <v>177</v>
      </c>
      <c r="B31" s="15">
        <f>SUMIFS('SO2'!C:C,'SO2'!$B:$B,$A31,'SO2'!$A:$A,"BIOESO2")+SUMIFS('SO2'!C:C,'SO2'!$B:$B,$A31,'SO2'!$A:$A,"COMSO2")+SUMIFS('SO2'!C:C,'SO2'!$B:$B,$A31,'SO2'!$A:$A,"ELCSO2")+SUMIFS('SO2'!C:C,'SO2'!$B:$B,$A31,'SO2'!$A:$A,"ETHSO2")+SUMIFS('SO2'!C:C,'SO2'!$B:$B,$A31,'SO2'!$A:$A,"INDSO2")+SUMIFS('SO2'!C:C,'SO2'!$B:$B,$A31,'SO2'!$A:$A,"REFSO2")+SUMIFS('SO2'!C:C,'SO2'!$B:$B,$A31,'SO2'!$A:$A,"RESSO2")+SUMIFS('SO2'!C:C,'SO2'!$B:$B,$A31,'SO2'!$A:$A,"RSSSO2")+SUMIFS('SO2'!C:C,'SO2'!$B:$B,$A31,'SO2'!$A:$A,"TRNSO2")</f>
        <v>7221.7360403073926</v>
      </c>
      <c r="C31" s="15">
        <f>SUMIFS('SO2'!D:D,'SO2'!$B:$B,$A31,'SO2'!$A:$A,"BIOESO2")+SUMIFS('SO2'!D:D,'SO2'!$B:$B,$A31,'SO2'!$A:$A,"COMSO2")+SUMIFS('SO2'!D:D,'SO2'!$B:$B,$A31,'SO2'!$A:$A,"ELCSO2")+SUMIFS('SO2'!D:D,'SO2'!$B:$B,$A31,'SO2'!$A:$A,"ETHSO2")+SUMIFS('SO2'!D:D,'SO2'!$B:$B,$A31,'SO2'!$A:$A,"INDSO2")+SUMIFS('SO2'!D:D,'SO2'!$B:$B,$A31,'SO2'!$A:$A,"REFSO2")+SUMIFS('SO2'!D:D,'SO2'!$B:$B,$A31,'SO2'!$A:$A,"RESSO2")+SUMIFS('SO2'!D:D,'SO2'!$B:$B,$A31,'SO2'!$A:$A,"RSSSO2")+SUMIFS('SO2'!D:D,'SO2'!$B:$B,$A31,'SO2'!$A:$A,"TRNSO2")</f>
        <v>5813.4752704631428</v>
      </c>
      <c r="D31" s="15">
        <f>SUMIFS('SO2'!E:E,'SO2'!$B:$B,$A31,'SO2'!$A:$A,"BIOESO2")+SUMIFS('SO2'!E:E,'SO2'!$B:$B,$A31,'SO2'!$A:$A,"COMSO2")+SUMIFS('SO2'!E:E,'SO2'!$B:$B,$A31,'SO2'!$A:$A,"ELCSO2")+SUMIFS('SO2'!E:E,'SO2'!$B:$B,$A31,'SO2'!$A:$A,"ETHSO2")+SUMIFS('SO2'!E:E,'SO2'!$B:$B,$A31,'SO2'!$A:$A,"INDSO2")+SUMIFS('SO2'!E:E,'SO2'!$B:$B,$A31,'SO2'!$A:$A,"REFSO2")+SUMIFS('SO2'!E:E,'SO2'!$B:$B,$A31,'SO2'!$A:$A,"RESSO2")+SUMIFS('SO2'!E:E,'SO2'!$B:$B,$A31,'SO2'!$A:$A,"RSSSO2")+SUMIFS('SO2'!E:E,'SO2'!$B:$B,$A31,'SO2'!$A:$A,"TRNSO2")</f>
        <v>3224.4913814544875</v>
      </c>
      <c r="E31" s="15">
        <f>SUMIFS('SO2'!F:F,'SO2'!$B:$B,$A31,'SO2'!$A:$A,"BIOESO2")+SUMIFS('SO2'!F:F,'SO2'!$B:$B,$A31,'SO2'!$A:$A,"COMSO2")+SUMIFS('SO2'!F:F,'SO2'!$B:$B,$A31,'SO2'!$A:$A,"ELCSO2")+SUMIFS('SO2'!F:F,'SO2'!$B:$B,$A31,'SO2'!$A:$A,"ETHSO2")+SUMIFS('SO2'!F:F,'SO2'!$B:$B,$A31,'SO2'!$A:$A,"INDSO2")+SUMIFS('SO2'!F:F,'SO2'!$B:$B,$A31,'SO2'!$A:$A,"REFSO2")+SUMIFS('SO2'!F:F,'SO2'!$B:$B,$A31,'SO2'!$A:$A,"RESSO2")+SUMIFS('SO2'!F:F,'SO2'!$B:$B,$A31,'SO2'!$A:$A,"RSSSO2")+SUMIFS('SO2'!F:F,'SO2'!$B:$B,$A31,'SO2'!$A:$A,"TRNSO2")</f>
        <v>2913.1780336932197</v>
      </c>
      <c r="F31" s="15">
        <f>SUMIFS('SO2'!G:G,'SO2'!$B:$B,$A31,'SO2'!$A:$A,"BIOESO2")+SUMIFS('SO2'!G:G,'SO2'!$B:$B,$A31,'SO2'!$A:$A,"COMSO2")+SUMIFS('SO2'!G:G,'SO2'!$B:$B,$A31,'SO2'!$A:$A,"ELCSO2")+SUMIFS('SO2'!G:G,'SO2'!$B:$B,$A31,'SO2'!$A:$A,"ETHSO2")+SUMIFS('SO2'!G:G,'SO2'!$B:$B,$A31,'SO2'!$A:$A,"INDSO2")+SUMIFS('SO2'!G:G,'SO2'!$B:$B,$A31,'SO2'!$A:$A,"REFSO2")+SUMIFS('SO2'!G:G,'SO2'!$B:$B,$A31,'SO2'!$A:$A,"RESSO2")+SUMIFS('SO2'!G:G,'SO2'!$B:$B,$A31,'SO2'!$A:$A,"RSSSO2")+SUMIFS('SO2'!G:G,'SO2'!$B:$B,$A31,'SO2'!$A:$A,"TRNSO2")</f>
        <v>2220.0036451160163</v>
      </c>
      <c r="G31" s="15">
        <f>SUMIFS('SO2'!H:H,'SO2'!$B:$B,$A31,'SO2'!$A:$A,"BIOESO2")+SUMIFS('SO2'!H:H,'SO2'!$B:$B,$A31,'SO2'!$A:$A,"COMSO2")+SUMIFS('SO2'!H:H,'SO2'!$B:$B,$A31,'SO2'!$A:$A,"ELCSO2")+SUMIFS('SO2'!H:H,'SO2'!$B:$B,$A31,'SO2'!$A:$A,"ETHSO2")+SUMIFS('SO2'!H:H,'SO2'!$B:$B,$A31,'SO2'!$A:$A,"INDSO2")+SUMIFS('SO2'!H:H,'SO2'!$B:$B,$A31,'SO2'!$A:$A,"REFSO2")+SUMIFS('SO2'!H:H,'SO2'!$B:$B,$A31,'SO2'!$A:$A,"RESSO2")+SUMIFS('SO2'!H:H,'SO2'!$B:$B,$A31,'SO2'!$A:$A,"RSSSO2")+SUMIFS('SO2'!H:H,'SO2'!$B:$B,$A31,'SO2'!$A:$A,"TRNSO2")</f>
        <v>1725.5979523857388</v>
      </c>
      <c r="H31" s="15">
        <f>SUMIFS('SO2'!I:I,'SO2'!$B:$B,$A31,'SO2'!$A:$A,"BIOESO2")+SUMIFS('SO2'!I:I,'SO2'!$B:$B,$A31,'SO2'!$A:$A,"COMSO2")+SUMIFS('SO2'!I:I,'SO2'!$B:$B,$A31,'SO2'!$A:$A,"ELCSO2")+SUMIFS('SO2'!I:I,'SO2'!$B:$B,$A31,'SO2'!$A:$A,"ETHSO2")+SUMIFS('SO2'!I:I,'SO2'!$B:$B,$A31,'SO2'!$A:$A,"INDSO2")+SUMIFS('SO2'!I:I,'SO2'!$B:$B,$A31,'SO2'!$A:$A,"REFSO2")+SUMIFS('SO2'!I:I,'SO2'!$B:$B,$A31,'SO2'!$A:$A,"RESSO2")+SUMIFS('SO2'!I:I,'SO2'!$B:$B,$A31,'SO2'!$A:$A,"RSSSO2")+SUMIFS('SO2'!I:I,'SO2'!$B:$B,$A31,'SO2'!$A:$A,"TRNSO2")</f>
        <v>1596.2822359238528</v>
      </c>
      <c r="I31" s="15">
        <f>SUMIFS('SO2'!J:J,'SO2'!$B:$B,$A31,'SO2'!$A:$A,"BIOESO2")+SUMIFS('SO2'!J:J,'SO2'!$B:$B,$A31,'SO2'!$A:$A,"COMSO2")+SUMIFS('SO2'!J:J,'SO2'!$B:$B,$A31,'SO2'!$A:$A,"ELCSO2")+SUMIFS('SO2'!J:J,'SO2'!$B:$B,$A31,'SO2'!$A:$A,"ETHSO2")+SUMIFS('SO2'!J:J,'SO2'!$B:$B,$A31,'SO2'!$A:$A,"INDSO2")+SUMIFS('SO2'!J:J,'SO2'!$B:$B,$A31,'SO2'!$A:$A,"REFSO2")+SUMIFS('SO2'!J:J,'SO2'!$B:$B,$A31,'SO2'!$A:$A,"RESSO2")+SUMIFS('SO2'!J:J,'SO2'!$B:$B,$A31,'SO2'!$A:$A,"RSSSO2")+SUMIFS('SO2'!J:J,'SO2'!$B:$B,$A31,'SO2'!$A:$A,"TRNSO2")</f>
        <v>1352.4612290976061</v>
      </c>
      <c r="J31" s="15">
        <f>SUMIFS('SO2'!K:K,'SO2'!$B:$B,$A31,'SO2'!$A:$A,"BIOESO2")+SUMIFS('SO2'!K:K,'SO2'!$B:$B,$A31,'SO2'!$A:$A,"COMSO2")+SUMIFS('SO2'!K:K,'SO2'!$B:$B,$A31,'SO2'!$A:$A,"ELCSO2")+SUMIFS('SO2'!K:K,'SO2'!$B:$B,$A31,'SO2'!$A:$A,"ETHSO2")+SUMIFS('SO2'!K:K,'SO2'!$B:$B,$A31,'SO2'!$A:$A,"INDSO2")+SUMIFS('SO2'!K:K,'SO2'!$B:$B,$A31,'SO2'!$A:$A,"REFSO2")+SUMIFS('SO2'!K:K,'SO2'!$B:$B,$A31,'SO2'!$A:$A,"RESSO2")+SUMIFS('SO2'!K:K,'SO2'!$B:$B,$A31,'SO2'!$A:$A,"RSSSO2")+SUMIFS('SO2'!K:K,'SO2'!$B:$B,$A31,'SO2'!$A:$A,"TRNSO2")</f>
        <v>1302.1469833395522</v>
      </c>
      <c r="K31" s="15">
        <f>SUMIFS('SO2'!L:L,'SO2'!$B:$B,$A31,'SO2'!$A:$A,"BIOESO2")+SUMIFS('SO2'!L:L,'SO2'!$B:$B,$A31,'SO2'!$A:$A,"COMSO2")+SUMIFS('SO2'!L:L,'SO2'!$B:$B,$A31,'SO2'!$A:$A,"ELCSO2")+SUMIFS('SO2'!L:L,'SO2'!$B:$B,$A31,'SO2'!$A:$A,"ETHSO2")+SUMIFS('SO2'!L:L,'SO2'!$B:$B,$A31,'SO2'!$A:$A,"INDSO2")+SUMIFS('SO2'!L:L,'SO2'!$B:$B,$A31,'SO2'!$A:$A,"REFSO2")+SUMIFS('SO2'!L:L,'SO2'!$B:$B,$A31,'SO2'!$A:$A,"RESSO2")+SUMIFS('SO2'!L:L,'SO2'!$B:$B,$A31,'SO2'!$A:$A,"RSSSO2")+SUMIFS('SO2'!L:L,'SO2'!$B:$B,$A31,'SO2'!$A:$A,"TRNSO2")</f>
        <v>1232.5517620372066</v>
      </c>
    </row>
    <row r="32" spans="1:11" x14ac:dyDescent="0.25">
      <c r="A32" s="2" t="s">
        <v>178</v>
      </c>
      <c r="B32" s="15">
        <f>SUMIFS('SO2'!C:C,'SO2'!$B:$B,$A32,'SO2'!$A:$A,"BIOESO2")+SUMIFS('SO2'!C:C,'SO2'!$B:$B,$A32,'SO2'!$A:$A,"COMSO2")+SUMIFS('SO2'!C:C,'SO2'!$B:$B,$A32,'SO2'!$A:$A,"ELCSO2")+SUMIFS('SO2'!C:C,'SO2'!$B:$B,$A32,'SO2'!$A:$A,"ETHSO2")+SUMIFS('SO2'!C:C,'SO2'!$B:$B,$A32,'SO2'!$A:$A,"INDSO2")+SUMIFS('SO2'!C:C,'SO2'!$B:$B,$A32,'SO2'!$A:$A,"REFSO2")+SUMIFS('SO2'!C:C,'SO2'!$B:$B,$A32,'SO2'!$A:$A,"RESSO2")+SUMIFS('SO2'!C:C,'SO2'!$B:$B,$A32,'SO2'!$A:$A,"RSSSO2")+SUMIFS('SO2'!C:C,'SO2'!$B:$B,$A32,'SO2'!$A:$A,"TRNSO2")</f>
        <v>7222.2709840980842</v>
      </c>
      <c r="C32" s="15">
        <f>SUMIFS('SO2'!D:D,'SO2'!$B:$B,$A32,'SO2'!$A:$A,"BIOESO2")+SUMIFS('SO2'!D:D,'SO2'!$B:$B,$A32,'SO2'!$A:$A,"COMSO2")+SUMIFS('SO2'!D:D,'SO2'!$B:$B,$A32,'SO2'!$A:$A,"ELCSO2")+SUMIFS('SO2'!D:D,'SO2'!$B:$B,$A32,'SO2'!$A:$A,"ETHSO2")+SUMIFS('SO2'!D:D,'SO2'!$B:$B,$A32,'SO2'!$A:$A,"INDSO2")+SUMIFS('SO2'!D:D,'SO2'!$B:$B,$A32,'SO2'!$A:$A,"REFSO2")+SUMIFS('SO2'!D:D,'SO2'!$B:$B,$A32,'SO2'!$A:$A,"RESSO2")+SUMIFS('SO2'!D:D,'SO2'!$B:$B,$A32,'SO2'!$A:$A,"RSSSO2")+SUMIFS('SO2'!D:D,'SO2'!$B:$B,$A32,'SO2'!$A:$A,"TRNSO2")</f>
        <v>5813.9970959928223</v>
      </c>
      <c r="D32" s="15">
        <f>SUMIFS('SO2'!E:E,'SO2'!$B:$B,$A32,'SO2'!$A:$A,"BIOESO2")+SUMIFS('SO2'!E:E,'SO2'!$B:$B,$A32,'SO2'!$A:$A,"COMSO2")+SUMIFS('SO2'!E:E,'SO2'!$B:$B,$A32,'SO2'!$A:$A,"ELCSO2")+SUMIFS('SO2'!E:E,'SO2'!$B:$B,$A32,'SO2'!$A:$A,"ETHSO2")+SUMIFS('SO2'!E:E,'SO2'!$B:$B,$A32,'SO2'!$A:$A,"INDSO2")+SUMIFS('SO2'!E:E,'SO2'!$B:$B,$A32,'SO2'!$A:$A,"REFSO2")+SUMIFS('SO2'!E:E,'SO2'!$B:$B,$A32,'SO2'!$A:$A,"RESSO2")+SUMIFS('SO2'!E:E,'SO2'!$B:$B,$A32,'SO2'!$A:$A,"RSSSO2")+SUMIFS('SO2'!E:E,'SO2'!$B:$B,$A32,'SO2'!$A:$A,"TRNSO2")</f>
        <v>3224.8158884259383</v>
      </c>
      <c r="E32" s="15">
        <f>SUMIFS('SO2'!F:F,'SO2'!$B:$B,$A32,'SO2'!$A:$A,"BIOESO2")+SUMIFS('SO2'!F:F,'SO2'!$B:$B,$A32,'SO2'!$A:$A,"COMSO2")+SUMIFS('SO2'!F:F,'SO2'!$B:$B,$A32,'SO2'!$A:$A,"ELCSO2")+SUMIFS('SO2'!F:F,'SO2'!$B:$B,$A32,'SO2'!$A:$A,"ETHSO2")+SUMIFS('SO2'!F:F,'SO2'!$B:$B,$A32,'SO2'!$A:$A,"INDSO2")+SUMIFS('SO2'!F:F,'SO2'!$B:$B,$A32,'SO2'!$A:$A,"REFSO2")+SUMIFS('SO2'!F:F,'SO2'!$B:$B,$A32,'SO2'!$A:$A,"RESSO2")+SUMIFS('SO2'!F:F,'SO2'!$B:$B,$A32,'SO2'!$A:$A,"RSSSO2")+SUMIFS('SO2'!F:F,'SO2'!$B:$B,$A32,'SO2'!$A:$A,"TRNSO2")</f>
        <v>2913.4301689228223</v>
      </c>
      <c r="F32" s="15">
        <f>SUMIFS('SO2'!G:G,'SO2'!$B:$B,$A32,'SO2'!$A:$A,"BIOESO2")+SUMIFS('SO2'!G:G,'SO2'!$B:$B,$A32,'SO2'!$A:$A,"COMSO2")+SUMIFS('SO2'!G:G,'SO2'!$B:$B,$A32,'SO2'!$A:$A,"ELCSO2")+SUMIFS('SO2'!G:G,'SO2'!$B:$B,$A32,'SO2'!$A:$A,"ETHSO2")+SUMIFS('SO2'!G:G,'SO2'!$B:$B,$A32,'SO2'!$A:$A,"INDSO2")+SUMIFS('SO2'!G:G,'SO2'!$B:$B,$A32,'SO2'!$A:$A,"REFSO2")+SUMIFS('SO2'!G:G,'SO2'!$B:$B,$A32,'SO2'!$A:$A,"RESSO2")+SUMIFS('SO2'!G:G,'SO2'!$B:$B,$A32,'SO2'!$A:$A,"RSSSO2")+SUMIFS('SO2'!G:G,'SO2'!$B:$B,$A32,'SO2'!$A:$A,"TRNSO2")</f>
        <v>2225.786618963587</v>
      </c>
      <c r="G32" s="15">
        <f>SUMIFS('SO2'!H:H,'SO2'!$B:$B,$A32,'SO2'!$A:$A,"BIOESO2")+SUMIFS('SO2'!H:H,'SO2'!$B:$B,$A32,'SO2'!$A:$A,"COMSO2")+SUMIFS('SO2'!H:H,'SO2'!$B:$B,$A32,'SO2'!$A:$A,"ELCSO2")+SUMIFS('SO2'!H:H,'SO2'!$B:$B,$A32,'SO2'!$A:$A,"ETHSO2")+SUMIFS('SO2'!H:H,'SO2'!$B:$B,$A32,'SO2'!$A:$A,"INDSO2")+SUMIFS('SO2'!H:H,'SO2'!$B:$B,$A32,'SO2'!$A:$A,"REFSO2")+SUMIFS('SO2'!H:H,'SO2'!$B:$B,$A32,'SO2'!$A:$A,"RESSO2")+SUMIFS('SO2'!H:H,'SO2'!$B:$B,$A32,'SO2'!$A:$A,"RSSSO2")+SUMIFS('SO2'!H:H,'SO2'!$B:$B,$A32,'SO2'!$A:$A,"TRNSO2")</f>
        <v>1723.7705773115661</v>
      </c>
      <c r="H32" s="15">
        <f>SUMIFS('SO2'!I:I,'SO2'!$B:$B,$A32,'SO2'!$A:$A,"BIOESO2")+SUMIFS('SO2'!I:I,'SO2'!$B:$B,$A32,'SO2'!$A:$A,"COMSO2")+SUMIFS('SO2'!I:I,'SO2'!$B:$B,$A32,'SO2'!$A:$A,"ELCSO2")+SUMIFS('SO2'!I:I,'SO2'!$B:$B,$A32,'SO2'!$A:$A,"ETHSO2")+SUMIFS('SO2'!I:I,'SO2'!$B:$B,$A32,'SO2'!$A:$A,"INDSO2")+SUMIFS('SO2'!I:I,'SO2'!$B:$B,$A32,'SO2'!$A:$A,"REFSO2")+SUMIFS('SO2'!I:I,'SO2'!$B:$B,$A32,'SO2'!$A:$A,"RESSO2")+SUMIFS('SO2'!I:I,'SO2'!$B:$B,$A32,'SO2'!$A:$A,"RSSSO2")+SUMIFS('SO2'!I:I,'SO2'!$B:$B,$A32,'SO2'!$A:$A,"TRNSO2")</f>
        <v>1606.265025882991</v>
      </c>
      <c r="I32" s="15">
        <f>SUMIFS('SO2'!J:J,'SO2'!$B:$B,$A32,'SO2'!$A:$A,"BIOESO2")+SUMIFS('SO2'!J:J,'SO2'!$B:$B,$A32,'SO2'!$A:$A,"COMSO2")+SUMIFS('SO2'!J:J,'SO2'!$B:$B,$A32,'SO2'!$A:$A,"ELCSO2")+SUMIFS('SO2'!J:J,'SO2'!$B:$B,$A32,'SO2'!$A:$A,"ETHSO2")+SUMIFS('SO2'!J:J,'SO2'!$B:$B,$A32,'SO2'!$A:$A,"INDSO2")+SUMIFS('SO2'!J:J,'SO2'!$B:$B,$A32,'SO2'!$A:$A,"REFSO2")+SUMIFS('SO2'!J:J,'SO2'!$B:$B,$A32,'SO2'!$A:$A,"RESSO2")+SUMIFS('SO2'!J:J,'SO2'!$B:$B,$A32,'SO2'!$A:$A,"RSSSO2")+SUMIFS('SO2'!J:J,'SO2'!$B:$B,$A32,'SO2'!$A:$A,"TRNSO2")</f>
        <v>1352.7990414797448</v>
      </c>
      <c r="J32" s="15">
        <f>SUMIFS('SO2'!K:K,'SO2'!$B:$B,$A32,'SO2'!$A:$A,"BIOESO2")+SUMIFS('SO2'!K:K,'SO2'!$B:$B,$A32,'SO2'!$A:$A,"COMSO2")+SUMIFS('SO2'!K:K,'SO2'!$B:$B,$A32,'SO2'!$A:$A,"ELCSO2")+SUMIFS('SO2'!K:K,'SO2'!$B:$B,$A32,'SO2'!$A:$A,"ETHSO2")+SUMIFS('SO2'!K:K,'SO2'!$B:$B,$A32,'SO2'!$A:$A,"INDSO2")+SUMIFS('SO2'!K:K,'SO2'!$B:$B,$A32,'SO2'!$A:$A,"REFSO2")+SUMIFS('SO2'!K:K,'SO2'!$B:$B,$A32,'SO2'!$A:$A,"RESSO2")+SUMIFS('SO2'!K:K,'SO2'!$B:$B,$A32,'SO2'!$A:$A,"RSSSO2")+SUMIFS('SO2'!K:K,'SO2'!$B:$B,$A32,'SO2'!$A:$A,"TRNSO2")</f>
        <v>1306.0571844154629</v>
      </c>
      <c r="K32" s="15">
        <f>SUMIFS('SO2'!L:L,'SO2'!$B:$B,$A32,'SO2'!$A:$A,"BIOESO2")+SUMIFS('SO2'!L:L,'SO2'!$B:$B,$A32,'SO2'!$A:$A,"COMSO2")+SUMIFS('SO2'!L:L,'SO2'!$B:$B,$A32,'SO2'!$A:$A,"ELCSO2")+SUMIFS('SO2'!L:L,'SO2'!$B:$B,$A32,'SO2'!$A:$A,"ETHSO2")+SUMIFS('SO2'!L:L,'SO2'!$B:$B,$A32,'SO2'!$A:$A,"INDSO2")+SUMIFS('SO2'!L:L,'SO2'!$B:$B,$A32,'SO2'!$A:$A,"REFSO2")+SUMIFS('SO2'!L:L,'SO2'!$B:$B,$A32,'SO2'!$A:$A,"RESSO2")+SUMIFS('SO2'!L:L,'SO2'!$B:$B,$A32,'SO2'!$A:$A,"RSSSO2")+SUMIFS('SO2'!L:L,'SO2'!$B:$B,$A32,'SO2'!$A:$A,"TRNSO2")</f>
        <v>1249.516255753462</v>
      </c>
    </row>
    <row r="33" spans="1:11" x14ac:dyDescent="0.25">
      <c r="A33" s="2" t="s">
        <v>31</v>
      </c>
      <c r="B33" s="15">
        <f>SUMIFS('SO2'!C:C,'SO2'!$B:$B,$A33,'SO2'!$A:$A,"BIOESO2")+SUMIFS('SO2'!C:C,'SO2'!$B:$B,$A33,'SO2'!$A:$A,"COMSO2")+SUMIFS('SO2'!C:C,'SO2'!$B:$B,$A33,'SO2'!$A:$A,"ELCSO2")+SUMIFS('SO2'!C:C,'SO2'!$B:$B,$A33,'SO2'!$A:$A,"ETHSO2")+SUMIFS('SO2'!C:C,'SO2'!$B:$B,$A33,'SO2'!$A:$A,"INDSO2")+SUMIFS('SO2'!C:C,'SO2'!$B:$B,$A33,'SO2'!$A:$A,"REFSO2")+SUMIFS('SO2'!C:C,'SO2'!$B:$B,$A33,'SO2'!$A:$A,"RESSO2")+SUMIFS('SO2'!C:C,'SO2'!$B:$B,$A33,'SO2'!$A:$A,"RSSSO2")+SUMIFS('SO2'!C:C,'SO2'!$B:$B,$A33,'SO2'!$A:$A,"TRNSO2")</f>
        <v>7220.8921591448907</v>
      </c>
      <c r="C33" s="15">
        <f>SUMIFS('SO2'!D:D,'SO2'!$B:$B,$A33,'SO2'!$A:$A,"BIOESO2")+SUMIFS('SO2'!D:D,'SO2'!$B:$B,$A33,'SO2'!$A:$A,"COMSO2")+SUMIFS('SO2'!D:D,'SO2'!$B:$B,$A33,'SO2'!$A:$A,"ELCSO2")+SUMIFS('SO2'!D:D,'SO2'!$B:$B,$A33,'SO2'!$A:$A,"ETHSO2")+SUMIFS('SO2'!D:D,'SO2'!$B:$B,$A33,'SO2'!$A:$A,"INDSO2")+SUMIFS('SO2'!D:D,'SO2'!$B:$B,$A33,'SO2'!$A:$A,"REFSO2")+SUMIFS('SO2'!D:D,'SO2'!$B:$B,$A33,'SO2'!$A:$A,"RESSO2")+SUMIFS('SO2'!D:D,'SO2'!$B:$B,$A33,'SO2'!$A:$A,"RSSSO2")+SUMIFS('SO2'!D:D,'SO2'!$B:$B,$A33,'SO2'!$A:$A,"TRNSO2")</f>
        <v>5813.5984692698858</v>
      </c>
      <c r="D33" s="15">
        <f>SUMIFS('SO2'!E:E,'SO2'!$B:$B,$A33,'SO2'!$A:$A,"BIOESO2")+SUMIFS('SO2'!E:E,'SO2'!$B:$B,$A33,'SO2'!$A:$A,"COMSO2")+SUMIFS('SO2'!E:E,'SO2'!$B:$B,$A33,'SO2'!$A:$A,"ELCSO2")+SUMIFS('SO2'!E:E,'SO2'!$B:$B,$A33,'SO2'!$A:$A,"ETHSO2")+SUMIFS('SO2'!E:E,'SO2'!$B:$B,$A33,'SO2'!$A:$A,"INDSO2")+SUMIFS('SO2'!E:E,'SO2'!$B:$B,$A33,'SO2'!$A:$A,"REFSO2")+SUMIFS('SO2'!E:E,'SO2'!$B:$B,$A33,'SO2'!$A:$A,"RESSO2")+SUMIFS('SO2'!E:E,'SO2'!$B:$B,$A33,'SO2'!$A:$A,"RSSSO2")+SUMIFS('SO2'!E:E,'SO2'!$B:$B,$A33,'SO2'!$A:$A,"TRNSO2")</f>
        <v>3220.3265460097846</v>
      </c>
      <c r="E33" s="15">
        <f>SUMIFS('SO2'!F:F,'SO2'!$B:$B,$A33,'SO2'!$A:$A,"BIOESO2")+SUMIFS('SO2'!F:F,'SO2'!$B:$B,$A33,'SO2'!$A:$A,"COMSO2")+SUMIFS('SO2'!F:F,'SO2'!$B:$B,$A33,'SO2'!$A:$A,"ELCSO2")+SUMIFS('SO2'!F:F,'SO2'!$B:$B,$A33,'SO2'!$A:$A,"ETHSO2")+SUMIFS('SO2'!F:F,'SO2'!$B:$B,$A33,'SO2'!$A:$A,"INDSO2")+SUMIFS('SO2'!F:F,'SO2'!$B:$B,$A33,'SO2'!$A:$A,"REFSO2")+SUMIFS('SO2'!F:F,'SO2'!$B:$B,$A33,'SO2'!$A:$A,"RESSO2")+SUMIFS('SO2'!F:F,'SO2'!$B:$B,$A33,'SO2'!$A:$A,"RSSSO2")+SUMIFS('SO2'!F:F,'SO2'!$B:$B,$A33,'SO2'!$A:$A,"TRNSO2")</f>
        <v>2908.8340589077966</v>
      </c>
      <c r="F33" s="15">
        <f>SUMIFS('SO2'!G:G,'SO2'!$B:$B,$A33,'SO2'!$A:$A,"BIOESO2")+SUMIFS('SO2'!G:G,'SO2'!$B:$B,$A33,'SO2'!$A:$A,"COMSO2")+SUMIFS('SO2'!G:G,'SO2'!$B:$B,$A33,'SO2'!$A:$A,"ELCSO2")+SUMIFS('SO2'!G:G,'SO2'!$B:$B,$A33,'SO2'!$A:$A,"ETHSO2")+SUMIFS('SO2'!G:G,'SO2'!$B:$B,$A33,'SO2'!$A:$A,"INDSO2")+SUMIFS('SO2'!G:G,'SO2'!$B:$B,$A33,'SO2'!$A:$A,"REFSO2")+SUMIFS('SO2'!G:G,'SO2'!$B:$B,$A33,'SO2'!$A:$A,"RESSO2")+SUMIFS('SO2'!G:G,'SO2'!$B:$B,$A33,'SO2'!$A:$A,"RSSSO2")+SUMIFS('SO2'!G:G,'SO2'!$B:$B,$A33,'SO2'!$A:$A,"TRNSO2")</f>
        <v>2219.4288115770964</v>
      </c>
      <c r="G33" s="15">
        <f>SUMIFS('SO2'!H:H,'SO2'!$B:$B,$A33,'SO2'!$A:$A,"BIOESO2")+SUMIFS('SO2'!H:H,'SO2'!$B:$B,$A33,'SO2'!$A:$A,"COMSO2")+SUMIFS('SO2'!H:H,'SO2'!$B:$B,$A33,'SO2'!$A:$A,"ELCSO2")+SUMIFS('SO2'!H:H,'SO2'!$B:$B,$A33,'SO2'!$A:$A,"ETHSO2")+SUMIFS('SO2'!H:H,'SO2'!$B:$B,$A33,'SO2'!$A:$A,"INDSO2")+SUMIFS('SO2'!H:H,'SO2'!$B:$B,$A33,'SO2'!$A:$A,"REFSO2")+SUMIFS('SO2'!H:H,'SO2'!$B:$B,$A33,'SO2'!$A:$A,"RESSO2")+SUMIFS('SO2'!H:H,'SO2'!$B:$B,$A33,'SO2'!$A:$A,"RSSSO2")+SUMIFS('SO2'!H:H,'SO2'!$B:$B,$A33,'SO2'!$A:$A,"TRNSO2")</f>
        <v>1722.9358608561633</v>
      </c>
      <c r="H33" s="15">
        <f>SUMIFS('SO2'!I:I,'SO2'!$B:$B,$A33,'SO2'!$A:$A,"BIOESO2")+SUMIFS('SO2'!I:I,'SO2'!$B:$B,$A33,'SO2'!$A:$A,"COMSO2")+SUMIFS('SO2'!I:I,'SO2'!$B:$B,$A33,'SO2'!$A:$A,"ELCSO2")+SUMIFS('SO2'!I:I,'SO2'!$B:$B,$A33,'SO2'!$A:$A,"ETHSO2")+SUMIFS('SO2'!I:I,'SO2'!$B:$B,$A33,'SO2'!$A:$A,"INDSO2")+SUMIFS('SO2'!I:I,'SO2'!$B:$B,$A33,'SO2'!$A:$A,"REFSO2")+SUMIFS('SO2'!I:I,'SO2'!$B:$B,$A33,'SO2'!$A:$A,"RESSO2")+SUMIFS('SO2'!I:I,'SO2'!$B:$B,$A33,'SO2'!$A:$A,"RSSSO2")+SUMIFS('SO2'!I:I,'SO2'!$B:$B,$A33,'SO2'!$A:$A,"TRNSO2")</f>
        <v>1605.0035767772756</v>
      </c>
      <c r="I33" s="15">
        <f>SUMIFS('SO2'!J:J,'SO2'!$B:$B,$A33,'SO2'!$A:$A,"BIOESO2")+SUMIFS('SO2'!J:J,'SO2'!$B:$B,$A33,'SO2'!$A:$A,"COMSO2")+SUMIFS('SO2'!J:J,'SO2'!$B:$B,$A33,'SO2'!$A:$A,"ELCSO2")+SUMIFS('SO2'!J:J,'SO2'!$B:$B,$A33,'SO2'!$A:$A,"ETHSO2")+SUMIFS('SO2'!J:J,'SO2'!$B:$B,$A33,'SO2'!$A:$A,"INDSO2")+SUMIFS('SO2'!J:J,'SO2'!$B:$B,$A33,'SO2'!$A:$A,"REFSO2")+SUMIFS('SO2'!J:J,'SO2'!$B:$B,$A33,'SO2'!$A:$A,"RESSO2")+SUMIFS('SO2'!J:J,'SO2'!$B:$B,$A33,'SO2'!$A:$A,"RSSSO2")+SUMIFS('SO2'!J:J,'SO2'!$B:$B,$A33,'SO2'!$A:$A,"TRNSO2")</f>
        <v>1420.3616752039666</v>
      </c>
      <c r="J33" s="15">
        <f>SUMIFS('SO2'!K:K,'SO2'!$B:$B,$A33,'SO2'!$A:$A,"BIOESO2")+SUMIFS('SO2'!K:K,'SO2'!$B:$B,$A33,'SO2'!$A:$A,"COMSO2")+SUMIFS('SO2'!K:K,'SO2'!$B:$B,$A33,'SO2'!$A:$A,"ELCSO2")+SUMIFS('SO2'!K:K,'SO2'!$B:$B,$A33,'SO2'!$A:$A,"ETHSO2")+SUMIFS('SO2'!K:K,'SO2'!$B:$B,$A33,'SO2'!$A:$A,"INDSO2")+SUMIFS('SO2'!K:K,'SO2'!$B:$B,$A33,'SO2'!$A:$A,"REFSO2")+SUMIFS('SO2'!K:K,'SO2'!$B:$B,$A33,'SO2'!$A:$A,"RESSO2")+SUMIFS('SO2'!K:K,'SO2'!$B:$B,$A33,'SO2'!$A:$A,"RSSSO2")+SUMIFS('SO2'!K:K,'SO2'!$B:$B,$A33,'SO2'!$A:$A,"TRNSO2")</f>
        <v>1421.0358358809297</v>
      </c>
      <c r="K33" s="15">
        <f>SUMIFS('SO2'!L:L,'SO2'!$B:$B,$A33,'SO2'!$A:$A,"BIOESO2")+SUMIFS('SO2'!L:L,'SO2'!$B:$B,$A33,'SO2'!$A:$A,"COMSO2")+SUMIFS('SO2'!L:L,'SO2'!$B:$B,$A33,'SO2'!$A:$A,"ELCSO2")+SUMIFS('SO2'!L:L,'SO2'!$B:$B,$A33,'SO2'!$A:$A,"ETHSO2")+SUMIFS('SO2'!L:L,'SO2'!$B:$B,$A33,'SO2'!$A:$A,"INDSO2")+SUMIFS('SO2'!L:L,'SO2'!$B:$B,$A33,'SO2'!$A:$A,"REFSO2")+SUMIFS('SO2'!L:L,'SO2'!$B:$B,$A33,'SO2'!$A:$A,"RESSO2")+SUMIFS('SO2'!L:L,'SO2'!$B:$B,$A33,'SO2'!$A:$A,"RSSSO2")+SUMIFS('SO2'!L:L,'SO2'!$B:$B,$A33,'SO2'!$A:$A,"TRNSO2")</f>
        <v>1344.1907812844584</v>
      </c>
    </row>
    <row r="34" spans="1:11" x14ac:dyDescent="0.25">
      <c r="A34" s="2" t="s">
        <v>32</v>
      </c>
      <c r="B34" s="15">
        <f>SUMIFS('SO2'!C:C,'SO2'!$B:$B,$A34,'SO2'!$A:$A,"BIOESO2")+SUMIFS('SO2'!C:C,'SO2'!$B:$B,$A34,'SO2'!$A:$A,"COMSO2")+SUMIFS('SO2'!C:C,'SO2'!$B:$B,$A34,'SO2'!$A:$A,"ELCSO2")+SUMIFS('SO2'!C:C,'SO2'!$B:$B,$A34,'SO2'!$A:$A,"ETHSO2")+SUMIFS('SO2'!C:C,'SO2'!$B:$B,$A34,'SO2'!$A:$A,"INDSO2")+SUMIFS('SO2'!C:C,'SO2'!$B:$B,$A34,'SO2'!$A:$A,"REFSO2")+SUMIFS('SO2'!C:C,'SO2'!$B:$B,$A34,'SO2'!$A:$A,"RESSO2")+SUMIFS('SO2'!C:C,'SO2'!$B:$B,$A34,'SO2'!$A:$A,"RSSSO2")+SUMIFS('SO2'!C:C,'SO2'!$B:$B,$A34,'SO2'!$A:$A,"TRNSO2")</f>
        <v>7220.8921591448907</v>
      </c>
      <c r="C34" s="15">
        <f>SUMIFS('SO2'!D:D,'SO2'!$B:$B,$A34,'SO2'!$A:$A,"BIOESO2")+SUMIFS('SO2'!D:D,'SO2'!$B:$B,$A34,'SO2'!$A:$A,"COMSO2")+SUMIFS('SO2'!D:D,'SO2'!$B:$B,$A34,'SO2'!$A:$A,"ELCSO2")+SUMIFS('SO2'!D:D,'SO2'!$B:$B,$A34,'SO2'!$A:$A,"ETHSO2")+SUMIFS('SO2'!D:D,'SO2'!$B:$B,$A34,'SO2'!$A:$A,"INDSO2")+SUMIFS('SO2'!D:D,'SO2'!$B:$B,$A34,'SO2'!$A:$A,"REFSO2")+SUMIFS('SO2'!D:D,'SO2'!$B:$B,$A34,'SO2'!$A:$A,"RESSO2")+SUMIFS('SO2'!D:D,'SO2'!$B:$B,$A34,'SO2'!$A:$A,"RSSSO2")+SUMIFS('SO2'!D:D,'SO2'!$B:$B,$A34,'SO2'!$A:$A,"TRNSO2")</f>
        <v>5813.5984692698748</v>
      </c>
      <c r="D34" s="15">
        <f>SUMIFS('SO2'!E:E,'SO2'!$B:$B,$A34,'SO2'!$A:$A,"BIOESO2")+SUMIFS('SO2'!E:E,'SO2'!$B:$B,$A34,'SO2'!$A:$A,"COMSO2")+SUMIFS('SO2'!E:E,'SO2'!$B:$B,$A34,'SO2'!$A:$A,"ELCSO2")+SUMIFS('SO2'!E:E,'SO2'!$B:$B,$A34,'SO2'!$A:$A,"ETHSO2")+SUMIFS('SO2'!E:E,'SO2'!$B:$B,$A34,'SO2'!$A:$A,"INDSO2")+SUMIFS('SO2'!E:E,'SO2'!$B:$B,$A34,'SO2'!$A:$A,"REFSO2")+SUMIFS('SO2'!E:E,'SO2'!$B:$B,$A34,'SO2'!$A:$A,"RESSO2")+SUMIFS('SO2'!E:E,'SO2'!$B:$B,$A34,'SO2'!$A:$A,"RSSSO2")+SUMIFS('SO2'!E:E,'SO2'!$B:$B,$A34,'SO2'!$A:$A,"TRNSO2")</f>
        <v>3220.3265460100806</v>
      </c>
      <c r="E34" s="15">
        <f>SUMIFS('SO2'!F:F,'SO2'!$B:$B,$A34,'SO2'!$A:$A,"BIOESO2")+SUMIFS('SO2'!F:F,'SO2'!$B:$B,$A34,'SO2'!$A:$A,"COMSO2")+SUMIFS('SO2'!F:F,'SO2'!$B:$B,$A34,'SO2'!$A:$A,"ELCSO2")+SUMIFS('SO2'!F:F,'SO2'!$B:$B,$A34,'SO2'!$A:$A,"ETHSO2")+SUMIFS('SO2'!F:F,'SO2'!$B:$B,$A34,'SO2'!$A:$A,"INDSO2")+SUMIFS('SO2'!F:F,'SO2'!$B:$B,$A34,'SO2'!$A:$A,"REFSO2")+SUMIFS('SO2'!F:F,'SO2'!$B:$B,$A34,'SO2'!$A:$A,"RESSO2")+SUMIFS('SO2'!F:F,'SO2'!$B:$B,$A34,'SO2'!$A:$A,"RSSSO2")+SUMIFS('SO2'!F:F,'SO2'!$B:$B,$A34,'SO2'!$A:$A,"TRNSO2")</f>
        <v>2908.8340589094628</v>
      </c>
      <c r="F34" s="15">
        <f>SUMIFS('SO2'!G:G,'SO2'!$B:$B,$A34,'SO2'!$A:$A,"BIOESO2")+SUMIFS('SO2'!G:G,'SO2'!$B:$B,$A34,'SO2'!$A:$A,"COMSO2")+SUMIFS('SO2'!G:G,'SO2'!$B:$B,$A34,'SO2'!$A:$A,"ELCSO2")+SUMIFS('SO2'!G:G,'SO2'!$B:$B,$A34,'SO2'!$A:$A,"ETHSO2")+SUMIFS('SO2'!G:G,'SO2'!$B:$B,$A34,'SO2'!$A:$A,"INDSO2")+SUMIFS('SO2'!G:G,'SO2'!$B:$B,$A34,'SO2'!$A:$A,"REFSO2")+SUMIFS('SO2'!G:G,'SO2'!$B:$B,$A34,'SO2'!$A:$A,"RESSO2")+SUMIFS('SO2'!G:G,'SO2'!$B:$B,$A34,'SO2'!$A:$A,"RSSSO2")+SUMIFS('SO2'!G:G,'SO2'!$B:$B,$A34,'SO2'!$A:$A,"TRNSO2")</f>
        <v>2219.4288118831678</v>
      </c>
      <c r="G34" s="15">
        <f>SUMIFS('SO2'!H:H,'SO2'!$B:$B,$A34,'SO2'!$A:$A,"BIOESO2")+SUMIFS('SO2'!H:H,'SO2'!$B:$B,$A34,'SO2'!$A:$A,"COMSO2")+SUMIFS('SO2'!H:H,'SO2'!$B:$B,$A34,'SO2'!$A:$A,"ELCSO2")+SUMIFS('SO2'!H:H,'SO2'!$B:$B,$A34,'SO2'!$A:$A,"ETHSO2")+SUMIFS('SO2'!H:H,'SO2'!$B:$B,$A34,'SO2'!$A:$A,"INDSO2")+SUMIFS('SO2'!H:H,'SO2'!$B:$B,$A34,'SO2'!$A:$A,"REFSO2")+SUMIFS('SO2'!H:H,'SO2'!$B:$B,$A34,'SO2'!$A:$A,"RESSO2")+SUMIFS('SO2'!H:H,'SO2'!$B:$B,$A34,'SO2'!$A:$A,"RSSSO2")+SUMIFS('SO2'!H:H,'SO2'!$B:$B,$A34,'SO2'!$A:$A,"TRNSO2")</f>
        <v>1722.9358608562479</v>
      </c>
      <c r="H34" s="15">
        <f>SUMIFS('SO2'!I:I,'SO2'!$B:$B,$A34,'SO2'!$A:$A,"BIOESO2")+SUMIFS('SO2'!I:I,'SO2'!$B:$B,$A34,'SO2'!$A:$A,"COMSO2")+SUMIFS('SO2'!I:I,'SO2'!$B:$B,$A34,'SO2'!$A:$A,"ELCSO2")+SUMIFS('SO2'!I:I,'SO2'!$B:$B,$A34,'SO2'!$A:$A,"ETHSO2")+SUMIFS('SO2'!I:I,'SO2'!$B:$B,$A34,'SO2'!$A:$A,"INDSO2")+SUMIFS('SO2'!I:I,'SO2'!$B:$B,$A34,'SO2'!$A:$A,"REFSO2")+SUMIFS('SO2'!I:I,'SO2'!$B:$B,$A34,'SO2'!$A:$A,"RESSO2")+SUMIFS('SO2'!I:I,'SO2'!$B:$B,$A34,'SO2'!$A:$A,"RSSSO2")+SUMIFS('SO2'!I:I,'SO2'!$B:$B,$A34,'SO2'!$A:$A,"TRNSO2")</f>
        <v>1605.0035767772731</v>
      </c>
      <c r="I34" s="15">
        <f>SUMIFS('SO2'!J:J,'SO2'!$B:$B,$A34,'SO2'!$A:$A,"BIOESO2")+SUMIFS('SO2'!J:J,'SO2'!$B:$B,$A34,'SO2'!$A:$A,"COMSO2")+SUMIFS('SO2'!J:J,'SO2'!$B:$B,$A34,'SO2'!$A:$A,"ELCSO2")+SUMIFS('SO2'!J:J,'SO2'!$B:$B,$A34,'SO2'!$A:$A,"ETHSO2")+SUMIFS('SO2'!J:J,'SO2'!$B:$B,$A34,'SO2'!$A:$A,"INDSO2")+SUMIFS('SO2'!J:J,'SO2'!$B:$B,$A34,'SO2'!$A:$A,"REFSO2")+SUMIFS('SO2'!J:J,'SO2'!$B:$B,$A34,'SO2'!$A:$A,"RESSO2")+SUMIFS('SO2'!J:J,'SO2'!$B:$B,$A34,'SO2'!$A:$A,"RSSSO2")+SUMIFS('SO2'!J:J,'SO2'!$B:$B,$A34,'SO2'!$A:$A,"TRNSO2")</f>
        <v>1420.3616752039611</v>
      </c>
      <c r="J34" s="15">
        <f>SUMIFS('SO2'!K:K,'SO2'!$B:$B,$A34,'SO2'!$A:$A,"BIOESO2")+SUMIFS('SO2'!K:K,'SO2'!$B:$B,$A34,'SO2'!$A:$A,"COMSO2")+SUMIFS('SO2'!K:K,'SO2'!$B:$B,$A34,'SO2'!$A:$A,"ELCSO2")+SUMIFS('SO2'!K:K,'SO2'!$B:$B,$A34,'SO2'!$A:$A,"ETHSO2")+SUMIFS('SO2'!K:K,'SO2'!$B:$B,$A34,'SO2'!$A:$A,"INDSO2")+SUMIFS('SO2'!K:K,'SO2'!$B:$B,$A34,'SO2'!$A:$A,"REFSO2")+SUMIFS('SO2'!K:K,'SO2'!$B:$B,$A34,'SO2'!$A:$A,"RESSO2")+SUMIFS('SO2'!K:K,'SO2'!$B:$B,$A34,'SO2'!$A:$A,"RSSSO2")+SUMIFS('SO2'!K:K,'SO2'!$B:$B,$A34,'SO2'!$A:$A,"TRNSO2")</f>
        <v>1421.0358358830808</v>
      </c>
      <c r="K34" s="15">
        <f>SUMIFS('SO2'!L:L,'SO2'!$B:$B,$A34,'SO2'!$A:$A,"BIOESO2")+SUMIFS('SO2'!L:L,'SO2'!$B:$B,$A34,'SO2'!$A:$A,"COMSO2")+SUMIFS('SO2'!L:L,'SO2'!$B:$B,$A34,'SO2'!$A:$A,"ELCSO2")+SUMIFS('SO2'!L:L,'SO2'!$B:$B,$A34,'SO2'!$A:$A,"ETHSO2")+SUMIFS('SO2'!L:L,'SO2'!$B:$B,$A34,'SO2'!$A:$A,"INDSO2")+SUMIFS('SO2'!L:L,'SO2'!$B:$B,$A34,'SO2'!$A:$A,"REFSO2")+SUMIFS('SO2'!L:L,'SO2'!$B:$B,$A34,'SO2'!$A:$A,"RESSO2")+SUMIFS('SO2'!L:L,'SO2'!$B:$B,$A34,'SO2'!$A:$A,"RSSSO2")+SUMIFS('SO2'!L:L,'SO2'!$B:$B,$A34,'SO2'!$A:$A,"TRNSO2")</f>
        <v>1394.4103368400074</v>
      </c>
    </row>
    <row r="35" spans="1:11" x14ac:dyDescent="0.25">
      <c r="A35" s="2" t="s">
        <v>33</v>
      </c>
      <c r="B35" s="15">
        <f>SUMIFS('SO2'!C:C,'SO2'!$B:$B,$A35,'SO2'!$A:$A,"BIOESO2")+SUMIFS('SO2'!C:C,'SO2'!$B:$B,$A35,'SO2'!$A:$A,"COMSO2")+SUMIFS('SO2'!C:C,'SO2'!$B:$B,$A35,'SO2'!$A:$A,"ELCSO2")+SUMIFS('SO2'!C:C,'SO2'!$B:$B,$A35,'SO2'!$A:$A,"ETHSO2")+SUMIFS('SO2'!C:C,'SO2'!$B:$B,$A35,'SO2'!$A:$A,"INDSO2")+SUMIFS('SO2'!C:C,'SO2'!$B:$B,$A35,'SO2'!$A:$A,"REFSO2")+SUMIFS('SO2'!C:C,'SO2'!$B:$B,$A35,'SO2'!$A:$A,"RESSO2")+SUMIFS('SO2'!C:C,'SO2'!$B:$B,$A35,'SO2'!$A:$A,"RSSSO2")+SUMIFS('SO2'!C:C,'SO2'!$B:$B,$A35,'SO2'!$A:$A,"TRNSO2")</f>
        <v>7220.8921591448907</v>
      </c>
      <c r="C35" s="15">
        <f>SUMIFS('SO2'!D:D,'SO2'!$B:$B,$A35,'SO2'!$A:$A,"BIOESO2")+SUMIFS('SO2'!D:D,'SO2'!$B:$B,$A35,'SO2'!$A:$A,"COMSO2")+SUMIFS('SO2'!D:D,'SO2'!$B:$B,$A35,'SO2'!$A:$A,"ELCSO2")+SUMIFS('SO2'!D:D,'SO2'!$B:$B,$A35,'SO2'!$A:$A,"ETHSO2")+SUMIFS('SO2'!D:D,'SO2'!$B:$B,$A35,'SO2'!$A:$A,"INDSO2")+SUMIFS('SO2'!D:D,'SO2'!$B:$B,$A35,'SO2'!$A:$A,"REFSO2")+SUMIFS('SO2'!D:D,'SO2'!$B:$B,$A35,'SO2'!$A:$A,"RESSO2")+SUMIFS('SO2'!D:D,'SO2'!$B:$B,$A35,'SO2'!$A:$A,"RSSSO2")+SUMIFS('SO2'!D:D,'SO2'!$B:$B,$A35,'SO2'!$A:$A,"TRNSO2")</f>
        <v>5813.5984692698748</v>
      </c>
      <c r="D35" s="15">
        <f>SUMIFS('SO2'!E:E,'SO2'!$B:$B,$A35,'SO2'!$A:$A,"BIOESO2")+SUMIFS('SO2'!E:E,'SO2'!$B:$B,$A35,'SO2'!$A:$A,"COMSO2")+SUMIFS('SO2'!E:E,'SO2'!$B:$B,$A35,'SO2'!$A:$A,"ELCSO2")+SUMIFS('SO2'!E:E,'SO2'!$B:$B,$A35,'SO2'!$A:$A,"ETHSO2")+SUMIFS('SO2'!E:E,'SO2'!$B:$B,$A35,'SO2'!$A:$A,"INDSO2")+SUMIFS('SO2'!E:E,'SO2'!$B:$B,$A35,'SO2'!$A:$A,"REFSO2")+SUMIFS('SO2'!E:E,'SO2'!$B:$B,$A35,'SO2'!$A:$A,"RESSO2")+SUMIFS('SO2'!E:E,'SO2'!$B:$B,$A35,'SO2'!$A:$A,"RSSSO2")+SUMIFS('SO2'!E:E,'SO2'!$B:$B,$A35,'SO2'!$A:$A,"TRNSO2")</f>
        <v>3220.3265460110265</v>
      </c>
      <c r="E35" s="15">
        <f>SUMIFS('SO2'!F:F,'SO2'!$B:$B,$A35,'SO2'!$A:$A,"BIOESO2")+SUMIFS('SO2'!F:F,'SO2'!$B:$B,$A35,'SO2'!$A:$A,"COMSO2")+SUMIFS('SO2'!F:F,'SO2'!$B:$B,$A35,'SO2'!$A:$A,"ELCSO2")+SUMIFS('SO2'!F:F,'SO2'!$B:$B,$A35,'SO2'!$A:$A,"ETHSO2")+SUMIFS('SO2'!F:F,'SO2'!$B:$B,$A35,'SO2'!$A:$A,"INDSO2")+SUMIFS('SO2'!F:F,'SO2'!$B:$B,$A35,'SO2'!$A:$A,"REFSO2")+SUMIFS('SO2'!F:F,'SO2'!$B:$B,$A35,'SO2'!$A:$A,"RESSO2")+SUMIFS('SO2'!F:F,'SO2'!$B:$B,$A35,'SO2'!$A:$A,"RSSSO2")+SUMIFS('SO2'!F:F,'SO2'!$B:$B,$A35,'SO2'!$A:$A,"TRNSO2")</f>
        <v>2908.8340589083796</v>
      </c>
      <c r="F35" s="15">
        <f>SUMIFS('SO2'!G:G,'SO2'!$B:$B,$A35,'SO2'!$A:$A,"BIOESO2")+SUMIFS('SO2'!G:G,'SO2'!$B:$B,$A35,'SO2'!$A:$A,"COMSO2")+SUMIFS('SO2'!G:G,'SO2'!$B:$B,$A35,'SO2'!$A:$A,"ELCSO2")+SUMIFS('SO2'!G:G,'SO2'!$B:$B,$A35,'SO2'!$A:$A,"ETHSO2")+SUMIFS('SO2'!G:G,'SO2'!$B:$B,$A35,'SO2'!$A:$A,"INDSO2")+SUMIFS('SO2'!G:G,'SO2'!$B:$B,$A35,'SO2'!$A:$A,"REFSO2")+SUMIFS('SO2'!G:G,'SO2'!$B:$B,$A35,'SO2'!$A:$A,"RESSO2")+SUMIFS('SO2'!G:G,'SO2'!$B:$B,$A35,'SO2'!$A:$A,"RSSSO2")+SUMIFS('SO2'!G:G,'SO2'!$B:$B,$A35,'SO2'!$A:$A,"TRNSO2")</f>
        <v>2219.4288118881186</v>
      </c>
      <c r="G35" s="15">
        <f>SUMIFS('SO2'!H:H,'SO2'!$B:$B,$A35,'SO2'!$A:$A,"BIOESO2")+SUMIFS('SO2'!H:H,'SO2'!$B:$B,$A35,'SO2'!$A:$A,"COMSO2")+SUMIFS('SO2'!H:H,'SO2'!$B:$B,$A35,'SO2'!$A:$A,"ELCSO2")+SUMIFS('SO2'!H:H,'SO2'!$B:$B,$A35,'SO2'!$A:$A,"ETHSO2")+SUMIFS('SO2'!H:H,'SO2'!$B:$B,$A35,'SO2'!$A:$A,"INDSO2")+SUMIFS('SO2'!H:H,'SO2'!$B:$B,$A35,'SO2'!$A:$A,"REFSO2")+SUMIFS('SO2'!H:H,'SO2'!$B:$B,$A35,'SO2'!$A:$A,"RESSO2")+SUMIFS('SO2'!H:H,'SO2'!$B:$B,$A35,'SO2'!$A:$A,"RSSSO2")+SUMIFS('SO2'!H:H,'SO2'!$B:$B,$A35,'SO2'!$A:$A,"TRNSO2")</f>
        <v>1722.9358608562907</v>
      </c>
      <c r="H35" s="15">
        <f>SUMIFS('SO2'!I:I,'SO2'!$B:$B,$A35,'SO2'!$A:$A,"BIOESO2")+SUMIFS('SO2'!I:I,'SO2'!$B:$B,$A35,'SO2'!$A:$A,"COMSO2")+SUMIFS('SO2'!I:I,'SO2'!$B:$B,$A35,'SO2'!$A:$A,"ELCSO2")+SUMIFS('SO2'!I:I,'SO2'!$B:$B,$A35,'SO2'!$A:$A,"ETHSO2")+SUMIFS('SO2'!I:I,'SO2'!$B:$B,$A35,'SO2'!$A:$A,"INDSO2")+SUMIFS('SO2'!I:I,'SO2'!$B:$B,$A35,'SO2'!$A:$A,"REFSO2")+SUMIFS('SO2'!I:I,'SO2'!$B:$B,$A35,'SO2'!$A:$A,"RESSO2")+SUMIFS('SO2'!I:I,'SO2'!$B:$B,$A35,'SO2'!$A:$A,"RSSSO2")+SUMIFS('SO2'!I:I,'SO2'!$B:$B,$A35,'SO2'!$A:$A,"TRNSO2")</f>
        <v>1605.0035767772829</v>
      </c>
      <c r="I35" s="15">
        <f>SUMIFS('SO2'!J:J,'SO2'!$B:$B,$A35,'SO2'!$A:$A,"BIOESO2")+SUMIFS('SO2'!J:J,'SO2'!$B:$B,$A35,'SO2'!$A:$A,"COMSO2")+SUMIFS('SO2'!J:J,'SO2'!$B:$B,$A35,'SO2'!$A:$A,"ELCSO2")+SUMIFS('SO2'!J:J,'SO2'!$B:$B,$A35,'SO2'!$A:$A,"ETHSO2")+SUMIFS('SO2'!J:J,'SO2'!$B:$B,$A35,'SO2'!$A:$A,"INDSO2")+SUMIFS('SO2'!J:J,'SO2'!$B:$B,$A35,'SO2'!$A:$A,"REFSO2")+SUMIFS('SO2'!J:J,'SO2'!$B:$B,$A35,'SO2'!$A:$A,"RESSO2")+SUMIFS('SO2'!J:J,'SO2'!$B:$B,$A35,'SO2'!$A:$A,"RSSSO2")+SUMIFS('SO2'!J:J,'SO2'!$B:$B,$A35,'SO2'!$A:$A,"TRNSO2")</f>
        <v>1420.3616752039961</v>
      </c>
      <c r="J35" s="15">
        <f>SUMIFS('SO2'!K:K,'SO2'!$B:$B,$A35,'SO2'!$A:$A,"BIOESO2")+SUMIFS('SO2'!K:K,'SO2'!$B:$B,$A35,'SO2'!$A:$A,"COMSO2")+SUMIFS('SO2'!K:K,'SO2'!$B:$B,$A35,'SO2'!$A:$A,"ELCSO2")+SUMIFS('SO2'!K:K,'SO2'!$B:$B,$A35,'SO2'!$A:$A,"ETHSO2")+SUMIFS('SO2'!K:K,'SO2'!$B:$B,$A35,'SO2'!$A:$A,"INDSO2")+SUMIFS('SO2'!K:K,'SO2'!$B:$B,$A35,'SO2'!$A:$A,"REFSO2")+SUMIFS('SO2'!K:K,'SO2'!$B:$B,$A35,'SO2'!$A:$A,"RESSO2")+SUMIFS('SO2'!K:K,'SO2'!$B:$B,$A35,'SO2'!$A:$A,"RSSSO2")+SUMIFS('SO2'!K:K,'SO2'!$B:$B,$A35,'SO2'!$A:$A,"TRNSO2")</f>
        <v>1421.0358358831481</v>
      </c>
      <c r="K35" s="15">
        <f>SUMIFS('SO2'!L:L,'SO2'!$B:$B,$A35,'SO2'!$A:$A,"BIOESO2")+SUMIFS('SO2'!L:L,'SO2'!$B:$B,$A35,'SO2'!$A:$A,"COMSO2")+SUMIFS('SO2'!L:L,'SO2'!$B:$B,$A35,'SO2'!$A:$A,"ELCSO2")+SUMIFS('SO2'!L:L,'SO2'!$B:$B,$A35,'SO2'!$A:$A,"ETHSO2")+SUMIFS('SO2'!L:L,'SO2'!$B:$B,$A35,'SO2'!$A:$A,"INDSO2")+SUMIFS('SO2'!L:L,'SO2'!$B:$B,$A35,'SO2'!$A:$A,"REFSO2")+SUMIFS('SO2'!L:L,'SO2'!$B:$B,$A35,'SO2'!$A:$A,"RESSO2")+SUMIFS('SO2'!L:L,'SO2'!$B:$B,$A35,'SO2'!$A:$A,"RSSSO2")+SUMIFS('SO2'!L:L,'SO2'!$B:$B,$A35,'SO2'!$A:$A,"TRNSO2")</f>
        <v>1344.190781284505</v>
      </c>
    </row>
    <row r="36" spans="1:11" x14ac:dyDescent="0.25">
      <c r="A36" s="2" t="s">
        <v>34</v>
      </c>
      <c r="B36" s="15">
        <f>SUMIFS('SO2'!C:C,'SO2'!$B:$B,$A36,'SO2'!$A:$A,"BIOESO2")+SUMIFS('SO2'!C:C,'SO2'!$B:$B,$A36,'SO2'!$A:$A,"COMSO2")+SUMIFS('SO2'!C:C,'SO2'!$B:$B,$A36,'SO2'!$A:$A,"ELCSO2")+SUMIFS('SO2'!C:C,'SO2'!$B:$B,$A36,'SO2'!$A:$A,"ETHSO2")+SUMIFS('SO2'!C:C,'SO2'!$B:$B,$A36,'SO2'!$A:$A,"INDSO2")+SUMIFS('SO2'!C:C,'SO2'!$B:$B,$A36,'SO2'!$A:$A,"REFSO2")+SUMIFS('SO2'!C:C,'SO2'!$B:$B,$A36,'SO2'!$A:$A,"RESSO2")+SUMIFS('SO2'!C:C,'SO2'!$B:$B,$A36,'SO2'!$A:$A,"RSSSO2")+SUMIFS('SO2'!C:C,'SO2'!$B:$B,$A36,'SO2'!$A:$A,"TRNSO2")</f>
        <v>7219.9857166649954</v>
      </c>
      <c r="C36" s="15">
        <f>SUMIFS('SO2'!D:D,'SO2'!$B:$B,$A36,'SO2'!$A:$A,"BIOESO2")+SUMIFS('SO2'!D:D,'SO2'!$B:$B,$A36,'SO2'!$A:$A,"COMSO2")+SUMIFS('SO2'!D:D,'SO2'!$B:$B,$A36,'SO2'!$A:$A,"ELCSO2")+SUMIFS('SO2'!D:D,'SO2'!$B:$B,$A36,'SO2'!$A:$A,"ETHSO2")+SUMIFS('SO2'!D:D,'SO2'!$B:$B,$A36,'SO2'!$A:$A,"INDSO2")+SUMIFS('SO2'!D:D,'SO2'!$B:$B,$A36,'SO2'!$A:$A,"REFSO2")+SUMIFS('SO2'!D:D,'SO2'!$B:$B,$A36,'SO2'!$A:$A,"RESSO2")+SUMIFS('SO2'!D:D,'SO2'!$B:$B,$A36,'SO2'!$A:$A,"RSSSO2")+SUMIFS('SO2'!D:D,'SO2'!$B:$B,$A36,'SO2'!$A:$A,"TRNSO2")</f>
        <v>5811.7148416820355</v>
      </c>
      <c r="D36" s="15">
        <f>SUMIFS('SO2'!E:E,'SO2'!$B:$B,$A36,'SO2'!$A:$A,"BIOESO2")+SUMIFS('SO2'!E:E,'SO2'!$B:$B,$A36,'SO2'!$A:$A,"COMSO2")+SUMIFS('SO2'!E:E,'SO2'!$B:$B,$A36,'SO2'!$A:$A,"ELCSO2")+SUMIFS('SO2'!E:E,'SO2'!$B:$B,$A36,'SO2'!$A:$A,"ETHSO2")+SUMIFS('SO2'!E:E,'SO2'!$B:$B,$A36,'SO2'!$A:$A,"INDSO2")+SUMIFS('SO2'!E:E,'SO2'!$B:$B,$A36,'SO2'!$A:$A,"REFSO2")+SUMIFS('SO2'!E:E,'SO2'!$B:$B,$A36,'SO2'!$A:$A,"RESSO2")+SUMIFS('SO2'!E:E,'SO2'!$B:$B,$A36,'SO2'!$A:$A,"RSSSO2")+SUMIFS('SO2'!E:E,'SO2'!$B:$B,$A36,'SO2'!$A:$A,"TRNSO2")</f>
        <v>3222.8643062848187</v>
      </c>
      <c r="E36" s="15">
        <f>SUMIFS('SO2'!F:F,'SO2'!$B:$B,$A36,'SO2'!$A:$A,"BIOESO2")+SUMIFS('SO2'!F:F,'SO2'!$B:$B,$A36,'SO2'!$A:$A,"COMSO2")+SUMIFS('SO2'!F:F,'SO2'!$B:$B,$A36,'SO2'!$A:$A,"ELCSO2")+SUMIFS('SO2'!F:F,'SO2'!$B:$B,$A36,'SO2'!$A:$A,"ETHSO2")+SUMIFS('SO2'!F:F,'SO2'!$B:$B,$A36,'SO2'!$A:$A,"INDSO2")+SUMIFS('SO2'!F:F,'SO2'!$B:$B,$A36,'SO2'!$A:$A,"REFSO2")+SUMIFS('SO2'!F:F,'SO2'!$B:$B,$A36,'SO2'!$A:$A,"RESSO2")+SUMIFS('SO2'!F:F,'SO2'!$B:$B,$A36,'SO2'!$A:$A,"RSSSO2")+SUMIFS('SO2'!F:F,'SO2'!$B:$B,$A36,'SO2'!$A:$A,"TRNSO2")</f>
        <v>2910.4886196506045</v>
      </c>
      <c r="F36" s="15">
        <f>SUMIFS('SO2'!G:G,'SO2'!$B:$B,$A36,'SO2'!$A:$A,"BIOESO2")+SUMIFS('SO2'!G:G,'SO2'!$B:$B,$A36,'SO2'!$A:$A,"COMSO2")+SUMIFS('SO2'!G:G,'SO2'!$B:$B,$A36,'SO2'!$A:$A,"ELCSO2")+SUMIFS('SO2'!G:G,'SO2'!$B:$B,$A36,'SO2'!$A:$A,"ETHSO2")+SUMIFS('SO2'!G:G,'SO2'!$B:$B,$A36,'SO2'!$A:$A,"INDSO2")+SUMIFS('SO2'!G:G,'SO2'!$B:$B,$A36,'SO2'!$A:$A,"REFSO2")+SUMIFS('SO2'!G:G,'SO2'!$B:$B,$A36,'SO2'!$A:$A,"RESSO2")+SUMIFS('SO2'!G:G,'SO2'!$B:$B,$A36,'SO2'!$A:$A,"RSSSO2")+SUMIFS('SO2'!G:G,'SO2'!$B:$B,$A36,'SO2'!$A:$A,"TRNSO2")</f>
        <v>2223.8677357953488</v>
      </c>
      <c r="G36" s="15">
        <f>SUMIFS('SO2'!H:H,'SO2'!$B:$B,$A36,'SO2'!$A:$A,"BIOESO2")+SUMIFS('SO2'!H:H,'SO2'!$B:$B,$A36,'SO2'!$A:$A,"COMSO2")+SUMIFS('SO2'!H:H,'SO2'!$B:$B,$A36,'SO2'!$A:$A,"ELCSO2")+SUMIFS('SO2'!H:H,'SO2'!$B:$B,$A36,'SO2'!$A:$A,"ETHSO2")+SUMIFS('SO2'!H:H,'SO2'!$B:$B,$A36,'SO2'!$A:$A,"INDSO2")+SUMIFS('SO2'!H:H,'SO2'!$B:$B,$A36,'SO2'!$A:$A,"REFSO2")+SUMIFS('SO2'!H:H,'SO2'!$B:$B,$A36,'SO2'!$A:$A,"RESSO2")+SUMIFS('SO2'!H:H,'SO2'!$B:$B,$A36,'SO2'!$A:$A,"RSSSO2")+SUMIFS('SO2'!H:H,'SO2'!$B:$B,$A36,'SO2'!$A:$A,"TRNSO2")</f>
        <v>1724.1992939093266</v>
      </c>
      <c r="H36" s="15">
        <f>SUMIFS('SO2'!I:I,'SO2'!$B:$B,$A36,'SO2'!$A:$A,"BIOESO2")+SUMIFS('SO2'!I:I,'SO2'!$B:$B,$A36,'SO2'!$A:$A,"COMSO2")+SUMIFS('SO2'!I:I,'SO2'!$B:$B,$A36,'SO2'!$A:$A,"ELCSO2")+SUMIFS('SO2'!I:I,'SO2'!$B:$B,$A36,'SO2'!$A:$A,"ETHSO2")+SUMIFS('SO2'!I:I,'SO2'!$B:$B,$A36,'SO2'!$A:$A,"INDSO2")+SUMIFS('SO2'!I:I,'SO2'!$B:$B,$A36,'SO2'!$A:$A,"REFSO2")+SUMIFS('SO2'!I:I,'SO2'!$B:$B,$A36,'SO2'!$A:$A,"RESSO2")+SUMIFS('SO2'!I:I,'SO2'!$B:$B,$A36,'SO2'!$A:$A,"RSSSO2")+SUMIFS('SO2'!I:I,'SO2'!$B:$B,$A36,'SO2'!$A:$A,"TRNSO2")</f>
        <v>1599.3414305806887</v>
      </c>
      <c r="I36" s="15">
        <f>SUMIFS('SO2'!J:J,'SO2'!$B:$B,$A36,'SO2'!$A:$A,"BIOESO2")+SUMIFS('SO2'!J:J,'SO2'!$B:$B,$A36,'SO2'!$A:$A,"COMSO2")+SUMIFS('SO2'!J:J,'SO2'!$B:$B,$A36,'SO2'!$A:$A,"ELCSO2")+SUMIFS('SO2'!J:J,'SO2'!$B:$B,$A36,'SO2'!$A:$A,"ETHSO2")+SUMIFS('SO2'!J:J,'SO2'!$B:$B,$A36,'SO2'!$A:$A,"INDSO2")+SUMIFS('SO2'!J:J,'SO2'!$B:$B,$A36,'SO2'!$A:$A,"REFSO2")+SUMIFS('SO2'!J:J,'SO2'!$B:$B,$A36,'SO2'!$A:$A,"RESSO2")+SUMIFS('SO2'!J:J,'SO2'!$B:$B,$A36,'SO2'!$A:$A,"RSSSO2")+SUMIFS('SO2'!J:J,'SO2'!$B:$B,$A36,'SO2'!$A:$A,"TRNSO2")</f>
        <v>1348.6961626351647</v>
      </c>
      <c r="J36" s="15">
        <f>SUMIFS('SO2'!K:K,'SO2'!$B:$B,$A36,'SO2'!$A:$A,"BIOESO2")+SUMIFS('SO2'!K:K,'SO2'!$B:$B,$A36,'SO2'!$A:$A,"COMSO2")+SUMIFS('SO2'!K:K,'SO2'!$B:$B,$A36,'SO2'!$A:$A,"ELCSO2")+SUMIFS('SO2'!K:K,'SO2'!$B:$B,$A36,'SO2'!$A:$A,"ETHSO2")+SUMIFS('SO2'!K:K,'SO2'!$B:$B,$A36,'SO2'!$A:$A,"INDSO2")+SUMIFS('SO2'!K:K,'SO2'!$B:$B,$A36,'SO2'!$A:$A,"REFSO2")+SUMIFS('SO2'!K:K,'SO2'!$B:$B,$A36,'SO2'!$A:$A,"RESSO2")+SUMIFS('SO2'!K:K,'SO2'!$B:$B,$A36,'SO2'!$A:$A,"RSSSO2")+SUMIFS('SO2'!K:K,'SO2'!$B:$B,$A36,'SO2'!$A:$A,"TRNSO2")</f>
        <v>1296.0943092257087</v>
      </c>
      <c r="K36" s="15">
        <f>SUMIFS('SO2'!L:L,'SO2'!$B:$B,$A36,'SO2'!$A:$A,"BIOESO2")+SUMIFS('SO2'!L:L,'SO2'!$B:$B,$A36,'SO2'!$A:$A,"COMSO2")+SUMIFS('SO2'!L:L,'SO2'!$B:$B,$A36,'SO2'!$A:$A,"ELCSO2")+SUMIFS('SO2'!L:L,'SO2'!$B:$B,$A36,'SO2'!$A:$A,"ETHSO2")+SUMIFS('SO2'!L:L,'SO2'!$B:$B,$A36,'SO2'!$A:$A,"INDSO2")+SUMIFS('SO2'!L:L,'SO2'!$B:$B,$A36,'SO2'!$A:$A,"REFSO2")+SUMIFS('SO2'!L:L,'SO2'!$B:$B,$A36,'SO2'!$A:$A,"RESSO2")+SUMIFS('SO2'!L:L,'SO2'!$B:$B,$A36,'SO2'!$A:$A,"RSSSO2")+SUMIFS('SO2'!L:L,'SO2'!$B:$B,$A36,'SO2'!$A:$A,"TRNSO2")</f>
        <v>1217.5367436744741</v>
      </c>
    </row>
    <row r="37" spans="1:11" x14ac:dyDescent="0.25">
      <c r="A37" s="2" t="s">
        <v>35</v>
      </c>
      <c r="B37" s="15">
        <f>SUMIFS('SO2'!C:C,'SO2'!$B:$B,$A37,'SO2'!$A:$A,"BIOESO2")+SUMIFS('SO2'!C:C,'SO2'!$B:$B,$A37,'SO2'!$A:$A,"COMSO2")+SUMIFS('SO2'!C:C,'SO2'!$B:$B,$A37,'SO2'!$A:$A,"ELCSO2")+SUMIFS('SO2'!C:C,'SO2'!$B:$B,$A37,'SO2'!$A:$A,"ETHSO2")+SUMIFS('SO2'!C:C,'SO2'!$B:$B,$A37,'SO2'!$A:$A,"INDSO2")+SUMIFS('SO2'!C:C,'SO2'!$B:$B,$A37,'SO2'!$A:$A,"REFSO2")+SUMIFS('SO2'!C:C,'SO2'!$B:$B,$A37,'SO2'!$A:$A,"RESSO2")+SUMIFS('SO2'!C:C,'SO2'!$B:$B,$A37,'SO2'!$A:$A,"RSSSO2")+SUMIFS('SO2'!C:C,'SO2'!$B:$B,$A37,'SO2'!$A:$A,"TRNSO2")</f>
        <v>7219.9857166649954</v>
      </c>
      <c r="C37" s="15">
        <f>SUMIFS('SO2'!D:D,'SO2'!$B:$B,$A37,'SO2'!$A:$A,"BIOESO2")+SUMIFS('SO2'!D:D,'SO2'!$B:$B,$A37,'SO2'!$A:$A,"COMSO2")+SUMIFS('SO2'!D:D,'SO2'!$B:$B,$A37,'SO2'!$A:$A,"ELCSO2")+SUMIFS('SO2'!D:D,'SO2'!$B:$B,$A37,'SO2'!$A:$A,"ETHSO2")+SUMIFS('SO2'!D:D,'SO2'!$B:$B,$A37,'SO2'!$A:$A,"INDSO2")+SUMIFS('SO2'!D:D,'SO2'!$B:$B,$A37,'SO2'!$A:$A,"REFSO2")+SUMIFS('SO2'!D:D,'SO2'!$B:$B,$A37,'SO2'!$A:$A,"RESSO2")+SUMIFS('SO2'!D:D,'SO2'!$B:$B,$A37,'SO2'!$A:$A,"RSSSO2")+SUMIFS('SO2'!D:D,'SO2'!$B:$B,$A37,'SO2'!$A:$A,"TRNSO2")</f>
        <v>5811.7148416820464</v>
      </c>
      <c r="D37" s="15">
        <f>SUMIFS('SO2'!E:E,'SO2'!$B:$B,$A37,'SO2'!$A:$A,"BIOESO2")+SUMIFS('SO2'!E:E,'SO2'!$B:$B,$A37,'SO2'!$A:$A,"COMSO2")+SUMIFS('SO2'!E:E,'SO2'!$B:$B,$A37,'SO2'!$A:$A,"ELCSO2")+SUMIFS('SO2'!E:E,'SO2'!$B:$B,$A37,'SO2'!$A:$A,"ETHSO2")+SUMIFS('SO2'!E:E,'SO2'!$B:$B,$A37,'SO2'!$A:$A,"INDSO2")+SUMIFS('SO2'!E:E,'SO2'!$B:$B,$A37,'SO2'!$A:$A,"REFSO2")+SUMIFS('SO2'!E:E,'SO2'!$B:$B,$A37,'SO2'!$A:$A,"RESSO2")+SUMIFS('SO2'!E:E,'SO2'!$B:$B,$A37,'SO2'!$A:$A,"RSSSO2")+SUMIFS('SO2'!E:E,'SO2'!$B:$B,$A37,'SO2'!$A:$A,"TRNSO2")</f>
        <v>3222.2691881186247</v>
      </c>
      <c r="E37" s="15">
        <f>SUMIFS('SO2'!F:F,'SO2'!$B:$B,$A37,'SO2'!$A:$A,"BIOESO2")+SUMIFS('SO2'!F:F,'SO2'!$B:$B,$A37,'SO2'!$A:$A,"COMSO2")+SUMIFS('SO2'!F:F,'SO2'!$B:$B,$A37,'SO2'!$A:$A,"ELCSO2")+SUMIFS('SO2'!F:F,'SO2'!$B:$B,$A37,'SO2'!$A:$A,"ETHSO2")+SUMIFS('SO2'!F:F,'SO2'!$B:$B,$A37,'SO2'!$A:$A,"INDSO2")+SUMIFS('SO2'!F:F,'SO2'!$B:$B,$A37,'SO2'!$A:$A,"REFSO2")+SUMIFS('SO2'!F:F,'SO2'!$B:$B,$A37,'SO2'!$A:$A,"RESSO2")+SUMIFS('SO2'!F:F,'SO2'!$B:$B,$A37,'SO2'!$A:$A,"RSSSO2")+SUMIFS('SO2'!F:F,'SO2'!$B:$B,$A37,'SO2'!$A:$A,"TRNSO2")</f>
        <v>2910.4263232772823</v>
      </c>
      <c r="F37" s="15">
        <f>SUMIFS('SO2'!G:G,'SO2'!$B:$B,$A37,'SO2'!$A:$A,"BIOESO2")+SUMIFS('SO2'!G:G,'SO2'!$B:$B,$A37,'SO2'!$A:$A,"COMSO2")+SUMIFS('SO2'!G:G,'SO2'!$B:$B,$A37,'SO2'!$A:$A,"ELCSO2")+SUMIFS('SO2'!G:G,'SO2'!$B:$B,$A37,'SO2'!$A:$A,"ETHSO2")+SUMIFS('SO2'!G:G,'SO2'!$B:$B,$A37,'SO2'!$A:$A,"INDSO2")+SUMIFS('SO2'!G:G,'SO2'!$B:$B,$A37,'SO2'!$A:$A,"REFSO2")+SUMIFS('SO2'!G:G,'SO2'!$B:$B,$A37,'SO2'!$A:$A,"RESSO2")+SUMIFS('SO2'!G:G,'SO2'!$B:$B,$A37,'SO2'!$A:$A,"RSSSO2")+SUMIFS('SO2'!G:G,'SO2'!$B:$B,$A37,'SO2'!$A:$A,"TRNSO2")</f>
        <v>2223.8677358061082</v>
      </c>
      <c r="G37" s="15">
        <f>SUMIFS('SO2'!H:H,'SO2'!$B:$B,$A37,'SO2'!$A:$A,"BIOESO2")+SUMIFS('SO2'!H:H,'SO2'!$B:$B,$A37,'SO2'!$A:$A,"COMSO2")+SUMIFS('SO2'!H:H,'SO2'!$B:$B,$A37,'SO2'!$A:$A,"ELCSO2")+SUMIFS('SO2'!H:H,'SO2'!$B:$B,$A37,'SO2'!$A:$A,"ETHSO2")+SUMIFS('SO2'!H:H,'SO2'!$B:$B,$A37,'SO2'!$A:$A,"INDSO2")+SUMIFS('SO2'!H:H,'SO2'!$B:$B,$A37,'SO2'!$A:$A,"REFSO2")+SUMIFS('SO2'!H:H,'SO2'!$B:$B,$A37,'SO2'!$A:$A,"RESSO2")+SUMIFS('SO2'!H:H,'SO2'!$B:$B,$A37,'SO2'!$A:$A,"RSSSO2")+SUMIFS('SO2'!H:H,'SO2'!$B:$B,$A37,'SO2'!$A:$A,"TRNSO2")</f>
        <v>1724.1992939094725</v>
      </c>
      <c r="H37" s="15">
        <f>SUMIFS('SO2'!I:I,'SO2'!$B:$B,$A37,'SO2'!$A:$A,"BIOESO2")+SUMIFS('SO2'!I:I,'SO2'!$B:$B,$A37,'SO2'!$A:$A,"COMSO2")+SUMIFS('SO2'!I:I,'SO2'!$B:$B,$A37,'SO2'!$A:$A,"ELCSO2")+SUMIFS('SO2'!I:I,'SO2'!$B:$B,$A37,'SO2'!$A:$A,"ETHSO2")+SUMIFS('SO2'!I:I,'SO2'!$B:$B,$A37,'SO2'!$A:$A,"INDSO2")+SUMIFS('SO2'!I:I,'SO2'!$B:$B,$A37,'SO2'!$A:$A,"REFSO2")+SUMIFS('SO2'!I:I,'SO2'!$B:$B,$A37,'SO2'!$A:$A,"RESSO2")+SUMIFS('SO2'!I:I,'SO2'!$B:$B,$A37,'SO2'!$A:$A,"RSSSO2")+SUMIFS('SO2'!I:I,'SO2'!$B:$B,$A37,'SO2'!$A:$A,"TRNSO2")</f>
        <v>1599.3414305981364</v>
      </c>
      <c r="I37" s="15">
        <f>SUMIFS('SO2'!J:J,'SO2'!$B:$B,$A37,'SO2'!$A:$A,"BIOESO2")+SUMIFS('SO2'!J:J,'SO2'!$B:$B,$A37,'SO2'!$A:$A,"COMSO2")+SUMIFS('SO2'!J:J,'SO2'!$B:$B,$A37,'SO2'!$A:$A,"ELCSO2")+SUMIFS('SO2'!J:J,'SO2'!$B:$B,$A37,'SO2'!$A:$A,"ETHSO2")+SUMIFS('SO2'!J:J,'SO2'!$B:$B,$A37,'SO2'!$A:$A,"INDSO2")+SUMIFS('SO2'!J:J,'SO2'!$B:$B,$A37,'SO2'!$A:$A,"REFSO2")+SUMIFS('SO2'!J:J,'SO2'!$B:$B,$A37,'SO2'!$A:$A,"RESSO2")+SUMIFS('SO2'!J:J,'SO2'!$B:$B,$A37,'SO2'!$A:$A,"RSSSO2")+SUMIFS('SO2'!J:J,'SO2'!$B:$B,$A37,'SO2'!$A:$A,"TRNSO2")</f>
        <v>1348.6961626353186</v>
      </c>
      <c r="J37" s="15">
        <f>SUMIFS('SO2'!K:K,'SO2'!$B:$B,$A37,'SO2'!$A:$A,"BIOESO2")+SUMIFS('SO2'!K:K,'SO2'!$B:$B,$A37,'SO2'!$A:$A,"COMSO2")+SUMIFS('SO2'!K:K,'SO2'!$B:$B,$A37,'SO2'!$A:$A,"ELCSO2")+SUMIFS('SO2'!K:K,'SO2'!$B:$B,$A37,'SO2'!$A:$A,"ETHSO2")+SUMIFS('SO2'!K:K,'SO2'!$B:$B,$A37,'SO2'!$A:$A,"INDSO2")+SUMIFS('SO2'!K:K,'SO2'!$B:$B,$A37,'SO2'!$A:$A,"REFSO2")+SUMIFS('SO2'!K:K,'SO2'!$B:$B,$A37,'SO2'!$A:$A,"RESSO2")+SUMIFS('SO2'!K:K,'SO2'!$B:$B,$A37,'SO2'!$A:$A,"RSSSO2")+SUMIFS('SO2'!K:K,'SO2'!$B:$B,$A37,'SO2'!$A:$A,"TRNSO2")</f>
        <v>1296.0943092250059</v>
      </c>
      <c r="K37" s="15">
        <f>SUMIFS('SO2'!L:L,'SO2'!$B:$B,$A37,'SO2'!$A:$A,"BIOESO2")+SUMIFS('SO2'!L:L,'SO2'!$B:$B,$A37,'SO2'!$A:$A,"COMSO2")+SUMIFS('SO2'!L:L,'SO2'!$B:$B,$A37,'SO2'!$A:$A,"ELCSO2")+SUMIFS('SO2'!L:L,'SO2'!$B:$B,$A37,'SO2'!$A:$A,"ETHSO2")+SUMIFS('SO2'!L:L,'SO2'!$B:$B,$A37,'SO2'!$A:$A,"INDSO2")+SUMIFS('SO2'!L:L,'SO2'!$B:$B,$A37,'SO2'!$A:$A,"REFSO2")+SUMIFS('SO2'!L:L,'SO2'!$B:$B,$A37,'SO2'!$A:$A,"RESSO2")+SUMIFS('SO2'!L:L,'SO2'!$B:$B,$A37,'SO2'!$A:$A,"RSSSO2")+SUMIFS('SO2'!L:L,'SO2'!$B:$B,$A37,'SO2'!$A:$A,"TRNSO2")</f>
        <v>1220.7252258979606</v>
      </c>
    </row>
    <row r="38" spans="1:11" x14ac:dyDescent="0.25">
      <c r="A38" s="2" t="s">
        <v>36</v>
      </c>
      <c r="B38" s="15">
        <f>SUMIFS('SO2'!C:C,'SO2'!$B:$B,$A38,'SO2'!$A:$A,"BIOESO2")+SUMIFS('SO2'!C:C,'SO2'!$B:$B,$A38,'SO2'!$A:$A,"COMSO2")+SUMIFS('SO2'!C:C,'SO2'!$B:$B,$A38,'SO2'!$A:$A,"ELCSO2")+SUMIFS('SO2'!C:C,'SO2'!$B:$B,$A38,'SO2'!$A:$A,"ETHSO2")+SUMIFS('SO2'!C:C,'SO2'!$B:$B,$A38,'SO2'!$A:$A,"INDSO2")+SUMIFS('SO2'!C:C,'SO2'!$B:$B,$A38,'SO2'!$A:$A,"REFSO2")+SUMIFS('SO2'!C:C,'SO2'!$B:$B,$A38,'SO2'!$A:$A,"RESSO2")+SUMIFS('SO2'!C:C,'SO2'!$B:$B,$A38,'SO2'!$A:$A,"RSSSO2")+SUMIFS('SO2'!C:C,'SO2'!$B:$B,$A38,'SO2'!$A:$A,"TRNSO2")</f>
        <v>7219.9857166649936</v>
      </c>
      <c r="C38" s="15">
        <f>SUMIFS('SO2'!D:D,'SO2'!$B:$B,$A38,'SO2'!$A:$A,"BIOESO2")+SUMIFS('SO2'!D:D,'SO2'!$B:$B,$A38,'SO2'!$A:$A,"COMSO2")+SUMIFS('SO2'!D:D,'SO2'!$B:$B,$A38,'SO2'!$A:$A,"ELCSO2")+SUMIFS('SO2'!D:D,'SO2'!$B:$B,$A38,'SO2'!$A:$A,"ETHSO2")+SUMIFS('SO2'!D:D,'SO2'!$B:$B,$A38,'SO2'!$A:$A,"INDSO2")+SUMIFS('SO2'!D:D,'SO2'!$B:$B,$A38,'SO2'!$A:$A,"REFSO2")+SUMIFS('SO2'!D:D,'SO2'!$B:$B,$A38,'SO2'!$A:$A,"RESSO2")+SUMIFS('SO2'!D:D,'SO2'!$B:$B,$A38,'SO2'!$A:$A,"RSSSO2")+SUMIFS('SO2'!D:D,'SO2'!$B:$B,$A38,'SO2'!$A:$A,"TRNSO2")</f>
        <v>5811.7148416820455</v>
      </c>
      <c r="D38" s="15">
        <f>SUMIFS('SO2'!E:E,'SO2'!$B:$B,$A38,'SO2'!$A:$A,"BIOESO2")+SUMIFS('SO2'!E:E,'SO2'!$B:$B,$A38,'SO2'!$A:$A,"COMSO2")+SUMIFS('SO2'!E:E,'SO2'!$B:$B,$A38,'SO2'!$A:$A,"ELCSO2")+SUMIFS('SO2'!E:E,'SO2'!$B:$B,$A38,'SO2'!$A:$A,"ETHSO2")+SUMIFS('SO2'!E:E,'SO2'!$B:$B,$A38,'SO2'!$A:$A,"INDSO2")+SUMIFS('SO2'!E:E,'SO2'!$B:$B,$A38,'SO2'!$A:$A,"REFSO2")+SUMIFS('SO2'!E:E,'SO2'!$B:$B,$A38,'SO2'!$A:$A,"RESSO2")+SUMIFS('SO2'!E:E,'SO2'!$B:$B,$A38,'SO2'!$A:$A,"RSSSO2")+SUMIFS('SO2'!E:E,'SO2'!$B:$B,$A38,'SO2'!$A:$A,"TRNSO2")</f>
        <v>3222.8643062840097</v>
      </c>
      <c r="E38" s="15">
        <f>SUMIFS('SO2'!F:F,'SO2'!$B:$B,$A38,'SO2'!$A:$A,"BIOESO2")+SUMIFS('SO2'!F:F,'SO2'!$B:$B,$A38,'SO2'!$A:$A,"COMSO2")+SUMIFS('SO2'!F:F,'SO2'!$B:$B,$A38,'SO2'!$A:$A,"ELCSO2")+SUMIFS('SO2'!F:F,'SO2'!$B:$B,$A38,'SO2'!$A:$A,"ETHSO2")+SUMIFS('SO2'!F:F,'SO2'!$B:$B,$A38,'SO2'!$A:$A,"INDSO2")+SUMIFS('SO2'!F:F,'SO2'!$B:$B,$A38,'SO2'!$A:$A,"REFSO2")+SUMIFS('SO2'!F:F,'SO2'!$B:$B,$A38,'SO2'!$A:$A,"RESSO2")+SUMIFS('SO2'!F:F,'SO2'!$B:$B,$A38,'SO2'!$A:$A,"RSSSO2")+SUMIFS('SO2'!F:F,'SO2'!$B:$B,$A38,'SO2'!$A:$A,"TRNSO2")</f>
        <v>2910.4886196521234</v>
      </c>
      <c r="F38" s="15">
        <f>SUMIFS('SO2'!G:G,'SO2'!$B:$B,$A38,'SO2'!$A:$A,"BIOESO2")+SUMIFS('SO2'!G:G,'SO2'!$B:$B,$A38,'SO2'!$A:$A,"COMSO2")+SUMIFS('SO2'!G:G,'SO2'!$B:$B,$A38,'SO2'!$A:$A,"ELCSO2")+SUMIFS('SO2'!G:G,'SO2'!$B:$B,$A38,'SO2'!$A:$A,"ETHSO2")+SUMIFS('SO2'!G:G,'SO2'!$B:$B,$A38,'SO2'!$A:$A,"INDSO2")+SUMIFS('SO2'!G:G,'SO2'!$B:$B,$A38,'SO2'!$A:$A,"REFSO2")+SUMIFS('SO2'!G:G,'SO2'!$B:$B,$A38,'SO2'!$A:$A,"RESSO2")+SUMIFS('SO2'!G:G,'SO2'!$B:$B,$A38,'SO2'!$A:$A,"RSSSO2")+SUMIFS('SO2'!G:G,'SO2'!$B:$B,$A38,'SO2'!$A:$A,"TRNSO2")</f>
        <v>2223.8677357891165</v>
      </c>
      <c r="G38" s="15">
        <f>SUMIFS('SO2'!H:H,'SO2'!$B:$B,$A38,'SO2'!$A:$A,"BIOESO2")+SUMIFS('SO2'!H:H,'SO2'!$B:$B,$A38,'SO2'!$A:$A,"COMSO2")+SUMIFS('SO2'!H:H,'SO2'!$B:$B,$A38,'SO2'!$A:$A,"ELCSO2")+SUMIFS('SO2'!H:H,'SO2'!$B:$B,$A38,'SO2'!$A:$A,"ETHSO2")+SUMIFS('SO2'!H:H,'SO2'!$B:$B,$A38,'SO2'!$A:$A,"INDSO2")+SUMIFS('SO2'!H:H,'SO2'!$B:$B,$A38,'SO2'!$A:$A,"REFSO2")+SUMIFS('SO2'!H:H,'SO2'!$B:$B,$A38,'SO2'!$A:$A,"RESSO2")+SUMIFS('SO2'!H:H,'SO2'!$B:$B,$A38,'SO2'!$A:$A,"RSSSO2")+SUMIFS('SO2'!H:H,'SO2'!$B:$B,$A38,'SO2'!$A:$A,"TRNSO2")</f>
        <v>1724.1992939092615</v>
      </c>
      <c r="H38" s="15">
        <f>SUMIFS('SO2'!I:I,'SO2'!$B:$B,$A38,'SO2'!$A:$A,"BIOESO2")+SUMIFS('SO2'!I:I,'SO2'!$B:$B,$A38,'SO2'!$A:$A,"COMSO2")+SUMIFS('SO2'!I:I,'SO2'!$B:$B,$A38,'SO2'!$A:$A,"ELCSO2")+SUMIFS('SO2'!I:I,'SO2'!$B:$B,$A38,'SO2'!$A:$A,"ETHSO2")+SUMIFS('SO2'!I:I,'SO2'!$B:$B,$A38,'SO2'!$A:$A,"INDSO2")+SUMIFS('SO2'!I:I,'SO2'!$B:$B,$A38,'SO2'!$A:$A,"REFSO2")+SUMIFS('SO2'!I:I,'SO2'!$B:$B,$A38,'SO2'!$A:$A,"RESSO2")+SUMIFS('SO2'!I:I,'SO2'!$B:$B,$A38,'SO2'!$A:$A,"RSSSO2")+SUMIFS('SO2'!I:I,'SO2'!$B:$B,$A38,'SO2'!$A:$A,"TRNSO2")</f>
        <v>1599.3414305646256</v>
      </c>
      <c r="I38" s="15">
        <f>SUMIFS('SO2'!J:J,'SO2'!$B:$B,$A38,'SO2'!$A:$A,"BIOESO2")+SUMIFS('SO2'!J:J,'SO2'!$B:$B,$A38,'SO2'!$A:$A,"COMSO2")+SUMIFS('SO2'!J:J,'SO2'!$B:$B,$A38,'SO2'!$A:$A,"ELCSO2")+SUMIFS('SO2'!J:J,'SO2'!$B:$B,$A38,'SO2'!$A:$A,"ETHSO2")+SUMIFS('SO2'!J:J,'SO2'!$B:$B,$A38,'SO2'!$A:$A,"INDSO2")+SUMIFS('SO2'!J:J,'SO2'!$B:$B,$A38,'SO2'!$A:$A,"REFSO2")+SUMIFS('SO2'!J:J,'SO2'!$B:$B,$A38,'SO2'!$A:$A,"RESSO2")+SUMIFS('SO2'!J:J,'SO2'!$B:$B,$A38,'SO2'!$A:$A,"RSSSO2")+SUMIFS('SO2'!J:J,'SO2'!$B:$B,$A38,'SO2'!$A:$A,"TRNSO2")</f>
        <v>1348.6961626350962</v>
      </c>
      <c r="J38" s="15">
        <f>SUMIFS('SO2'!K:K,'SO2'!$B:$B,$A38,'SO2'!$A:$A,"BIOESO2")+SUMIFS('SO2'!K:K,'SO2'!$B:$B,$A38,'SO2'!$A:$A,"COMSO2")+SUMIFS('SO2'!K:K,'SO2'!$B:$B,$A38,'SO2'!$A:$A,"ELCSO2")+SUMIFS('SO2'!K:K,'SO2'!$B:$B,$A38,'SO2'!$A:$A,"ETHSO2")+SUMIFS('SO2'!K:K,'SO2'!$B:$B,$A38,'SO2'!$A:$A,"INDSO2")+SUMIFS('SO2'!K:K,'SO2'!$B:$B,$A38,'SO2'!$A:$A,"REFSO2")+SUMIFS('SO2'!K:K,'SO2'!$B:$B,$A38,'SO2'!$A:$A,"RESSO2")+SUMIFS('SO2'!K:K,'SO2'!$B:$B,$A38,'SO2'!$A:$A,"RSSSO2")+SUMIFS('SO2'!K:K,'SO2'!$B:$B,$A38,'SO2'!$A:$A,"TRNSO2")</f>
        <v>1296.0943092256352</v>
      </c>
      <c r="K38" s="15">
        <f>SUMIFS('SO2'!L:L,'SO2'!$B:$B,$A38,'SO2'!$A:$A,"BIOESO2")+SUMIFS('SO2'!L:L,'SO2'!$B:$B,$A38,'SO2'!$A:$A,"COMSO2")+SUMIFS('SO2'!L:L,'SO2'!$B:$B,$A38,'SO2'!$A:$A,"ELCSO2")+SUMIFS('SO2'!L:L,'SO2'!$B:$B,$A38,'SO2'!$A:$A,"ETHSO2")+SUMIFS('SO2'!L:L,'SO2'!$B:$B,$A38,'SO2'!$A:$A,"INDSO2")+SUMIFS('SO2'!L:L,'SO2'!$B:$B,$A38,'SO2'!$A:$A,"REFSO2")+SUMIFS('SO2'!L:L,'SO2'!$B:$B,$A38,'SO2'!$A:$A,"RESSO2")+SUMIFS('SO2'!L:L,'SO2'!$B:$B,$A38,'SO2'!$A:$A,"RSSSO2")+SUMIFS('SO2'!L:L,'SO2'!$B:$B,$A38,'SO2'!$A:$A,"TRNSO2")</f>
        <v>1217.5367436753891</v>
      </c>
    </row>
    <row r="39" spans="1:11" x14ac:dyDescent="0.25">
      <c r="A39" s="2" t="s">
        <v>179</v>
      </c>
      <c r="B39" s="15">
        <f>SUMIFS('SO2'!C:C,'SO2'!$B:$B,$A39,'SO2'!$A:$A,"BIOESO2")+SUMIFS('SO2'!C:C,'SO2'!$B:$B,$A39,'SO2'!$A:$A,"COMSO2")+SUMIFS('SO2'!C:C,'SO2'!$B:$B,$A39,'SO2'!$A:$A,"ELCSO2")+SUMIFS('SO2'!C:C,'SO2'!$B:$B,$A39,'SO2'!$A:$A,"ETHSO2")+SUMIFS('SO2'!C:C,'SO2'!$B:$B,$A39,'SO2'!$A:$A,"INDSO2")+SUMIFS('SO2'!C:C,'SO2'!$B:$B,$A39,'SO2'!$A:$A,"REFSO2")+SUMIFS('SO2'!C:C,'SO2'!$B:$B,$A39,'SO2'!$A:$A,"RESSO2")+SUMIFS('SO2'!C:C,'SO2'!$B:$B,$A39,'SO2'!$A:$A,"RSSSO2")+SUMIFS('SO2'!C:C,'SO2'!$B:$B,$A39,'SO2'!$A:$A,"TRNSO2")</f>
        <v>7219.9676916238959</v>
      </c>
      <c r="C39" s="15">
        <f>SUMIFS('SO2'!D:D,'SO2'!$B:$B,$A39,'SO2'!$A:$A,"BIOESO2")+SUMIFS('SO2'!D:D,'SO2'!$B:$B,$A39,'SO2'!$A:$A,"COMSO2")+SUMIFS('SO2'!D:D,'SO2'!$B:$B,$A39,'SO2'!$A:$A,"ELCSO2")+SUMIFS('SO2'!D:D,'SO2'!$B:$B,$A39,'SO2'!$A:$A,"ETHSO2")+SUMIFS('SO2'!D:D,'SO2'!$B:$B,$A39,'SO2'!$A:$A,"INDSO2")+SUMIFS('SO2'!D:D,'SO2'!$B:$B,$A39,'SO2'!$A:$A,"REFSO2")+SUMIFS('SO2'!D:D,'SO2'!$B:$B,$A39,'SO2'!$A:$A,"RESSO2")+SUMIFS('SO2'!D:D,'SO2'!$B:$B,$A39,'SO2'!$A:$A,"RSSSO2")+SUMIFS('SO2'!D:D,'SO2'!$B:$B,$A39,'SO2'!$A:$A,"TRNSO2")</f>
        <v>5811.7665574804287</v>
      </c>
      <c r="D39" s="15">
        <f>SUMIFS('SO2'!E:E,'SO2'!$B:$B,$A39,'SO2'!$A:$A,"BIOESO2")+SUMIFS('SO2'!E:E,'SO2'!$B:$B,$A39,'SO2'!$A:$A,"COMSO2")+SUMIFS('SO2'!E:E,'SO2'!$B:$B,$A39,'SO2'!$A:$A,"ELCSO2")+SUMIFS('SO2'!E:E,'SO2'!$B:$B,$A39,'SO2'!$A:$A,"ETHSO2")+SUMIFS('SO2'!E:E,'SO2'!$B:$B,$A39,'SO2'!$A:$A,"INDSO2")+SUMIFS('SO2'!E:E,'SO2'!$B:$B,$A39,'SO2'!$A:$A,"REFSO2")+SUMIFS('SO2'!E:E,'SO2'!$B:$B,$A39,'SO2'!$A:$A,"RESSO2")+SUMIFS('SO2'!E:E,'SO2'!$B:$B,$A39,'SO2'!$A:$A,"RSSSO2")+SUMIFS('SO2'!E:E,'SO2'!$B:$B,$A39,'SO2'!$A:$A,"TRNSO2")</f>
        <v>3222.4138503908252</v>
      </c>
      <c r="E39" s="15">
        <f>SUMIFS('SO2'!F:F,'SO2'!$B:$B,$A39,'SO2'!$A:$A,"BIOESO2")+SUMIFS('SO2'!F:F,'SO2'!$B:$B,$A39,'SO2'!$A:$A,"COMSO2")+SUMIFS('SO2'!F:F,'SO2'!$B:$B,$A39,'SO2'!$A:$A,"ELCSO2")+SUMIFS('SO2'!F:F,'SO2'!$B:$B,$A39,'SO2'!$A:$A,"ETHSO2")+SUMIFS('SO2'!F:F,'SO2'!$B:$B,$A39,'SO2'!$A:$A,"INDSO2")+SUMIFS('SO2'!F:F,'SO2'!$B:$B,$A39,'SO2'!$A:$A,"REFSO2")+SUMIFS('SO2'!F:F,'SO2'!$B:$B,$A39,'SO2'!$A:$A,"RESSO2")+SUMIFS('SO2'!F:F,'SO2'!$B:$B,$A39,'SO2'!$A:$A,"RSSSO2")+SUMIFS('SO2'!F:F,'SO2'!$B:$B,$A39,'SO2'!$A:$A,"TRNSO2")</f>
        <v>2911.0621309571884</v>
      </c>
      <c r="F39" s="15">
        <f>SUMIFS('SO2'!G:G,'SO2'!$B:$B,$A39,'SO2'!$A:$A,"BIOESO2")+SUMIFS('SO2'!G:G,'SO2'!$B:$B,$A39,'SO2'!$A:$A,"COMSO2")+SUMIFS('SO2'!G:G,'SO2'!$B:$B,$A39,'SO2'!$A:$A,"ELCSO2")+SUMIFS('SO2'!G:G,'SO2'!$B:$B,$A39,'SO2'!$A:$A,"ETHSO2")+SUMIFS('SO2'!G:G,'SO2'!$B:$B,$A39,'SO2'!$A:$A,"INDSO2")+SUMIFS('SO2'!G:G,'SO2'!$B:$B,$A39,'SO2'!$A:$A,"REFSO2")+SUMIFS('SO2'!G:G,'SO2'!$B:$B,$A39,'SO2'!$A:$A,"RESSO2")+SUMIFS('SO2'!G:G,'SO2'!$B:$B,$A39,'SO2'!$A:$A,"RSSSO2")+SUMIFS('SO2'!G:G,'SO2'!$B:$B,$A39,'SO2'!$A:$A,"TRNSO2")</f>
        <v>2220.1450461026666</v>
      </c>
      <c r="G39" s="15">
        <f>SUMIFS('SO2'!H:H,'SO2'!$B:$B,$A39,'SO2'!$A:$A,"BIOESO2")+SUMIFS('SO2'!H:H,'SO2'!$B:$B,$A39,'SO2'!$A:$A,"COMSO2")+SUMIFS('SO2'!H:H,'SO2'!$B:$B,$A39,'SO2'!$A:$A,"ELCSO2")+SUMIFS('SO2'!H:H,'SO2'!$B:$B,$A39,'SO2'!$A:$A,"ETHSO2")+SUMIFS('SO2'!H:H,'SO2'!$B:$B,$A39,'SO2'!$A:$A,"INDSO2")+SUMIFS('SO2'!H:H,'SO2'!$B:$B,$A39,'SO2'!$A:$A,"REFSO2")+SUMIFS('SO2'!H:H,'SO2'!$B:$B,$A39,'SO2'!$A:$A,"RESSO2")+SUMIFS('SO2'!H:H,'SO2'!$B:$B,$A39,'SO2'!$A:$A,"RSSSO2")+SUMIFS('SO2'!H:H,'SO2'!$B:$B,$A39,'SO2'!$A:$A,"TRNSO2")</f>
        <v>1722.5328516700747</v>
      </c>
      <c r="H39" s="15">
        <f>SUMIFS('SO2'!I:I,'SO2'!$B:$B,$A39,'SO2'!$A:$A,"BIOESO2")+SUMIFS('SO2'!I:I,'SO2'!$B:$B,$A39,'SO2'!$A:$A,"COMSO2")+SUMIFS('SO2'!I:I,'SO2'!$B:$B,$A39,'SO2'!$A:$A,"ELCSO2")+SUMIFS('SO2'!I:I,'SO2'!$B:$B,$A39,'SO2'!$A:$A,"ETHSO2")+SUMIFS('SO2'!I:I,'SO2'!$B:$B,$A39,'SO2'!$A:$A,"INDSO2")+SUMIFS('SO2'!I:I,'SO2'!$B:$B,$A39,'SO2'!$A:$A,"REFSO2")+SUMIFS('SO2'!I:I,'SO2'!$B:$B,$A39,'SO2'!$A:$A,"RESSO2")+SUMIFS('SO2'!I:I,'SO2'!$B:$B,$A39,'SO2'!$A:$A,"RSSSO2")+SUMIFS('SO2'!I:I,'SO2'!$B:$B,$A39,'SO2'!$A:$A,"TRNSO2")</f>
        <v>1600.3285365961826</v>
      </c>
      <c r="I39" s="15">
        <f>SUMIFS('SO2'!J:J,'SO2'!$B:$B,$A39,'SO2'!$A:$A,"BIOESO2")+SUMIFS('SO2'!J:J,'SO2'!$B:$B,$A39,'SO2'!$A:$A,"COMSO2")+SUMIFS('SO2'!J:J,'SO2'!$B:$B,$A39,'SO2'!$A:$A,"ELCSO2")+SUMIFS('SO2'!J:J,'SO2'!$B:$B,$A39,'SO2'!$A:$A,"ETHSO2")+SUMIFS('SO2'!J:J,'SO2'!$B:$B,$A39,'SO2'!$A:$A,"INDSO2")+SUMIFS('SO2'!J:J,'SO2'!$B:$B,$A39,'SO2'!$A:$A,"REFSO2")+SUMIFS('SO2'!J:J,'SO2'!$B:$B,$A39,'SO2'!$A:$A,"RESSO2")+SUMIFS('SO2'!J:J,'SO2'!$B:$B,$A39,'SO2'!$A:$A,"RSSSO2")+SUMIFS('SO2'!J:J,'SO2'!$B:$B,$A39,'SO2'!$A:$A,"TRNSO2")</f>
        <v>1349.9881652449264</v>
      </c>
      <c r="J39" s="15">
        <f>SUMIFS('SO2'!K:K,'SO2'!$B:$B,$A39,'SO2'!$A:$A,"BIOESO2")+SUMIFS('SO2'!K:K,'SO2'!$B:$B,$A39,'SO2'!$A:$A,"COMSO2")+SUMIFS('SO2'!K:K,'SO2'!$B:$B,$A39,'SO2'!$A:$A,"ELCSO2")+SUMIFS('SO2'!K:K,'SO2'!$B:$B,$A39,'SO2'!$A:$A,"ETHSO2")+SUMIFS('SO2'!K:K,'SO2'!$B:$B,$A39,'SO2'!$A:$A,"INDSO2")+SUMIFS('SO2'!K:K,'SO2'!$B:$B,$A39,'SO2'!$A:$A,"REFSO2")+SUMIFS('SO2'!K:K,'SO2'!$B:$B,$A39,'SO2'!$A:$A,"RESSO2")+SUMIFS('SO2'!K:K,'SO2'!$B:$B,$A39,'SO2'!$A:$A,"RSSSO2")+SUMIFS('SO2'!K:K,'SO2'!$B:$B,$A39,'SO2'!$A:$A,"TRNSO2")</f>
        <v>1297.0283292604479</v>
      </c>
      <c r="K39" s="15">
        <f>SUMIFS('SO2'!L:L,'SO2'!$B:$B,$A39,'SO2'!$A:$A,"BIOESO2")+SUMIFS('SO2'!L:L,'SO2'!$B:$B,$A39,'SO2'!$A:$A,"COMSO2")+SUMIFS('SO2'!L:L,'SO2'!$B:$B,$A39,'SO2'!$A:$A,"ELCSO2")+SUMIFS('SO2'!L:L,'SO2'!$B:$B,$A39,'SO2'!$A:$A,"ETHSO2")+SUMIFS('SO2'!L:L,'SO2'!$B:$B,$A39,'SO2'!$A:$A,"INDSO2")+SUMIFS('SO2'!L:L,'SO2'!$B:$B,$A39,'SO2'!$A:$A,"REFSO2")+SUMIFS('SO2'!L:L,'SO2'!$B:$B,$A39,'SO2'!$A:$A,"RESSO2")+SUMIFS('SO2'!L:L,'SO2'!$B:$B,$A39,'SO2'!$A:$A,"RSSSO2")+SUMIFS('SO2'!L:L,'SO2'!$B:$B,$A39,'SO2'!$A:$A,"TRNSO2")</f>
        <v>1222.5484879007058</v>
      </c>
    </row>
    <row r="40" spans="1:11" x14ac:dyDescent="0.25">
      <c r="A40" s="2" t="s">
        <v>180</v>
      </c>
      <c r="B40" s="15">
        <f>SUMIFS('SO2'!C:C,'SO2'!$B:$B,$A40,'SO2'!$A:$A,"BIOESO2")+SUMIFS('SO2'!C:C,'SO2'!$B:$B,$A40,'SO2'!$A:$A,"COMSO2")+SUMIFS('SO2'!C:C,'SO2'!$B:$B,$A40,'SO2'!$A:$A,"ELCSO2")+SUMIFS('SO2'!C:C,'SO2'!$B:$B,$A40,'SO2'!$A:$A,"ETHSO2")+SUMIFS('SO2'!C:C,'SO2'!$B:$B,$A40,'SO2'!$A:$A,"INDSO2")+SUMIFS('SO2'!C:C,'SO2'!$B:$B,$A40,'SO2'!$A:$A,"REFSO2")+SUMIFS('SO2'!C:C,'SO2'!$B:$B,$A40,'SO2'!$A:$A,"RESSO2")+SUMIFS('SO2'!C:C,'SO2'!$B:$B,$A40,'SO2'!$A:$A,"RSSSO2")+SUMIFS('SO2'!C:C,'SO2'!$B:$B,$A40,'SO2'!$A:$A,"TRNSO2")</f>
        <v>7219.9676916238959</v>
      </c>
      <c r="C40" s="15">
        <f>SUMIFS('SO2'!D:D,'SO2'!$B:$B,$A40,'SO2'!$A:$A,"BIOESO2")+SUMIFS('SO2'!D:D,'SO2'!$B:$B,$A40,'SO2'!$A:$A,"COMSO2")+SUMIFS('SO2'!D:D,'SO2'!$B:$B,$A40,'SO2'!$A:$A,"ELCSO2")+SUMIFS('SO2'!D:D,'SO2'!$B:$B,$A40,'SO2'!$A:$A,"ETHSO2")+SUMIFS('SO2'!D:D,'SO2'!$B:$B,$A40,'SO2'!$A:$A,"INDSO2")+SUMIFS('SO2'!D:D,'SO2'!$B:$B,$A40,'SO2'!$A:$A,"REFSO2")+SUMIFS('SO2'!D:D,'SO2'!$B:$B,$A40,'SO2'!$A:$A,"RESSO2")+SUMIFS('SO2'!D:D,'SO2'!$B:$B,$A40,'SO2'!$A:$A,"RSSSO2")+SUMIFS('SO2'!D:D,'SO2'!$B:$B,$A40,'SO2'!$A:$A,"TRNSO2")</f>
        <v>5811.7665574804287</v>
      </c>
      <c r="D40" s="15">
        <f>SUMIFS('SO2'!E:E,'SO2'!$B:$B,$A40,'SO2'!$A:$A,"BIOESO2")+SUMIFS('SO2'!E:E,'SO2'!$B:$B,$A40,'SO2'!$A:$A,"COMSO2")+SUMIFS('SO2'!E:E,'SO2'!$B:$B,$A40,'SO2'!$A:$A,"ELCSO2")+SUMIFS('SO2'!E:E,'SO2'!$B:$B,$A40,'SO2'!$A:$A,"ETHSO2")+SUMIFS('SO2'!E:E,'SO2'!$B:$B,$A40,'SO2'!$A:$A,"INDSO2")+SUMIFS('SO2'!E:E,'SO2'!$B:$B,$A40,'SO2'!$A:$A,"REFSO2")+SUMIFS('SO2'!E:E,'SO2'!$B:$B,$A40,'SO2'!$A:$A,"RESSO2")+SUMIFS('SO2'!E:E,'SO2'!$B:$B,$A40,'SO2'!$A:$A,"RSSSO2")+SUMIFS('SO2'!E:E,'SO2'!$B:$B,$A40,'SO2'!$A:$A,"TRNSO2")</f>
        <v>3222.4138503907352</v>
      </c>
      <c r="E40" s="15">
        <f>SUMIFS('SO2'!F:F,'SO2'!$B:$B,$A40,'SO2'!$A:$A,"BIOESO2")+SUMIFS('SO2'!F:F,'SO2'!$B:$B,$A40,'SO2'!$A:$A,"COMSO2")+SUMIFS('SO2'!F:F,'SO2'!$B:$B,$A40,'SO2'!$A:$A,"ELCSO2")+SUMIFS('SO2'!F:F,'SO2'!$B:$B,$A40,'SO2'!$A:$A,"ETHSO2")+SUMIFS('SO2'!F:F,'SO2'!$B:$B,$A40,'SO2'!$A:$A,"INDSO2")+SUMIFS('SO2'!F:F,'SO2'!$B:$B,$A40,'SO2'!$A:$A,"REFSO2")+SUMIFS('SO2'!F:F,'SO2'!$B:$B,$A40,'SO2'!$A:$A,"RESSO2")+SUMIFS('SO2'!F:F,'SO2'!$B:$B,$A40,'SO2'!$A:$A,"RSSSO2")+SUMIFS('SO2'!F:F,'SO2'!$B:$B,$A40,'SO2'!$A:$A,"TRNSO2")</f>
        <v>2911.1244273278448</v>
      </c>
      <c r="F40" s="15">
        <f>SUMIFS('SO2'!G:G,'SO2'!$B:$B,$A40,'SO2'!$A:$A,"BIOESO2")+SUMIFS('SO2'!G:G,'SO2'!$B:$B,$A40,'SO2'!$A:$A,"COMSO2")+SUMIFS('SO2'!G:G,'SO2'!$B:$B,$A40,'SO2'!$A:$A,"ELCSO2")+SUMIFS('SO2'!G:G,'SO2'!$B:$B,$A40,'SO2'!$A:$A,"ETHSO2")+SUMIFS('SO2'!G:G,'SO2'!$B:$B,$A40,'SO2'!$A:$A,"INDSO2")+SUMIFS('SO2'!G:G,'SO2'!$B:$B,$A40,'SO2'!$A:$A,"REFSO2")+SUMIFS('SO2'!G:G,'SO2'!$B:$B,$A40,'SO2'!$A:$A,"RESSO2")+SUMIFS('SO2'!G:G,'SO2'!$B:$B,$A40,'SO2'!$A:$A,"RSSSO2")+SUMIFS('SO2'!G:G,'SO2'!$B:$B,$A40,'SO2'!$A:$A,"TRNSO2")</f>
        <v>2220.1450461026657</v>
      </c>
      <c r="G40" s="15">
        <f>SUMIFS('SO2'!H:H,'SO2'!$B:$B,$A40,'SO2'!$A:$A,"BIOESO2")+SUMIFS('SO2'!H:H,'SO2'!$B:$B,$A40,'SO2'!$A:$A,"COMSO2")+SUMIFS('SO2'!H:H,'SO2'!$B:$B,$A40,'SO2'!$A:$A,"ELCSO2")+SUMIFS('SO2'!H:H,'SO2'!$B:$B,$A40,'SO2'!$A:$A,"ETHSO2")+SUMIFS('SO2'!H:H,'SO2'!$B:$B,$A40,'SO2'!$A:$A,"INDSO2")+SUMIFS('SO2'!H:H,'SO2'!$B:$B,$A40,'SO2'!$A:$A,"REFSO2")+SUMIFS('SO2'!H:H,'SO2'!$B:$B,$A40,'SO2'!$A:$A,"RESSO2")+SUMIFS('SO2'!H:H,'SO2'!$B:$B,$A40,'SO2'!$A:$A,"RSSSO2")+SUMIFS('SO2'!H:H,'SO2'!$B:$B,$A40,'SO2'!$A:$A,"TRNSO2")</f>
        <v>1722.5328516700883</v>
      </c>
      <c r="H40" s="15">
        <f>SUMIFS('SO2'!I:I,'SO2'!$B:$B,$A40,'SO2'!$A:$A,"BIOESO2")+SUMIFS('SO2'!I:I,'SO2'!$B:$B,$A40,'SO2'!$A:$A,"COMSO2")+SUMIFS('SO2'!I:I,'SO2'!$B:$B,$A40,'SO2'!$A:$A,"ELCSO2")+SUMIFS('SO2'!I:I,'SO2'!$B:$B,$A40,'SO2'!$A:$A,"ETHSO2")+SUMIFS('SO2'!I:I,'SO2'!$B:$B,$A40,'SO2'!$A:$A,"INDSO2")+SUMIFS('SO2'!I:I,'SO2'!$B:$B,$A40,'SO2'!$A:$A,"REFSO2")+SUMIFS('SO2'!I:I,'SO2'!$B:$B,$A40,'SO2'!$A:$A,"RESSO2")+SUMIFS('SO2'!I:I,'SO2'!$B:$B,$A40,'SO2'!$A:$A,"RSSSO2")+SUMIFS('SO2'!I:I,'SO2'!$B:$B,$A40,'SO2'!$A:$A,"TRNSO2")</f>
        <v>1600.3285365961594</v>
      </c>
      <c r="I40" s="15">
        <f>SUMIFS('SO2'!J:J,'SO2'!$B:$B,$A40,'SO2'!$A:$A,"BIOESO2")+SUMIFS('SO2'!J:J,'SO2'!$B:$B,$A40,'SO2'!$A:$A,"COMSO2")+SUMIFS('SO2'!J:J,'SO2'!$B:$B,$A40,'SO2'!$A:$A,"ELCSO2")+SUMIFS('SO2'!J:J,'SO2'!$B:$B,$A40,'SO2'!$A:$A,"ETHSO2")+SUMIFS('SO2'!J:J,'SO2'!$B:$B,$A40,'SO2'!$A:$A,"INDSO2")+SUMIFS('SO2'!J:J,'SO2'!$B:$B,$A40,'SO2'!$A:$A,"REFSO2")+SUMIFS('SO2'!J:J,'SO2'!$B:$B,$A40,'SO2'!$A:$A,"RESSO2")+SUMIFS('SO2'!J:J,'SO2'!$B:$B,$A40,'SO2'!$A:$A,"RSSSO2")+SUMIFS('SO2'!J:J,'SO2'!$B:$B,$A40,'SO2'!$A:$A,"TRNSO2")</f>
        <v>1349.9891445650171</v>
      </c>
      <c r="J40" s="15">
        <f>SUMIFS('SO2'!K:K,'SO2'!$B:$B,$A40,'SO2'!$A:$A,"BIOESO2")+SUMIFS('SO2'!K:K,'SO2'!$B:$B,$A40,'SO2'!$A:$A,"COMSO2")+SUMIFS('SO2'!K:K,'SO2'!$B:$B,$A40,'SO2'!$A:$A,"ELCSO2")+SUMIFS('SO2'!K:K,'SO2'!$B:$B,$A40,'SO2'!$A:$A,"ETHSO2")+SUMIFS('SO2'!K:K,'SO2'!$B:$B,$A40,'SO2'!$A:$A,"INDSO2")+SUMIFS('SO2'!K:K,'SO2'!$B:$B,$A40,'SO2'!$A:$A,"REFSO2")+SUMIFS('SO2'!K:K,'SO2'!$B:$B,$A40,'SO2'!$A:$A,"RESSO2")+SUMIFS('SO2'!K:K,'SO2'!$B:$B,$A40,'SO2'!$A:$A,"RSSSO2")+SUMIFS('SO2'!K:K,'SO2'!$B:$B,$A40,'SO2'!$A:$A,"TRNSO2")</f>
        <v>1297.0283292604761</v>
      </c>
      <c r="K40" s="15">
        <f>SUMIFS('SO2'!L:L,'SO2'!$B:$B,$A40,'SO2'!$A:$A,"BIOESO2")+SUMIFS('SO2'!L:L,'SO2'!$B:$B,$A40,'SO2'!$A:$A,"COMSO2")+SUMIFS('SO2'!L:L,'SO2'!$B:$B,$A40,'SO2'!$A:$A,"ELCSO2")+SUMIFS('SO2'!L:L,'SO2'!$B:$B,$A40,'SO2'!$A:$A,"ETHSO2")+SUMIFS('SO2'!L:L,'SO2'!$B:$B,$A40,'SO2'!$A:$A,"INDSO2")+SUMIFS('SO2'!L:L,'SO2'!$B:$B,$A40,'SO2'!$A:$A,"REFSO2")+SUMIFS('SO2'!L:L,'SO2'!$B:$B,$A40,'SO2'!$A:$A,"RESSO2")+SUMIFS('SO2'!L:L,'SO2'!$B:$B,$A40,'SO2'!$A:$A,"RSSSO2")+SUMIFS('SO2'!L:L,'SO2'!$B:$B,$A40,'SO2'!$A:$A,"TRNSO2")</f>
        <v>1222.5484879007663</v>
      </c>
    </row>
    <row r="41" spans="1:11" x14ac:dyDescent="0.25">
      <c r="A41" s="2" t="s">
        <v>181</v>
      </c>
      <c r="B41" s="15">
        <f>SUMIFS('SO2'!C:C,'SO2'!$B:$B,$A41,'SO2'!$A:$A,"BIOESO2")+SUMIFS('SO2'!C:C,'SO2'!$B:$B,$A41,'SO2'!$A:$A,"COMSO2")+SUMIFS('SO2'!C:C,'SO2'!$B:$B,$A41,'SO2'!$A:$A,"ELCSO2")+SUMIFS('SO2'!C:C,'SO2'!$B:$B,$A41,'SO2'!$A:$A,"ETHSO2")+SUMIFS('SO2'!C:C,'SO2'!$B:$B,$A41,'SO2'!$A:$A,"INDSO2")+SUMIFS('SO2'!C:C,'SO2'!$B:$B,$A41,'SO2'!$A:$A,"REFSO2")+SUMIFS('SO2'!C:C,'SO2'!$B:$B,$A41,'SO2'!$A:$A,"RESSO2")+SUMIFS('SO2'!C:C,'SO2'!$B:$B,$A41,'SO2'!$A:$A,"RSSSO2")+SUMIFS('SO2'!C:C,'SO2'!$B:$B,$A41,'SO2'!$A:$A,"TRNSO2")</f>
        <v>7222.2731361951664</v>
      </c>
      <c r="C41" s="15">
        <f>SUMIFS('SO2'!D:D,'SO2'!$B:$B,$A41,'SO2'!$A:$A,"BIOESO2")+SUMIFS('SO2'!D:D,'SO2'!$B:$B,$A41,'SO2'!$A:$A,"COMSO2")+SUMIFS('SO2'!D:D,'SO2'!$B:$B,$A41,'SO2'!$A:$A,"ELCSO2")+SUMIFS('SO2'!D:D,'SO2'!$B:$B,$A41,'SO2'!$A:$A,"ETHSO2")+SUMIFS('SO2'!D:D,'SO2'!$B:$B,$A41,'SO2'!$A:$A,"INDSO2")+SUMIFS('SO2'!D:D,'SO2'!$B:$B,$A41,'SO2'!$A:$A,"REFSO2")+SUMIFS('SO2'!D:D,'SO2'!$B:$B,$A41,'SO2'!$A:$A,"RESSO2")+SUMIFS('SO2'!D:D,'SO2'!$B:$B,$A41,'SO2'!$A:$A,"RSSSO2")+SUMIFS('SO2'!D:D,'SO2'!$B:$B,$A41,'SO2'!$A:$A,"TRNSO2")</f>
        <v>5814.0720020517001</v>
      </c>
      <c r="D41" s="15">
        <f>SUMIFS('SO2'!E:E,'SO2'!$B:$B,$A41,'SO2'!$A:$A,"BIOESO2")+SUMIFS('SO2'!E:E,'SO2'!$B:$B,$A41,'SO2'!$A:$A,"COMSO2")+SUMIFS('SO2'!E:E,'SO2'!$B:$B,$A41,'SO2'!$A:$A,"ELCSO2")+SUMIFS('SO2'!E:E,'SO2'!$B:$B,$A41,'SO2'!$A:$A,"ETHSO2")+SUMIFS('SO2'!E:E,'SO2'!$B:$B,$A41,'SO2'!$A:$A,"INDSO2")+SUMIFS('SO2'!E:E,'SO2'!$B:$B,$A41,'SO2'!$A:$A,"REFSO2")+SUMIFS('SO2'!E:E,'SO2'!$B:$B,$A41,'SO2'!$A:$A,"RESSO2")+SUMIFS('SO2'!E:E,'SO2'!$B:$B,$A41,'SO2'!$A:$A,"RSSSO2")+SUMIFS('SO2'!E:E,'SO2'!$B:$B,$A41,'SO2'!$A:$A,"TRNSO2")</f>
        <v>3224.7192949617961</v>
      </c>
      <c r="E41" s="15">
        <f>SUMIFS('SO2'!F:F,'SO2'!$B:$B,$A41,'SO2'!$A:$A,"BIOESO2")+SUMIFS('SO2'!F:F,'SO2'!$B:$B,$A41,'SO2'!$A:$A,"COMSO2")+SUMIFS('SO2'!F:F,'SO2'!$B:$B,$A41,'SO2'!$A:$A,"ELCSO2")+SUMIFS('SO2'!F:F,'SO2'!$B:$B,$A41,'SO2'!$A:$A,"ETHSO2")+SUMIFS('SO2'!F:F,'SO2'!$B:$B,$A41,'SO2'!$A:$A,"INDSO2")+SUMIFS('SO2'!F:F,'SO2'!$B:$B,$A41,'SO2'!$A:$A,"REFSO2")+SUMIFS('SO2'!F:F,'SO2'!$B:$B,$A41,'SO2'!$A:$A,"RESSO2")+SUMIFS('SO2'!F:F,'SO2'!$B:$B,$A41,'SO2'!$A:$A,"RSSSO2")+SUMIFS('SO2'!F:F,'SO2'!$B:$B,$A41,'SO2'!$A:$A,"TRNSO2")</f>
        <v>2913.3723937902037</v>
      </c>
      <c r="F41" s="15">
        <f>SUMIFS('SO2'!G:G,'SO2'!$B:$B,$A41,'SO2'!$A:$A,"BIOESO2")+SUMIFS('SO2'!G:G,'SO2'!$B:$B,$A41,'SO2'!$A:$A,"COMSO2")+SUMIFS('SO2'!G:G,'SO2'!$B:$B,$A41,'SO2'!$A:$A,"ELCSO2")+SUMIFS('SO2'!G:G,'SO2'!$B:$B,$A41,'SO2'!$A:$A,"ETHSO2")+SUMIFS('SO2'!G:G,'SO2'!$B:$B,$A41,'SO2'!$A:$A,"INDSO2")+SUMIFS('SO2'!G:G,'SO2'!$B:$B,$A41,'SO2'!$A:$A,"REFSO2")+SUMIFS('SO2'!G:G,'SO2'!$B:$B,$A41,'SO2'!$A:$A,"RESSO2")+SUMIFS('SO2'!G:G,'SO2'!$B:$B,$A41,'SO2'!$A:$A,"RSSSO2")+SUMIFS('SO2'!G:G,'SO2'!$B:$B,$A41,'SO2'!$A:$A,"TRNSO2")</f>
        <v>2220.1450461027816</v>
      </c>
      <c r="G41" s="15">
        <f>SUMIFS('SO2'!H:H,'SO2'!$B:$B,$A41,'SO2'!$A:$A,"BIOESO2")+SUMIFS('SO2'!H:H,'SO2'!$B:$B,$A41,'SO2'!$A:$A,"COMSO2")+SUMIFS('SO2'!H:H,'SO2'!$B:$B,$A41,'SO2'!$A:$A,"ELCSO2")+SUMIFS('SO2'!H:H,'SO2'!$B:$B,$A41,'SO2'!$A:$A,"ETHSO2")+SUMIFS('SO2'!H:H,'SO2'!$B:$B,$A41,'SO2'!$A:$A,"INDSO2")+SUMIFS('SO2'!H:H,'SO2'!$B:$B,$A41,'SO2'!$A:$A,"REFSO2")+SUMIFS('SO2'!H:H,'SO2'!$B:$B,$A41,'SO2'!$A:$A,"RESSO2")+SUMIFS('SO2'!H:H,'SO2'!$B:$B,$A41,'SO2'!$A:$A,"RSSSO2")+SUMIFS('SO2'!H:H,'SO2'!$B:$B,$A41,'SO2'!$A:$A,"TRNSO2")</f>
        <v>1722.532851670072</v>
      </c>
      <c r="H41" s="15">
        <f>SUMIFS('SO2'!I:I,'SO2'!$B:$B,$A41,'SO2'!$A:$A,"BIOESO2")+SUMIFS('SO2'!I:I,'SO2'!$B:$B,$A41,'SO2'!$A:$A,"COMSO2")+SUMIFS('SO2'!I:I,'SO2'!$B:$B,$A41,'SO2'!$A:$A,"ELCSO2")+SUMIFS('SO2'!I:I,'SO2'!$B:$B,$A41,'SO2'!$A:$A,"ETHSO2")+SUMIFS('SO2'!I:I,'SO2'!$B:$B,$A41,'SO2'!$A:$A,"INDSO2")+SUMIFS('SO2'!I:I,'SO2'!$B:$B,$A41,'SO2'!$A:$A,"REFSO2")+SUMIFS('SO2'!I:I,'SO2'!$B:$B,$A41,'SO2'!$A:$A,"RESSO2")+SUMIFS('SO2'!I:I,'SO2'!$B:$B,$A41,'SO2'!$A:$A,"RSSSO2")+SUMIFS('SO2'!I:I,'SO2'!$B:$B,$A41,'SO2'!$A:$A,"TRNSO2")</f>
        <v>1600.3285365961638</v>
      </c>
      <c r="I41" s="15">
        <f>SUMIFS('SO2'!J:J,'SO2'!$B:$B,$A41,'SO2'!$A:$A,"BIOESO2")+SUMIFS('SO2'!J:J,'SO2'!$B:$B,$A41,'SO2'!$A:$A,"COMSO2")+SUMIFS('SO2'!J:J,'SO2'!$B:$B,$A41,'SO2'!$A:$A,"ELCSO2")+SUMIFS('SO2'!J:J,'SO2'!$B:$B,$A41,'SO2'!$A:$A,"ETHSO2")+SUMIFS('SO2'!J:J,'SO2'!$B:$B,$A41,'SO2'!$A:$A,"INDSO2")+SUMIFS('SO2'!J:J,'SO2'!$B:$B,$A41,'SO2'!$A:$A,"REFSO2")+SUMIFS('SO2'!J:J,'SO2'!$B:$B,$A41,'SO2'!$A:$A,"RESSO2")+SUMIFS('SO2'!J:J,'SO2'!$B:$B,$A41,'SO2'!$A:$A,"RSSSO2")+SUMIFS('SO2'!J:J,'SO2'!$B:$B,$A41,'SO2'!$A:$A,"TRNSO2")</f>
        <v>1349.9891445642706</v>
      </c>
      <c r="J41" s="15">
        <f>SUMIFS('SO2'!K:K,'SO2'!$B:$B,$A41,'SO2'!$A:$A,"BIOESO2")+SUMIFS('SO2'!K:K,'SO2'!$B:$B,$A41,'SO2'!$A:$A,"COMSO2")+SUMIFS('SO2'!K:K,'SO2'!$B:$B,$A41,'SO2'!$A:$A,"ELCSO2")+SUMIFS('SO2'!K:K,'SO2'!$B:$B,$A41,'SO2'!$A:$A,"ETHSO2")+SUMIFS('SO2'!K:K,'SO2'!$B:$B,$A41,'SO2'!$A:$A,"INDSO2")+SUMIFS('SO2'!K:K,'SO2'!$B:$B,$A41,'SO2'!$A:$A,"REFSO2")+SUMIFS('SO2'!K:K,'SO2'!$B:$B,$A41,'SO2'!$A:$A,"RESSO2")+SUMIFS('SO2'!K:K,'SO2'!$B:$B,$A41,'SO2'!$A:$A,"RSSSO2")+SUMIFS('SO2'!K:K,'SO2'!$B:$B,$A41,'SO2'!$A:$A,"TRNSO2")</f>
        <v>1297.0283292597314</v>
      </c>
      <c r="K41" s="15">
        <f>SUMIFS('SO2'!L:L,'SO2'!$B:$B,$A41,'SO2'!$A:$A,"BIOESO2")+SUMIFS('SO2'!L:L,'SO2'!$B:$B,$A41,'SO2'!$A:$A,"COMSO2")+SUMIFS('SO2'!L:L,'SO2'!$B:$B,$A41,'SO2'!$A:$A,"ELCSO2")+SUMIFS('SO2'!L:L,'SO2'!$B:$B,$A41,'SO2'!$A:$A,"ETHSO2")+SUMIFS('SO2'!L:L,'SO2'!$B:$B,$A41,'SO2'!$A:$A,"INDSO2")+SUMIFS('SO2'!L:L,'SO2'!$B:$B,$A41,'SO2'!$A:$A,"REFSO2")+SUMIFS('SO2'!L:L,'SO2'!$B:$B,$A41,'SO2'!$A:$A,"RESSO2")+SUMIFS('SO2'!L:L,'SO2'!$B:$B,$A41,'SO2'!$A:$A,"RSSSO2")+SUMIFS('SO2'!L:L,'SO2'!$B:$B,$A41,'SO2'!$A:$A,"TRNSO2")</f>
        <v>1219.3600056775633</v>
      </c>
    </row>
    <row r="42" spans="1:11" x14ac:dyDescent="0.25">
      <c r="A42" s="2" t="s">
        <v>182</v>
      </c>
      <c r="B42" s="15">
        <f>SUMIFS('SO2'!C:C,'SO2'!$B:$B,$A42,'SO2'!$A:$A,"BIOESO2")+SUMIFS('SO2'!C:C,'SO2'!$B:$B,$A42,'SO2'!$A:$A,"COMSO2")+SUMIFS('SO2'!C:C,'SO2'!$B:$B,$A42,'SO2'!$A:$A,"ELCSO2")+SUMIFS('SO2'!C:C,'SO2'!$B:$B,$A42,'SO2'!$A:$A,"ETHSO2")+SUMIFS('SO2'!C:C,'SO2'!$B:$B,$A42,'SO2'!$A:$A,"INDSO2")+SUMIFS('SO2'!C:C,'SO2'!$B:$B,$A42,'SO2'!$A:$A,"REFSO2")+SUMIFS('SO2'!C:C,'SO2'!$B:$B,$A42,'SO2'!$A:$A,"RESSO2")+SUMIFS('SO2'!C:C,'SO2'!$B:$B,$A42,'SO2'!$A:$A,"RSSSO2")+SUMIFS('SO2'!C:C,'SO2'!$B:$B,$A42,'SO2'!$A:$A,"TRNSO2")</f>
        <v>7222.2709841238629</v>
      </c>
      <c r="C42" s="15">
        <f>SUMIFS('SO2'!D:D,'SO2'!$B:$B,$A42,'SO2'!$A:$A,"BIOESO2")+SUMIFS('SO2'!D:D,'SO2'!$B:$B,$A42,'SO2'!$A:$A,"COMSO2")+SUMIFS('SO2'!D:D,'SO2'!$B:$B,$A42,'SO2'!$A:$A,"ELCSO2")+SUMIFS('SO2'!D:D,'SO2'!$B:$B,$A42,'SO2'!$A:$A,"ETHSO2")+SUMIFS('SO2'!D:D,'SO2'!$B:$B,$A42,'SO2'!$A:$A,"INDSO2")+SUMIFS('SO2'!D:D,'SO2'!$B:$B,$A42,'SO2'!$A:$A,"REFSO2")+SUMIFS('SO2'!D:D,'SO2'!$B:$B,$A42,'SO2'!$A:$A,"RESSO2")+SUMIFS('SO2'!D:D,'SO2'!$B:$B,$A42,'SO2'!$A:$A,"RSSSO2")+SUMIFS('SO2'!D:D,'SO2'!$B:$B,$A42,'SO2'!$A:$A,"TRNSO2")</f>
        <v>5814.1496515984682</v>
      </c>
      <c r="D42" s="15">
        <f>SUMIFS('SO2'!E:E,'SO2'!$B:$B,$A42,'SO2'!$A:$A,"BIOESO2")+SUMIFS('SO2'!E:E,'SO2'!$B:$B,$A42,'SO2'!$A:$A,"COMSO2")+SUMIFS('SO2'!E:E,'SO2'!$B:$B,$A42,'SO2'!$A:$A,"ELCSO2")+SUMIFS('SO2'!E:E,'SO2'!$B:$B,$A42,'SO2'!$A:$A,"ETHSO2")+SUMIFS('SO2'!E:E,'SO2'!$B:$B,$A42,'SO2'!$A:$A,"INDSO2")+SUMIFS('SO2'!E:E,'SO2'!$B:$B,$A42,'SO2'!$A:$A,"REFSO2")+SUMIFS('SO2'!E:E,'SO2'!$B:$B,$A42,'SO2'!$A:$A,"RESSO2")+SUMIFS('SO2'!E:E,'SO2'!$B:$B,$A42,'SO2'!$A:$A,"RSSSO2")+SUMIFS('SO2'!E:E,'SO2'!$B:$B,$A42,'SO2'!$A:$A,"TRNSO2")</f>
        <v>3224.9493574582129</v>
      </c>
      <c r="E42" s="15">
        <f>SUMIFS('SO2'!F:F,'SO2'!$B:$B,$A42,'SO2'!$A:$A,"BIOESO2")+SUMIFS('SO2'!F:F,'SO2'!$B:$B,$A42,'SO2'!$A:$A,"COMSO2")+SUMIFS('SO2'!F:F,'SO2'!$B:$B,$A42,'SO2'!$A:$A,"ELCSO2")+SUMIFS('SO2'!F:F,'SO2'!$B:$B,$A42,'SO2'!$A:$A,"ETHSO2")+SUMIFS('SO2'!F:F,'SO2'!$B:$B,$A42,'SO2'!$A:$A,"INDSO2")+SUMIFS('SO2'!F:F,'SO2'!$B:$B,$A42,'SO2'!$A:$A,"REFSO2")+SUMIFS('SO2'!F:F,'SO2'!$B:$B,$A42,'SO2'!$A:$A,"RESSO2")+SUMIFS('SO2'!F:F,'SO2'!$B:$B,$A42,'SO2'!$A:$A,"RSSSO2")+SUMIFS('SO2'!F:F,'SO2'!$B:$B,$A42,'SO2'!$A:$A,"TRNSO2")</f>
        <v>2913.6176830082336</v>
      </c>
      <c r="F42" s="15">
        <f>SUMIFS('SO2'!G:G,'SO2'!$B:$B,$A42,'SO2'!$A:$A,"BIOESO2")+SUMIFS('SO2'!G:G,'SO2'!$B:$B,$A42,'SO2'!$A:$A,"COMSO2")+SUMIFS('SO2'!G:G,'SO2'!$B:$B,$A42,'SO2'!$A:$A,"ELCSO2")+SUMIFS('SO2'!G:G,'SO2'!$B:$B,$A42,'SO2'!$A:$A,"ETHSO2")+SUMIFS('SO2'!G:G,'SO2'!$B:$B,$A42,'SO2'!$A:$A,"INDSO2")+SUMIFS('SO2'!G:G,'SO2'!$B:$B,$A42,'SO2'!$A:$A,"REFSO2")+SUMIFS('SO2'!G:G,'SO2'!$B:$B,$A42,'SO2'!$A:$A,"RESSO2")+SUMIFS('SO2'!G:G,'SO2'!$B:$B,$A42,'SO2'!$A:$A,"RSSSO2")+SUMIFS('SO2'!G:G,'SO2'!$B:$B,$A42,'SO2'!$A:$A,"TRNSO2")</f>
        <v>2225.7803419935008</v>
      </c>
      <c r="G42" s="15">
        <f>SUMIFS('SO2'!H:H,'SO2'!$B:$B,$A42,'SO2'!$A:$A,"BIOESO2")+SUMIFS('SO2'!H:H,'SO2'!$B:$B,$A42,'SO2'!$A:$A,"COMSO2")+SUMIFS('SO2'!H:H,'SO2'!$B:$B,$A42,'SO2'!$A:$A,"ELCSO2")+SUMIFS('SO2'!H:H,'SO2'!$B:$B,$A42,'SO2'!$A:$A,"ETHSO2")+SUMIFS('SO2'!H:H,'SO2'!$B:$B,$A42,'SO2'!$A:$A,"INDSO2")+SUMIFS('SO2'!H:H,'SO2'!$B:$B,$A42,'SO2'!$A:$A,"REFSO2")+SUMIFS('SO2'!H:H,'SO2'!$B:$B,$A42,'SO2'!$A:$A,"RESSO2")+SUMIFS('SO2'!H:H,'SO2'!$B:$B,$A42,'SO2'!$A:$A,"RSSSO2")+SUMIFS('SO2'!H:H,'SO2'!$B:$B,$A42,'SO2'!$A:$A,"TRNSO2")</f>
        <v>1725.9513829703903</v>
      </c>
      <c r="H42" s="15">
        <f>SUMIFS('SO2'!I:I,'SO2'!$B:$B,$A42,'SO2'!$A:$A,"BIOESO2")+SUMIFS('SO2'!I:I,'SO2'!$B:$B,$A42,'SO2'!$A:$A,"COMSO2")+SUMIFS('SO2'!I:I,'SO2'!$B:$B,$A42,'SO2'!$A:$A,"ELCSO2")+SUMIFS('SO2'!I:I,'SO2'!$B:$B,$A42,'SO2'!$A:$A,"ETHSO2")+SUMIFS('SO2'!I:I,'SO2'!$B:$B,$A42,'SO2'!$A:$A,"INDSO2")+SUMIFS('SO2'!I:I,'SO2'!$B:$B,$A42,'SO2'!$A:$A,"REFSO2")+SUMIFS('SO2'!I:I,'SO2'!$B:$B,$A42,'SO2'!$A:$A,"RESSO2")+SUMIFS('SO2'!I:I,'SO2'!$B:$B,$A42,'SO2'!$A:$A,"RSSSO2")+SUMIFS('SO2'!I:I,'SO2'!$B:$B,$A42,'SO2'!$A:$A,"TRNSO2")</f>
        <v>1608.8913573335217</v>
      </c>
      <c r="I42" s="15">
        <f>SUMIFS('SO2'!J:J,'SO2'!$B:$B,$A42,'SO2'!$A:$A,"BIOESO2")+SUMIFS('SO2'!J:J,'SO2'!$B:$B,$A42,'SO2'!$A:$A,"COMSO2")+SUMIFS('SO2'!J:J,'SO2'!$B:$B,$A42,'SO2'!$A:$A,"ELCSO2")+SUMIFS('SO2'!J:J,'SO2'!$B:$B,$A42,'SO2'!$A:$A,"ETHSO2")+SUMIFS('SO2'!J:J,'SO2'!$B:$B,$A42,'SO2'!$A:$A,"INDSO2")+SUMIFS('SO2'!J:J,'SO2'!$B:$B,$A42,'SO2'!$A:$A,"REFSO2")+SUMIFS('SO2'!J:J,'SO2'!$B:$B,$A42,'SO2'!$A:$A,"RESSO2")+SUMIFS('SO2'!J:J,'SO2'!$B:$B,$A42,'SO2'!$A:$A,"RSSSO2")+SUMIFS('SO2'!J:J,'SO2'!$B:$B,$A42,'SO2'!$A:$A,"TRNSO2")</f>
        <v>1400.3123353186065</v>
      </c>
      <c r="J42" s="15">
        <f>SUMIFS('SO2'!K:K,'SO2'!$B:$B,$A42,'SO2'!$A:$A,"BIOESO2")+SUMIFS('SO2'!K:K,'SO2'!$B:$B,$A42,'SO2'!$A:$A,"COMSO2")+SUMIFS('SO2'!K:K,'SO2'!$B:$B,$A42,'SO2'!$A:$A,"ELCSO2")+SUMIFS('SO2'!K:K,'SO2'!$B:$B,$A42,'SO2'!$A:$A,"ETHSO2")+SUMIFS('SO2'!K:K,'SO2'!$B:$B,$A42,'SO2'!$A:$A,"INDSO2")+SUMIFS('SO2'!K:K,'SO2'!$B:$B,$A42,'SO2'!$A:$A,"REFSO2")+SUMIFS('SO2'!K:K,'SO2'!$B:$B,$A42,'SO2'!$A:$A,"RESSO2")+SUMIFS('SO2'!K:K,'SO2'!$B:$B,$A42,'SO2'!$A:$A,"RSSSO2")+SUMIFS('SO2'!K:K,'SO2'!$B:$B,$A42,'SO2'!$A:$A,"TRNSO2")</f>
        <v>1299.1676976864651</v>
      </c>
      <c r="K42" s="15">
        <f>SUMIFS('SO2'!L:L,'SO2'!$B:$B,$A42,'SO2'!$A:$A,"BIOESO2")+SUMIFS('SO2'!L:L,'SO2'!$B:$B,$A42,'SO2'!$A:$A,"COMSO2")+SUMIFS('SO2'!L:L,'SO2'!$B:$B,$A42,'SO2'!$A:$A,"ELCSO2")+SUMIFS('SO2'!L:L,'SO2'!$B:$B,$A42,'SO2'!$A:$A,"ETHSO2")+SUMIFS('SO2'!L:L,'SO2'!$B:$B,$A42,'SO2'!$A:$A,"INDSO2")+SUMIFS('SO2'!L:L,'SO2'!$B:$B,$A42,'SO2'!$A:$A,"REFSO2")+SUMIFS('SO2'!L:L,'SO2'!$B:$B,$A42,'SO2'!$A:$A,"RESSO2")+SUMIFS('SO2'!L:L,'SO2'!$B:$B,$A42,'SO2'!$A:$A,"RSSSO2")+SUMIFS('SO2'!L:L,'SO2'!$B:$B,$A42,'SO2'!$A:$A,"TRNSO2")</f>
        <v>1238.370053254956</v>
      </c>
    </row>
    <row r="43" spans="1:11" x14ac:dyDescent="0.25">
      <c r="A43" s="2" t="s">
        <v>183</v>
      </c>
      <c r="B43" s="15">
        <f>SUMIFS('SO2'!C:C,'SO2'!$B:$B,$A43,'SO2'!$A:$A,"BIOESO2")+SUMIFS('SO2'!C:C,'SO2'!$B:$B,$A43,'SO2'!$A:$A,"COMSO2")+SUMIFS('SO2'!C:C,'SO2'!$B:$B,$A43,'SO2'!$A:$A,"ELCSO2")+SUMIFS('SO2'!C:C,'SO2'!$B:$B,$A43,'SO2'!$A:$A,"ETHSO2")+SUMIFS('SO2'!C:C,'SO2'!$B:$B,$A43,'SO2'!$A:$A,"INDSO2")+SUMIFS('SO2'!C:C,'SO2'!$B:$B,$A43,'SO2'!$A:$A,"REFSO2")+SUMIFS('SO2'!C:C,'SO2'!$B:$B,$A43,'SO2'!$A:$A,"RESSO2")+SUMIFS('SO2'!C:C,'SO2'!$B:$B,$A43,'SO2'!$A:$A,"RSSSO2")+SUMIFS('SO2'!C:C,'SO2'!$B:$B,$A43,'SO2'!$A:$A,"TRNSO2")</f>
        <v>7222.2709841238639</v>
      </c>
      <c r="C43" s="15">
        <f>SUMIFS('SO2'!D:D,'SO2'!$B:$B,$A43,'SO2'!$A:$A,"BIOESO2")+SUMIFS('SO2'!D:D,'SO2'!$B:$B,$A43,'SO2'!$A:$A,"COMSO2")+SUMIFS('SO2'!D:D,'SO2'!$B:$B,$A43,'SO2'!$A:$A,"ELCSO2")+SUMIFS('SO2'!D:D,'SO2'!$B:$B,$A43,'SO2'!$A:$A,"ETHSO2")+SUMIFS('SO2'!D:D,'SO2'!$B:$B,$A43,'SO2'!$A:$A,"INDSO2")+SUMIFS('SO2'!D:D,'SO2'!$B:$B,$A43,'SO2'!$A:$A,"REFSO2")+SUMIFS('SO2'!D:D,'SO2'!$B:$B,$A43,'SO2'!$A:$A,"RESSO2")+SUMIFS('SO2'!D:D,'SO2'!$B:$B,$A43,'SO2'!$A:$A,"RSSSO2")+SUMIFS('SO2'!D:D,'SO2'!$B:$B,$A43,'SO2'!$A:$A,"TRNSO2")</f>
        <v>5814.1496515984227</v>
      </c>
      <c r="D43" s="15">
        <f>SUMIFS('SO2'!E:E,'SO2'!$B:$B,$A43,'SO2'!$A:$A,"BIOESO2")+SUMIFS('SO2'!E:E,'SO2'!$B:$B,$A43,'SO2'!$A:$A,"COMSO2")+SUMIFS('SO2'!E:E,'SO2'!$B:$B,$A43,'SO2'!$A:$A,"ELCSO2")+SUMIFS('SO2'!E:E,'SO2'!$B:$B,$A43,'SO2'!$A:$A,"ETHSO2")+SUMIFS('SO2'!E:E,'SO2'!$B:$B,$A43,'SO2'!$A:$A,"INDSO2")+SUMIFS('SO2'!E:E,'SO2'!$B:$B,$A43,'SO2'!$A:$A,"REFSO2")+SUMIFS('SO2'!E:E,'SO2'!$B:$B,$A43,'SO2'!$A:$A,"RESSO2")+SUMIFS('SO2'!E:E,'SO2'!$B:$B,$A43,'SO2'!$A:$A,"RSSSO2")+SUMIFS('SO2'!E:E,'SO2'!$B:$B,$A43,'SO2'!$A:$A,"TRNSO2")</f>
        <v>3224.9493574569624</v>
      </c>
      <c r="E43" s="15">
        <f>SUMIFS('SO2'!F:F,'SO2'!$B:$B,$A43,'SO2'!$A:$A,"BIOESO2")+SUMIFS('SO2'!F:F,'SO2'!$B:$B,$A43,'SO2'!$A:$A,"COMSO2")+SUMIFS('SO2'!F:F,'SO2'!$B:$B,$A43,'SO2'!$A:$A,"ELCSO2")+SUMIFS('SO2'!F:F,'SO2'!$B:$B,$A43,'SO2'!$A:$A,"ETHSO2")+SUMIFS('SO2'!F:F,'SO2'!$B:$B,$A43,'SO2'!$A:$A,"INDSO2")+SUMIFS('SO2'!F:F,'SO2'!$B:$B,$A43,'SO2'!$A:$A,"REFSO2")+SUMIFS('SO2'!F:F,'SO2'!$B:$B,$A43,'SO2'!$A:$A,"RESSO2")+SUMIFS('SO2'!F:F,'SO2'!$B:$B,$A43,'SO2'!$A:$A,"RSSSO2")+SUMIFS('SO2'!F:F,'SO2'!$B:$B,$A43,'SO2'!$A:$A,"TRNSO2")</f>
        <v>2913.2649057457029</v>
      </c>
      <c r="F43" s="15">
        <f>SUMIFS('SO2'!G:G,'SO2'!$B:$B,$A43,'SO2'!$A:$A,"BIOESO2")+SUMIFS('SO2'!G:G,'SO2'!$B:$B,$A43,'SO2'!$A:$A,"COMSO2")+SUMIFS('SO2'!G:G,'SO2'!$B:$B,$A43,'SO2'!$A:$A,"ELCSO2")+SUMIFS('SO2'!G:G,'SO2'!$B:$B,$A43,'SO2'!$A:$A,"ETHSO2")+SUMIFS('SO2'!G:G,'SO2'!$B:$B,$A43,'SO2'!$A:$A,"INDSO2")+SUMIFS('SO2'!G:G,'SO2'!$B:$B,$A43,'SO2'!$A:$A,"REFSO2")+SUMIFS('SO2'!G:G,'SO2'!$B:$B,$A43,'SO2'!$A:$A,"RESSO2")+SUMIFS('SO2'!G:G,'SO2'!$B:$B,$A43,'SO2'!$A:$A,"RSSSO2")+SUMIFS('SO2'!G:G,'SO2'!$B:$B,$A43,'SO2'!$A:$A,"TRNSO2")</f>
        <v>2225.7803419937654</v>
      </c>
      <c r="G43" s="15">
        <f>SUMIFS('SO2'!H:H,'SO2'!$B:$B,$A43,'SO2'!$A:$A,"BIOESO2")+SUMIFS('SO2'!H:H,'SO2'!$B:$B,$A43,'SO2'!$A:$A,"COMSO2")+SUMIFS('SO2'!H:H,'SO2'!$B:$B,$A43,'SO2'!$A:$A,"ELCSO2")+SUMIFS('SO2'!H:H,'SO2'!$B:$B,$A43,'SO2'!$A:$A,"ETHSO2")+SUMIFS('SO2'!H:H,'SO2'!$B:$B,$A43,'SO2'!$A:$A,"INDSO2")+SUMIFS('SO2'!H:H,'SO2'!$B:$B,$A43,'SO2'!$A:$A,"REFSO2")+SUMIFS('SO2'!H:H,'SO2'!$B:$B,$A43,'SO2'!$A:$A,"RESSO2")+SUMIFS('SO2'!H:H,'SO2'!$B:$B,$A43,'SO2'!$A:$A,"RSSSO2")+SUMIFS('SO2'!H:H,'SO2'!$B:$B,$A43,'SO2'!$A:$A,"TRNSO2")</f>
        <v>1725.9513829703999</v>
      </c>
      <c r="H43" s="15">
        <f>SUMIFS('SO2'!I:I,'SO2'!$B:$B,$A43,'SO2'!$A:$A,"BIOESO2")+SUMIFS('SO2'!I:I,'SO2'!$B:$B,$A43,'SO2'!$A:$A,"COMSO2")+SUMIFS('SO2'!I:I,'SO2'!$B:$B,$A43,'SO2'!$A:$A,"ELCSO2")+SUMIFS('SO2'!I:I,'SO2'!$B:$B,$A43,'SO2'!$A:$A,"ETHSO2")+SUMIFS('SO2'!I:I,'SO2'!$B:$B,$A43,'SO2'!$A:$A,"INDSO2")+SUMIFS('SO2'!I:I,'SO2'!$B:$B,$A43,'SO2'!$A:$A,"REFSO2")+SUMIFS('SO2'!I:I,'SO2'!$B:$B,$A43,'SO2'!$A:$A,"RESSO2")+SUMIFS('SO2'!I:I,'SO2'!$B:$B,$A43,'SO2'!$A:$A,"RSSSO2")+SUMIFS('SO2'!I:I,'SO2'!$B:$B,$A43,'SO2'!$A:$A,"TRNSO2")</f>
        <v>1608.8913573335205</v>
      </c>
      <c r="I43" s="15">
        <f>SUMIFS('SO2'!J:J,'SO2'!$B:$B,$A43,'SO2'!$A:$A,"BIOESO2")+SUMIFS('SO2'!J:J,'SO2'!$B:$B,$A43,'SO2'!$A:$A,"COMSO2")+SUMIFS('SO2'!J:J,'SO2'!$B:$B,$A43,'SO2'!$A:$A,"ELCSO2")+SUMIFS('SO2'!J:J,'SO2'!$B:$B,$A43,'SO2'!$A:$A,"ETHSO2")+SUMIFS('SO2'!J:J,'SO2'!$B:$B,$A43,'SO2'!$A:$A,"INDSO2")+SUMIFS('SO2'!J:J,'SO2'!$B:$B,$A43,'SO2'!$A:$A,"REFSO2")+SUMIFS('SO2'!J:J,'SO2'!$B:$B,$A43,'SO2'!$A:$A,"RESSO2")+SUMIFS('SO2'!J:J,'SO2'!$B:$B,$A43,'SO2'!$A:$A,"RSSSO2")+SUMIFS('SO2'!J:J,'SO2'!$B:$B,$A43,'SO2'!$A:$A,"TRNSO2")</f>
        <v>1400.3123353186486</v>
      </c>
      <c r="J43" s="15">
        <f>SUMIFS('SO2'!K:K,'SO2'!$B:$B,$A43,'SO2'!$A:$A,"BIOESO2")+SUMIFS('SO2'!K:K,'SO2'!$B:$B,$A43,'SO2'!$A:$A,"COMSO2")+SUMIFS('SO2'!K:K,'SO2'!$B:$B,$A43,'SO2'!$A:$A,"ELCSO2")+SUMIFS('SO2'!K:K,'SO2'!$B:$B,$A43,'SO2'!$A:$A,"ETHSO2")+SUMIFS('SO2'!K:K,'SO2'!$B:$B,$A43,'SO2'!$A:$A,"INDSO2")+SUMIFS('SO2'!K:K,'SO2'!$B:$B,$A43,'SO2'!$A:$A,"REFSO2")+SUMIFS('SO2'!K:K,'SO2'!$B:$B,$A43,'SO2'!$A:$A,"RESSO2")+SUMIFS('SO2'!K:K,'SO2'!$B:$B,$A43,'SO2'!$A:$A,"RSSSO2")+SUMIFS('SO2'!K:K,'SO2'!$B:$B,$A43,'SO2'!$A:$A,"TRNSO2")</f>
        <v>1299.1676976864662</v>
      </c>
      <c r="K43" s="15">
        <f>SUMIFS('SO2'!L:L,'SO2'!$B:$B,$A43,'SO2'!$A:$A,"BIOESO2")+SUMIFS('SO2'!L:L,'SO2'!$B:$B,$A43,'SO2'!$A:$A,"COMSO2")+SUMIFS('SO2'!L:L,'SO2'!$B:$B,$A43,'SO2'!$A:$A,"ELCSO2")+SUMIFS('SO2'!L:L,'SO2'!$B:$B,$A43,'SO2'!$A:$A,"ETHSO2")+SUMIFS('SO2'!L:L,'SO2'!$B:$B,$A43,'SO2'!$A:$A,"INDSO2")+SUMIFS('SO2'!L:L,'SO2'!$B:$B,$A43,'SO2'!$A:$A,"REFSO2")+SUMIFS('SO2'!L:L,'SO2'!$B:$B,$A43,'SO2'!$A:$A,"RESSO2")+SUMIFS('SO2'!L:L,'SO2'!$B:$B,$A43,'SO2'!$A:$A,"RSSSO2")+SUMIFS('SO2'!L:L,'SO2'!$B:$B,$A43,'SO2'!$A:$A,"TRNSO2")</f>
        <v>1241.5585354772791</v>
      </c>
    </row>
    <row r="44" spans="1:11" x14ac:dyDescent="0.25">
      <c r="A44" s="2" t="s">
        <v>184</v>
      </c>
      <c r="B44" s="15">
        <f>SUMIFS('SO2'!C:C,'SO2'!$B:$B,$A44,'SO2'!$A:$A,"BIOESO2")+SUMIFS('SO2'!C:C,'SO2'!$B:$B,$A44,'SO2'!$A:$A,"COMSO2")+SUMIFS('SO2'!C:C,'SO2'!$B:$B,$A44,'SO2'!$A:$A,"ELCSO2")+SUMIFS('SO2'!C:C,'SO2'!$B:$B,$A44,'SO2'!$A:$A,"ETHSO2")+SUMIFS('SO2'!C:C,'SO2'!$B:$B,$A44,'SO2'!$A:$A,"INDSO2")+SUMIFS('SO2'!C:C,'SO2'!$B:$B,$A44,'SO2'!$A:$A,"REFSO2")+SUMIFS('SO2'!C:C,'SO2'!$B:$B,$A44,'SO2'!$A:$A,"RESSO2")+SUMIFS('SO2'!C:C,'SO2'!$B:$B,$A44,'SO2'!$A:$A,"RSSSO2")+SUMIFS('SO2'!C:C,'SO2'!$B:$B,$A44,'SO2'!$A:$A,"TRNSO2")</f>
        <v>7222.2709841238629</v>
      </c>
      <c r="C44" s="15">
        <f>SUMIFS('SO2'!D:D,'SO2'!$B:$B,$A44,'SO2'!$A:$A,"BIOESO2")+SUMIFS('SO2'!D:D,'SO2'!$B:$B,$A44,'SO2'!$A:$A,"COMSO2")+SUMIFS('SO2'!D:D,'SO2'!$B:$B,$A44,'SO2'!$A:$A,"ELCSO2")+SUMIFS('SO2'!D:D,'SO2'!$B:$B,$A44,'SO2'!$A:$A,"ETHSO2")+SUMIFS('SO2'!D:D,'SO2'!$B:$B,$A44,'SO2'!$A:$A,"INDSO2")+SUMIFS('SO2'!D:D,'SO2'!$B:$B,$A44,'SO2'!$A:$A,"REFSO2")+SUMIFS('SO2'!D:D,'SO2'!$B:$B,$A44,'SO2'!$A:$A,"RESSO2")+SUMIFS('SO2'!D:D,'SO2'!$B:$B,$A44,'SO2'!$A:$A,"RSSSO2")+SUMIFS('SO2'!D:D,'SO2'!$B:$B,$A44,'SO2'!$A:$A,"TRNSO2")</f>
        <v>5814.1496515986919</v>
      </c>
      <c r="D44" s="15">
        <f>SUMIFS('SO2'!E:E,'SO2'!$B:$B,$A44,'SO2'!$A:$A,"BIOESO2")+SUMIFS('SO2'!E:E,'SO2'!$B:$B,$A44,'SO2'!$A:$A,"COMSO2")+SUMIFS('SO2'!E:E,'SO2'!$B:$B,$A44,'SO2'!$A:$A,"ELCSO2")+SUMIFS('SO2'!E:E,'SO2'!$B:$B,$A44,'SO2'!$A:$A,"ETHSO2")+SUMIFS('SO2'!E:E,'SO2'!$B:$B,$A44,'SO2'!$A:$A,"INDSO2")+SUMIFS('SO2'!E:E,'SO2'!$B:$B,$A44,'SO2'!$A:$A,"REFSO2")+SUMIFS('SO2'!E:E,'SO2'!$B:$B,$A44,'SO2'!$A:$A,"RESSO2")+SUMIFS('SO2'!E:E,'SO2'!$B:$B,$A44,'SO2'!$A:$A,"RSSSO2")+SUMIFS('SO2'!E:E,'SO2'!$B:$B,$A44,'SO2'!$A:$A,"TRNSO2")</f>
        <v>3224.9493574584294</v>
      </c>
      <c r="E44" s="15">
        <f>SUMIFS('SO2'!F:F,'SO2'!$B:$B,$A44,'SO2'!$A:$A,"BIOESO2")+SUMIFS('SO2'!F:F,'SO2'!$B:$B,$A44,'SO2'!$A:$A,"COMSO2")+SUMIFS('SO2'!F:F,'SO2'!$B:$B,$A44,'SO2'!$A:$A,"ELCSO2")+SUMIFS('SO2'!F:F,'SO2'!$B:$B,$A44,'SO2'!$A:$A,"ETHSO2")+SUMIFS('SO2'!F:F,'SO2'!$B:$B,$A44,'SO2'!$A:$A,"INDSO2")+SUMIFS('SO2'!F:F,'SO2'!$B:$B,$A44,'SO2'!$A:$A,"REFSO2")+SUMIFS('SO2'!F:F,'SO2'!$B:$B,$A44,'SO2'!$A:$A,"RESSO2")+SUMIFS('SO2'!F:F,'SO2'!$B:$B,$A44,'SO2'!$A:$A,"RSSSO2")+SUMIFS('SO2'!F:F,'SO2'!$B:$B,$A44,'SO2'!$A:$A,"TRNSO2")</f>
        <v>2913.0484774205611</v>
      </c>
      <c r="F44" s="15">
        <f>SUMIFS('SO2'!G:G,'SO2'!$B:$B,$A44,'SO2'!$A:$A,"BIOESO2")+SUMIFS('SO2'!G:G,'SO2'!$B:$B,$A44,'SO2'!$A:$A,"COMSO2")+SUMIFS('SO2'!G:G,'SO2'!$B:$B,$A44,'SO2'!$A:$A,"ELCSO2")+SUMIFS('SO2'!G:G,'SO2'!$B:$B,$A44,'SO2'!$A:$A,"ETHSO2")+SUMIFS('SO2'!G:G,'SO2'!$B:$B,$A44,'SO2'!$A:$A,"INDSO2")+SUMIFS('SO2'!G:G,'SO2'!$B:$B,$A44,'SO2'!$A:$A,"REFSO2")+SUMIFS('SO2'!G:G,'SO2'!$B:$B,$A44,'SO2'!$A:$A,"RESSO2")+SUMIFS('SO2'!G:G,'SO2'!$B:$B,$A44,'SO2'!$A:$A,"RSSSO2")+SUMIFS('SO2'!G:G,'SO2'!$B:$B,$A44,'SO2'!$A:$A,"TRNSO2")</f>
        <v>2225.7803424799331</v>
      </c>
      <c r="G44" s="15">
        <f>SUMIFS('SO2'!H:H,'SO2'!$B:$B,$A44,'SO2'!$A:$A,"BIOESO2")+SUMIFS('SO2'!H:H,'SO2'!$B:$B,$A44,'SO2'!$A:$A,"COMSO2")+SUMIFS('SO2'!H:H,'SO2'!$B:$B,$A44,'SO2'!$A:$A,"ELCSO2")+SUMIFS('SO2'!H:H,'SO2'!$B:$B,$A44,'SO2'!$A:$A,"ETHSO2")+SUMIFS('SO2'!H:H,'SO2'!$B:$B,$A44,'SO2'!$A:$A,"INDSO2")+SUMIFS('SO2'!H:H,'SO2'!$B:$B,$A44,'SO2'!$A:$A,"REFSO2")+SUMIFS('SO2'!H:H,'SO2'!$B:$B,$A44,'SO2'!$A:$A,"RESSO2")+SUMIFS('SO2'!H:H,'SO2'!$B:$B,$A44,'SO2'!$A:$A,"RSSSO2")+SUMIFS('SO2'!H:H,'SO2'!$B:$B,$A44,'SO2'!$A:$A,"TRNSO2")</f>
        <v>1725.9513829703983</v>
      </c>
      <c r="H44" s="15">
        <f>SUMIFS('SO2'!I:I,'SO2'!$B:$B,$A44,'SO2'!$A:$A,"BIOESO2")+SUMIFS('SO2'!I:I,'SO2'!$B:$B,$A44,'SO2'!$A:$A,"COMSO2")+SUMIFS('SO2'!I:I,'SO2'!$B:$B,$A44,'SO2'!$A:$A,"ELCSO2")+SUMIFS('SO2'!I:I,'SO2'!$B:$B,$A44,'SO2'!$A:$A,"ETHSO2")+SUMIFS('SO2'!I:I,'SO2'!$B:$B,$A44,'SO2'!$A:$A,"INDSO2")+SUMIFS('SO2'!I:I,'SO2'!$B:$B,$A44,'SO2'!$A:$A,"REFSO2")+SUMIFS('SO2'!I:I,'SO2'!$B:$B,$A44,'SO2'!$A:$A,"RESSO2")+SUMIFS('SO2'!I:I,'SO2'!$B:$B,$A44,'SO2'!$A:$A,"RSSSO2")+SUMIFS('SO2'!I:I,'SO2'!$B:$B,$A44,'SO2'!$A:$A,"TRNSO2")</f>
        <v>1608.8913573335144</v>
      </c>
      <c r="I44" s="15">
        <f>SUMIFS('SO2'!J:J,'SO2'!$B:$B,$A44,'SO2'!$A:$A,"BIOESO2")+SUMIFS('SO2'!J:J,'SO2'!$B:$B,$A44,'SO2'!$A:$A,"COMSO2")+SUMIFS('SO2'!J:J,'SO2'!$B:$B,$A44,'SO2'!$A:$A,"ELCSO2")+SUMIFS('SO2'!J:J,'SO2'!$B:$B,$A44,'SO2'!$A:$A,"ETHSO2")+SUMIFS('SO2'!J:J,'SO2'!$B:$B,$A44,'SO2'!$A:$A,"INDSO2")+SUMIFS('SO2'!J:J,'SO2'!$B:$B,$A44,'SO2'!$A:$A,"REFSO2")+SUMIFS('SO2'!J:J,'SO2'!$B:$B,$A44,'SO2'!$A:$A,"RESSO2")+SUMIFS('SO2'!J:J,'SO2'!$B:$B,$A44,'SO2'!$A:$A,"RSSSO2")+SUMIFS('SO2'!J:J,'SO2'!$B:$B,$A44,'SO2'!$A:$A,"TRNSO2")</f>
        <v>1400.3123353186047</v>
      </c>
      <c r="J44" s="15">
        <f>SUMIFS('SO2'!K:K,'SO2'!$B:$B,$A44,'SO2'!$A:$A,"BIOESO2")+SUMIFS('SO2'!K:K,'SO2'!$B:$B,$A44,'SO2'!$A:$A,"COMSO2")+SUMIFS('SO2'!K:K,'SO2'!$B:$B,$A44,'SO2'!$A:$A,"ELCSO2")+SUMIFS('SO2'!K:K,'SO2'!$B:$B,$A44,'SO2'!$A:$A,"ETHSO2")+SUMIFS('SO2'!K:K,'SO2'!$B:$B,$A44,'SO2'!$A:$A,"INDSO2")+SUMIFS('SO2'!K:K,'SO2'!$B:$B,$A44,'SO2'!$A:$A,"REFSO2")+SUMIFS('SO2'!K:K,'SO2'!$B:$B,$A44,'SO2'!$A:$A,"RESSO2")+SUMIFS('SO2'!K:K,'SO2'!$B:$B,$A44,'SO2'!$A:$A,"RSSSO2")+SUMIFS('SO2'!K:K,'SO2'!$B:$B,$A44,'SO2'!$A:$A,"TRNSO2")</f>
        <v>1299.1676976864464</v>
      </c>
      <c r="K44" s="15">
        <f>SUMIFS('SO2'!L:L,'SO2'!$B:$B,$A44,'SO2'!$A:$A,"BIOESO2")+SUMIFS('SO2'!L:L,'SO2'!$B:$B,$A44,'SO2'!$A:$A,"COMSO2")+SUMIFS('SO2'!L:L,'SO2'!$B:$B,$A44,'SO2'!$A:$A,"ELCSO2")+SUMIFS('SO2'!L:L,'SO2'!$B:$B,$A44,'SO2'!$A:$A,"ETHSO2")+SUMIFS('SO2'!L:L,'SO2'!$B:$B,$A44,'SO2'!$A:$A,"INDSO2")+SUMIFS('SO2'!L:L,'SO2'!$B:$B,$A44,'SO2'!$A:$A,"REFSO2")+SUMIFS('SO2'!L:L,'SO2'!$B:$B,$A44,'SO2'!$A:$A,"RESSO2")+SUMIFS('SO2'!L:L,'SO2'!$B:$B,$A44,'SO2'!$A:$A,"RSSSO2")+SUMIFS('SO2'!L:L,'SO2'!$B:$B,$A44,'SO2'!$A:$A,"TRNSO2")</f>
        <v>1241.5585354776183</v>
      </c>
    </row>
    <row r="45" spans="1:11" x14ac:dyDescent="0.25">
      <c r="A45" s="2" t="s">
        <v>166</v>
      </c>
      <c r="B45" s="15">
        <f>SUMIFS('SO2'!C:C,'SO2'!$B:$B,$A45,'SO2'!$A:$A,"BIOESO2")+SUMIFS('SO2'!C:C,'SO2'!$B:$B,$A45,'SO2'!$A:$A,"COMSO2")+SUMIFS('SO2'!C:C,'SO2'!$B:$B,$A45,'SO2'!$A:$A,"ELCSO2")+SUMIFS('SO2'!C:C,'SO2'!$B:$B,$A45,'SO2'!$A:$A,"ETHSO2")+SUMIFS('SO2'!C:C,'SO2'!$B:$B,$A45,'SO2'!$A:$A,"INDSO2")+SUMIFS('SO2'!C:C,'SO2'!$B:$B,$A45,'SO2'!$A:$A,"REFSO2")+SUMIFS('SO2'!C:C,'SO2'!$B:$B,$A45,'SO2'!$A:$A,"RESSO2")+SUMIFS('SO2'!C:C,'SO2'!$B:$B,$A45,'SO2'!$A:$A,"RSSSO2")+SUMIFS('SO2'!C:C,'SO2'!$B:$B,$A45,'SO2'!$A:$A,"TRNSO2")</f>
        <v>7222.6823993967782</v>
      </c>
      <c r="C45" s="15">
        <f>SUMIFS('SO2'!D:D,'SO2'!$B:$B,$A45,'SO2'!$A:$A,"BIOESO2")+SUMIFS('SO2'!D:D,'SO2'!$B:$B,$A45,'SO2'!$A:$A,"COMSO2")+SUMIFS('SO2'!D:D,'SO2'!$B:$B,$A45,'SO2'!$A:$A,"ELCSO2")+SUMIFS('SO2'!D:D,'SO2'!$B:$B,$A45,'SO2'!$A:$A,"ETHSO2")+SUMIFS('SO2'!D:D,'SO2'!$B:$B,$A45,'SO2'!$A:$A,"INDSO2")+SUMIFS('SO2'!D:D,'SO2'!$B:$B,$A45,'SO2'!$A:$A,"REFSO2")+SUMIFS('SO2'!D:D,'SO2'!$B:$B,$A45,'SO2'!$A:$A,"RESSO2")+SUMIFS('SO2'!D:D,'SO2'!$B:$B,$A45,'SO2'!$A:$A,"RSSSO2")+SUMIFS('SO2'!D:D,'SO2'!$B:$B,$A45,'SO2'!$A:$A,"TRNSO2")</f>
        <v>5810.9046863257599</v>
      </c>
      <c r="D45" s="15">
        <f>SUMIFS('SO2'!E:E,'SO2'!$B:$B,$A45,'SO2'!$A:$A,"BIOESO2")+SUMIFS('SO2'!E:E,'SO2'!$B:$B,$A45,'SO2'!$A:$A,"COMSO2")+SUMIFS('SO2'!E:E,'SO2'!$B:$B,$A45,'SO2'!$A:$A,"ELCSO2")+SUMIFS('SO2'!E:E,'SO2'!$B:$B,$A45,'SO2'!$A:$A,"ETHSO2")+SUMIFS('SO2'!E:E,'SO2'!$B:$B,$A45,'SO2'!$A:$A,"INDSO2")+SUMIFS('SO2'!E:E,'SO2'!$B:$B,$A45,'SO2'!$A:$A,"REFSO2")+SUMIFS('SO2'!E:E,'SO2'!$B:$B,$A45,'SO2'!$A:$A,"RESSO2")+SUMIFS('SO2'!E:E,'SO2'!$B:$B,$A45,'SO2'!$A:$A,"RSSSO2")+SUMIFS('SO2'!E:E,'SO2'!$B:$B,$A45,'SO2'!$A:$A,"TRNSO2")</f>
        <v>3222.3384959653254</v>
      </c>
      <c r="E45" s="15">
        <f>SUMIFS('SO2'!F:F,'SO2'!$B:$B,$A45,'SO2'!$A:$A,"BIOESO2")+SUMIFS('SO2'!F:F,'SO2'!$B:$B,$A45,'SO2'!$A:$A,"COMSO2")+SUMIFS('SO2'!F:F,'SO2'!$B:$B,$A45,'SO2'!$A:$A,"ELCSO2")+SUMIFS('SO2'!F:F,'SO2'!$B:$B,$A45,'SO2'!$A:$A,"ETHSO2")+SUMIFS('SO2'!F:F,'SO2'!$B:$B,$A45,'SO2'!$A:$A,"INDSO2")+SUMIFS('SO2'!F:F,'SO2'!$B:$B,$A45,'SO2'!$A:$A,"REFSO2")+SUMIFS('SO2'!F:F,'SO2'!$B:$B,$A45,'SO2'!$A:$A,"RESSO2")+SUMIFS('SO2'!F:F,'SO2'!$B:$B,$A45,'SO2'!$A:$A,"RSSSO2")+SUMIFS('SO2'!F:F,'SO2'!$B:$B,$A45,'SO2'!$A:$A,"TRNSO2")</f>
        <v>3012.9108484073827</v>
      </c>
      <c r="F45" s="15">
        <f>SUMIFS('SO2'!G:G,'SO2'!$B:$B,$A45,'SO2'!$A:$A,"BIOESO2")+SUMIFS('SO2'!G:G,'SO2'!$B:$B,$A45,'SO2'!$A:$A,"COMSO2")+SUMIFS('SO2'!G:G,'SO2'!$B:$B,$A45,'SO2'!$A:$A,"ELCSO2")+SUMIFS('SO2'!G:G,'SO2'!$B:$B,$A45,'SO2'!$A:$A,"ETHSO2")+SUMIFS('SO2'!G:G,'SO2'!$B:$B,$A45,'SO2'!$A:$A,"INDSO2")+SUMIFS('SO2'!G:G,'SO2'!$B:$B,$A45,'SO2'!$A:$A,"REFSO2")+SUMIFS('SO2'!G:G,'SO2'!$B:$B,$A45,'SO2'!$A:$A,"RESSO2")+SUMIFS('SO2'!G:G,'SO2'!$B:$B,$A45,'SO2'!$A:$A,"RSSSO2")+SUMIFS('SO2'!G:G,'SO2'!$B:$B,$A45,'SO2'!$A:$A,"TRNSO2")</f>
        <v>2754.5064063842879</v>
      </c>
      <c r="G45" s="15">
        <f>SUMIFS('SO2'!H:H,'SO2'!$B:$B,$A45,'SO2'!$A:$A,"BIOESO2")+SUMIFS('SO2'!H:H,'SO2'!$B:$B,$A45,'SO2'!$A:$A,"COMSO2")+SUMIFS('SO2'!H:H,'SO2'!$B:$B,$A45,'SO2'!$A:$A,"ELCSO2")+SUMIFS('SO2'!H:H,'SO2'!$B:$B,$A45,'SO2'!$A:$A,"ETHSO2")+SUMIFS('SO2'!H:H,'SO2'!$B:$B,$A45,'SO2'!$A:$A,"INDSO2")+SUMIFS('SO2'!H:H,'SO2'!$B:$B,$A45,'SO2'!$A:$A,"REFSO2")+SUMIFS('SO2'!H:H,'SO2'!$B:$B,$A45,'SO2'!$A:$A,"RESSO2")+SUMIFS('SO2'!H:H,'SO2'!$B:$B,$A45,'SO2'!$A:$A,"RSSSO2")+SUMIFS('SO2'!H:H,'SO2'!$B:$B,$A45,'SO2'!$A:$A,"TRNSO2")</f>
        <v>2591.6712790764896</v>
      </c>
      <c r="H45" s="15">
        <f>SUMIFS('SO2'!I:I,'SO2'!$B:$B,$A45,'SO2'!$A:$A,"BIOESO2")+SUMIFS('SO2'!I:I,'SO2'!$B:$B,$A45,'SO2'!$A:$A,"COMSO2")+SUMIFS('SO2'!I:I,'SO2'!$B:$B,$A45,'SO2'!$A:$A,"ELCSO2")+SUMIFS('SO2'!I:I,'SO2'!$B:$B,$A45,'SO2'!$A:$A,"ETHSO2")+SUMIFS('SO2'!I:I,'SO2'!$B:$B,$A45,'SO2'!$A:$A,"INDSO2")+SUMIFS('SO2'!I:I,'SO2'!$B:$B,$A45,'SO2'!$A:$A,"REFSO2")+SUMIFS('SO2'!I:I,'SO2'!$B:$B,$A45,'SO2'!$A:$A,"RESSO2")+SUMIFS('SO2'!I:I,'SO2'!$B:$B,$A45,'SO2'!$A:$A,"RSSSO2")+SUMIFS('SO2'!I:I,'SO2'!$B:$B,$A45,'SO2'!$A:$A,"TRNSO2")</f>
        <v>2439.8528900780052</v>
      </c>
      <c r="I45" s="15">
        <f>SUMIFS('SO2'!J:J,'SO2'!$B:$B,$A45,'SO2'!$A:$A,"BIOESO2")+SUMIFS('SO2'!J:J,'SO2'!$B:$B,$A45,'SO2'!$A:$A,"COMSO2")+SUMIFS('SO2'!J:J,'SO2'!$B:$B,$A45,'SO2'!$A:$A,"ELCSO2")+SUMIFS('SO2'!J:J,'SO2'!$B:$B,$A45,'SO2'!$A:$A,"ETHSO2")+SUMIFS('SO2'!J:J,'SO2'!$B:$B,$A45,'SO2'!$A:$A,"INDSO2")+SUMIFS('SO2'!J:J,'SO2'!$B:$B,$A45,'SO2'!$A:$A,"REFSO2")+SUMIFS('SO2'!J:J,'SO2'!$B:$B,$A45,'SO2'!$A:$A,"RESSO2")+SUMIFS('SO2'!J:J,'SO2'!$B:$B,$A45,'SO2'!$A:$A,"RSSSO2")+SUMIFS('SO2'!J:J,'SO2'!$B:$B,$A45,'SO2'!$A:$A,"TRNSO2")</f>
        <v>2173.8138432239671</v>
      </c>
      <c r="J45" s="15">
        <f>SUMIFS('SO2'!K:K,'SO2'!$B:$B,$A45,'SO2'!$A:$A,"BIOESO2")+SUMIFS('SO2'!K:K,'SO2'!$B:$B,$A45,'SO2'!$A:$A,"COMSO2")+SUMIFS('SO2'!K:K,'SO2'!$B:$B,$A45,'SO2'!$A:$A,"ELCSO2")+SUMIFS('SO2'!K:K,'SO2'!$B:$B,$A45,'SO2'!$A:$A,"ETHSO2")+SUMIFS('SO2'!K:K,'SO2'!$B:$B,$A45,'SO2'!$A:$A,"INDSO2")+SUMIFS('SO2'!K:K,'SO2'!$B:$B,$A45,'SO2'!$A:$A,"REFSO2")+SUMIFS('SO2'!K:K,'SO2'!$B:$B,$A45,'SO2'!$A:$A,"RESSO2")+SUMIFS('SO2'!K:K,'SO2'!$B:$B,$A45,'SO2'!$A:$A,"RSSSO2")+SUMIFS('SO2'!K:K,'SO2'!$B:$B,$A45,'SO2'!$A:$A,"TRNSO2")</f>
        <v>2052.4289725086933</v>
      </c>
      <c r="K45" s="15">
        <f>SUMIFS('SO2'!L:L,'SO2'!$B:$B,$A45,'SO2'!$A:$A,"BIOESO2")+SUMIFS('SO2'!L:L,'SO2'!$B:$B,$A45,'SO2'!$A:$A,"COMSO2")+SUMIFS('SO2'!L:L,'SO2'!$B:$B,$A45,'SO2'!$A:$A,"ELCSO2")+SUMIFS('SO2'!L:L,'SO2'!$B:$B,$A45,'SO2'!$A:$A,"ETHSO2")+SUMIFS('SO2'!L:L,'SO2'!$B:$B,$A45,'SO2'!$A:$A,"INDSO2")+SUMIFS('SO2'!L:L,'SO2'!$B:$B,$A45,'SO2'!$A:$A,"REFSO2")+SUMIFS('SO2'!L:L,'SO2'!$B:$B,$A45,'SO2'!$A:$A,"RESSO2")+SUMIFS('SO2'!L:L,'SO2'!$B:$B,$A45,'SO2'!$A:$A,"RSSSO2")+SUMIFS('SO2'!L:L,'SO2'!$B:$B,$A45,'SO2'!$A:$A,"TRNSO2")</f>
        <v>1965.7043884190321</v>
      </c>
    </row>
    <row r="46" spans="1:11" x14ac:dyDescent="0.25">
      <c r="A46" s="2" t="s">
        <v>119</v>
      </c>
      <c r="B46" s="15">
        <f>SUMIFS('SO2'!C:C,'SO2'!$B:$B,$A46,'SO2'!$A:$A,"BIOESO2")+SUMIFS('SO2'!C:C,'SO2'!$B:$B,$A46,'SO2'!$A:$A,"COMSO2")+SUMIFS('SO2'!C:C,'SO2'!$B:$B,$A46,'SO2'!$A:$A,"ELCSO2")+SUMIFS('SO2'!C:C,'SO2'!$B:$B,$A46,'SO2'!$A:$A,"ETHSO2")+SUMIFS('SO2'!C:C,'SO2'!$B:$B,$A46,'SO2'!$A:$A,"INDSO2")+SUMIFS('SO2'!C:C,'SO2'!$B:$B,$A46,'SO2'!$A:$A,"REFSO2")+SUMIFS('SO2'!C:C,'SO2'!$B:$B,$A46,'SO2'!$A:$A,"RESSO2")+SUMIFS('SO2'!C:C,'SO2'!$B:$B,$A46,'SO2'!$A:$A,"RSSSO2")+SUMIFS('SO2'!C:C,'SO2'!$B:$B,$A46,'SO2'!$A:$A,"TRNSO2")</f>
        <v>7219.9690234743475</v>
      </c>
      <c r="C46" s="15">
        <f>SUMIFS('SO2'!D:D,'SO2'!$B:$B,$A46,'SO2'!$A:$A,"BIOESO2")+SUMIFS('SO2'!D:D,'SO2'!$B:$B,$A46,'SO2'!$A:$A,"COMSO2")+SUMIFS('SO2'!D:D,'SO2'!$B:$B,$A46,'SO2'!$A:$A,"ELCSO2")+SUMIFS('SO2'!D:D,'SO2'!$B:$B,$A46,'SO2'!$A:$A,"ETHSO2")+SUMIFS('SO2'!D:D,'SO2'!$B:$B,$A46,'SO2'!$A:$A,"INDSO2")+SUMIFS('SO2'!D:D,'SO2'!$B:$B,$A46,'SO2'!$A:$A,"REFSO2")+SUMIFS('SO2'!D:D,'SO2'!$B:$B,$A46,'SO2'!$A:$A,"RESSO2")+SUMIFS('SO2'!D:D,'SO2'!$B:$B,$A46,'SO2'!$A:$A,"RSSSO2")+SUMIFS('SO2'!D:D,'SO2'!$B:$B,$A46,'SO2'!$A:$A,"TRNSO2")</f>
        <v>5811.6648658270842</v>
      </c>
      <c r="D46" s="15">
        <f>SUMIFS('SO2'!E:E,'SO2'!$B:$B,$A46,'SO2'!$A:$A,"BIOESO2")+SUMIFS('SO2'!E:E,'SO2'!$B:$B,$A46,'SO2'!$A:$A,"COMSO2")+SUMIFS('SO2'!E:E,'SO2'!$B:$B,$A46,'SO2'!$A:$A,"ELCSO2")+SUMIFS('SO2'!E:E,'SO2'!$B:$B,$A46,'SO2'!$A:$A,"ETHSO2")+SUMIFS('SO2'!E:E,'SO2'!$B:$B,$A46,'SO2'!$A:$A,"INDSO2")+SUMIFS('SO2'!E:E,'SO2'!$B:$B,$A46,'SO2'!$A:$A,"REFSO2")+SUMIFS('SO2'!E:E,'SO2'!$B:$B,$A46,'SO2'!$A:$A,"RESSO2")+SUMIFS('SO2'!E:E,'SO2'!$B:$B,$A46,'SO2'!$A:$A,"RSSSO2")+SUMIFS('SO2'!E:E,'SO2'!$B:$B,$A46,'SO2'!$A:$A,"TRNSO2")</f>
        <v>3222.559443519272</v>
      </c>
      <c r="E46" s="15">
        <f>SUMIFS('SO2'!F:F,'SO2'!$B:$B,$A46,'SO2'!$A:$A,"BIOESO2")+SUMIFS('SO2'!F:F,'SO2'!$B:$B,$A46,'SO2'!$A:$A,"COMSO2")+SUMIFS('SO2'!F:F,'SO2'!$B:$B,$A46,'SO2'!$A:$A,"ELCSO2")+SUMIFS('SO2'!F:F,'SO2'!$B:$B,$A46,'SO2'!$A:$A,"ETHSO2")+SUMIFS('SO2'!F:F,'SO2'!$B:$B,$A46,'SO2'!$A:$A,"INDSO2")+SUMIFS('SO2'!F:F,'SO2'!$B:$B,$A46,'SO2'!$A:$A,"REFSO2")+SUMIFS('SO2'!F:F,'SO2'!$B:$B,$A46,'SO2'!$A:$A,"RESSO2")+SUMIFS('SO2'!F:F,'SO2'!$B:$B,$A46,'SO2'!$A:$A,"RSSSO2")+SUMIFS('SO2'!F:F,'SO2'!$B:$B,$A46,'SO2'!$A:$A,"TRNSO2")</f>
        <v>2912.1720033465581</v>
      </c>
      <c r="F46" s="15">
        <f>SUMIFS('SO2'!G:G,'SO2'!$B:$B,$A46,'SO2'!$A:$A,"BIOESO2")+SUMIFS('SO2'!G:G,'SO2'!$B:$B,$A46,'SO2'!$A:$A,"COMSO2")+SUMIFS('SO2'!G:G,'SO2'!$B:$B,$A46,'SO2'!$A:$A,"ELCSO2")+SUMIFS('SO2'!G:G,'SO2'!$B:$B,$A46,'SO2'!$A:$A,"ETHSO2")+SUMIFS('SO2'!G:G,'SO2'!$B:$B,$A46,'SO2'!$A:$A,"INDSO2")+SUMIFS('SO2'!G:G,'SO2'!$B:$B,$A46,'SO2'!$A:$A,"REFSO2")+SUMIFS('SO2'!G:G,'SO2'!$B:$B,$A46,'SO2'!$A:$A,"RESSO2")+SUMIFS('SO2'!G:G,'SO2'!$B:$B,$A46,'SO2'!$A:$A,"RSSSO2")+SUMIFS('SO2'!G:G,'SO2'!$B:$B,$A46,'SO2'!$A:$A,"TRNSO2")</f>
        <v>2219.422882784922</v>
      </c>
      <c r="G46" s="15">
        <f>SUMIFS('SO2'!H:H,'SO2'!$B:$B,$A46,'SO2'!$A:$A,"BIOESO2")+SUMIFS('SO2'!H:H,'SO2'!$B:$B,$A46,'SO2'!$A:$A,"COMSO2")+SUMIFS('SO2'!H:H,'SO2'!$B:$B,$A46,'SO2'!$A:$A,"ELCSO2")+SUMIFS('SO2'!H:H,'SO2'!$B:$B,$A46,'SO2'!$A:$A,"ETHSO2")+SUMIFS('SO2'!H:H,'SO2'!$B:$B,$A46,'SO2'!$A:$A,"INDSO2")+SUMIFS('SO2'!H:H,'SO2'!$B:$B,$A46,'SO2'!$A:$A,"REFSO2")+SUMIFS('SO2'!H:H,'SO2'!$B:$B,$A46,'SO2'!$A:$A,"RESSO2")+SUMIFS('SO2'!H:H,'SO2'!$B:$B,$A46,'SO2'!$A:$A,"RSSSO2")+SUMIFS('SO2'!H:H,'SO2'!$B:$B,$A46,'SO2'!$A:$A,"TRNSO2")</f>
        <v>1722.9133400356773</v>
      </c>
      <c r="H46" s="15">
        <f>SUMIFS('SO2'!I:I,'SO2'!$B:$B,$A46,'SO2'!$A:$A,"BIOESO2")+SUMIFS('SO2'!I:I,'SO2'!$B:$B,$A46,'SO2'!$A:$A,"COMSO2")+SUMIFS('SO2'!I:I,'SO2'!$B:$B,$A46,'SO2'!$A:$A,"ELCSO2")+SUMIFS('SO2'!I:I,'SO2'!$B:$B,$A46,'SO2'!$A:$A,"ETHSO2")+SUMIFS('SO2'!I:I,'SO2'!$B:$B,$A46,'SO2'!$A:$A,"INDSO2")+SUMIFS('SO2'!I:I,'SO2'!$B:$B,$A46,'SO2'!$A:$A,"REFSO2")+SUMIFS('SO2'!I:I,'SO2'!$B:$B,$A46,'SO2'!$A:$A,"RESSO2")+SUMIFS('SO2'!I:I,'SO2'!$B:$B,$A46,'SO2'!$A:$A,"RSSSO2")+SUMIFS('SO2'!I:I,'SO2'!$B:$B,$A46,'SO2'!$A:$A,"TRNSO2")</f>
        <v>1605.367959155205</v>
      </c>
      <c r="I46" s="15">
        <f>SUMIFS('SO2'!J:J,'SO2'!$B:$B,$A46,'SO2'!$A:$A,"BIOESO2")+SUMIFS('SO2'!J:J,'SO2'!$B:$B,$A46,'SO2'!$A:$A,"COMSO2")+SUMIFS('SO2'!J:J,'SO2'!$B:$B,$A46,'SO2'!$A:$A,"ELCSO2")+SUMIFS('SO2'!J:J,'SO2'!$B:$B,$A46,'SO2'!$A:$A,"ETHSO2")+SUMIFS('SO2'!J:J,'SO2'!$B:$B,$A46,'SO2'!$A:$A,"INDSO2")+SUMIFS('SO2'!J:J,'SO2'!$B:$B,$A46,'SO2'!$A:$A,"REFSO2")+SUMIFS('SO2'!J:J,'SO2'!$B:$B,$A46,'SO2'!$A:$A,"RESSO2")+SUMIFS('SO2'!J:J,'SO2'!$B:$B,$A46,'SO2'!$A:$A,"RSSSO2")+SUMIFS('SO2'!J:J,'SO2'!$B:$B,$A46,'SO2'!$A:$A,"TRNSO2")</f>
        <v>1353.3592144051447</v>
      </c>
      <c r="J46" s="15">
        <f>SUMIFS('SO2'!K:K,'SO2'!$B:$B,$A46,'SO2'!$A:$A,"BIOESO2")+SUMIFS('SO2'!K:K,'SO2'!$B:$B,$A46,'SO2'!$A:$A,"COMSO2")+SUMIFS('SO2'!K:K,'SO2'!$B:$B,$A46,'SO2'!$A:$A,"ELCSO2")+SUMIFS('SO2'!K:K,'SO2'!$B:$B,$A46,'SO2'!$A:$A,"ETHSO2")+SUMIFS('SO2'!K:K,'SO2'!$B:$B,$A46,'SO2'!$A:$A,"INDSO2")+SUMIFS('SO2'!K:K,'SO2'!$B:$B,$A46,'SO2'!$A:$A,"REFSO2")+SUMIFS('SO2'!K:K,'SO2'!$B:$B,$A46,'SO2'!$A:$A,"RESSO2")+SUMIFS('SO2'!K:K,'SO2'!$B:$B,$A46,'SO2'!$A:$A,"RSSSO2")+SUMIFS('SO2'!K:K,'SO2'!$B:$B,$A46,'SO2'!$A:$A,"TRNSO2")</f>
        <v>1295.0746051248582</v>
      </c>
      <c r="K46" s="15">
        <f>SUMIFS('SO2'!L:L,'SO2'!$B:$B,$A46,'SO2'!$A:$A,"BIOESO2")+SUMIFS('SO2'!L:L,'SO2'!$B:$B,$A46,'SO2'!$A:$A,"COMSO2")+SUMIFS('SO2'!L:L,'SO2'!$B:$B,$A46,'SO2'!$A:$A,"ELCSO2")+SUMIFS('SO2'!L:L,'SO2'!$B:$B,$A46,'SO2'!$A:$A,"ETHSO2")+SUMIFS('SO2'!L:L,'SO2'!$B:$B,$A46,'SO2'!$A:$A,"INDSO2")+SUMIFS('SO2'!L:L,'SO2'!$B:$B,$A46,'SO2'!$A:$A,"REFSO2")+SUMIFS('SO2'!L:L,'SO2'!$B:$B,$A46,'SO2'!$A:$A,"RESSO2")+SUMIFS('SO2'!L:L,'SO2'!$B:$B,$A46,'SO2'!$A:$A,"RSSSO2")+SUMIFS('SO2'!L:L,'SO2'!$B:$B,$A46,'SO2'!$A:$A,"TRNSO2")</f>
        <v>1230.8412170048525</v>
      </c>
    </row>
    <row r="47" spans="1:11" x14ac:dyDescent="0.25">
      <c r="A47" s="2" t="s">
        <v>165</v>
      </c>
      <c r="B47" s="15">
        <f>SUMIFS('SO2'!C:C,'SO2'!$B:$B,$A47,'SO2'!$A:$A,"BIOESO2")+SUMIFS('SO2'!C:C,'SO2'!$B:$B,$A47,'SO2'!$A:$A,"COMSO2")+SUMIFS('SO2'!C:C,'SO2'!$B:$B,$A47,'SO2'!$A:$A,"ELCSO2")+SUMIFS('SO2'!C:C,'SO2'!$B:$B,$A47,'SO2'!$A:$A,"ETHSO2")+SUMIFS('SO2'!C:C,'SO2'!$B:$B,$A47,'SO2'!$A:$A,"INDSO2")+SUMIFS('SO2'!C:C,'SO2'!$B:$B,$A47,'SO2'!$A:$A,"REFSO2")+SUMIFS('SO2'!C:C,'SO2'!$B:$B,$A47,'SO2'!$A:$A,"RESSO2")+SUMIFS('SO2'!C:C,'SO2'!$B:$B,$A47,'SO2'!$A:$A,"RSSSO2")+SUMIFS('SO2'!C:C,'SO2'!$B:$B,$A47,'SO2'!$A:$A,"TRNSO2")</f>
        <v>7220.8728026522685</v>
      </c>
      <c r="C47" s="15">
        <f>SUMIFS('SO2'!D:D,'SO2'!$B:$B,$A47,'SO2'!$A:$A,"BIOESO2")+SUMIFS('SO2'!D:D,'SO2'!$B:$B,$A47,'SO2'!$A:$A,"COMSO2")+SUMIFS('SO2'!D:D,'SO2'!$B:$B,$A47,'SO2'!$A:$A,"ELCSO2")+SUMIFS('SO2'!D:D,'SO2'!$B:$B,$A47,'SO2'!$A:$A,"ETHSO2")+SUMIFS('SO2'!D:D,'SO2'!$B:$B,$A47,'SO2'!$A:$A,"INDSO2")+SUMIFS('SO2'!D:D,'SO2'!$B:$B,$A47,'SO2'!$A:$A,"REFSO2")+SUMIFS('SO2'!D:D,'SO2'!$B:$B,$A47,'SO2'!$A:$A,"RESSO2")+SUMIFS('SO2'!D:D,'SO2'!$B:$B,$A47,'SO2'!$A:$A,"RSSSO2")+SUMIFS('SO2'!D:D,'SO2'!$B:$B,$A47,'SO2'!$A:$A,"TRNSO2")</f>
        <v>5813.5961746558214</v>
      </c>
      <c r="D47" s="15">
        <f>SUMIFS('SO2'!E:E,'SO2'!$B:$B,$A47,'SO2'!$A:$A,"BIOESO2")+SUMIFS('SO2'!E:E,'SO2'!$B:$B,$A47,'SO2'!$A:$A,"COMSO2")+SUMIFS('SO2'!E:E,'SO2'!$B:$B,$A47,'SO2'!$A:$A,"ELCSO2")+SUMIFS('SO2'!E:E,'SO2'!$B:$B,$A47,'SO2'!$A:$A,"ETHSO2")+SUMIFS('SO2'!E:E,'SO2'!$B:$B,$A47,'SO2'!$A:$A,"INDSO2")+SUMIFS('SO2'!E:E,'SO2'!$B:$B,$A47,'SO2'!$A:$A,"REFSO2")+SUMIFS('SO2'!E:E,'SO2'!$B:$B,$A47,'SO2'!$A:$A,"RESSO2")+SUMIFS('SO2'!E:E,'SO2'!$B:$B,$A47,'SO2'!$A:$A,"RSSSO2")+SUMIFS('SO2'!E:E,'SO2'!$B:$B,$A47,'SO2'!$A:$A,"TRNSO2")</f>
        <v>3220.4825007416489</v>
      </c>
      <c r="E47" s="15">
        <f>SUMIFS('SO2'!F:F,'SO2'!$B:$B,$A47,'SO2'!$A:$A,"BIOESO2")+SUMIFS('SO2'!F:F,'SO2'!$B:$B,$A47,'SO2'!$A:$A,"COMSO2")+SUMIFS('SO2'!F:F,'SO2'!$B:$B,$A47,'SO2'!$A:$A,"ELCSO2")+SUMIFS('SO2'!F:F,'SO2'!$B:$B,$A47,'SO2'!$A:$A,"ETHSO2")+SUMIFS('SO2'!F:F,'SO2'!$B:$B,$A47,'SO2'!$A:$A,"INDSO2")+SUMIFS('SO2'!F:F,'SO2'!$B:$B,$A47,'SO2'!$A:$A,"REFSO2")+SUMIFS('SO2'!F:F,'SO2'!$B:$B,$A47,'SO2'!$A:$A,"RESSO2")+SUMIFS('SO2'!F:F,'SO2'!$B:$B,$A47,'SO2'!$A:$A,"RSSSO2")+SUMIFS('SO2'!F:F,'SO2'!$B:$B,$A47,'SO2'!$A:$A,"TRNSO2")</f>
        <v>2908.4788332231333</v>
      </c>
      <c r="F47" s="15">
        <f>SUMIFS('SO2'!G:G,'SO2'!$B:$B,$A47,'SO2'!$A:$A,"BIOESO2")+SUMIFS('SO2'!G:G,'SO2'!$B:$B,$A47,'SO2'!$A:$A,"COMSO2")+SUMIFS('SO2'!G:G,'SO2'!$B:$B,$A47,'SO2'!$A:$A,"ELCSO2")+SUMIFS('SO2'!G:G,'SO2'!$B:$B,$A47,'SO2'!$A:$A,"ETHSO2")+SUMIFS('SO2'!G:G,'SO2'!$B:$B,$A47,'SO2'!$A:$A,"INDSO2")+SUMIFS('SO2'!G:G,'SO2'!$B:$B,$A47,'SO2'!$A:$A,"REFSO2")+SUMIFS('SO2'!G:G,'SO2'!$B:$B,$A47,'SO2'!$A:$A,"RESSO2")+SUMIFS('SO2'!G:G,'SO2'!$B:$B,$A47,'SO2'!$A:$A,"RSSSO2")+SUMIFS('SO2'!G:G,'SO2'!$B:$B,$A47,'SO2'!$A:$A,"TRNSO2")</f>
        <v>2219.1162427600352</v>
      </c>
      <c r="G47" s="15">
        <f>SUMIFS('SO2'!H:H,'SO2'!$B:$B,$A47,'SO2'!$A:$A,"BIOESO2")+SUMIFS('SO2'!H:H,'SO2'!$B:$B,$A47,'SO2'!$A:$A,"COMSO2")+SUMIFS('SO2'!H:H,'SO2'!$B:$B,$A47,'SO2'!$A:$A,"ELCSO2")+SUMIFS('SO2'!H:H,'SO2'!$B:$B,$A47,'SO2'!$A:$A,"ETHSO2")+SUMIFS('SO2'!H:H,'SO2'!$B:$B,$A47,'SO2'!$A:$A,"INDSO2")+SUMIFS('SO2'!H:H,'SO2'!$B:$B,$A47,'SO2'!$A:$A,"REFSO2")+SUMIFS('SO2'!H:H,'SO2'!$B:$B,$A47,'SO2'!$A:$A,"RESSO2")+SUMIFS('SO2'!H:H,'SO2'!$B:$B,$A47,'SO2'!$A:$A,"RSSSO2")+SUMIFS('SO2'!H:H,'SO2'!$B:$B,$A47,'SO2'!$A:$A,"TRNSO2")</f>
        <v>1725.368330598372</v>
      </c>
      <c r="H47" s="15">
        <f>SUMIFS('SO2'!I:I,'SO2'!$B:$B,$A47,'SO2'!$A:$A,"BIOESO2")+SUMIFS('SO2'!I:I,'SO2'!$B:$B,$A47,'SO2'!$A:$A,"COMSO2")+SUMIFS('SO2'!I:I,'SO2'!$B:$B,$A47,'SO2'!$A:$A,"ELCSO2")+SUMIFS('SO2'!I:I,'SO2'!$B:$B,$A47,'SO2'!$A:$A,"ETHSO2")+SUMIFS('SO2'!I:I,'SO2'!$B:$B,$A47,'SO2'!$A:$A,"INDSO2")+SUMIFS('SO2'!I:I,'SO2'!$B:$B,$A47,'SO2'!$A:$A,"REFSO2")+SUMIFS('SO2'!I:I,'SO2'!$B:$B,$A47,'SO2'!$A:$A,"RESSO2")+SUMIFS('SO2'!I:I,'SO2'!$B:$B,$A47,'SO2'!$A:$A,"RSSSO2")+SUMIFS('SO2'!I:I,'SO2'!$B:$B,$A47,'SO2'!$A:$A,"TRNSO2")</f>
        <v>1600.1616243191606</v>
      </c>
      <c r="I47" s="15">
        <f>SUMIFS('SO2'!J:J,'SO2'!$B:$B,$A47,'SO2'!$A:$A,"BIOESO2")+SUMIFS('SO2'!J:J,'SO2'!$B:$B,$A47,'SO2'!$A:$A,"COMSO2")+SUMIFS('SO2'!J:J,'SO2'!$B:$B,$A47,'SO2'!$A:$A,"ELCSO2")+SUMIFS('SO2'!J:J,'SO2'!$B:$B,$A47,'SO2'!$A:$A,"ETHSO2")+SUMIFS('SO2'!J:J,'SO2'!$B:$B,$A47,'SO2'!$A:$A,"INDSO2")+SUMIFS('SO2'!J:J,'SO2'!$B:$B,$A47,'SO2'!$A:$A,"REFSO2")+SUMIFS('SO2'!J:J,'SO2'!$B:$B,$A47,'SO2'!$A:$A,"RESSO2")+SUMIFS('SO2'!J:J,'SO2'!$B:$B,$A47,'SO2'!$A:$A,"RSSSO2")+SUMIFS('SO2'!J:J,'SO2'!$B:$B,$A47,'SO2'!$A:$A,"TRNSO2")</f>
        <v>1418.0168009970312</v>
      </c>
      <c r="J47" s="15">
        <f>SUMIFS('SO2'!K:K,'SO2'!$B:$B,$A47,'SO2'!$A:$A,"BIOESO2")+SUMIFS('SO2'!K:K,'SO2'!$B:$B,$A47,'SO2'!$A:$A,"COMSO2")+SUMIFS('SO2'!K:K,'SO2'!$B:$B,$A47,'SO2'!$A:$A,"ELCSO2")+SUMIFS('SO2'!K:K,'SO2'!$B:$B,$A47,'SO2'!$A:$A,"ETHSO2")+SUMIFS('SO2'!K:K,'SO2'!$B:$B,$A47,'SO2'!$A:$A,"INDSO2")+SUMIFS('SO2'!K:K,'SO2'!$B:$B,$A47,'SO2'!$A:$A,"REFSO2")+SUMIFS('SO2'!K:K,'SO2'!$B:$B,$A47,'SO2'!$A:$A,"RESSO2")+SUMIFS('SO2'!K:K,'SO2'!$B:$B,$A47,'SO2'!$A:$A,"RSSSO2")+SUMIFS('SO2'!K:K,'SO2'!$B:$B,$A47,'SO2'!$A:$A,"TRNSO2")</f>
        <v>1424.6757914530899</v>
      </c>
      <c r="K47" s="15">
        <f>SUMIFS('SO2'!L:L,'SO2'!$B:$B,$A47,'SO2'!$A:$A,"BIOESO2")+SUMIFS('SO2'!L:L,'SO2'!$B:$B,$A47,'SO2'!$A:$A,"COMSO2")+SUMIFS('SO2'!L:L,'SO2'!$B:$B,$A47,'SO2'!$A:$A,"ELCSO2")+SUMIFS('SO2'!L:L,'SO2'!$B:$B,$A47,'SO2'!$A:$A,"ETHSO2")+SUMIFS('SO2'!L:L,'SO2'!$B:$B,$A47,'SO2'!$A:$A,"INDSO2")+SUMIFS('SO2'!L:L,'SO2'!$B:$B,$A47,'SO2'!$A:$A,"REFSO2")+SUMIFS('SO2'!L:L,'SO2'!$B:$B,$A47,'SO2'!$A:$A,"RESSO2")+SUMIFS('SO2'!L:L,'SO2'!$B:$B,$A47,'SO2'!$A:$A,"RSSSO2")+SUMIFS('SO2'!L:L,'SO2'!$B:$B,$A47,'SO2'!$A:$A,"TRNSO2")</f>
        <v>1341.0784793815192</v>
      </c>
    </row>
    <row r="48" spans="1:11" x14ac:dyDescent="0.25">
      <c r="A48" s="2" t="s">
        <v>185</v>
      </c>
      <c r="B48" s="15">
        <f>SUMIFS('SO2'!C:C,'SO2'!$B:$B,$A48,'SO2'!$A:$A,"BIOESO2")+SUMIFS('SO2'!C:C,'SO2'!$B:$B,$A48,'SO2'!$A:$A,"COMSO2")+SUMIFS('SO2'!C:C,'SO2'!$B:$B,$A48,'SO2'!$A:$A,"ELCSO2")+SUMIFS('SO2'!C:C,'SO2'!$B:$B,$A48,'SO2'!$A:$A,"ETHSO2")+SUMIFS('SO2'!C:C,'SO2'!$B:$B,$A48,'SO2'!$A:$A,"INDSO2")+SUMIFS('SO2'!C:C,'SO2'!$B:$B,$A48,'SO2'!$A:$A,"REFSO2")+SUMIFS('SO2'!C:C,'SO2'!$B:$B,$A48,'SO2'!$A:$A,"RESSO2")+SUMIFS('SO2'!C:C,'SO2'!$B:$B,$A48,'SO2'!$A:$A,"RSSSO2")+SUMIFS('SO2'!C:C,'SO2'!$B:$B,$A48,'SO2'!$A:$A,"TRNSO2")</f>
        <v>7222.2709840980842</v>
      </c>
      <c r="C48" s="15">
        <f>SUMIFS('SO2'!D:D,'SO2'!$B:$B,$A48,'SO2'!$A:$A,"BIOESO2")+SUMIFS('SO2'!D:D,'SO2'!$B:$B,$A48,'SO2'!$A:$A,"COMSO2")+SUMIFS('SO2'!D:D,'SO2'!$B:$B,$A48,'SO2'!$A:$A,"ELCSO2")+SUMIFS('SO2'!D:D,'SO2'!$B:$B,$A48,'SO2'!$A:$A,"ETHSO2")+SUMIFS('SO2'!D:D,'SO2'!$B:$B,$A48,'SO2'!$A:$A,"INDSO2")+SUMIFS('SO2'!D:D,'SO2'!$B:$B,$A48,'SO2'!$A:$A,"REFSO2")+SUMIFS('SO2'!D:D,'SO2'!$B:$B,$A48,'SO2'!$A:$A,"RESSO2")+SUMIFS('SO2'!D:D,'SO2'!$B:$B,$A48,'SO2'!$A:$A,"RSSSO2")+SUMIFS('SO2'!D:D,'SO2'!$B:$B,$A48,'SO2'!$A:$A,"TRNSO2")</f>
        <v>5814.300098906564</v>
      </c>
      <c r="D48" s="15">
        <f>SUMIFS('SO2'!E:E,'SO2'!$B:$B,$A48,'SO2'!$A:$A,"BIOESO2")+SUMIFS('SO2'!E:E,'SO2'!$B:$B,$A48,'SO2'!$A:$A,"COMSO2")+SUMIFS('SO2'!E:E,'SO2'!$B:$B,$A48,'SO2'!$A:$A,"ELCSO2")+SUMIFS('SO2'!E:E,'SO2'!$B:$B,$A48,'SO2'!$A:$A,"ETHSO2")+SUMIFS('SO2'!E:E,'SO2'!$B:$B,$A48,'SO2'!$A:$A,"INDSO2")+SUMIFS('SO2'!E:E,'SO2'!$B:$B,$A48,'SO2'!$A:$A,"REFSO2")+SUMIFS('SO2'!E:E,'SO2'!$B:$B,$A48,'SO2'!$A:$A,"RESSO2")+SUMIFS('SO2'!E:E,'SO2'!$B:$B,$A48,'SO2'!$A:$A,"RSSSO2")+SUMIFS('SO2'!E:E,'SO2'!$B:$B,$A48,'SO2'!$A:$A,"TRNSO2")</f>
        <v>3224.7656907450037</v>
      </c>
      <c r="E48" s="15">
        <f>SUMIFS('SO2'!F:F,'SO2'!$B:$B,$A48,'SO2'!$A:$A,"BIOESO2")+SUMIFS('SO2'!F:F,'SO2'!$B:$B,$A48,'SO2'!$A:$A,"COMSO2")+SUMIFS('SO2'!F:F,'SO2'!$B:$B,$A48,'SO2'!$A:$A,"ELCSO2")+SUMIFS('SO2'!F:F,'SO2'!$B:$B,$A48,'SO2'!$A:$A,"ETHSO2")+SUMIFS('SO2'!F:F,'SO2'!$B:$B,$A48,'SO2'!$A:$A,"INDSO2")+SUMIFS('SO2'!F:F,'SO2'!$B:$B,$A48,'SO2'!$A:$A,"REFSO2")+SUMIFS('SO2'!F:F,'SO2'!$B:$B,$A48,'SO2'!$A:$A,"RESSO2")+SUMIFS('SO2'!F:F,'SO2'!$B:$B,$A48,'SO2'!$A:$A,"RSSSO2")+SUMIFS('SO2'!F:F,'SO2'!$B:$B,$A48,'SO2'!$A:$A,"TRNSO2")</f>
        <v>2912.8812604427235</v>
      </c>
      <c r="F48" s="15">
        <f>SUMIFS('SO2'!G:G,'SO2'!$B:$B,$A48,'SO2'!$A:$A,"BIOESO2")+SUMIFS('SO2'!G:G,'SO2'!$B:$B,$A48,'SO2'!$A:$A,"COMSO2")+SUMIFS('SO2'!G:G,'SO2'!$B:$B,$A48,'SO2'!$A:$A,"ELCSO2")+SUMIFS('SO2'!G:G,'SO2'!$B:$B,$A48,'SO2'!$A:$A,"ETHSO2")+SUMIFS('SO2'!G:G,'SO2'!$B:$B,$A48,'SO2'!$A:$A,"INDSO2")+SUMIFS('SO2'!G:G,'SO2'!$B:$B,$A48,'SO2'!$A:$A,"REFSO2")+SUMIFS('SO2'!G:G,'SO2'!$B:$B,$A48,'SO2'!$A:$A,"RESSO2")+SUMIFS('SO2'!G:G,'SO2'!$B:$B,$A48,'SO2'!$A:$A,"RSSSO2")+SUMIFS('SO2'!G:G,'SO2'!$B:$B,$A48,'SO2'!$A:$A,"TRNSO2")</f>
        <v>2225.8292123180941</v>
      </c>
      <c r="G48" s="15">
        <f>SUMIFS('SO2'!H:H,'SO2'!$B:$B,$A48,'SO2'!$A:$A,"BIOESO2")+SUMIFS('SO2'!H:H,'SO2'!$B:$B,$A48,'SO2'!$A:$A,"COMSO2")+SUMIFS('SO2'!H:H,'SO2'!$B:$B,$A48,'SO2'!$A:$A,"ELCSO2")+SUMIFS('SO2'!H:H,'SO2'!$B:$B,$A48,'SO2'!$A:$A,"ETHSO2")+SUMIFS('SO2'!H:H,'SO2'!$B:$B,$A48,'SO2'!$A:$A,"INDSO2")+SUMIFS('SO2'!H:H,'SO2'!$B:$B,$A48,'SO2'!$A:$A,"REFSO2")+SUMIFS('SO2'!H:H,'SO2'!$B:$B,$A48,'SO2'!$A:$A,"RESSO2")+SUMIFS('SO2'!H:H,'SO2'!$B:$B,$A48,'SO2'!$A:$A,"RSSSO2")+SUMIFS('SO2'!H:H,'SO2'!$B:$B,$A48,'SO2'!$A:$A,"TRNSO2")</f>
        <v>1726.2772033359697</v>
      </c>
      <c r="H48" s="15">
        <f>SUMIFS('SO2'!I:I,'SO2'!$B:$B,$A48,'SO2'!$A:$A,"BIOESO2")+SUMIFS('SO2'!I:I,'SO2'!$B:$B,$A48,'SO2'!$A:$A,"COMSO2")+SUMIFS('SO2'!I:I,'SO2'!$B:$B,$A48,'SO2'!$A:$A,"ELCSO2")+SUMIFS('SO2'!I:I,'SO2'!$B:$B,$A48,'SO2'!$A:$A,"ETHSO2")+SUMIFS('SO2'!I:I,'SO2'!$B:$B,$A48,'SO2'!$A:$A,"INDSO2")+SUMIFS('SO2'!I:I,'SO2'!$B:$B,$A48,'SO2'!$A:$A,"REFSO2")+SUMIFS('SO2'!I:I,'SO2'!$B:$B,$A48,'SO2'!$A:$A,"RESSO2")+SUMIFS('SO2'!I:I,'SO2'!$B:$B,$A48,'SO2'!$A:$A,"RSSSO2")+SUMIFS('SO2'!I:I,'SO2'!$B:$B,$A48,'SO2'!$A:$A,"TRNSO2")</f>
        <v>1609.371660864703</v>
      </c>
      <c r="I48" s="15">
        <f>SUMIFS('SO2'!J:J,'SO2'!$B:$B,$A48,'SO2'!$A:$A,"BIOESO2")+SUMIFS('SO2'!J:J,'SO2'!$B:$B,$A48,'SO2'!$A:$A,"COMSO2")+SUMIFS('SO2'!J:J,'SO2'!$B:$B,$A48,'SO2'!$A:$A,"ELCSO2")+SUMIFS('SO2'!J:J,'SO2'!$B:$B,$A48,'SO2'!$A:$A,"ETHSO2")+SUMIFS('SO2'!J:J,'SO2'!$B:$B,$A48,'SO2'!$A:$A,"INDSO2")+SUMIFS('SO2'!J:J,'SO2'!$B:$B,$A48,'SO2'!$A:$A,"REFSO2")+SUMIFS('SO2'!J:J,'SO2'!$B:$B,$A48,'SO2'!$A:$A,"RESSO2")+SUMIFS('SO2'!J:J,'SO2'!$B:$B,$A48,'SO2'!$A:$A,"RSSSO2")+SUMIFS('SO2'!J:J,'SO2'!$B:$B,$A48,'SO2'!$A:$A,"TRNSO2")</f>
        <v>1400.9526531235447</v>
      </c>
      <c r="J48" s="15">
        <f>SUMIFS('SO2'!K:K,'SO2'!$B:$B,$A48,'SO2'!$A:$A,"BIOESO2")+SUMIFS('SO2'!K:K,'SO2'!$B:$B,$A48,'SO2'!$A:$A,"COMSO2")+SUMIFS('SO2'!K:K,'SO2'!$B:$B,$A48,'SO2'!$A:$A,"ELCSO2")+SUMIFS('SO2'!K:K,'SO2'!$B:$B,$A48,'SO2'!$A:$A,"ETHSO2")+SUMIFS('SO2'!K:K,'SO2'!$B:$B,$A48,'SO2'!$A:$A,"INDSO2")+SUMIFS('SO2'!K:K,'SO2'!$B:$B,$A48,'SO2'!$A:$A,"REFSO2")+SUMIFS('SO2'!K:K,'SO2'!$B:$B,$A48,'SO2'!$A:$A,"RESSO2")+SUMIFS('SO2'!K:K,'SO2'!$B:$B,$A48,'SO2'!$A:$A,"RSSSO2")+SUMIFS('SO2'!K:K,'SO2'!$B:$B,$A48,'SO2'!$A:$A,"TRNSO2")</f>
        <v>1300.1335725672475</v>
      </c>
      <c r="K48" s="15">
        <f>SUMIFS('SO2'!L:L,'SO2'!$B:$B,$A48,'SO2'!$A:$A,"BIOESO2")+SUMIFS('SO2'!L:L,'SO2'!$B:$B,$A48,'SO2'!$A:$A,"COMSO2")+SUMIFS('SO2'!L:L,'SO2'!$B:$B,$A48,'SO2'!$A:$A,"ELCSO2")+SUMIFS('SO2'!L:L,'SO2'!$B:$B,$A48,'SO2'!$A:$A,"ETHSO2")+SUMIFS('SO2'!L:L,'SO2'!$B:$B,$A48,'SO2'!$A:$A,"INDSO2")+SUMIFS('SO2'!L:L,'SO2'!$B:$B,$A48,'SO2'!$A:$A,"REFSO2")+SUMIFS('SO2'!L:L,'SO2'!$B:$B,$A48,'SO2'!$A:$A,"RESSO2")+SUMIFS('SO2'!L:L,'SO2'!$B:$B,$A48,'SO2'!$A:$A,"RSSSO2")+SUMIFS('SO2'!L:L,'SO2'!$B:$B,$A48,'SO2'!$A:$A,"TRNSO2")</f>
        <v>1244.9437779185228</v>
      </c>
    </row>
    <row r="49" spans="1:11" x14ac:dyDescent="0.25">
      <c r="A49" s="2" t="s">
        <v>122</v>
      </c>
      <c r="B49" s="15">
        <f>SUMIFS('SO2'!C:C,'SO2'!$B:$B,$A49,'SO2'!$A:$A,"BIOESO2")+SUMIFS('SO2'!C:C,'SO2'!$B:$B,$A49,'SO2'!$A:$A,"COMSO2")+SUMIFS('SO2'!C:C,'SO2'!$B:$B,$A49,'SO2'!$A:$A,"ELCSO2")+SUMIFS('SO2'!C:C,'SO2'!$B:$B,$A49,'SO2'!$A:$A,"ETHSO2")+SUMIFS('SO2'!C:C,'SO2'!$B:$B,$A49,'SO2'!$A:$A,"INDSO2")+SUMIFS('SO2'!C:C,'SO2'!$B:$B,$A49,'SO2'!$A:$A,"REFSO2")+SUMIFS('SO2'!C:C,'SO2'!$B:$B,$A49,'SO2'!$A:$A,"RESSO2")+SUMIFS('SO2'!C:C,'SO2'!$B:$B,$A49,'SO2'!$A:$A,"RSSSO2")+SUMIFS('SO2'!C:C,'SO2'!$B:$B,$A49,'SO2'!$A:$A,"TRNSO2")</f>
        <v>7222.2731357799821</v>
      </c>
      <c r="C49" s="15">
        <f>SUMIFS('SO2'!D:D,'SO2'!$B:$B,$A49,'SO2'!$A:$A,"BIOESO2")+SUMIFS('SO2'!D:D,'SO2'!$B:$B,$A49,'SO2'!$A:$A,"COMSO2")+SUMIFS('SO2'!D:D,'SO2'!$B:$B,$A49,'SO2'!$A:$A,"ELCSO2")+SUMIFS('SO2'!D:D,'SO2'!$B:$B,$A49,'SO2'!$A:$A,"ETHSO2")+SUMIFS('SO2'!D:D,'SO2'!$B:$B,$A49,'SO2'!$A:$A,"INDSO2")+SUMIFS('SO2'!D:D,'SO2'!$B:$B,$A49,'SO2'!$A:$A,"REFSO2")+SUMIFS('SO2'!D:D,'SO2'!$B:$B,$A49,'SO2'!$A:$A,"RESSO2")+SUMIFS('SO2'!D:D,'SO2'!$B:$B,$A49,'SO2'!$A:$A,"RSSSO2")+SUMIFS('SO2'!D:D,'SO2'!$B:$B,$A49,'SO2'!$A:$A,"TRNSO2")</f>
        <v>5814.0179944555393</v>
      </c>
      <c r="D49" s="15">
        <f>SUMIFS('SO2'!E:E,'SO2'!$B:$B,$A49,'SO2'!$A:$A,"BIOESO2")+SUMIFS('SO2'!E:E,'SO2'!$B:$B,$A49,'SO2'!$A:$A,"COMSO2")+SUMIFS('SO2'!E:E,'SO2'!$B:$B,$A49,'SO2'!$A:$A,"ELCSO2")+SUMIFS('SO2'!E:E,'SO2'!$B:$B,$A49,'SO2'!$A:$A,"ETHSO2")+SUMIFS('SO2'!E:E,'SO2'!$B:$B,$A49,'SO2'!$A:$A,"INDSO2")+SUMIFS('SO2'!E:E,'SO2'!$B:$B,$A49,'SO2'!$A:$A,"REFSO2")+SUMIFS('SO2'!E:E,'SO2'!$B:$B,$A49,'SO2'!$A:$A,"RESSO2")+SUMIFS('SO2'!E:E,'SO2'!$B:$B,$A49,'SO2'!$A:$A,"RSSSO2")+SUMIFS('SO2'!E:E,'SO2'!$B:$B,$A49,'SO2'!$A:$A,"TRNSO2")</f>
        <v>3225.0566310545828</v>
      </c>
      <c r="E49" s="15">
        <f>SUMIFS('SO2'!F:F,'SO2'!$B:$B,$A49,'SO2'!$A:$A,"BIOESO2")+SUMIFS('SO2'!F:F,'SO2'!$B:$B,$A49,'SO2'!$A:$A,"COMSO2")+SUMIFS('SO2'!F:F,'SO2'!$B:$B,$A49,'SO2'!$A:$A,"ELCSO2")+SUMIFS('SO2'!F:F,'SO2'!$B:$B,$A49,'SO2'!$A:$A,"ETHSO2")+SUMIFS('SO2'!F:F,'SO2'!$B:$B,$A49,'SO2'!$A:$A,"INDSO2")+SUMIFS('SO2'!F:F,'SO2'!$B:$B,$A49,'SO2'!$A:$A,"REFSO2")+SUMIFS('SO2'!F:F,'SO2'!$B:$B,$A49,'SO2'!$A:$A,"RESSO2")+SUMIFS('SO2'!F:F,'SO2'!$B:$B,$A49,'SO2'!$A:$A,"RSSSO2")+SUMIFS('SO2'!F:F,'SO2'!$B:$B,$A49,'SO2'!$A:$A,"TRNSO2")</f>
        <v>2914.066965936835</v>
      </c>
      <c r="F49" s="15">
        <f>SUMIFS('SO2'!G:G,'SO2'!$B:$B,$A49,'SO2'!$A:$A,"BIOESO2")+SUMIFS('SO2'!G:G,'SO2'!$B:$B,$A49,'SO2'!$A:$A,"COMSO2")+SUMIFS('SO2'!G:G,'SO2'!$B:$B,$A49,'SO2'!$A:$A,"ELCSO2")+SUMIFS('SO2'!G:G,'SO2'!$B:$B,$A49,'SO2'!$A:$A,"ETHSO2")+SUMIFS('SO2'!G:G,'SO2'!$B:$B,$A49,'SO2'!$A:$A,"INDSO2")+SUMIFS('SO2'!G:G,'SO2'!$B:$B,$A49,'SO2'!$A:$A,"REFSO2")+SUMIFS('SO2'!G:G,'SO2'!$B:$B,$A49,'SO2'!$A:$A,"RESSO2")+SUMIFS('SO2'!G:G,'SO2'!$B:$B,$A49,'SO2'!$A:$A,"RSSSO2")+SUMIFS('SO2'!G:G,'SO2'!$B:$B,$A49,'SO2'!$A:$A,"TRNSO2")</f>
        <v>2219.6577598223093</v>
      </c>
      <c r="G49" s="15">
        <f>SUMIFS('SO2'!H:H,'SO2'!$B:$B,$A49,'SO2'!$A:$A,"BIOESO2")+SUMIFS('SO2'!H:H,'SO2'!$B:$B,$A49,'SO2'!$A:$A,"COMSO2")+SUMIFS('SO2'!H:H,'SO2'!$B:$B,$A49,'SO2'!$A:$A,"ELCSO2")+SUMIFS('SO2'!H:H,'SO2'!$B:$B,$A49,'SO2'!$A:$A,"ETHSO2")+SUMIFS('SO2'!H:H,'SO2'!$B:$B,$A49,'SO2'!$A:$A,"INDSO2")+SUMIFS('SO2'!H:H,'SO2'!$B:$B,$A49,'SO2'!$A:$A,"REFSO2")+SUMIFS('SO2'!H:H,'SO2'!$B:$B,$A49,'SO2'!$A:$A,"RESSO2")+SUMIFS('SO2'!H:H,'SO2'!$B:$B,$A49,'SO2'!$A:$A,"RSSSO2")+SUMIFS('SO2'!H:H,'SO2'!$B:$B,$A49,'SO2'!$A:$A,"TRNSO2")</f>
        <v>1725.0802212550573</v>
      </c>
      <c r="H49" s="15">
        <f>SUMIFS('SO2'!I:I,'SO2'!$B:$B,$A49,'SO2'!$A:$A,"BIOESO2")+SUMIFS('SO2'!I:I,'SO2'!$B:$B,$A49,'SO2'!$A:$A,"COMSO2")+SUMIFS('SO2'!I:I,'SO2'!$B:$B,$A49,'SO2'!$A:$A,"ELCSO2")+SUMIFS('SO2'!I:I,'SO2'!$B:$B,$A49,'SO2'!$A:$A,"ETHSO2")+SUMIFS('SO2'!I:I,'SO2'!$B:$B,$A49,'SO2'!$A:$A,"INDSO2")+SUMIFS('SO2'!I:I,'SO2'!$B:$B,$A49,'SO2'!$A:$A,"REFSO2")+SUMIFS('SO2'!I:I,'SO2'!$B:$B,$A49,'SO2'!$A:$A,"RESSO2")+SUMIFS('SO2'!I:I,'SO2'!$B:$B,$A49,'SO2'!$A:$A,"RSSSO2")+SUMIFS('SO2'!I:I,'SO2'!$B:$B,$A49,'SO2'!$A:$A,"TRNSO2")</f>
        <v>1595.3689127995699</v>
      </c>
      <c r="I49" s="15">
        <f>SUMIFS('SO2'!J:J,'SO2'!$B:$B,$A49,'SO2'!$A:$A,"BIOESO2")+SUMIFS('SO2'!J:J,'SO2'!$B:$B,$A49,'SO2'!$A:$A,"COMSO2")+SUMIFS('SO2'!J:J,'SO2'!$B:$B,$A49,'SO2'!$A:$A,"ELCSO2")+SUMIFS('SO2'!J:J,'SO2'!$B:$B,$A49,'SO2'!$A:$A,"ETHSO2")+SUMIFS('SO2'!J:J,'SO2'!$B:$B,$A49,'SO2'!$A:$A,"INDSO2")+SUMIFS('SO2'!J:J,'SO2'!$B:$B,$A49,'SO2'!$A:$A,"REFSO2")+SUMIFS('SO2'!J:J,'SO2'!$B:$B,$A49,'SO2'!$A:$A,"RESSO2")+SUMIFS('SO2'!J:J,'SO2'!$B:$B,$A49,'SO2'!$A:$A,"RSSSO2")+SUMIFS('SO2'!J:J,'SO2'!$B:$B,$A49,'SO2'!$A:$A,"TRNSO2")</f>
        <v>1352.1909510999619</v>
      </c>
      <c r="J49" s="15">
        <f>SUMIFS('SO2'!K:K,'SO2'!$B:$B,$A49,'SO2'!$A:$A,"BIOESO2")+SUMIFS('SO2'!K:K,'SO2'!$B:$B,$A49,'SO2'!$A:$A,"COMSO2")+SUMIFS('SO2'!K:K,'SO2'!$B:$B,$A49,'SO2'!$A:$A,"ELCSO2")+SUMIFS('SO2'!K:K,'SO2'!$B:$B,$A49,'SO2'!$A:$A,"ETHSO2")+SUMIFS('SO2'!K:K,'SO2'!$B:$B,$A49,'SO2'!$A:$A,"INDSO2")+SUMIFS('SO2'!K:K,'SO2'!$B:$B,$A49,'SO2'!$A:$A,"REFSO2")+SUMIFS('SO2'!K:K,'SO2'!$B:$B,$A49,'SO2'!$A:$A,"RESSO2")+SUMIFS('SO2'!K:K,'SO2'!$B:$B,$A49,'SO2'!$A:$A,"RSSSO2")+SUMIFS('SO2'!K:K,'SO2'!$B:$B,$A49,'SO2'!$A:$A,"TRNSO2")</f>
        <v>1299.8787850099761</v>
      </c>
      <c r="K49" s="15">
        <f>SUMIFS('SO2'!L:L,'SO2'!$B:$B,$A49,'SO2'!$A:$A,"BIOESO2")+SUMIFS('SO2'!L:L,'SO2'!$B:$B,$A49,'SO2'!$A:$A,"COMSO2")+SUMIFS('SO2'!L:L,'SO2'!$B:$B,$A49,'SO2'!$A:$A,"ELCSO2")+SUMIFS('SO2'!L:L,'SO2'!$B:$B,$A49,'SO2'!$A:$A,"ETHSO2")+SUMIFS('SO2'!L:L,'SO2'!$B:$B,$A49,'SO2'!$A:$A,"INDSO2")+SUMIFS('SO2'!L:L,'SO2'!$B:$B,$A49,'SO2'!$A:$A,"REFSO2")+SUMIFS('SO2'!L:L,'SO2'!$B:$B,$A49,'SO2'!$A:$A,"RESSO2")+SUMIFS('SO2'!L:L,'SO2'!$B:$B,$A49,'SO2'!$A:$A,"RSSSO2")+SUMIFS('SO2'!L:L,'SO2'!$B:$B,$A49,'SO2'!$A:$A,"TRNSO2")</f>
        <v>1222.175059545767</v>
      </c>
    </row>
    <row r="50" spans="1:11" x14ac:dyDescent="0.25">
      <c r="A50" s="2" t="s">
        <v>186</v>
      </c>
      <c r="B50" s="15">
        <f>SUMIFS('SO2'!C:C,'SO2'!$B:$B,$A50,'SO2'!$A:$A,"BIOESO2")+SUMIFS('SO2'!C:C,'SO2'!$B:$B,$A50,'SO2'!$A:$A,"COMSO2")+SUMIFS('SO2'!C:C,'SO2'!$B:$B,$A50,'SO2'!$A:$A,"ELCSO2")+SUMIFS('SO2'!C:C,'SO2'!$B:$B,$A50,'SO2'!$A:$A,"ETHSO2")+SUMIFS('SO2'!C:C,'SO2'!$B:$B,$A50,'SO2'!$A:$A,"INDSO2")+SUMIFS('SO2'!C:C,'SO2'!$B:$B,$A50,'SO2'!$A:$A,"REFSO2")+SUMIFS('SO2'!C:C,'SO2'!$B:$B,$A50,'SO2'!$A:$A,"RESSO2")+SUMIFS('SO2'!C:C,'SO2'!$B:$B,$A50,'SO2'!$A:$A,"RSSSO2")+SUMIFS('SO2'!C:C,'SO2'!$B:$B,$A50,'SO2'!$A:$A,"TRNSO2")</f>
        <v>7219.9676916238959</v>
      </c>
      <c r="C50" s="15">
        <f>SUMIFS('SO2'!D:D,'SO2'!$B:$B,$A50,'SO2'!$A:$A,"BIOESO2")+SUMIFS('SO2'!D:D,'SO2'!$B:$B,$A50,'SO2'!$A:$A,"COMSO2")+SUMIFS('SO2'!D:D,'SO2'!$B:$B,$A50,'SO2'!$A:$A,"ELCSO2")+SUMIFS('SO2'!D:D,'SO2'!$B:$B,$A50,'SO2'!$A:$A,"ETHSO2")+SUMIFS('SO2'!D:D,'SO2'!$B:$B,$A50,'SO2'!$A:$A,"INDSO2")+SUMIFS('SO2'!D:D,'SO2'!$B:$B,$A50,'SO2'!$A:$A,"REFSO2")+SUMIFS('SO2'!D:D,'SO2'!$B:$B,$A50,'SO2'!$A:$A,"RESSO2")+SUMIFS('SO2'!D:D,'SO2'!$B:$B,$A50,'SO2'!$A:$A,"RSSSO2")+SUMIFS('SO2'!D:D,'SO2'!$B:$B,$A50,'SO2'!$A:$A,"TRNSO2")</f>
        <v>5811.7069217796352</v>
      </c>
      <c r="D50" s="15">
        <f>SUMIFS('SO2'!E:E,'SO2'!$B:$B,$A50,'SO2'!$A:$A,"BIOESO2")+SUMIFS('SO2'!E:E,'SO2'!$B:$B,$A50,'SO2'!$A:$A,"COMSO2")+SUMIFS('SO2'!E:E,'SO2'!$B:$B,$A50,'SO2'!$A:$A,"ELCSO2")+SUMIFS('SO2'!E:E,'SO2'!$B:$B,$A50,'SO2'!$A:$A,"ETHSO2")+SUMIFS('SO2'!E:E,'SO2'!$B:$B,$A50,'SO2'!$A:$A,"INDSO2")+SUMIFS('SO2'!E:E,'SO2'!$B:$B,$A50,'SO2'!$A:$A,"REFSO2")+SUMIFS('SO2'!E:E,'SO2'!$B:$B,$A50,'SO2'!$A:$A,"RESSO2")+SUMIFS('SO2'!E:E,'SO2'!$B:$B,$A50,'SO2'!$A:$A,"RSSSO2")+SUMIFS('SO2'!E:E,'SO2'!$B:$B,$A50,'SO2'!$A:$A,"TRNSO2")</f>
        <v>3222.7401873334616</v>
      </c>
      <c r="E50" s="15">
        <f>SUMIFS('SO2'!F:F,'SO2'!$B:$B,$A50,'SO2'!$A:$A,"BIOESO2")+SUMIFS('SO2'!F:F,'SO2'!$B:$B,$A50,'SO2'!$A:$A,"COMSO2")+SUMIFS('SO2'!F:F,'SO2'!$B:$B,$A50,'SO2'!$A:$A,"ELCSO2")+SUMIFS('SO2'!F:F,'SO2'!$B:$B,$A50,'SO2'!$A:$A,"ETHSO2")+SUMIFS('SO2'!F:F,'SO2'!$B:$B,$A50,'SO2'!$A:$A,"INDSO2")+SUMIFS('SO2'!F:F,'SO2'!$B:$B,$A50,'SO2'!$A:$A,"REFSO2")+SUMIFS('SO2'!F:F,'SO2'!$B:$B,$A50,'SO2'!$A:$A,"RESSO2")+SUMIFS('SO2'!F:F,'SO2'!$B:$B,$A50,'SO2'!$A:$A,"RSSSO2")+SUMIFS('SO2'!F:F,'SO2'!$B:$B,$A50,'SO2'!$A:$A,"TRNSO2")</f>
        <v>2911.9788905975702</v>
      </c>
      <c r="F50" s="15">
        <f>SUMIFS('SO2'!G:G,'SO2'!$B:$B,$A50,'SO2'!$A:$A,"BIOESO2")+SUMIFS('SO2'!G:G,'SO2'!$B:$B,$A50,'SO2'!$A:$A,"COMSO2")+SUMIFS('SO2'!G:G,'SO2'!$B:$B,$A50,'SO2'!$A:$A,"ELCSO2")+SUMIFS('SO2'!G:G,'SO2'!$B:$B,$A50,'SO2'!$A:$A,"ETHSO2")+SUMIFS('SO2'!G:G,'SO2'!$B:$B,$A50,'SO2'!$A:$A,"INDSO2")+SUMIFS('SO2'!G:G,'SO2'!$B:$B,$A50,'SO2'!$A:$A,"REFSO2")+SUMIFS('SO2'!G:G,'SO2'!$B:$B,$A50,'SO2'!$A:$A,"RESSO2")+SUMIFS('SO2'!G:G,'SO2'!$B:$B,$A50,'SO2'!$A:$A,"RSSSO2")+SUMIFS('SO2'!G:G,'SO2'!$B:$B,$A50,'SO2'!$A:$A,"TRNSO2")</f>
        <v>2220.0036451156529</v>
      </c>
      <c r="G50" s="15">
        <f>SUMIFS('SO2'!H:H,'SO2'!$B:$B,$A50,'SO2'!$A:$A,"BIOESO2")+SUMIFS('SO2'!H:H,'SO2'!$B:$B,$A50,'SO2'!$A:$A,"COMSO2")+SUMIFS('SO2'!H:H,'SO2'!$B:$B,$A50,'SO2'!$A:$A,"ELCSO2")+SUMIFS('SO2'!H:H,'SO2'!$B:$B,$A50,'SO2'!$A:$A,"ETHSO2")+SUMIFS('SO2'!H:H,'SO2'!$B:$B,$A50,'SO2'!$A:$A,"INDSO2")+SUMIFS('SO2'!H:H,'SO2'!$B:$B,$A50,'SO2'!$A:$A,"REFSO2")+SUMIFS('SO2'!H:H,'SO2'!$B:$B,$A50,'SO2'!$A:$A,"RESSO2")+SUMIFS('SO2'!H:H,'SO2'!$B:$B,$A50,'SO2'!$A:$A,"RSSSO2")+SUMIFS('SO2'!H:H,'SO2'!$B:$B,$A50,'SO2'!$A:$A,"TRNSO2")</f>
        <v>1725.5979523919316</v>
      </c>
      <c r="H50" s="15">
        <f>SUMIFS('SO2'!I:I,'SO2'!$B:$B,$A50,'SO2'!$A:$A,"BIOESO2")+SUMIFS('SO2'!I:I,'SO2'!$B:$B,$A50,'SO2'!$A:$A,"COMSO2")+SUMIFS('SO2'!I:I,'SO2'!$B:$B,$A50,'SO2'!$A:$A,"ELCSO2")+SUMIFS('SO2'!I:I,'SO2'!$B:$B,$A50,'SO2'!$A:$A,"ETHSO2")+SUMIFS('SO2'!I:I,'SO2'!$B:$B,$A50,'SO2'!$A:$A,"INDSO2")+SUMIFS('SO2'!I:I,'SO2'!$B:$B,$A50,'SO2'!$A:$A,"REFSO2")+SUMIFS('SO2'!I:I,'SO2'!$B:$B,$A50,'SO2'!$A:$A,"RESSO2")+SUMIFS('SO2'!I:I,'SO2'!$B:$B,$A50,'SO2'!$A:$A,"RSSSO2")+SUMIFS('SO2'!I:I,'SO2'!$B:$B,$A50,'SO2'!$A:$A,"TRNSO2")</f>
        <v>1597.3202060513452</v>
      </c>
      <c r="I50" s="15">
        <f>SUMIFS('SO2'!J:J,'SO2'!$B:$B,$A50,'SO2'!$A:$A,"BIOESO2")+SUMIFS('SO2'!J:J,'SO2'!$B:$B,$A50,'SO2'!$A:$A,"COMSO2")+SUMIFS('SO2'!J:J,'SO2'!$B:$B,$A50,'SO2'!$A:$A,"ELCSO2")+SUMIFS('SO2'!J:J,'SO2'!$B:$B,$A50,'SO2'!$A:$A,"ETHSO2")+SUMIFS('SO2'!J:J,'SO2'!$B:$B,$A50,'SO2'!$A:$A,"INDSO2")+SUMIFS('SO2'!J:J,'SO2'!$B:$B,$A50,'SO2'!$A:$A,"REFSO2")+SUMIFS('SO2'!J:J,'SO2'!$B:$B,$A50,'SO2'!$A:$A,"RESSO2")+SUMIFS('SO2'!J:J,'SO2'!$B:$B,$A50,'SO2'!$A:$A,"RSSSO2")+SUMIFS('SO2'!J:J,'SO2'!$B:$B,$A50,'SO2'!$A:$A,"TRNSO2")</f>
        <v>1352.4612290917423</v>
      </c>
      <c r="J50" s="15">
        <f>SUMIFS('SO2'!K:K,'SO2'!$B:$B,$A50,'SO2'!$A:$A,"BIOESO2")+SUMIFS('SO2'!K:K,'SO2'!$B:$B,$A50,'SO2'!$A:$A,"COMSO2")+SUMIFS('SO2'!K:K,'SO2'!$B:$B,$A50,'SO2'!$A:$A,"ELCSO2")+SUMIFS('SO2'!K:K,'SO2'!$B:$B,$A50,'SO2'!$A:$A,"ETHSO2")+SUMIFS('SO2'!K:K,'SO2'!$B:$B,$A50,'SO2'!$A:$A,"INDSO2")+SUMIFS('SO2'!K:K,'SO2'!$B:$B,$A50,'SO2'!$A:$A,"REFSO2")+SUMIFS('SO2'!K:K,'SO2'!$B:$B,$A50,'SO2'!$A:$A,"RESSO2")+SUMIFS('SO2'!K:K,'SO2'!$B:$B,$A50,'SO2'!$A:$A,"RSSSO2")+SUMIFS('SO2'!K:K,'SO2'!$B:$B,$A50,'SO2'!$A:$A,"TRNSO2")</f>
        <v>1302.1469833394985</v>
      </c>
      <c r="K50" s="15">
        <f>SUMIFS('SO2'!L:L,'SO2'!$B:$B,$A50,'SO2'!$A:$A,"BIOESO2")+SUMIFS('SO2'!L:L,'SO2'!$B:$B,$A50,'SO2'!$A:$A,"COMSO2")+SUMIFS('SO2'!L:L,'SO2'!$B:$B,$A50,'SO2'!$A:$A,"ELCSO2")+SUMIFS('SO2'!L:L,'SO2'!$B:$B,$A50,'SO2'!$A:$A,"ETHSO2")+SUMIFS('SO2'!L:L,'SO2'!$B:$B,$A50,'SO2'!$A:$A,"INDSO2")+SUMIFS('SO2'!L:L,'SO2'!$B:$B,$A50,'SO2'!$A:$A,"REFSO2")+SUMIFS('SO2'!L:L,'SO2'!$B:$B,$A50,'SO2'!$A:$A,"RESSO2")+SUMIFS('SO2'!L:L,'SO2'!$B:$B,$A50,'SO2'!$A:$A,"RSSSO2")+SUMIFS('SO2'!L:L,'SO2'!$B:$B,$A50,'SO2'!$A:$A,"TRNSO2")</f>
        <v>1229.2758998113316</v>
      </c>
    </row>
    <row r="51" spans="1:11" x14ac:dyDescent="0.25">
      <c r="A51" s="2" t="s">
        <v>187</v>
      </c>
      <c r="B51" s="15">
        <f>SUMIFS('SO2'!C:C,'SO2'!$B:$B,$A51,'SO2'!$A:$A,"BIOESO2")+SUMIFS('SO2'!C:C,'SO2'!$B:$B,$A51,'SO2'!$A:$A,"COMSO2")+SUMIFS('SO2'!C:C,'SO2'!$B:$B,$A51,'SO2'!$A:$A,"ELCSO2")+SUMIFS('SO2'!C:C,'SO2'!$B:$B,$A51,'SO2'!$A:$A,"ETHSO2")+SUMIFS('SO2'!C:C,'SO2'!$B:$B,$A51,'SO2'!$A:$A,"INDSO2")+SUMIFS('SO2'!C:C,'SO2'!$B:$B,$A51,'SO2'!$A:$A,"REFSO2")+SUMIFS('SO2'!C:C,'SO2'!$B:$B,$A51,'SO2'!$A:$A,"RESSO2")+SUMIFS('SO2'!C:C,'SO2'!$B:$B,$A51,'SO2'!$A:$A,"RSSSO2")+SUMIFS('SO2'!C:C,'SO2'!$B:$B,$A51,'SO2'!$A:$A,"TRNSO2")</f>
        <v>7219.9655395268137</v>
      </c>
      <c r="C51" s="15">
        <f>SUMIFS('SO2'!D:D,'SO2'!$B:$B,$A51,'SO2'!$A:$A,"BIOESO2")+SUMIFS('SO2'!D:D,'SO2'!$B:$B,$A51,'SO2'!$A:$A,"COMSO2")+SUMIFS('SO2'!D:D,'SO2'!$B:$B,$A51,'SO2'!$A:$A,"ELCSO2")+SUMIFS('SO2'!D:D,'SO2'!$B:$B,$A51,'SO2'!$A:$A,"ETHSO2")+SUMIFS('SO2'!D:D,'SO2'!$B:$B,$A51,'SO2'!$A:$A,"INDSO2")+SUMIFS('SO2'!D:D,'SO2'!$B:$B,$A51,'SO2'!$A:$A,"REFSO2")+SUMIFS('SO2'!D:D,'SO2'!$B:$B,$A51,'SO2'!$A:$A,"RESSO2")+SUMIFS('SO2'!D:D,'SO2'!$B:$B,$A51,'SO2'!$A:$A,"RSSSO2")+SUMIFS('SO2'!D:D,'SO2'!$B:$B,$A51,'SO2'!$A:$A,"TRNSO2")</f>
        <v>5811.6916514215345</v>
      </c>
      <c r="D51" s="15">
        <f>SUMIFS('SO2'!E:E,'SO2'!$B:$B,$A51,'SO2'!$A:$A,"BIOESO2")+SUMIFS('SO2'!E:E,'SO2'!$B:$B,$A51,'SO2'!$A:$A,"COMSO2")+SUMIFS('SO2'!E:E,'SO2'!$B:$B,$A51,'SO2'!$A:$A,"ELCSO2")+SUMIFS('SO2'!E:E,'SO2'!$B:$B,$A51,'SO2'!$A:$A,"ETHSO2")+SUMIFS('SO2'!E:E,'SO2'!$B:$B,$A51,'SO2'!$A:$A,"INDSO2")+SUMIFS('SO2'!E:E,'SO2'!$B:$B,$A51,'SO2'!$A:$A,"REFSO2")+SUMIFS('SO2'!E:E,'SO2'!$B:$B,$A51,'SO2'!$A:$A,"RESSO2")+SUMIFS('SO2'!E:E,'SO2'!$B:$B,$A51,'SO2'!$A:$A,"RSSSO2")+SUMIFS('SO2'!E:E,'SO2'!$B:$B,$A51,'SO2'!$A:$A,"TRNSO2")</f>
        <v>3222.510443855097</v>
      </c>
      <c r="E51" s="15">
        <f>SUMIFS('SO2'!F:F,'SO2'!$B:$B,$A51,'SO2'!$A:$A,"BIOESO2")+SUMIFS('SO2'!F:F,'SO2'!$B:$B,$A51,'SO2'!$A:$A,"COMSO2")+SUMIFS('SO2'!F:F,'SO2'!$B:$B,$A51,'SO2'!$A:$A,"ELCSO2")+SUMIFS('SO2'!F:F,'SO2'!$B:$B,$A51,'SO2'!$A:$A,"ETHSO2")+SUMIFS('SO2'!F:F,'SO2'!$B:$B,$A51,'SO2'!$A:$A,"INDSO2")+SUMIFS('SO2'!F:F,'SO2'!$B:$B,$A51,'SO2'!$A:$A,"REFSO2")+SUMIFS('SO2'!F:F,'SO2'!$B:$B,$A51,'SO2'!$A:$A,"RESSO2")+SUMIFS('SO2'!F:F,'SO2'!$B:$B,$A51,'SO2'!$A:$A,"RSSSO2")+SUMIFS('SO2'!F:F,'SO2'!$B:$B,$A51,'SO2'!$A:$A,"TRNSO2")</f>
        <v>2910.6178151343984</v>
      </c>
      <c r="F51" s="15">
        <f>SUMIFS('SO2'!G:G,'SO2'!$B:$B,$A51,'SO2'!$A:$A,"BIOESO2")+SUMIFS('SO2'!G:G,'SO2'!$B:$B,$A51,'SO2'!$A:$A,"COMSO2")+SUMIFS('SO2'!G:G,'SO2'!$B:$B,$A51,'SO2'!$A:$A,"ELCSO2")+SUMIFS('SO2'!G:G,'SO2'!$B:$B,$A51,'SO2'!$A:$A,"ETHSO2")+SUMIFS('SO2'!G:G,'SO2'!$B:$B,$A51,'SO2'!$A:$A,"INDSO2")+SUMIFS('SO2'!G:G,'SO2'!$B:$B,$A51,'SO2'!$A:$A,"REFSO2")+SUMIFS('SO2'!G:G,'SO2'!$B:$B,$A51,'SO2'!$A:$A,"RESSO2")+SUMIFS('SO2'!G:G,'SO2'!$B:$B,$A51,'SO2'!$A:$A,"RSSSO2")+SUMIFS('SO2'!G:G,'SO2'!$B:$B,$A51,'SO2'!$A:$A,"TRNSO2")</f>
        <v>2225.7866189637907</v>
      </c>
      <c r="G51" s="15">
        <f>SUMIFS('SO2'!H:H,'SO2'!$B:$B,$A51,'SO2'!$A:$A,"BIOESO2")+SUMIFS('SO2'!H:H,'SO2'!$B:$B,$A51,'SO2'!$A:$A,"COMSO2")+SUMIFS('SO2'!H:H,'SO2'!$B:$B,$A51,'SO2'!$A:$A,"ELCSO2")+SUMIFS('SO2'!H:H,'SO2'!$B:$B,$A51,'SO2'!$A:$A,"ETHSO2")+SUMIFS('SO2'!H:H,'SO2'!$B:$B,$A51,'SO2'!$A:$A,"INDSO2")+SUMIFS('SO2'!H:H,'SO2'!$B:$B,$A51,'SO2'!$A:$A,"REFSO2")+SUMIFS('SO2'!H:H,'SO2'!$B:$B,$A51,'SO2'!$A:$A,"RESSO2")+SUMIFS('SO2'!H:H,'SO2'!$B:$B,$A51,'SO2'!$A:$A,"RSSSO2")+SUMIFS('SO2'!H:H,'SO2'!$B:$B,$A51,'SO2'!$A:$A,"TRNSO2")</f>
        <v>1723.7705773115827</v>
      </c>
      <c r="H51" s="15">
        <f>SUMIFS('SO2'!I:I,'SO2'!$B:$B,$A51,'SO2'!$A:$A,"BIOESO2")+SUMIFS('SO2'!I:I,'SO2'!$B:$B,$A51,'SO2'!$A:$A,"COMSO2")+SUMIFS('SO2'!I:I,'SO2'!$B:$B,$A51,'SO2'!$A:$A,"ELCSO2")+SUMIFS('SO2'!I:I,'SO2'!$B:$B,$A51,'SO2'!$A:$A,"ETHSO2")+SUMIFS('SO2'!I:I,'SO2'!$B:$B,$A51,'SO2'!$A:$A,"INDSO2")+SUMIFS('SO2'!I:I,'SO2'!$B:$B,$A51,'SO2'!$A:$A,"REFSO2")+SUMIFS('SO2'!I:I,'SO2'!$B:$B,$A51,'SO2'!$A:$A,"RESSO2")+SUMIFS('SO2'!I:I,'SO2'!$B:$B,$A51,'SO2'!$A:$A,"RSSSO2")+SUMIFS('SO2'!I:I,'SO2'!$B:$B,$A51,'SO2'!$A:$A,"TRNSO2")</f>
        <v>1606.2650258832371</v>
      </c>
      <c r="I51" s="15">
        <f>SUMIFS('SO2'!J:J,'SO2'!$B:$B,$A51,'SO2'!$A:$A,"BIOESO2")+SUMIFS('SO2'!J:J,'SO2'!$B:$B,$A51,'SO2'!$A:$A,"COMSO2")+SUMIFS('SO2'!J:J,'SO2'!$B:$B,$A51,'SO2'!$A:$A,"ELCSO2")+SUMIFS('SO2'!J:J,'SO2'!$B:$B,$A51,'SO2'!$A:$A,"ETHSO2")+SUMIFS('SO2'!J:J,'SO2'!$B:$B,$A51,'SO2'!$A:$A,"INDSO2")+SUMIFS('SO2'!J:J,'SO2'!$B:$B,$A51,'SO2'!$A:$A,"REFSO2")+SUMIFS('SO2'!J:J,'SO2'!$B:$B,$A51,'SO2'!$A:$A,"RESSO2")+SUMIFS('SO2'!J:J,'SO2'!$B:$B,$A51,'SO2'!$A:$A,"RSSSO2")+SUMIFS('SO2'!J:J,'SO2'!$B:$B,$A51,'SO2'!$A:$A,"TRNSO2")</f>
        <v>1352.7990414797453</v>
      </c>
      <c r="J51" s="15">
        <f>SUMIFS('SO2'!K:K,'SO2'!$B:$B,$A51,'SO2'!$A:$A,"BIOESO2")+SUMIFS('SO2'!K:K,'SO2'!$B:$B,$A51,'SO2'!$A:$A,"COMSO2")+SUMIFS('SO2'!K:K,'SO2'!$B:$B,$A51,'SO2'!$A:$A,"ELCSO2")+SUMIFS('SO2'!K:K,'SO2'!$B:$B,$A51,'SO2'!$A:$A,"ETHSO2")+SUMIFS('SO2'!K:K,'SO2'!$B:$B,$A51,'SO2'!$A:$A,"INDSO2")+SUMIFS('SO2'!K:K,'SO2'!$B:$B,$A51,'SO2'!$A:$A,"REFSO2")+SUMIFS('SO2'!K:K,'SO2'!$B:$B,$A51,'SO2'!$A:$A,"RESSO2")+SUMIFS('SO2'!K:K,'SO2'!$B:$B,$A51,'SO2'!$A:$A,"RSSSO2")+SUMIFS('SO2'!K:K,'SO2'!$B:$B,$A51,'SO2'!$A:$A,"TRNSO2")</f>
        <v>1306.0571844154651</v>
      </c>
      <c r="K51" s="15">
        <f>SUMIFS('SO2'!L:L,'SO2'!$B:$B,$A51,'SO2'!$A:$A,"BIOESO2")+SUMIFS('SO2'!L:L,'SO2'!$B:$B,$A51,'SO2'!$A:$A,"COMSO2")+SUMIFS('SO2'!L:L,'SO2'!$B:$B,$A51,'SO2'!$A:$A,"ELCSO2")+SUMIFS('SO2'!L:L,'SO2'!$B:$B,$A51,'SO2'!$A:$A,"ETHSO2")+SUMIFS('SO2'!L:L,'SO2'!$B:$B,$A51,'SO2'!$A:$A,"INDSO2")+SUMIFS('SO2'!L:L,'SO2'!$B:$B,$A51,'SO2'!$A:$A,"REFSO2")+SUMIFS('SO2'!L:L,'SO2'!$B:$B,$A51,'SO2'!$A:$A,"RESSO2")+SUMIFS('SO2'!L:L,'SO2'!$B:$B,$A51,'SO2'!$A:$A,"RSSSO2")+SUMIFS('SO2'!L:L,'SO2'!$B:$B,$A51,'SO2'!$A:$A,"TRNSO2")</f>
        <v>1252.7921179756609</v>
      </c>
    </row>
    <row r="52" spans="1:11" x14ac:dyDescent="0.25">
      <c r="A52" s="2" t="s">
        <v>125</v>
      </c>
      <c r="B52" s="15">
        <f>SUMIFS('SO2'!C:C,'SO2'!$B:$B,$A52,'SO2'!$A:$A,"BIOESO2")+SUMIFS('SO2'!C:C,'SO2'!$B:$B,$A52,'SO2'!$A:$A,"COMSO2")+SUMIFS('SO2'!C:C,'SO2'!$B:$B,$A52,'SO2'!$A:$A,"ELCSO2")+SUMIFS('SO2'!C:C,'SO2'!$B:$B,$A52,'SO2'!$A:$A,"ETHSO2")+SUMIFS('SO2'!C:C,'SO2'!$B:$B,$A52,'SO2'!$A:$A,"INDSO2")+SUMIFS('SO2'!C:C,'SO2'!$B:$B,$A52,'SO2'!$A:$A,"REFSO2")+SUMIFS('SO2'!C:C,'SO2'!$B:$B,$A52,'SO2'!$A:$A,"RESSO2")+SUMIFS('SO2'!C:C,'SO2'!$B:$B,$A52,'SO2'!$A:$A,"RSSSO2")+SUMIFS('SO2'!C:C,'SO2'!$B:$B,$A52,'SO2'!$A:$A,"TRNSO2")</f>
        <v>7219.9690227027659</v>
      </c>
      <c r="C52" s="15">
        <f>SUMIFS('SO2'!D:D,'SO2'!$B:$B,$A52,'SO2'!$A:$A,"BIOESO2")+SUMIFS('SO2'!D:D,'SO2'!$B:$B,$A52,'SO2'!$A:$A,"COMSO2")+SUMIFS('SO2'!D:D,'SO2'!$B:$B,$A52,'SO2'!$A:$A,"ELCSO2")+SUMIFS('SO2'!D:D,'SO2'!$B:$B,$A52,'SO2'!$A:$A,"ETHSO2")+SUMIFS('SO2'!D:D,'SO2'!$B:$B,$A52,'SO2'!$A:$A,"INDSO2")+SUMIFS('SO2'!D:D,'SO2'!$B:$B,$A52,'SO2'!$A:$A,"REFSO2")+SUMIFS('SO2'!D:D,'SO2'!$B:$B,$A52,'SO2'!$A:$A,"RESSO2")+SUMIFS('SO2'!D:D,'SO2'!$B:$B,$A52,'SO2'!$A:$A,"RSSSO2")+SUMIFS('SO2'!D:D,'SO2'!$B:$B,$A52,'SO2'!$A:$A,"TRNSO2")</f>
        <v>5811.6648658270842</v>
      </c>
      <c r="D52" s="15">
        <f>SUMIFS('SO2'!E:E,'SO2'!$B:$B,$A52,'SO2'!$A:$A,"BIOESO2")+SUMIFS('SO2'!E:E,'SO2'!$B:$B,$A52,'SO2'!$A:$A,"COMSO2")+SUMIFS('SO2'!E:E,'SO2'!$B:$B,$A52,'SO2'!$A:$A,"ELCSO2")+SUMIFS('SO2'!E:E,'SO2'!$B:$B,$A52,'SO2'!$A:$A,"ETHSO2")+SUMIFS('SO2'!E:E,'SO2'!$B:$B,$A52,'SO2'!$A:$A,"INDSO2")+SUMIFS('SO2'!E:E,'SO2'!$B:$B,$A52,'SO2'!$A:$A,"REFSO2")+SUMIFS('SO2'!E:E,'SO2'!$B:$B,$A52,'SO2'!$A:$A,"RESSO2")+SUMIFS('SO2'!E:E,'SO2'!$B:$B,$A52,'SO2'!$A:$A,"RSSSO2")+SUMIFS('SO2'!E:E,'SO2'!$B:$B,$A52,'SO2'!$A:$A,"TRNSO2")</f>
        <v>3222.5594471303234</v>
      </c>
      <c r="E52" s="15">
        <f>SUMIFS('SO2'!F:F,'SO2'!$B:$B,$A52,'SO2'!$A:$A,"BIOESO2")+SUMIFS('SO2'!F:F,'SO2'!$B:$B,$A52,'SO2'!$A:$A,"COMSO2")+SUMIFS('SO2'!F:F,'SO2'!$B:$B,$A52,'SO2'!$A:$A,"ELCSO2")+SUMIFS('SO2'!F:F,'SO2'!$B:$B,$A52,'SO2'!$A:$A,"ETHSO2")+SUMIFS('SO2'!F:F,'SO2'!$B:$B,$A52,'SO2'!$A:$A,"INDSO2")+SUMIFS('SO2'!F:F,'SO2'!$B:$B,$A52,'SO2'!$A:$A,"REFSO2")+SUMIFS('SO2'!F:F,'SO2'!$B:$B,$A52,'SO2'!$A:$A,"RESSO2")+SUMIFS('SO2'!F:F,'SO2'!$B:$B,$A52,'SO2'!$A:$A,"RSSSO2")+SUMIFS('SO2'!F:F,'SO2'!$B:$B,$A52,'SO2'!$A:$A,"TRNSO2")</f>
        <v>2912.171933050719</v>
      </c>
      <c r="F52" s="15">
        <f>SUMIFS('SO2'!G:G,'SO2'!$B:$B,$A52,'SO2'!$A:$A,"BIOESO2")+SUMIFS('SO2'!G:G,'SO2'!$B:$B,$A52,'SO2'!$A:$A,"COMSO2")+SUMIFS('SO2'!G:G,'SO2'!$B:$B,$A52,'SO2'!$A:$A,"ELCSO2")+SUMIFS('SO2'!G:G,'SO2'!$B:$B,$A52,'SO2'!$A:$A,"ETHSO2")+SUMIFS('SO2'!G:G,'SO2'!$B:$B,$A52,'SO2'!$A:$A,"INDSO2")+SUMIFS('SO2'!G:G,'SO2'!$B:$B,$A52,'SO2'!$A:$A,"REFSO2")+SUMIFS('SO2'!G:G,'SO2'!$B:$B,$A52,'SO2'!$A:$A,"RESSO2")+SUMIFS('SO2'!G:G,'SO2'!$B:$B,$A52,'SO2'!$A:$A,"RSSSO2")+SUMIFS('SO2'!G:G,'SO2'!$B:$B,$A52,'SO2'!$A:$A,"TRNSO2")</f>
        <v>2219.4233198748639</v>
      </c>
      <c r="G52" s="15">
        <f>SUMIFS('SO2'!H:H,'SO2'!$B:$B,$A52,'SO2'!$A:$A,"BIOESO2")+SUMIFS('SO2'!H:H,'SO2'!$B:$B,$A52,'SO2'!$A:$A,"COMSO2")+SUMIFS('SO2'!H:H,'SO2'!$B:$B,$A52,'SO2'!$A:$A,"ELCSO2")+SUMIFS('SO2'!H:H,'SO2'!$B:$B,$A52,'SO2'!$A:$A,"ETHSO2")+SUMIFS('SO2'!H:H,'SO2'!$B:$B,$A52,'SO2'!$A:$A,"INDSO2")+SUMIFS('SO2'!H:H,'SO2'!$B:$B,$A52,'SO2'!$A:$A,"REFSO2")+SUMIFS('SO2'!H:H,'SO2'!$B:$B,$A52,'SO2'!$A:$A,"RESSO2")+SUMIFS('SO2'!H:H,'SO2'!$B:$B,$A52,'SO2'!$A:$A,"RSSSO2")+SUMIFS('SO2'!H:H,'SO2'!$B:$B,$A52,'SO2'!$A:$A,"TRNSO2")</f>
        <v>1722.9134316605832</v>
      </c>
      <c r="H52" s="15">
        <f>SUMIFS('SO2'!I:I,'SO2'!$B:$B,$A52,'SO2'!$A:$A,"BIOESO2")+SUMIFS('SO2'!I:I,'SO2'!$B:$B,$A52,'SO2'!$A:$A,"COMSO2")+SUMIFS('SO2'!I:I,'SO2'!$B:$B,$A52,'SO2'!$A:$A,"ELCSO2")+SUMIFS('SO2'!I:I,'SO2'!$B:$B,$A52,'SO2'!$A:$A,"ETHSO2")+SUMIFS('SO2'!I:I,'SO2'!$B:$B,$A52,'SO2'!$A:$A,"INDSO2")+SUMIFS('SO2'!I:I,'SO2'!$B:$B,$A52,'SO2'!$A:$A,"REFSO2")+SUMIFS('SO2'!I:I,'SO2'!$B:$B,$A52,'SO2'!$A:$A,"RESSO2")+SUMIFS('SO2'!I:I,'SO2'!$B:$B,$A52,'SO2'!$A:$A,"RSSSO2")+SUMIFS('SO2'!I:I,'SO2'!$B:$B,$A52,'SO2'!$A:$A,"TRNSO2")</f>
        <v>1605.3682180576932</v>
      </c>
      <c r="I52" s="15">
        <f>SUMIFS('SO2'!J:J,'SO2'!$B:$B,$A52,'SO2'!$A:$A,"BIOESO2")+SUMIFS('SO2'!J:J,'SO2'!$B:$B,$A52,'SO2'!$A:$A,"COMSO2")+SUMIFS('SO2'!J:J,'SO2'!$B:$B,$A52,'SO2'!$A:$A,"ELCSO2")+SUMIFS('SO2'!J:J,'SO2'!$B:$B,$A52,'SO2'!$A:$A,"ETHSO2")+SUMIFS('SO2'!J:J,'SO2'!$B:$B,$A52,'SO2'!$A:$A,"INDSO2")+SUMIFS('SO2'!J:J,'SO2'!$B:$B,$A52,'SO2'!$A:$A,"REFSO2")+SUMIFS('SO2'!J:J,'SO2'!$B:$B,$A52,'SO2'!$A:$A,"RESSO2")+SUMIFS('SO2'!J:J,'SO2'!$B:$B,$A52,'SO2'!$A:$A,"RSSSO2")+SUMIFS('SO2'!J:J,'SO2'!$B:$B,$A52,'SO2'!$A:$A,"TRNSO2")</f>
        <v>1353.3592133457771</v>
      </c>
      <c r="J52" s="15">
        <f>SUMIFS('SO2'!K:K,'SO2'!$B:$B,$A52,'SO2'!$A:$A,"BIOESO2")+SUMIFS('SO2'!K:K,'SO2'!$B:$B,$A52,'SO2'!$A:$A,"COMSO2")+SUMIFS('SO2'!K:K,'SO2'!$B:$B,$A52,'SO2'!$A:$A,"ELCSO2")+SUMIFS('SO2'!K:K,'SO2'!$B:$B,$A52,'SO2'!$A:$A,"ETHSO2")+SUMIFS('SO2'!K:K,'SO2'!$B:$B,$A52,'SO2'!$A:$A,"INDSO2")+SUMIFS('SO2'!K:K,'SO2'!$B:$B,$A52,'SO2'!$A:$A,"REFSO2")+SUMIFS('SO2'!K:K,'SO2'!$B:$B,$A52,'SO2'!$A:$A,"RESSO2")+SUMIFS('SO2'!K:K,'SO2'!$B:$B,$A52,'SO2'!$A:$A,"RSSSO2")+SUMIFS('SO2'!K:K,'SO2'!$B:$B,$A52,'SO2'!$A:$A,"TRNSO2")</f>
        <v>1295.0749033373684</v>
      </c>
      <c r="K52" s="15">
        <f>SUMIFS('SO2'!L:L,'SO2'!$B:$B,$A52,'SO2'!$A:$A,"BIOESO2")+SUMIFS('SO2'!L:L,'SO2'!$B:$B,$A52,'SO2'!$A:$A,"COMSO2")+SUMIFS('SO2'!L:L,'SO2'!$B:$B,$A52,'SO2'!$A:$A,"ELCSO2")+SUMIFS('SO2'!L:L,'SO2'!$B:$B,$A52,'SO2'!$A:$A,"ETHSO2")+SUMIFS('SO2'!L:L,'SO2'!$B:$B,$A52,'SO2'!$A:$A,"INDSO2")+SUMIFS('SO2'!L:L,'SO2'!$B:$B,$A52,'SO2'!$A:$A,"REFSO2")+SUMIFS('SO2'!L:L,'SO2'!$B:$B,$A52,'SO2'!$A:$A,"RESSO2")+SUMIFS('SO2'!L:L,'SO2'!$B:$B,$A52,'SO2'!$A:$A,"RSSSO2")+SUMIFS('SO2'!L:L,'SO2'!$B:$B,$A52,'SO2'!$A:$A,"TRNSO2")</f>
        <v>1230.8410100998226</v>
      </c>
    </row>
    <row r="53" spans="1:11" x14ac:dyDescent="0.25">
      <c r="A53" s="2" t="s">
        <v>126</v>
      </c>
      <c r="B53" s="15">
        <f>SUMIFS('SO2'!C:C,'SO2'!$B:$B,$A53,'SO2'!$A:$A,"BIOESO2")+SUMIFS('SO2'!C:C,'SO2'!$B:$B,$A53,'SO2'!$A:$A,"COMSO2")+SUMIFS('SO2'!C:C,'SO2'!$B:$B,$A53,'SO2'!$A:$A,"ELCSO2")+SUMIFS('SO2'!C:C,'SO2'!$B:$B,$A53,'SO2'!$A:$A,"ETHSO2")+SUMIFS('SO2'!C:C,'SO2'!$B:$B,$A53,'SO2'!$A:$A,"INDSO2")+SUMIFS('SO2'!C:C,'SO2'!$B:$B,$A53,'SO2'!$A:$A,"REFSO2")+SUMIFS('SO2'!C:C,'SO2'!$B:$B,$A53,'SO2'!$A:$A,"RESSO2")+SUMIFS('SO2'!C:C,'SO2'!$B:$B,$A53,'SO2'!$A:$A,"RSSSO2")+SUMIFS('SO2'!C:C,'SO2'!$B:$B,$A53,'SO2'!$A:$A,"TRNSO2")</f>
        <v>7219.9690227028177</v>
      </c>
      <c r="C53" s="15">
        <f>SUMIFS('SO2'!D:D,'SO2'!$B:$B,$A53,'SO2'!$A:$A,"BIOESO2")+SUMIFS('SO2'!D:D,'SO2'!$B:$B,$A53,'SO2'!$A:$A,"COMSO2")+SUMIFS('SO2'!D:D,'SO2'!$B:$B,$A53,'SO2'!$A:$A,"ELCSO2")+SUMIFS('SO2'!D:D,'SO2'!$B:$B,$A53,'SO2'!$A:$A,"ETHSO2")+SUMIFS('SO2'!D:D,'SO2'!$B:$B,$A53,'SO2'!$A:$A,"INDSO2")+SUMIFS('SO2'!D:D,'SO2'!$B:$B,$A53,'SO2'!$A:$A,"REFSO2")+SUMIFS('SO2'!D:D,'SO2'!$B:$B,$A53,'SO2'!$A:$A,"RESSO2")+SUMIFS('SO2'!D:D,'SO2'!$B:$B,$A53,'SO2'!$A:$A,"RSSSO2")+SUMIFS('SO2'!D:D,'SO2'!$B:$B,$A53,'SO2'!$A:$A,"TRNSO2")</f>
        <v>5811.6648658270951</v>
      </c>
      <c r="D53" s="15">
        <f>SUMIFS('SO2'!E:E,'SO2'!$B:$B,$A53,'SO2'!$A:$A,"BIOESO2")+SUMIFS('SO2'!E:E,'SO2'!$B:$B,$A53,'SO2'!$A:$A,"COMSO2")+SUMIFS('SO2'!E:E,'SO2'!$B:$B,$A53,'SO2'!$A:$A,"ELCSO2")+SUMIFS('SO2'!E:E,'SO2'!$B:$B,$A53,'SO2'!$A:$A,"ETHSO2")+SUMIFS('SO2'!E:E,'SO2'!$B:$B,$A53,'SO2'!$A:$A,"INDSO2")+SUMIFS('SO2'!E:E,'SO2'!$B:$B,$A53,'SO2'!$A:$A,"REFSO2")+SUMIFS('SO2'!E:E,'SO2'!$B:$B,$A53,'SO2'!$A:$A,"RESSO2")+SUMIFS('SO2'!E:E,'SO2'!$B:$B,$A53,'SO2'!$A:$A,"RSSSO2")+SUMIFS('SO2'!E:E,'SO2'!$B:$B,$A53,'SO2'!$A:$A,"TRNSO2")</f>
        <v>3222.5594471314166</v>
      </c>
      <c r="E53" s="15">
        <f>SUMIFS('SO2'!F:F,'SO2'!$B:$B,$A53,'SO2'!$A:$A,"BIOESO2")+SUMIFS('SO2'!F:F,'SO2'!$B:$B,$A53,'SO2'!$A:$A,"COMSO2")+SUMIFS('SO2'!F:F,'SO2'!$B:$B,$A53,'SO2'!$A:$A,"ELCSO2")+SUMIFS('SO2'!F:F,'SO2'!$B:$B,$A53,'SO2'!$A:$A,"ETHSO2")+SUMIFS('SO2'!F:F,'SO2'!$B:$B,$A53,'SO2'!$A:$A,"INDSO2")+SUMIFS('SO2'!F:F,'SO2'!$B:$B,$A53,'SO2'!$A:$A,"REFSO2")+SUMIFS('SO2'!F:F,'SO2'!$B:$B,$A53,'SO2'!$A:$A,"RESSO2")+SUMIFS('SO2'!F:F,'SO2'!$B:$B,$A53,'SO2'!$A:$A,"RSSSO2")+SUMIFS('SO2'!F:F,'SO2'!$B:$B,$A53,'SO2'!$A:$A,"TRNSO2")</f>
        <v>2912.1719330557157</v>
      </c>
      <c r="F53" s="15">
        <f>SUMIFS('SO2'!G:G,'SO2'!$B:$B,$A53,'SO2'!$A:$A,"BIOESO2")+SUMIFS('SO2'!G:G,'SO2'!$B:$B,$A53,'SO2'!$A:$A,"COMSO2")+SUMIFS('SO2'!G:G,'SO2'!$B:$B,$A53,'SO2'!$A:$A,"ELCSO2")+SUMIFS('SO2'!G:G,'SO2'!$B:$B,$A53,'SO2'!$A:$A,"ETHSO2")+SUMIFS('SO2'!G:G,'SO2'!$B:$B,$A53,'SO2'!$A:$A,"INDSO2")+SUMIFS('SO2'!G:G,'SO2'!$B:$B,$A53,'SO2'!$A:$A,"REFSO2")+SUMIFS('SO2'!G:G,'SO2'!$B:$B,$A53,'SO2'!$A:$A,"RESSO2")+SUMIFS('SO2'!G:G,'SO2'!$B:$B,$A53,'SO2'!$A:$A,"RSSSO2")+SUMIFS('SO2'!G:G,'SO2'!$B:$B,$A53,'SO2'!$A:$A,"TRNSO2")</f>
        <v>2219.4233198566762</v>
      </c>
      <c r="G53" s="15">
        <f>SUMIFS('SO2'!H:H,'SO2'!$B:$B,$A53,'SO2'!$A:$A,"BIOESO2")+SUMIFS('SO2'!H:H,'SO2'!$B:$B,$A53,'SO2'!$A:$A,"COMSO2")+SUMIFS('SO2'!H:H,'SO2'!$B:$B,$A53,'SO2'!$A:$A,"ELCSO2")+SUMIFS('SO2'!H:H,'SO2'!$B:$B,$A53,'SO2'!$A:$A,"ETHSO2")+SUMIFS('SO2'!H:H,'SO2'!$B:$B,$A53,'SO2'!$A:$A,"INDSO2")+SUMIFS('SO2'!H:H,'SO2'!$B:$B,$A53,'SO2'!$A:$A,"REFSO2")+SUMIFS('SO2'!H:H,'SO2'!$B:$B,$A53,'SO2'!$A:$A,"RESSO2")+SUMIFS('SO2'!H:H,'SO2'!$B:$B,$A53,'SO2'!$A:$A,"RSSSO2")+SUMIFS('SO2'!H:H,'SO2'!$B:$B,$A53,'SO2'!$A:$A,"TRNSO2")</f>
        <v>1722.9134317012408</v>
      </c>
      <c r="H53" s="15">
        <f>SUMIFS('SO2'!I:I,'SO2'!$B:$B,$A53,'SO2'!$A:$A,"BIOESO2")+SUMIFS('SO2'!I:I,'SO2'!$B:$B,$A53,'SO2'!$A:$A,"COMSO2")+SUMIFS('SO2'!I:I,'SO2'!$B:$B,$A53,'SO2'!$A:$A,"ELCSO2")+SUMIFS('SO2'!I:I,'SO2'!$B:$B,$A53,'SO2'!$A:$A,"ETHSO2")+SUMIFS('SO2'!I:I,'SO2'!$B:$B,$A53,'SO2'!$A:$A,"INDSO2")+SUMIFS('SO2'!I:I,'SO2'!$B:$B,$A53,'SO2'!$A:$A,"REFSO2")+SUMIFS('SO2'!I:I,'SO2'!$B:$B,$A53,'SO2'!$A:$A,"RESSO2")+SUMIFS('SO2'!I:I,'SO2'!$B:$B,$A53,'SO2'!$A:$A,"RSSSO2")+SUMIFS('SO2'!I:I,'SO2'!$B:$B,$A53,'SO2'!$A:$A,"TRNSO2")</f>
        <v>1605.3682180657445</v>
      </c>
      <c r="I53" s="15">
        <f>SUMIFS('SO2'!J:J,'SO2'!$B:$B,$A53,'SO2'!$A:$A,"BIOESO2")+SUMIFS('SO2'!J:J,'SO2'!$B:$B,$A53,'SO2'!$A:$A,"COMSO2")+SUMIFS('SO2'!J:J,'SO2'!$B:$B,$A53,'SO2'!$A:$A,"ELCSO2")+SUMIFS('SO2'!J:J,'SO2'!$B:$B,$A53,'SO2'!$A:$A,"ETHSO2")+SUMIFS('SO2'!J:J,'SO2'!$B:$B,$A53,'SO2'!$A:$A,"INDSO2")+SUMIFS('SO2'!J:J,'SO2'!$B:$B,$A53,'SO2'!$A:$A,"REFSO2")+SUMIFS('SO2'!J:J,'SO2'!$B:$B,$A53,'SO2'!$A:$A,"RESSO2")+SUMIFS('SO2'!J:J,'SO2'!$B:$B,$A53,'SO2'!$A:$A,"RSSSO2")+SUMIFS('SO2'!J:J,'SO2'!$B:$B,$A53,'SO2'!$A:$A,"TRNSO2")</f>
        <v>1353.3592133484617</v>
      </c>
      <c r="J53" s="15">
        <f>SUMIFS('SO2'!K:K,'SO2'!$B:$B,$A53,'SO2'!$A:$A,"BIOESO2")+SUMIFS('SO2'!K:K,'SO2'!$B:$B,$A53,'SO2'!$A:$A,"COMSO2")+SUMIFS('SO2'!K:K,'SO2'!$B:$B,$A53,'SO2'!$A:$A,"ELCSO2")+SUMIFS('SO2'!K:K,'SO2'!$B:$B,$A53,'SO2'!$A:$A,"ETHSO2")+SUMIFS('SO2'!K:K,'SO2'!$B:$B,$A53,'SO2'!$A:$A,"INDSO2")+SUMIFS('SO2'!K:K,'SO2'!$B:$B,$A53,'SO2'!$A:$A,"REFSO2")+SUMIFS('SO2'!K:K,'SO2'!$B:$B,$A53,'SO2'!$A:$A,"RESSO2")+SUMIFS('SO2'!K:K,'SO2'!$B:$B,$A53,'SO2'!$A:$A,"RSSSO2")+SUMIFS('SO2'!K:K,'SO2'!$B:$B,$A53,'SO2'!$A:$A,"TRNSO2")</f>
        <v>1295.0749033228906</v>
      </c>
      <c r="K53" s="15">
        <f>SUMIFS('SO2'!L:L,'SO2'!$B:$B,$A53,'SO2'!$A:$A,"BIOESO2")+SUMIFS('SO2'!L:L,'SO2'!$B:$B,$A53,'SO2'!$A:$A,"COMSO2")+SUMIFS('SO2'!L:L,'SO2'!$B:$B,$A53,'SO2'!$A:$A,"ELCSO2")+SUMIFS('SO2'!L:L,'SO2'!$B:$B,$A53,'SO2'!$A:$A,"ETHSO2")+SUMIFS('SO2'!L:L,'SO2'!$B:$B,$A53,'SO2'!$A:$A,"INDSO2")+SUMIFS('SO2'!L:L,'SO2'!$B:$B,$A53,'SO2'!$A:$A,"REFSO2")+SUMIFS('SO2'!L:L,'SO2'!$B:$B,$A53,'SO2'!$A:$A,"RESSO2")+SUMIFS('SO2'!L:L,'SO2'!$B:$B,$A53,'SO2'!$A:$A,"RSSSO2")+SUMIFS('SO2'!L:L,'SO2'!$B:$B,$A53,'SO2'!$A:$A,"TRNSO2")</f>
        <v>1230.8410101001521</v>
      </c>
    </row>
    <row r="54" spans="1:11" x14ac:dyDescent="0.25">
      <c r="A54" s="2" t="s">
        <v>127</v>
      </c>
      <c r="B54" s="15">
        <f>SUMIFS('SO2'!C:C,'SO2'!$B:$B,$A54,'SO2'!$A:$A,"BIOESO2")+SUMIFS('SO2'!C:C,'SO2'!$B:$B,$A54,'SO2'!$A:$A,"COMSO2")+SUMIFS('SO2'!C:C,'SO2'!$B:$B,$A54,'SO2'!$A:$A,"ELCSO2")+SUMIFS('SO2'!C:C,'SO2'!$B:$B,$A54,'SO2'!$A:$A,"ETHSO2")+SUMIFS('SO2'!C:C,'SO2'!$B:$B,$A54,'SO2'!$A:$A,"INDSO2")+SUMIFS('SO2'!C:C,'SO2'!$B:$B,$A54,'SO2'!$A:$A,"REFSO2")+SUMIFS('SO2'!C:C,'SO2'!$B:$B,$A54,'SO2'!$A:$A,"RESSO2")+SUMIFS('SO2'!C:C,'SO2'!$B:$B,$A54,'SO2'!$A:$A,"RSSSO2")+SUMIFS('SO2'!C:C,'SO2'!$B:$B,$A54,'SO2'!$A:$A,"TRNSO2")</f>
        <v>7219.9690227027659</v>
      </c>
      <c r="C54" s="15">
        <f>SUMIFS('SO2'!D:D,'SO2'!$B:$B,$A54,'SO2'!$A:$A,"BIOESO2")+SUMIFS('SO2'!D:D,'SO2'!$B:$B,$A54,'SO2'!$A:$A,"COMSO2")+SUMIFS('SO2'!D:D,'SO2'!$B:$B,$A54,'SO2'!$A:$A,"ELCSO2")+SUMIFS('SO2'!D:D,'SO2'!$B:$B,$A54,'SO2'!$A:$A,"ETHSO2")+SUMIFS('SO2'!D:D,'SO2'!$B:$B,$A54,'SO2'!$A:$A,"INDSO2")+SUMIFS('SO2'!D:D,'SO2'!$B:$B,$A54,'SO2'!$A:$A,"REFSO2")+SUMIFS('SO2'!D:D,'SO2'!$B:$B,$A54,'SO2'!$A:$A,"RESSO2")+SUMIFS('SO2'!D:D,'SO2'!$B:$B,$A54,'SO2'!$A:$A,"RSSSO2")+SUMIFS('SO2'!D:D,'SO2'!$B:$B,$A54,'SO2'!$A:$A,"TRNSO2")</f>
        <v>5811.6648658270842</v>
      </c>
      <c r="D54" s="15">
        <f>SUMIFS('SO2'!E:E,'SO2'!$B:$B,$A54,'SO2'!$A:$A,"BIOESO2")+SUMIFS('SO2'!E:E,'SO2'!$B:$B,$A54,'SO2'!$A:$A,"COMSO2")+SUMIFS('SO2'!E:E,'SO2'!$B:$B,$A54,'SO2'!$A:$A,"ELCSO2")+SUMIFS('SO2'!E:E,'SO2'!$B:$B,$A54,'SO2'!$A:$A,"ETHSO2")+SUMIFS('SO2'!E:E,'SO2'!$B:$B,$A54,'SO2'!$A:$A,"INDSO2")+SUMIFS('SO2'!E:E,'SO2'!$B:$B,$A54,'SO2'!$A:$A,"REFSO2")+SUMIFS('SO2'!E:E,'SO2'!$B:$B,$A54,'SO2'!$A:$A,"RESSO2")+SUMIFS('SO2'!E:E,'SO2'!$B:$B,$A54,'SO2'!$A:$A,"RSSSO2")+SUMIFS('SO2'!E:E,'SO2'!$B:$B,$A54,'SO2'!$A:$A,"TRNSO2")</f>
        <v>3222.5594471304735</v>
      </c>
      <c r="E54" s="15">
        <f>SUMIFS('SO2'!F:F,'SO2'!$B:$B,$A54,'SO2'!$A:$A,"BIOESO2")+SUMIFS('SO2'!F:F,'SO2'!$B:$B,$A54,'SO2'!$A:$A,"COMSO2")+SUMIFS('SO2'!F:F,'SO2'!$B:$B,$A54,'SO2'!$A:$A,"ELCSO2")+SUMIFS('SO2'!F:F,'SO2'!$B:$B,$A54,'SO2'!$A:$A,"ETHSO2")+SUMIFS('SO2'!F:F,'SO2'!$B:$B,$A54,'SO2'!$A:$A,"INDSO2")+SUMIFS('SO2'!F:F,'SO2'!$B:$B,$A54,'SO2'!$A:$A,"REFSO2")+SUMIFS('SO2'!F:F,'SO2'!$B:$B,$A54,'SO2'!$A:$A,"RESSO2")+SUMIFS('SO2'!F:F,'SO2'!$B:$B,$A54,'SO2'!$A:$A,"RSSSO2")+SUMIFS('SO2'!F:F,'SO2'!$B:$B,$A54,'SO2'!$A:$A,"TRNSO2")</f>
        <v>2912.1719330507203</v>
      </c>
      <c r="F54" s="15">
        <f>SUMIFS('SO2'!G:G,'SO2'!$B:$B,$A54,'SO2'!$A:$A,"BIOESO2")+SUMIFS('SO2'!G:G,'SO2'!$B:$B,$A54,'SO2'!$A:$A,"COMSO2")+SUMIFS('SO2'!G:G,'SO2'!$B:$B,$A54,'SO2'!$A:$A,"ELCSO2")+SUMIFS('SO2'!G:G,'SO2'!$B:$B,$A54,'SO2'!$A:$A,"ETHSO2")+SUMIFS('SO2'!G:G,'SO2'!$B:$B,$A54,'SO2'!$A:$A,"INDSO2")+SUMIFS('SO2'!G:G,'SO2'!$B:$B,$A54,'SO2'!$A:$A,"REFSO2")+SUMIFS('SO2'!G:G,'SO2'!$B:$B,$A54,'SO2'!$A:$A,"RESSO2")+SUMIFS('SO2'!G:G,'SO2'!$B:$B,$A54,'SO2'!$A:$A,"RSSSO2")+SUMIFS('SO2'!G:G,'SO2'!$B:$B,$A54,'SO2'!$A:$A,"TRNSO2")</f>
        <v>2219.4233198753423</v>
      </c>
      <c r="G54" s="15">
        <f>SUMIFS('SO2'!H:H,'SO2'!$B:$B,$A54,'SO2'!$A:$A,"BIOESO2")+SUMIFS('SO2'!H:H,'SO2'!$B:$B,$A54,'SO2'!$A:$A,"COMSO2")+SUMIFS('SO2'!H:H,'SO2'!$B:$B,$A54,'SO2'!$A:$A,"ELCSO2")+SUMIFS('SO2'!H:H,'SO2'!$B:$B,$A54,'SO2'!$A:$A,"ETHSO2")+SUMIFS('SO2'!H:H,'SO2'!$B:$B,$A54,'SO2'!$A:$A,"INDSO2")+SUMIFS('SO2'!H:H,'SO2'!$B:$B,$A54,'SO2'!$A:$A,"REFSO2")+SUMIFS('SO2'!H:H,'SO2'!$B:$B,$A54,'SO2'!$A:$A,"RESSO2")+SUMIFS('SO2'!H:H,'SO2'!$B:$B,$A54,'SO2'!$A:$A,"RSSSO2")+SUMIFS('SO2'!H:H,'SO2'!$B:$B,$A54,'SO2'!$A:$A,"TRNSO2")</f>
        <v>1722.913431660591</v>
      </c>
      <c r="H54" s="15">
        <f>SUMIFS('SO2'!I:I,'SO2'!$B:$B,$A54,'SO2'!$A:$A,"BIOESO2")+SUMIFS('SO2'!I:I,'SO2'!$B:$B,$A54,'SO2'!$A:$A,"COMSO2")+SUMIFS('SO2'!I:I,'SO2'!$B:$B,$A54,'SO2'!$A:$A,"ELCSO2")+SUMIFS('SO2'!I:I,'SO2'!$B:$B,$A54,'SO2'!$A:$A,"ETHSO2")+SUMIFS('SO2'!I:I,'SO2'!$B:$B,$A54,'SO2'!$A:$A,"INDSO2")+SUMIFS('SO2'!I:I,'SO2'!$B:$B,$A54,'SO2'!$A:$A,"REFSO2")+SUMIFS('SO2'!I:I,'SO2'!$B:$B,$A54,'SO2'!$A:$A,"RESSO2")+SUMIFS('SO2'!I:I,'SO2'!$B:$B,$A54,'SO2'!$A:$A,"RSSSO2")+SUMIFS('SO2'!I:I,'SO2'!$B:$B,$A54,'SO2'!$A:$A,"TRNSO2")</f>
        <v>1605.3682180576977</v>
      </c>
      <c r="I54" s="15">
        <f>SUMIFS('SO2'!J:J,'SO2'!$B:$B,$A54,'SO2'!$A:$A,"BIOESO2")+SUMIFS('SO2'!J:J,'SO2'!$B:$B,$A54,'SO2'!$A:$A,"COMSO2")+SUMIFS('SO2'!J:J,'SO2'!$B:$B,$A54,'SO2'!$A:$A,"ELCSO2")+SUMIFS('SO2'!J:J,'SO2'!$B:$B,$A54,'SO2'!$A:$A,"ETHSO2")+SUMIFS('SO2'!J:J,'SO2'!$B:$B,$A54,'SO2'!$A:$A,"INDSO2")+SUMIFS('SO2'!J:J,'SO2'!$B:$B,$A54,'SO2'!$A:$A,"REFSO2")+SUMIFS('SO2'!J:J,'SO2'!$B:$B,$A54,'SO2'!$A:$A,"RESSO2")+SUMIFS('SO2'!J:J,'SO2'!$B:$B,$A54,'SO2'!$A:$A,"RSSSO2")+SUMIFS('SO2'!J:J,'SO2'!$B:$B,$A54,'SO2'!$A:$A,"TRNSO2")</f>
        <v>1353.35921334574</v>
      </c>
      <c r="J54" s="15">
        <f>SUMIFS('SO2'!K:K,'SO2'!$B:$B,$A54,'SO2'!$A:$A,"BIOESO2")+SUMIFS('SO2'!K:K,'SO2'!$B:$B,$A54,'SO2'!$A:$A,"COMSO2")+SUMIFS('SO2'!K:K,'SO2'!$B:$B,$A54,'SO2'!$A:$A,"ELCSO2")+SUMIFS('SO2'!K:K,'SO2'!$B:$B,$A54,'SO2'!$A:$A,"ETHSO2")+SUMIFS('SO2'!K:K,'SO2'!$B:$B,$A54,'SO2'!$A:$A,"INDSO2")+SUMIFS('SO2'!K:K,'SO2'!$B:$B,$A54,'SO2'!$A:$A,"REFSO2")+SUMIFS('SO2'!K:K,'SO2'!$B:$B,$A54,'SO2'!$A:$A,"RESSO2")+SUMIFS('SO2'!K:K,'SO2'!$B:$B,$A54,'SO2'!$A:$A,"RSSSO2")+SUMIFS('SO2'!K:K,'SO2'!$B:$B,$A54,'SO2'!$A:$A,"TRNSO2")</f>
        <v>1295.0749033374459</v>
      </c>
      <c r="K54" s="15">
        <f>SUMIFS('SO2'!L:L,'SO2'!$B:$B,$A54,'SO2'!$A:$A,"BIOESO2")+SUMIFS('SO2'!L:L,'SO2'!$B:$B,$A54,'SO2'!$A:$A,"COMSO2")+SUMIFS('SO2'!L:L,'SO2'!$B:$B,$A54,'SO2'!$A:$A,"ELCSO2")+SUMIFS('SO2'!L:L,'SO2'!$B:$B,$A54,'SO2'!$A:$A,"ETHSO2")+SUMIFS('SO2'!L:L,'SO2'!$B:$B,$A54,'SO2'!$A:$A,"INDSO2")+SUMIFS('SO2'!L:L,'SO2'!$B:$B,$A54,'SO2'!$A:$A,"REFSO2")+SUMIFS('SO2'!L:L,'SO2'!$B:$B,$A54,'SO2'!$A:$A,"RESSO2")+SUMIFS('SO2'!L:L,'SO2'!$B:$B,$A54,'SO2'!$A:$A,"RSSSO2")+SUMIFS('SO2'!L:L,'SO2'!$B:$B,$A54,'SO2'!$A:$A,"TRNSO2")</f>
        <v>1230.8410100997819</v>
      </c>
    </row>
    <row r="55" spans="1:11" x14ac:dyDescent="0.25">
      <c r="A55" s="2" t="s">
        <v>128</v>
      </c>
      <c r="B55" s="15">
        <f>SUMIFS('SO2'!C:C,'SO2'!$B:$B,$A55,'SO2'!$A:$A,"BIOESO2")+SUMIFS('SO2'!C:C,'SO2'!$B:$B,$A55,'SO2'!$A:$A,"COMSO2")+SUMIFS('SO2'!C:C,'SO2'!$B:$B,$A55,'SO2'!$A:$A,"ELCSO2")+SUMIFS('SO2'!C:C,'SO2'!$B:$B,$A55,'SO2'!$A:$A,"ETHSO2")+SUMIFS('SO2'!C:C,'SO2'!$B:$B,$A55,'SO2'!$A:$A,"INDSO2")+SUMIFS('SO2'!C:C,'SO2'!$B:$B,$A55,'SO2'!$A:$A,"REFSO2")+SUMIFS('SO2'!C:C,'SO2'!$B:$B,$A55,'SO2'!$A:$A,"RESSO2")+SUMIFS('SO2'!C:C,'SO2'!$B:$B,$A55,'SO2'!$A:$A,"RSSSO2")+SUMIFS('SO2'!C:C,'SO2'!$B:$B,$A55,'SO2'!$A:$A,"TRNSO2")</f>
        <v>7219.9676912087125</v>
      </c>
      <c r="C55" s="15">
        <f>SUMIFS('SO2'!D:D,'SO2'!$B:$B,$A55,'SO2'!$A:$A,"BIOESO2")+SUMIFS('SO2'!D:D,'SO2'!$B:$B,$A55,'SO2'!$A:$A,"COMSO2")+SUMIFS('SO2'!D:D,'SO2'!$B:$B,$A55,'SO2'!$A:$A,"ELCSO2")+SUMIFS('SO2'!D:D,'SO2'!$B:$B,$A55,'SO2'!$A:$A,"ETHSO2")+SUMIFS('SO2'!D:D,'SO2'!$B:$B,$A55,'SO2'!$A:$A,"INDSO2")+SUMIFS('SO2'!D:D,'SO2'!$B:$B,$A55,'SO2'!$A:$A,"REFSO2")+SUMIFS('SO2'!D:D,'SO2'!$B:$B,$A55,'SO2'!$A:$A,"RESSO2")+SUMIFS('SO2'!D:D,'SO2'!$B:$B,$A55,'SO2'!$A:$A,"RSSSO2")+SUMIFS('SO2'!D:D,'SO2'!$B:$B,$A55,'SO2'!$A:$A,"TRNSO2")</f>
        <v>5811.7125459127683</v>
      </c>
      <c r="D55" s="15">
        <f>SUMIFS('SO2'!E:E,'SO2'!$B:$B,$A55,'SO2'!$A:$A,"BIOESO2")+SUMIFS('SO2'!E:E,'SO2'!$B:$B,$A55,'SO2'!$A:$A,"COMSO2")+SUMIFS('SO2'!E:E,'SO2'!$B:$B,$A55,'SO2'!$A:$A,"ELCSO2")+SUMIFS('SO2'!E:E,'SO2'!$B:$B,$A55,'SO2'!$A:$A,"ETHSO2")+SUMIFS('SO2'!E:E,'SO2'!$B:$B,$A55,'SO2'!$A:$A,"INDSO2")+SUMIFS('SO2'!E:E,'SO2'!$B:$B,$A55,'SO2'!$A:$A,"REFSO2")+SUMIFS('SO2'!E:E,'SO2'!$B:$B,$A55,'SO2'!$A:$A,"RESSO2")+SUMIFS('SO2'!E:E,'SO2'!$B:$B,$A55,'SO2'!$A:$A,"RSSSO2")+SUMIFS('SO2'!E:E,'SO2'!$B:$B,$A55,'SO2'!$A:$A,"TRNSO2")</f>
        <v>3222.8622598696597</v>
      </c>
      <c r="E55" s="15">
        <f>SUMIFS('SO2'!F:F,'SO2'!$B:$B,$A55,'SO2'!$A:$A,"BIOESO2")+SUMIFS('SO2'!F:F,'SO2'!$B:$B,$A55,'SO2'!$A:$A,"COMSO2")+SUMIFS('SO2'!F:F,'SO2'!$B:$B,$A55,'SO2'!$A:$A,"ELCSO2")+SUMIFS('SO2'!F:F,'SO2'!$B:$B,$A55,'SO2'!$A:$A,"ETHSO2")+SUMIFS('SO2'!F:F,'SO2'!$B:$B,$A55,'SO2'!$A:$A,"INDSO2")+SUMIFS('SO2'!F:F,'SO2'!$B:$B,$A55,'SO2'!$A:$A,"REFSO2")+SUMIFS('SO2'!F:F,'SO2'!$B:$B,$A55,'SO2'!$A:$A,"RESSO2")+SUMIFS('SO2'!F:F,'SO2'!$B:$B,$A55,'SO2'!$A:$A,"RSSSO2")+SUMIFS('SO2'!F:F,'SO2'!$B:$B,$A55,'SO2'!$A:$A,"TRNSO2")</f>
        <v>2910.4871438592372</v>
      </c>
      <c r="F55" s="15">
        <f>SUMIFS('SO2'!G:G,'SO2'!$B:$B,$A55,'SO2'!$A:$A,"BIOESO2")+SUMIFS('SO2'!G:G,'SO2'!$B:$B,$A55,'SO2'!$A:$A,"COMSO2")+SUMIFS('SO2'!G:G,'SO2'!$B:$B,$A55,'SO2'!$A:$A,"ELCSO2")+SUMIFS('SO2'!G:G,'SO2'!$B:$B,$A55,'SO2'!$A:$A,"ETHSO2")+SUMIFS('SO2'!G:G,'SO2'!$B:$B,$A55,'SO2'!$A:$A,"INDSO2")+SUMIFS('SO2'!G:G,'SO2'!$B:$B,$A55,'SO2'!$A:$A,"REFSO2")+SUMIFS('SO2'!G:G,'SO2'!$B:$B,$A55,'SO2'!$A:$A,"RESSO2")+SUMIFS('SO2'!G:G,'SO2'!$B:$B,$A55,'SO2'!$A:$A,"RSSSO2")+SUMIFS('SO2'!G:G,'SO2'!$B:$B,$A55,'SO2'!$A:$A,"TRNSO2")</f>
        <v>2223.8665805648238</v>
      </c>
      <c r="G55" s="15">
        <f>SUMIFS('SO2'!H:H,'SO2'!$B:$B,$A55,'SO2'!$A:$A,"BIOESO2")+SUMIFS('SO2'!H:H,'SO2'!$B:$B,$A55,'SO2'!$A:$A,"COMSO2")+SUMIFS('SO2'!H:H,'SO2'!$B:$B,$A55,'SO2'!$A:$A,"ELCSO2")+SUMIFS('SO2'!H:H,'SO2'!$B:$B,$A55,'SO2'!$A:$A,"ETHSO2")+SUMIFS('SO2'!H:H,'SO2'!$B:$B,$A55,'SO2'!$A:$A,"INDSO2")+SUMIFS('SO2'!H:H,'SO2'!$B:$B,$A55,'SO2'!$A:$A,"REFSO2")+SUMIFS('SO2'!H:H,'SO2'!$B:$B,$A55,'SO2'!$A:$A,"RESSO2")+SUMIFS('SO2'!H:H,'SO2'!$B:$B,$A55,'SO2'!$A:$A,"RSSSO2")+SUMIFS('SO2'!H:H,'SO2'!$B:$B,$A55,'SO2'!$A:$A,"TRNSO2")</f>
        <v>1724.1979675800153</v>
      </c>
      <c r="H55" s="15">
        <f>SUMIFS('SO2'!I:I,'SO2'!$B:$B,$A55,'SO2'!$A:$A,"BIOESO2")+SUMIFS('SO2'!I:I,'SO2'!$B:$B,$A55,'SO2'!$A:$A,"COMSO2")+SUMIFS('SO2'!I:I,'SO2'!$B:$B,$A55,'SO2'!$A:$A,"ELCSO2")+SUMIFS('SO2'!I:I,'SO2'!$B:$B,$A55,'SO2'!$A:$A,"ETHSO2")+SUMIFS('SO2'!I:I,'SO2'!$B:$B,$A55,'SO2'!$A:$A,"INDSO2")+SUMIFS('SO2'!I:I,'SO2'!$B:$B,$A55,'SO2'!$A:$A,"REFSO2")+SUMIFS('SO2'!I:I,'SO2'!$B:$B,$A55,'SO2'!$A:$A,"RESSO2")+SUMIFS('SO2'!I:I,'SO2'!$B:$B,$A55,'SO2'!$A:$A,"RSSSO2")+SUMIFS('SO2'!I:I,'SO2'!$B:$B,$A55,'SO2'!$A:$A,"TRNSO2")</f>
        <v>1599.3402153179964</v>
      </c>
      <c r="I55" s="15">
        <f>SUMIFS('SO2'!J:J,'SO2'!$B:$B,$A55,'SO2'!$A:$A,"BIOESO2")+SUMIFS('SO2'!J:J,'SO2'!$B:$B,$A55,'SO2'!$A:$A,"COMSO2")+SUMIFS('SO2'!J:J,'SO2'!$B:$B,$A55,'SO2'!$A:$A,"ELCSO2")+SUMIFS('SO2'!J:J,'SO2'!$B:$B,$A55,'SO2'!$A:$A,"ETHSO2")+SUMIFS('SO2'!J:J,'SO2'!$B:$B,$A55,'SO2'!$A:$A,"INDSO2")+SUMIFS('SO2'!J:J,'SO2'!$B:$B,$A55,'SO2'!$A:$A,"REFSO2")+SUMIFS('SO2'!J:J,'SO2'!$B:$B,$A55,'SO2'!$A:$A,"RESSO2")+SUMIFS('SO2'!J:J,'SO2'!$B:$B,$A55,'SO2'!$A:$A,"RSSSO2")+SUMIFS('SO2'!J:J,'SO2'!$B:$B,$A55,'SO2'!$A:$A,"TRNSO2")</f>
        <v>1348.6950323500837</v>
      </c>
      <c r="J55" s="15">
        <f>SUMIFS('SO2'!K:K,'SO2'!$B:$B,$A55,'SO2'!$A:$A,"BIOESO2")+SUMIFS('SO2'!K:K,'SO2'!$B:$B,$A55,'SO2'!$A:$A,"COMSO2")+SUMIFS('SO2'!K:K,'SO2'!$B:$B,$A55,'SO2'!$A:$A,"ELCSO2")+SUMIFS('SO2'!K:K,'SO2'!$B:$B,$A55,'SO2'!$A:$A,"ETHSO2")+SUMIFS('SO2'!K:K,'SO2'!$B:$B,$A55,'SO2'!$A:$A,"INDSO2")+SUMIFS('SO2'!K:K,'SO2'!$B:$B,$A55,'SO2'!$A:$A,"REFSO2")+SUMIFS('SO2'!K:K,'SO2'!$B:$B,$A55,'SO2'!$A:$A,"RESSO2")+SUMIFS('SO2'!K:K,'SO2'!$B:$B,$A55,'SO2'!$A:$A,"RSSSO2")+SUMIFS('SO2'!K:K,'SO2'!$B:$B,$A55,'SO2'!$A:$A,"TRNSO2")</f>
        <v>1296.0935618987255</v>
      </c>
      <c r="K55" s="15">
        <f>SUMIFS('SO2'!L:L,'SO2'!$B:$B,$A55,'SO2'!$A:$A,"BIOESO2")+SUMIFS('SO2'!L:L,'SO2'!$B:$B,$A55,'SO2'!$A:$A,"COMSO2")+SUMIFS('SO2'!L:L,'SO2'!$B:$B,$A55,'SO2'!$A:$A,"ELCSO2")+SUMIFS('SO2'!L:L,'SO2'!$B:$B,$A55,'SO2'!$A:$A,"ETHSO2")+SUMIFS('SO2'!L:L,'SO2'!$B:$B,$A55,'SO2'!$A:$A,"INDSO2")+SUMIFS('SO2'!L:L,'SO2'!$B:$B,$A55,'SO2'!$A:$A,"REFSO2")+SUMIFS('SO2'!L:L,'SO2'!$B:$B,$A55,'SO2'!$A:$A,"RESSO2")+SUMIFS('SO2'!L:L,'SO2'!$B:$B,$A55,'SO2'!$A:$A,"RSSSO2")+SUMIFS('SO2'!L:L,'SO2'!$B:$B,$A55,'SO2'!$A:$A,"TRNSO2")</f>
        <v>1220.8126058971548</v>
      </c>
    </row>
    <row r="56" spans="1:11" x14ac:dyDescent="0.25">
      <c r="A56" s="2" t="s">
        <v>129</v>
      </c>
      <c r="B56" s="15">
        <f>SUMIFS('SO2'!C:C,'SO2'!$B:$B,$A56,'SO2'!$A:$A,"BIOESO2")+SUMIFS('SO2'!C:C,'SO2'!$B:$B,$A56,'SO2'!$A:$A,"COMSO2")+SUMIFS('SO2'!C:C,'SO2'!$B:$B,$A56,'SO2'!$A:$A,"ELCSO2")+SUMIFS('SO2'!C:C,'SO2'!$B:$B,$A56,'SO2'!$A:$A,"ETHSO2")+SUMIFS('SO2'!C:C,'SO2'!$B:$B,$A56,'SO2'!$A:$A,"INDSO2")+SUMIFS('SO2'!C:C,'SO2'!$B:$B,$A56,'SO2'!$A:$A,"REFSO2")+SUMIFS('SO2'!C:C,'SO2'!$B:$B,$A56,'SO2'!$A:$A,"RESSO2")+SUMIFS('SO2'!C:C,'SO2'!$B:$B,$A56,'SO2'!$A:$A,"RSSSO2")+SUMIFS('SO2'!C:C,'SO2'!$B:$B,$A56,'SO2'!$A:$A,"TRNSO2")</f>
        <v>7219.9676912087125</v>
      </c>
      <c r="C56" s="15">
        <f>SUMIFS('SO2'!D:D,'SO2'!$B:$B,$A56,'SO2'!$A:$A,"BIOESO2")+SUMIFS('SO2'!D:D,'SO2'!$B:$B,$A56,'SO2'!$A:$A,"COMSO2")+SUMIFS('SO2'!D:D,'SO2'!$B:$B,$A56,'SO2'!$A:$A,"ELCSO2")+SUMIFS('SO2'!D:D,'SO2'!$B:$B,$A56,'SO2'!$A:$A,"ETHSO2")+SUMIFS('SO2'!D:D,'SO2'!$B:$B,$A56,'SO2'!$A:$A,"INDSO2")+SUMIFS('SO2'!D:D,'SO2'!$B:$B,$A56,'SO2'!$A:$A,"REFSO2")+SUMIFS('SO2'!D:D,'SO2'!$B:$B,$A56,'SO2'!$A:$A,"RESSO2")+SUMIFS('SO2'!D:D,'SO2'!$B:$B,$A56,'SO2'!$A:$A,"RSSSO2")+SUMIFS('SO2'!D:D,'SO2'!$B:$B,$A56,'SO2'!$A:$A,"TRNSO2")</f>
        <v>5811.6855201204717</v>
      </c>
      <c r="D56" s="15">
        <f>SUMIFS('SO2'!E:E,'SO2'!$B:$B,$A56,'SO2'!$A:$A,"BIOESO2")+SUMIFS('SO2'!E:E,'SO2'!$B:$B,$A56,'SO2'!$A:$A,"COMSO2")+SUMIFS('SO2'!E:E,'SO2'!$B:$B,$A56,'SO2'!$A:$A,"ELCSO2")+SUMIFS('SO2'!E:E,'SO2'!$B:$B,$A56,'SO2'!$A:$A,"ETHSO2")+SUMIFS('SO2'!E:E,'SO2'!$B:$B,$A56,'SO2'!$A:$A,"INDSO2")+SUMIFS('SO2'!E:E,'SO2'!$B:$B,$A56,'SO2'!$A:$A,"REFSO2")+SUMIFS('SO2'!E:E,'SO2'!$B:$B,$A56,'SO2'!$A:$A,"RESSO2")+SUMIFS('SO2'!E:E,'SO2'!$B:$B,$A56,'SO2'!$A:$A,"RSSSO2")+SUMIFS('SO2'!E:E,'SO2'!$B:$B,$A56,'SO2'!$A:$A,"TRNSO2")</f>
        <v>3222.2671417062406</v>
      </c>
      <c r="E56" s="15">
        <f>SUMIFS('SO2'!F:F,'SO2'!$B:$B,$A56,'SO2'!$A:$A,"BIOESO2")+SUMIFS('SO2'!F:F,'SO2'!$B:$B,$A56,'SO2'!$A:$A,"COMSO2")+SUMIFS('SO2'!F:F,'SO2'!$B:$B,$A56,'SO2'!$A:$A,"ELCSO2")+SUMIFS('SO2'!F:F,'SO2'!$B:$B,$A56,'SO2'!$A:$A,"ETHSO2")+SUMIFS('SO2'!F:F,'SO2'!$B:$B,$A56,'SO2'!$A:$A,"INDSO2")+SUMIFS('SO2'!F:F,'SO2'!$B:$B,$A56,'SO2'!$A:$A,"REFSO2")+SUMIFS('SO2'!F:F,'SO2'!$B:$B,$A56,'SO2'!$A:$A,"RESSO2")+SUMIFS('SO2'!F:F,'SO2'!$B:$B,$A56,'SO2'!$A:$A,"RSSSO2")+SUMIFS('SO2'!F:F,'SO2'!$B:$B,$A56,'SO2'!$A:$A,"TRNSO2")</f>
        <v>2910.4248474922038</v>
      </c>
      <c r="F56" s="15">
        <f>SUMIFS('SO2'!G:G,'SO2'!$B:$B,$A56,'SO2'!$A:$A,"BIOESO2")+SUMIFS('SO2'!G:G,'SO2'!$B:$B,$A56,'SO2'!$A:$A,"COMSO2")+SUMIFS('SO2'!G:G,'SO2'!$B:$B,$A56,'SO2'!$A:$A,"ELCSO2")+SUMIFS('SO2'!G:G,'SO2'!$B:$B,$A56,'SO2'!$A:$A,"ETHSO2")+SUMIFS('SO2'!G:G,'SO2'!$B:$B,$A56,'SO2'!$A:$A,"INDSO2")+SUMIFS('SO2'!G:G,'SO2'!$B:$B,$A56,'SO2'!$A:$A,"REFSO2")+SUMIFS('SO2'!G:G,'SO2'!$B:$B,$A56,'SO2'!$A:$A,"RESSO2")+SUMIFS('SO2'!G:G,'SO2'!$B:$B,$A56,'SO2'!$A:$A,"RSSSO2")+SUMIFS('SO2'!G:G,'SO2'!$B:$B,$A56,'SO2'!$A:$A,"TRNSO2")</f>
        <v>2223.8665805526657</v>
      </c>
      <c r="G56" s="15">
        <f>SUMIFS('SO2'!H:H,'SO2'!$B:$B,$A56,'SO2'!$A:$A,"BIOESO2")+SUMIFS('SO2'!H:H,'SO2'!$B:$B,$A56,'SO2'!$A:$A,"COMSO2")+SUMIFS('SO2'!H:H,'SO2'!$B:$B,$A56,'SO2'!$A:$A,"ELCSO2")+SUMIFS('SO2'!H:H,'SO2'!$B:$B,$A56,'SO2'!$A:$A,"ETHSO2")+SUMIFS('SO2'!H:H,'SO2'!$B:$B,$A56,'SO2'!$A:$A,"INDSO2")+SUMIFS('SO2'!H:H,'SO2'!$B:$B,$A56,'SO2'!$A:$A,"REFSO2")+SUMIFS('SO2'!H:H,'SO2'!$B:$B,$A56,'SO2'!$A:$A,"RESSO2")+SUMIFS('SO2'!H:H,'SO2'!$B:$B,$A56,'SO2'!$A:$A,"RSSSO2")+SUMIFS('SO2'!H:H,'SO2'!$B:$B,$A56,'SO2'!$A:$A,"TRNSO2")</f>
        <v>1724.1979675803768</v>
      </c>
      <c r="H56" s="15">
        <f>SUMIFS('SO2'!I:I,'SO2'!$B:$B,$A56,'SO2'!$A:$A,"BIOESO2")+SUMIFS('SO2'!I:I,'SO2'!$B:$B,$A56,'SO2'!$A:$A,"COMSO2")+SUMIFS('SO2'!I:I,'SO2'!$B:$B,$A56,'SO2'!$A:$A,"ELCSO2")+SUMIFS('SO2'!I:I,'SO2'!$B:$B,$A56,'SO2'!$A:$A,"ETHSO2")+SUMIFS('SO2'!I:I,'SO2'!$B:$B,$A56,'SO2'!$A:$A,"INDSO2")+SUMIFS('SO2'!I:I,'SO2'!$B:$B,$A56,'SO2'!$A:$A,"REFSO2")+SUMIFS('SO2'!I:I,'SO2'!$B:$B,$A56,'SO2'!$A:$A,"RESSO2")+SUMIFS('SO2'!I:I,'SO2'!$B:$B,$A56,'SO2'!$A:$A,"RSSSO2")+SUMIFS('SO2'!I:I,'SO2'!$B:$B,$A56,'SO2'!$A:$A,"TRNSO2")</f>
        <v>1598.9743583278073</v>
      </c>
      <c r="I56" s="15">
        <f>SUMIFS('SO2'!J:J,'SO2'!$B:$B,$A56,'SO2'!$A:$A,"BIOESO2")+SUMIFS('SO2'!J:J,'SO2'!$B:$B,$A56,'SO2'!$A:$A,"COMSO2")+SUMIFS('SO2'!J:J,'SO2'!$B:$B,$A56,'SO2'!$A:$A,"ELCSO2")+SUMIFS('SO2'!J:J,'SO2'!$B:$B,$A56,'SO2'!$A:$A,"ETHSO2")+SUMIFS('SO2'!J:J,'SO2'!$B:$B,$A56,'SO2'!$A:$A,"INDSO2")+SUMIFS('SO2'!J:J,'SO2'!$B:$B,$A56,'SO2'!$A:$A,"REFSO2")+SUMIFS('SO2'!J:J,'SO2'!$B:$B,$A56,'SO2'!$A:$A,"RESSO2")+SUMIFS('SO2'!J:J,'SO2'!$B:$B,$A56,'SO2'!$A:$A,"RSSSO2")+SUMIFS('SO2'!J:J,'SO2'!$B:$B,$A56,'SO2'!$A:$A,"TRNSO2")</f>
        <v>1348.6950323504764</v>
      </c>
      <c r="J56" s="15">
        <f>SUMIFS('SO2'!K:K,'SO2'!$B:$B,$A56,'SO2'!$A:$A,"BIOESO2")+SUMIFS('SO2'!K:K,'SO2'!$B:$B,$A56,'SO2'!$A:$A,"COMSO2")+SUMIFS('SO2'!K:K,'SO2'!$B:$B,$A56,'SO2'!$A:$A,"ELCSO2")+SUMIFS('SO2'!K:K,'SO2'!$B:$B,$A56,'SO2'!$A:$A,"ETHSO2")+SUMIFS('SO2'!K:K,'SO2'!$B:$B,$A56,'SO2'!$A:$A,"INDSO2")+SUMIFS('SO2'!K:K,'SO2'!$B:$B,$A56,'SO2'!$A:$A,"REFSO2")+SUMIFS('SO2'!K:K,'SO2'!$B:$B,$A56,'SO2'!$A:$A,"RESSO2")+SUMIFS('SO2'!K:K,'SO2'!$B:$B,$A56,'SO2'!$A:$A,"RSSSO2")+SUMIFS('SO2'!K:K,'SO2'!$B:$B,$A56,'SO2'!$A:$A,"TRNSO2")</f>
        <v>1296.0935618992469</v>
      </c>
      <c r="K56" s="15">
        <f>SUMIFS('SO2'!L:L,'SO2'!$B:$B,$A56,'SO2'!$A:$A,"BIOESO2")+SUMIFS('SO2'!L:L,'SO2'!$B:$B,$A56,'SO2'!$A:$A,"COMSO2")+SUMIFS('SO2'!L:L,'SO2'!$B:$B,$A56,'SO2'!$A:$A,"ELCSO2")+SUMIFS('SO2'!L:L,'SO2'!$B:$B,$A56,'SO2'!$A:$A,"ETHSO2")+SUMIFS('SO2'!L:L,'SO2'!$B:$B,$A56,'SO2'!$A:$A,"INDSO2")+SUMIFS('SO2'!L:L,'SO2'!$B:$B,$A56,'SO2'!$A:$A,"REFSO2")+SUMIFS('SO2'!L:L,'SO2'!$B:$B,$A56,'SO2'!$A:$A,"RESSO2")+SUMIFS('SO2'!L:L,'SO2'!$B:$B,$A56,'SO2'!$A:$A,"RSSSO2")+SUMIFS('SO2'!L:L,'SO2'!$B:$B,$A56,'SO2'!$A:$A,"TRNSO2")</f>
        <v>1220.8126058979251</v>
      </c>
    </row>
    <row r="57" spans="1:11" x14ac:dyDescent="0.25">
      <c r="A57" s="2" t="s">
        <v>130</v>
      </c>
      <c r="B57" s="15">
        <f>SUMIFS('SO2'!C:C,'SO2'!$B:$B,$A57,'SO2'!$A:$A,"BIOESO2")+SUMIFS('SO2'!C:C,'SO2'!$B:$B,$A57,'SO2'!$A:$A,"COMSO2")+SUMIFS('SO2'!C:C,'SO2'!$B:$B,$A57,'SO2'!$A:$A,"ELCSO2")+SUMIFS('SO2'!C:C,'SO2'!$B:$B,$A57,'SO2'!$A:$A,"ETHSO2")+SUMIFS('SO2'!C:C,'SO2'!$B:$B,$A57,'SO2'!$A:$A,"INDSO2")+SUMIFS('SO2'!C:C,'SO2'!$B:$B,$A57,'SO2'!$A:$A,"REFSO2")+SUMIFS('SO2'!C:C,'SO2'!$B:$B,$A57,'SO2'!$A:$A,"RESSO2")+SUMIFS('SO2'!C:C,'SO2'!$B:$B,$A57,'SO2'!$A:$A,"RSSSO2")+SUMIFS('SO2'!C:C,'SO2'!$B:$B,$A57,'SO2'!$A:$A,"TRNSO2")</f>
        <v>7219.9676912087125</v>
      </c>
      <c r="C57" s="15">
        <f>SUMIFS('SO2'!D:D,'SO2'!$B:$B,$A57,'SO2'!$A:$A,"BIOESO2")+SUMIFS('SO2'!D:D,'SO2'!$B:$B,$A57,'SO2'!$A:$A,"COMSO2")+SUMIFS('SO2'!D:D,'SO2'!$B:$B,$A57,'SO2'!$A:$A,"ELCSO2")+SUMIFS('SO2'!D:D,'SO2'!$B:$B,$A57,'SO2'!$A:$A,"ETHSO2")+SUMIFS('SO2'!D:D,'SO2'!$B:$B,$A57,'SO2'!$A:$A,"INDSO2")+SUMIFS('SO2'!D:D,'SO2'!$B:$B,$A57,'SO2'!$A:$A,"REFSO2")+SUMIFS('SO2'!D:D,'SO2'!$B:$B,$A57,'SO2'!$A:$A,"RESSO2")+SUMIFS('SO2'!D:D,'SO2'!$B:$B,$A57,'SO2'!$A:$A,"RSSSO2")+SUMIFS('SO2'!D:D,'SO2'!$B:$B,$A57,'SO2'!$A:$A,"TRNSO2")</f>
        <v>5811.7125459127683</v>
      </c>
      <c r="D57" s="15">
        <f>SUMIFS('SO2'!E:E,'SO2'!$B:$B,$A57,'SO2'!$A:$A,"BIOESO2")+SUMIFS('SO2'!E:E,'SO2'!$B:$B,$A57,'SO2'!$A:$A,"COMSO2")+SUMIFS('SO2'!E:E,'SO2'!$B:$B,$A57,'SO2'!$A:$A,"ELCSO2")+SUMIFS('SO2'!E:E,'SO2'!$B:$B,$A57,'SO2'!$A:$A,"ETHSO2")+SUMIFS('SO2'!E:E,'SO2'!$B:$B,$A57,'SO2'!$A:$A,"INDSO2")+SUMIFS('SO2'!E:E,'SO2'!$B:$B,$A57,'SO2'!$A:$A,"REFSO2")+SUMIFS('SO2'!E:E,'SO2'!$B:$B,$A57,'SO2'!$A:$A,"RESSO2")+SUMIFS('SO2'!E:E,'SO2'!$B:$B,$A57,'SO2'!$A:$A,"RSSSO2")+SUMIFS('SO2'!E:E,'SO2'!$B:$B,$A57,'SO2'!$A:$A,"TRNSO2")</f>
        <v>3222.8451053080048</v>
      </c>
      <c r="E57" s="15">
        <f>SUMIFS('SO2'!F:F,'SO2'!$B:$B,$A57,'SO2'!$A:$A,"BIOESO2")+SUMIFS('SO2'!F:F,'SO2'!$B:$B,$A57,'SO2'!$A:$A,"COMSO2")+SUMIFS('SO2'!F:F,'SO2'!$B:$B,$A57,'SO2'!$A:$A,"ELCSO2")+SUMIFS('SO2'!F:F,'SO2'!$B:$B,$A57,'SO2'!$A:$A,"ETHSO2")+SUMIFS('SO2'!F:F,'SO2'!$B:$B,$A57,'SO2'!$A:$A,"INDSO2")+SUMIFS('SO2'!F:F,'SO2'!$B:$B,$A57,'SO2'!$A:$A,"REFSO2")+SUMIFS('SO2'!F:F,'SO2'!$B:$B,$A57,'SO2'!$A:$A,"RESSO2")+SUMIFS('SO2'!F:F,'SO2'!$B:$B,$A57,'SO2'!$A:$A,"RSSSO2")+SUMIFS('SO2'!F:F,'SO2'!$B:$B,$A57,'SO2'!$A:$A,"TRNSO2")</f>
        <v>2910.4871438588002</v>
      </c>
      <c r="F57" s="15">
        <f>SUMIFS('SO2'!G:G,'SO2'!$B:$B,$A57,'SO2'!$A:$A,"BIOESO2")+SUMIFS('SO2'!G:G,'SO2'!$B:$B,$A57,'SO2'!$A:$A,"COMSO2")+SUMIFS('SO2'!G:G,'SO2'!$B:$B,$A57,'SO2'!$A:$A,"ELCSO2")+SUMIFS('SO2'!G:G,'SO2'!$B:$B,$A57,'SO2'!$A:$A,"ETHSO2")+SUMIFS('SO2'!G:G,'SO2'!$B:$B,$A57,'SO2'!$A:$A,"INDSO2")+SUMIFS('SO2'!G:G,'SO2'!$B:$B,$A57,'SO2'!$A:$A,"REFSO2")+SUMIFS('SO2'!G:G,'SO2'!$B:$B,$A57,'SO2'!$A:$A,"RESSO2")+SUMIFS('SO2'!G:G,'SO2'!$B:$B,$A57,'SO2'!$A:$A,"RSSSO2")+SUMIFS('SO2'!G:G,'SO2'!$B:$B,$A57,'SO2'!$A:$A,"TRNSO2")</f>
        <v>2223.8665807510006</v>
      </c>
      <c r="G57" s="15">
        <f>SUMIFS('SO2'!H:H,'SO2'!$B:$B,$A57,'SO2'!$A:$A,"BIOESO2")+SUMIFS('SO2'!H:H,'SO2'!$B:$B,$A57,'SO2'!$A:$A,"COMSO2")+SUMIFS('SO2'!H:H,'SO2'!$B:$B,$A57,'SO2'!$A:$A,"ELCSO2")+SUMIFS('SO2'!H:H,'SO2'!$B:$B,$A57,'SO2'!$A:$A,"ETHSO2")+SUMIFS('SO2'!H:H,'SO2'!$B:$B,$A57,'SO2'!$A:$A,"INDSO2")+SUMIFS('SO2'!H:H,'SO2'!$B:$B,$A57,'SO2'!$A:$A,"REFSO2")+SUMIFS('SO2'!H:H,'SO2'!$B:$B,$A57,'SO2'!$A:$A,"RESSO2")+SUMIFS('SO2'!H:H,'SO2'!$B:$B,$A57,'SO2'!$A:$A,"RSSSO2")+SUMIFS('SO2'!H:H,'SO2'!$B:$B,$A57,'SO2'!$A:$A,"TRNSO2")</f>
        <v>1724.1979675800694</v>
      </c>
      <c r="H57" s="15">
        <f>SUMIFS('SO2'!I:I,'SO2'!$B:$B,$A57,'SO2'!$A:$A,"BIOESO2")+SUMIFS('SO2'!I:I,'SO2'!$B:$B,$A57,'SO2'!$A:$A,"COMSO2")+SUMIFS('SO2'!I:I,'SO2'!$B:$B,$A57,'SO2'!$A:$A,"ELCSO2")+SUMIFS('SO2'!I:I,'SO2'!$B:$B,$A57,'SO2'!$A:$A,"ETHSO2")+SUMIFS('SO2'!I:I,'SO2'!$B:$B,$A57,'SO2'!$A:$A,"INDSO2")+SUMIFS('SO2'!I:I,'SO2'!$B:$B,$A57,'SO2'!$A:$A,"REFSO2")+SUMIFS('SO2'!I:I,'SO2'!$B:$B,$A57,'SO2'!$A:$A,"RESSO2")+SUMIFS('SO2'!I:I,'SO2'!$B:$B,$A57,'SO2'!$A:$A,"RSSSO2")+SUMIFS('SO2'!I:I,'SO2'!$B:$B,$A57,'SO2'!$A:$A,"TRNSO2")</f>
        <v>1599.3402153347824</v>
      </c>
      <c r="I57" s="15">
        <f>SUMIFS('SO2'!J:J,'SO2'!$B:$B,$A57,'SO2'!$A:$A,"BIOESO2")+SUMIFS('SO2'!J:J,'SO2'!$B:$B,$A57,'SO2'!$A:$A,"COMSO2")+SUMIFS('SO2'!J:J,'SO2'!$B:$B,$A57,'SO2'!$A:$A,"ELCSO2")+SUMIFS('SO2'!J:J,'SO2'!$B:$B,$A57,'SO2'!$A:$A,"ETHSO2")+SUMIFS('SO2'!J:J,'SO2'!$B:$B,$A57,'SO2'!$A:$A,"INDSO2")+SUMIFS('SO2'!J:J,'SO2'!$B:$B,$A57,'SO2'!$A:$A,"REFSO2")+SUMIFS('SO2'!J:J,'SO2'!$B:$B,$A57,'SO2'!$A:$A,"RESSO2")+SUMIFS('SO2'!J:J,'SO2'!$B:$B,$A57,'SO2'!$A:$A,"RSSSO2")+SUMIFS('SO2'!J:J,'SO2'!$B:$B,$A57,'SO2'!$A:$A,"TRNSO2")</f>
        <v>1348.6950323501442</v>
      </c>
      <c r="J57" s="15">
        <f>SUMIFS('SO2'!K:K,'SO2'!$B:$B,$A57,'SO2'!$A:$A,"BIOESO2")+SUMIFS('SO2'!K:K,'SO2'!$B:$B,$A57,'SO2'!$A:$A,"COMSO2")+SUMIFS('SO2'!K:K,'SO2'!$B:$B,$A57,'SO2'!$A:$A,"ELCSO2")+SUMIFS('SO2'!K:K,'SO2'!$B:$B,$A57,'SO2'!$A:$A,"ETHSO2")+SUMIFS('SO2'!K:K,'SO2'!$B:$B,$A57,'SO2'!$A:$A,"INDSO2")+SUMIFS('SO2'!K:K,'SO2'!$B:$B,$A57,'SO2'!$A:$A,"REFSO2")+SUMIFS('SO2'!K:K,'SO2'!$B:$B,$A57,'SO2'!$A:$A,"RESSO2")+SUMIFS('SO2'!K:K,'SO2'!$B:$B,$A57,'SO2'!$A:$A,"RSSSO2")+SUMIFS('SO2'!K:K,'SO2'!$B:$B,$A57,'SO2'!$A:$A,"TRNSO2")</f>
        <v>1296.0935618984993</v>
      </c>
      <c r="K57" s="15">
        <f>SUMIFS('SO2'!L:L,'SO2'!$B:$B,$A57,'SO2'!$A:$A,"BIOESO2")+SUMIFS('SO2'!L:L,'SO2'!$B:$B,$A57,'SO2'!$A:$A,"COMSO2")+SUMIFS('SO2'!L:L,'SO2'!$B:$B,$A57,'SO2'!$A:$A,"ELCSO2")+SUMIFS('SO2'!L:L,'SO2'!$B:$B,$A57,'SO2'!$A:$A,"ETHSO2")+SUMIFS('SO2'!L:L,'SO2'!$B:$B,$A57,'SO2'!$A:$A,"INDSO2")+SUMIFS('SO2'!L:L,'SO2'!$B:$B,$A57,'SO2'!$A:$A,"REFSO2")+SUMIFS('SO2'!L:L,'SO2'!$B:$B,$A57,'SO2'!$A:$A,"RESSO2")+SUMIFS('SO2'!L:L,'SO2'!$B:$B,$A57,'SO2'!$A:$A,"RSSSO2")+SUMIFS('SO2'!L:L,'SO2'!$B:$B,$A57,'SO2'!$A:$A,"TRNSO2")</f>
        <v>1220.8126058971015</v>
      </c>
    </row>
    <row r="58" spans="1:11" x14ac:dyDescent="0.25">
      <c r="A58" s="2" t="s">
        <v>188</v>
      </c>
      <c r="B58" s="15">
        <f>SUMIFS('SO2'!C:C,'SO2'!$B:$B,$A58,'SO2'!$A:$A,"BIOESO2")+SUMIFS('SO2'!C:C,'SO2'!$B:$B,$A58,'SO2'!$A:$A,"COMSO2")+SUMIFS('SO2'!C:C,'SO2'!$B:$B,$A58,'SO2'!$A:$A,"ELCSO2")+SUMIFS('SO2'!C:C,'SO2'!$B:$B,$A58,'SO2'!$A:$A,"ETHSO2")+SUMIFS('SO2'!C:C,'SO2'!$B:$B,$A58,'SO2'!$A:$A,"INDSO2")+SUMIFS('SO2'!C:C,'SO2'!$B:$B,$A58,'SO2'!$A:$A,"REFSO2")+SUMIFS('SO2'!C:C,'SO2'!$B:$B,$A58,'SO2'!$A:$A,"RESSO2")+SUMIFS('SO2'!C:C,'SO2'!$B:$B,$A58,'SO2'!$A:$A,"RSSSO2")+SUMIFS('SO2'!C:C,'SO2'!$B:$B,$A58,'SO2'!$A:$A,"TRNSO2")</f>
        <v>7219.9676916238959</v>
      </c>
      <c r="C58" s="15">
        <f>SUMIFS('SO2'!D:D,'SO2'!$B:$B,$A58,'SO2'!$A:$A,"BIOESO2")+SUMIFS('SO2'!D:D,'SO2'!$B:$B,$A58,'SO2'!$A:$A,"COMSO2")+SUMIFS('SO2'!D:D,'SO2'!$B:$B,$A58,'SO2'!$A:$A,"ELCSO2")+SUMIFS('SO2'!D:D,'SO2'!$B:$B,$A58,'SO2'!$A:$A,"ETHSO2")+SUMIFS('SO2'!D:D,'SO2'!$B:$B,$A58,'SO2'!$A:$A,"INDSO2")+SUMIFS('SO2'!D:D,'SO2'!$B:$B,$A58,'SO2'!$A:$A,"REFSO2")+SUMIFS('SO2'!D:D,'SO2'!$B:$B,$A58,'SO2'!$A:$A,"RESSO2")+SUMIFS('SO2'!D:D,'SO2'!$B:$B,$A58,'SO2'!$A:$A,"RSSSO2")+SUMIFS('SO2'!D:D,'SO2'!$B:$B,$A58,'SO2'!$A:$A,"TRNSO2")</f>
        <v>5811.7665574804287</v>
      </c>
      <c r="D58" s="15">
        <f>SUMIFS('SO2'!E:E,'SO2'!$B:$B,$A58,'SO2'!$A:$A,"BIOESO2")+SUMIFS('SO2'!E:E,'SO2'!$B:$B,$A58,'SO2'!$A:$A,"COMSO2")+SUMIFS('SO2'!E:E,'SO2'!$B:$B,$A58,'SO2'!$A:$A,"ELCSO2")+SUMIFS('SO2'!E:E,'SO2'!$B:$B,$A58,'SO2'!$A:$A,"ETHSO2")+SUMIFS('SO2'!E:E,'SO2'!$B:$B,$A58,'SO2'!$A:$A,"INDSO2")+SUMIFS('SO2'!E:E,'SO2'!$B:$B,$A58,'SO2'!$A:$A,"REFSO2")+SUMIFS('SO2'!E:E,'SO2'!$B:$B,$A58,'SO2'!$A:$A,"RESSO2")+SUMIFS('SO2'!E:E,'SO2'!$B:$B,$A58,'SO2'!$A:$A,"RSSSO2")+SUMIFS('SO2'!E:E,'SO2'!$B:$B,$A58,'SO2'!$A:$A,"TRNSO2")</f>
        <v>3222.4138503905269</v>
      </c>
      <c r="E58" s="15">
        <f>SUMIFS('SO2'!F:F,'SO2'!$B:$B,$A58,'SO2'!$A:$A,"BIOESO2")+SUMIFS('SO2'!F:F,'SO2'!$B:$B,$A58,'SO2'!$A:$A,"COMSO2")+SUMIFS('SO2'!F:F,'SO2'!$B:$B,$A58,'SO2'!$A:$A,"ELCSO2")+SUMIFS('SO2'!F:F,'SO2'!$B:$B,$A58,'SO2'!$A:$A,"ETHSO2")+SUMIFS('SO2'!F:F,'SO2'!$B:$B,$A58,'SO2'!$A:$A,"INDSO2")+SUMIFS('SO2'!F:F,'SO2'!$B:$B,$A58,'SO2'!$A:$A,"REFSO2")+SUMIFS('SO2'!F:F,'SO2'!$B:$B,$A58,'SO2'!$A:$A,"RESSO2")+SUMIFS('SO2'!F:F,'SO2'!$B:$B,$A58,'SO2'!$A:$A,"RSSSO2")+SUMIFS('SO2'!F:F,'SO2'!$B:$B,$A58,'SO2'!$A:$A,"TRNSO2")</f>
        <v>2911.1244273278371</v>
      </c>
      <c r="F58" s="15">
        <f>SUMIFS('SO2'!G:G,'SO2'!$B:$B,$A58,'SO2'!$A:$A,"BIOESO2")+SUMIFS('SO2'!G:G,'SO2'!$B:$B,$A58,'SO2'!$A:$A,"COMSO2")+SUMIFS('SO2'!G:G,'SO2'!$B:$B,$A58,'SO2'!$A:$A,"ELCSO2")+SUMIFS('SO2'!G:G,'SO2'!$B:$B,$A58,'SO2'!$A:$A,"ETHSO2")+SUMIFS('SO2'!G:G,'SO2'!$B:$B,$A58,'SO2'!$A:$A,"INDSO2")+SUMIFS('SO2'!G:G,'SO2'!$B:$B,$A58,'SO2'!$A:$A,"REFSO2")+SUMIFS('SO2'!G:G,'SO2'!$B:$B,$A58,'SO2'!$A:$A,"RESSO2")+SUMIFS('SO2'!G:G,'SO2'!$B:$B,$A58,'SO2'!$A:$A,"RSSSO2")+SUMIFS('SO2'!G:G,'SO2'!$B:$B,$A58,'SO2'!$A:$A,"TRNSO2")</f>
        <v>2220.1450461026607</v>
      </c>
      <c r="G58" s="15">
        <f>SUMIFS('SO2'!H:H,'SO2'!$B:$B,$A58,'SO2'!$A:$A,"BIOESO2")+SUMIFS('SO2'!H:H,'SO2'!$B:$B,$A58,'SO2'!$A:$A,"COMSO2")+SUMIFS('SO2'!H:H,'SO2'!$B:$B,$A58,'SO2'!$A:$A,"ELCSO2")+SUMIFS('SO2'!H:H,'SO2'!$B:$B,$A58,'SO2'!$A:$A,"ETHSO2")+SUMIFS('SO2'!H:H,'SO2'!$B:$B,$A58,'SO2'!$A:$A,"INDSO2")+SUMIFS('SO2'!H:H,'SO2'!$B:$B,$A58,'SO2'!$A:$A,"REFSO2")+SUMIFS('SO2'!H:H,'SO2'!$B:$B,$A58,'SO2'!$A:$A,"RESSO2")+SUMIFS('SO2'!H:H,'SO2'!$B:$B,$A58,'SO2'!$A:$A,"RSSSO2")+SUMIFS('SO2'!H:H,'SO2'!$B:$B,$A58,'SO2'!$A:$A,"TRNSO2")</f>
        <v>1722.5328516700843</v>
      </c>
      <c r="H58" s="15">
        <f>SUMIFS('SO2'!I:I,'SO2'!$B:$B,$A58,'SO2'!$A:$A,"BIOESO2")+SUMIFS('SO2'!I:I,'SO2'!$B:$B,$A58,'SO2'!$A:$A,"COMSO2")+SUMIFS('SO2'!I:I,'SO2'!$B:$B,$A58,'SO2'!$A:$A,"ELCSO2")+SUMIFS('SO2'!I:I,'SO2'!$B:$B,$A58,'SO2'!$A:$A,"ETHSO2")+SUMIFS('SO2'!I:I,'SO2'!$B:$B,$A58,'SO2'!$A:$A,"INDSO2")+SUMIFS('SO2'!I:I,'SO2'!$B:$B,$A58,'SO2'!$A:$A,"REFSO2")+SUMIFS('SO2'!I:I,'SO2'!$B:$B,$A58,'SO2'!$A:$A,"RESSO2")+SUMIFS('SO2'!I:I,'SO2'!$B:$B,$A58,'SO2'!$A:$A,"RSSSO2")+SUMIFS('SO2'!I:I,'SO2'!$B:$B,$A58,'SO2'!$A:$A,"TRNSO2")</f>
        <v>1600.3285365961694</v>
      </c>
      <c r="I58" s="15">
        <f>SUMIFS('SO2'!J:J,'SO2'!$B:$B,$A58,'SO2'!$A:$A,"BIOESO2")+SUMIFS('SO2'!J:J,'SO2'!$B:$B,$A58,'SO2'!$A:$A,"COMSO2")+SUMIFS('SO2'!J:J,'SO2'!$B:$B,$A58,'SO2'!$A:$A,"ELCSO2")+SUMIFS('SO2'!J:J,'SO2'!$B:$B,$A58,'SO2'!$A:$A,"ETHSO2")+SUMIFS('SO2'!J:J,'SO2'!$B:$B,$A58,'SO2'!$A:$A,"INDSO2")+SUMIFS('SO2'!J:J,'SO2'!$B:$B,$A58,'SO2'!$A:$A,"REFSO2")+SUMIFS('SO2'!J:J,'SO2'!$B:$B,$A58,'SO2'!$A:$A,"RESSO2")+SUMIFS('SO2'!J:J,'SO2'!$B:$B,$A58,'SO2'!$A:$A,"RSSSO2")+SUMIFS('SO2'!J:J,'SO2'!$B:$B,$A58,'SO2'!$A:$A,"TRNSO2")</f>
        <v>1349.9891445642111</v>
      </c>
      <c r="J58" s="15">
        <f>SUMIFS('SO2'!K:K,'SO2'!$B:$B,$A58,'SO2'!$A:$A,"BIOESO2")+SUMIFS('SO2'!K:K,'SO2'!$B:$B,$A58,'SO2'!$A:$A,"COMSO2")+SUMIFS('SO2'!K:K,'SO2'!$B:$B,$A58,'SO2'!$A:$A,"ELCSO2")+SUMIFS('SO2'!K:K,'SO2'!$B:$B,$A58,'SO2'!$A:$A,"ETHSO2")+SUMIFS('SO2'!K:K,'SO2'!$B:$B,$A58,'SO2'!$A:$A,"INDSO2")+SUMIFS('SO2'!K:K,'SO2'!$B:$B,$A58,'SO2'!$A:$A,"REFSO2")+SUMIFS('SO2'!K:K,'SO2'!$B:$B,$A58,'SO2'!$A:$A,"RESSO2")+SUMIFS('SO2'!K:K,'SO2'!$B:$B,$A58,'SO2'!$A:$A,"RSSSO2")+SUMIFS('SO2'!K:K,'SO2'!$B:$B,$A58,'SO2'!$A:$A,"TRNSO2")</f>
        <v>1297.028329259666</v>
      </c>
      <c r="K58" s="15">
        <f>SUMIFS('SO2'!L:L,'SO2'!$B:$B,$A58,'SO2'!$A:$A,"BIOESO2")+SUMIFS('SO2'!L:L,'SO2'!$B:$B,$A58,'SO2'!$A:$A,"COMSO2")+SUMIFS('SO2'!L:L,'SO2'!$B:$B,$A58,'SO2'!$A:$A,"ELCSO2")+SUMIFS('SO2'!L:L,'SO2'!$B:$B,$A58,'SO2'!$A:$A,"ETHSO2")+SUMIFS('SO2'!L:L,'SO2'!$B:$B,$A58,'SO2'!$A:$A,"INDSO2")+SUMIFS('SO2'!L:L,'SO2'!$B:$B,$A58,'SO2'!$A:$A,"REFSO2")+SUMIFS('SO2'!L:L,'SO2'!$B:$B,$A58,'SO2'!$A:$A,"RESSO2")+SUMIFS('SO2'!L:L,'SO2'!$B:$B,$A58,'SO2'!$A:$A,"RSSSO2")+SUMIFS('SO2'!L:L,'SO2'!$B:$B,$A58,'SO2'!$A:$A,"TRNSO2")</f>
        <v>1219.3600056774721</v>
      </c>
    </row>
    <row r="59" spans="1:11" x14ac:dyDescent="0.25">
      <c r="A59" s="2" t="s">
        <v>189</v>
      </c>
      <c r="B59" s="15">
        <f>SUMIFS('SO2'!C:C,'SO2'!$B:$B,$A59,'SO2'!$A:$A,"BIOESO2")+SUMIFS('SO2'!C:C,'SO2'!$B:$B,$A59,'SO2'!$A:$A,"COMSO2")+SUMIFS('SO2'!C:C,'SO2'!$B:$B,$A59,'SO2'!$A:$A,"ELCSO2")+SUMIFS('SO2'!C:C,'SO2'!$B:$B,$A59,'SO2'!$A:$A,"ETHSO2")+SUMIFS('SO2'!C:C,'SO2'!$B:$B,$A59,'SO2'!$A:$A,"INDSO2")+SUMIFS('SO2'!C:C,'SO2'!$B:$B,$A59,'SO2'!$A:$A,"REFSO2")+SUMIFS('SO2'!C:C,'SO2'!$B:$B,$A59,'SO2'!$A:$A,"RESSO2")+SUMIFS('SO2'!C:C,'SO2'!$B:$B,$A59,'SO2'!$A:$A,"RSSSO2")+SUMIFS('SO2'!C:C,'SO2'!$B:$B,$A59,'SO2'!$A:$A,"TRNSO2")</f>
        <v>7219.9676916238959</v>
      </c>
      <c r="C59" s="15">
        <f>SUMIFS('SO2'!D:D,'SO2'!$B:$B,$A59,'SO2'!$A:$A,"BIOESO2")+SUMIFS('SO2'!D:D,'SO2'!$B:$B,$A59,'SO2'!$A:$A,"COMSO2")+SUMIFS('SO2'!D:D,'SO2'!$B:$B,$A59,'SO2'!$A:$A,"ELCSO2")+SUMIFS('SO2'!D:D,'SO2'!$B:$B,$A59,'SO2'!$A:$A,"ETHSO2")+SUMIFS('SO2'!D:D,'SO2'!$B:$B,$A59,'SO2'!$A:$A,"INDSO2")+SUMIFS('SO2'!D:D,'SO2'!$B:$B,$A59,'SO2'!$A:$A,"REFSO2")+SUMIFS('SO2'!D:D,'SO2'!$B:$B,$A59,'SO2'!$A:$A,"RESSO2")+SUMIFS('SO2'!D:D,'SO2'!$B:$B,$A59,'SO2'!$A:$A,"RSSSO2")+SUMIFS('SO2'!D:D,'SO2'!$B:$B,$A59,'SO2'!$A:$A,"TRNSO2")</f>
        <v>5811.7665574804287</v>
      </c>
      <c r="D59" s="15">
        <f>SUMIFS('SO2'!E:E,'SO2'!$B:$B,$A59,'SO2'!$A:$A,"BIOESO2")+SUMIFS('SO2'!E:E,'SO2'!$B:$B,$A59,'SO2'!$A:$A,"COMSO2")+SUMIFS('SO2'!E:E,'SO2'!$B:$B,$A59,'SO2'!$A:$A,"ELCSO2")+SUMIFS('SO2'!E:E,'SO2'!$B:$B,$A59,'SO2'!$A:$A,"ETHSO2")+SUMIFS('SO2'!E:E,'SO2'!$B:$B,$A59,'SO2'!$A:$A,"INDSO2")+SUMIFS('SO2'!E:E,'SO2'!$B:$B,$A59,'SO2'!$A:$A,"REFSO2")+SUMIFS('SO2'!E:E,'SO2'!$B:$B,$A59,'SO2'!$A:$A,"RESSO2")+SUMIFS('SO2'!E:E,'SO2'!$B:$B,$A59,'SO2'!$A:$A,"RSSSO2")+SUMIFS('SO2'!E:E,'SO2'!$B:$B,$A59,'SO2'!$A:$A,"TRNSO2")</f>
        <v>3222.4138503905269</v>
      </c>
      <c r="E59" s="15">
        <f>SUMIFS('SO2'!F:F,'SO2'!$B:$B,$A59,'SO2'!$A:$A,"BIOESO2")+SUMIFS('SO2'!F:F,'SO2'!$B:$B,$A59,'SO2'!$A:$A,"COMSO2")+SUMIFS('SO2'!F:F,'SO2'!$B:$B,$A59,'SO2'!$A:$A,"ELCSO2")+SUMIFS('SO2'!F:F,'SO2'!$B:$B,$A59,'SO2'!$A:$A,"ETHSO2")+SUMIFS('SO2'!F:F,'SO2'!$B:$B,$A59,'SO2'!$A:$A,"INDSO2")+SUMIFS('SO2'!F:F,'SO2'!$B:$B,$A59,'SO2'!$A:$A,"REFSO2")+SUMIFS('SO2'!F:F,'SO2'!$B:$B,$A59,'SO2'!$A:$A,"RESSO2")+SUMIFS('SO2'!F:F,'SO2'!$B:$B,$A59,'SO2'!$A:$A,"RSSSO2")+SUMIFS('SO2'!F:F,'SO2'!$B:$B,$A59,'SO2'!$A:$A,"TRNSO2")</f>
        <v>2911.124427327838</v>
      </c>
      <c r="F59" s="15">
        <f>SUMIFS('SO2'!G:G,'SO2'!$B:$B,$A59,'SO2'!$A:$A,"BIOESO2")+SUMIFS('SO2'!G:G,'SO2'!$B:$B,$A59,'SO2'!$A:$A,"COMSO2")+SUMIFS('SO2'!G:G,'SO2'!$B:$B,$A59,'SO2'!$A:$A,"ELCSO2")+SUMIFS('SO2'!G:G,'SO2'!$B:$B,$A59,'SO2'!$A:$A,"ETHSO2")+SUMIFS('SO2'!G:G,'SO2'!$B:$B,$A59,'SO2'!$A:$A,"INDSO2")+SUMIFS('SO2'!G:G,'SO2'!$B:$B,$A59,'SO2'!$A:$A,"REFSO2")+SUMIFS('SO2'!G:G,'SO2'!$B:$B,$A59,'SO2'!$A:$A,"RESSO2")+SUMIFS('SO2'!G:G,'SO2'!$B:$B,$A59,'SO2'!$A:$A,"RSSSO2")+SUMIFS('SO2'!G:G,'SO2'!$B:$B,$A59,'SO2'!$A:$A,"TRNSO2")</f>
        <v>2220.1450461026566</v>
      </c>
      <c r="G59" s="15">
        <f>SUMIFS('SO2'!H:H,'SO2'!$B:$B,$A59,'SO2'!$A:$A,"BIOESO2")+SUMIFS('SO2'!H:H,'SO2'!$B:$B,$A59,'SO2'!$A:$A,"COMSO2")+SUMIFS('SO2'!H:H,'SO2'!$B:$B,$A59,'SO2'!$A:$A,"ELCSO2")+SUMIFS('SO2'!H:H,'SO2'!$B:$B,$A59,'SO2'!$A:$A,"ETHSO2")+SUMIFS('SO2'!H:H,'SO2'!$B:$B,$A59,'SO2'!$A:$A,"INDSO2")+SUMIFS('SO2'!H:H,'SO2'!$B:$B,$A59,'SO2'!$A:$A,"REFSO2")+SUMIFS('SO2'!H:H,'SO2'!$B:$B,$A59,'SO2'!$A:$A,"RESSO2")+SUMIFS('SO2'!H:H,'SO2'!$B:$B,$A59,'SO2'!$A:$A,"RSSSO2")+SUMIFS('SO2'!H:H,'SO2'!$B:$B,$A59,'SO2'!$A:$A,"TRNSO2")</f>
        <v>1722.5328516700838</v>
      </c>
      <c r="H59" s="15">
        <f>SUMIFS('SO2'!I:I,'SO2'!$B:$B,$A59,'SO2'!$A:$A,"BIOESO2")+SUMIFS('SO2'!I:I,'SO2'!$B:$B,$A59,'SO2'!$A:$A,"COMSO2")+SUMIFS('SO2'!I:I,'SO2'!$B:$B,$A59,'SO2'!$A:$A,"ELCSO2")+SUMIFS('SO2'!I:I,'SO2'!$B:$B,$A59,'SO2'!$A:$A,"ETHSO2")+SUMIFS('SO2'!I:I,'SO2'!$B:$B,$A59,'SO2'!$A:$A,"INDSO2")+SUMIFS('SO2'!I:I,'SO2'!$B:$B,$A59,'SO2'!$A:$A,"REFSO2")+SUMIFS('SO2'!I:I,'SO2'!$B:$B,$A59,'SO2'!$A:$A,"RESSO2")+SUMIFS('SO2'!I:I,'SO2'!$B:$B,$A59,'SO2'!$A:$A,"RSSSO2")+SUMIFS('SO2'!I:I,'SO2'!$B:$B,$A59,'SO2'!$A:$A,"TRNSO2")</f>
        <v>1600.328536596169</v>
      </c>
      <c r="I59" s="15">
        <f>SUMIFS('SO2'!J:J,'SO2'!$B:$B,$A59,'SO2'!$A:$A,"BIOESO2")+SUMIFS('SO2'!J:J,'SO2'!$B:$B,$A59,'SO2'!$A:$A,"COMSO2")+SUMIFS('SO2'!J:J,'SO2'!$B:$B,$A59,'SO2'!$A:$A,"ELCSO2")+SUMIFS('SO2'!J:J,'SO2'!$B:$B,$A59,'SO2'!$A:$A,"ETHSO2")+SUMIFS('SO2'!J:J,'SO2'!$B:$B,$A59,'SO2'!$A:$A,"INDSO2")+SUMIFS('SO2'!J:J,'SO2'!$B:$B,$A59,'SO2'!$A:$A,"REFSO2")+SUMIFS('SO2'!J:J,'SO2'!$B:$B,$A59,'SO2'!$A:$A,"RESSO2")+SUMIFS('SO2'!J:J,'SO2'!$B:$B,$A59,'SO2'!$A:$A,"RSSSO2")+SUMIFS('SO2'!J:J,'SO2'!$B:$B,$A59,'SO2'!$A:$A,"TRNSO2")</f>
        <v>1349.9891445641927</v>
      </c>
      <c r="J59" s="15">
        <f>SUMIFS('SO2'!K:K,'SO2'!$B:$B,$A59,'SO2'!$A:$A,"BIOESO2")+SUMIFS('SO2'!K:K,'SO2'!$B:$B,$A59,'SO2'!$A:$A,"COMSO2")+SUMIFS('SO2'!K:K,'SO2'!$B:$B,$A59,'SO2'!$A:$A,"ELCSO2")+SUMIFS('SO2'!K:K,'SO2'!$B:$B,$A59,'SO2'!$A:$A,"ETHSO2")+SUMIFS('SO2'!K:K,'SO2'!$B:$B,$A59,'SO2'!$A:$A,"INDSO2")+SUMIFS('SO2'!K:K,'SO2'!$B:$B,$A59,'SO2'!$A:$A,"REFSO2")+SUMIFS('SO2'!K:K,'SO2'!$B:$B,$A59,'SO2'!$A:$A,"RESSO2")+SUMIFS('SO2'!K:K,'SO2'!$B:$B,$A59,'SO2'!$A:$A,"RSSSO2")+SUMIFS('SO2'!K:K,'SO2'!$B:$B,$A59,'SO2'!$A:$A,"TRNSO2")</f>
        <v>1297.028329259648</v>
      </c>
      <c r="K59" s="15">
        <f>SUMIFS('SO2'!L:L,'SO2'!$B:$B,$A59,'SO2'!$A:$A,"BIOESO2")+SUMIFS('SO2'!L:L,'SO2'!$B:$B,$A59,'SO2'!$A:$A,"COMSO2")+SUMIFS('SO2'!L:L,'SO2'!$B:$B,$A59,'SO2'!$A:$A,"ELCSO2")+SUMIFS('SO2'!L:L,'SO2'!$B:$B,$A59,'SO2'!$A:$A,"ETHSO2")+SUMIFS('SO2'!L:L,'SO2'!$B:$B,$A59,'SO2'!$A:$A,"INDSO2")+SUMIFS('SO2'!L:L,'SO2'!$B:$B,$A59,'SO2'!$A:$A,"REFSO2")+SUMIFS('SO2'!L:L,'SO2'!$B:$B,$A59,'SO2'!$A:$A,"RESSO2")+SUMIFS('SO2'!L:L,'SO2'!$B:$B,$A59,'SO2'!$A:$A,"RSSSO2")+SUMIFS('SO2'!L:L,'SO2'!$B:$B,$A59,'SO2'!$A:$A,"TRNSO2")</f>
        <v>1219.3600056774287</v>
      </c>
    </row>
    <row r="60" spans="1:11" x14ac:dyDescent="0.25">
      <c r="A60" s="2" t="s">
        <v>190</v>
      </c>
      <c r="B60" s="15">
        <f>SUMIFS('SO2'!C:C,'SO2'!$B:$B,$A60,'SO2'!$A:$A,"BIOESO2")+SUMIFS('SO2'!C:C,'SO2'!$B:$B,$A60,'SO2'!$A:$A,"COMSO2")+SUMIFS('SO2'!C:C,'SO2'!$B:$B,$A60,'SO2'!$A:$A,"ELCSO2")+SUMIFS('SO2'!C:C,'SO2'!$B:$B,$A60,'SO2'!$A:$A,"ETHSO2")+SUMIFS('SO2'!C:C,'SO2'!$B:$B,$A60,'SO2'!$A:$A,"INDSO2")+SUMIFS('SO2'!C:C,'SO2'!$B:$B,$A60,'SO2'!$A:$A,"REFSO2")+SUMIFS('SO2'!C:C,'SO2'!$B:$B,$A60,'SO2'!$A:$A,"RESSO2")+SUMIFS('SO2'!C:C,'SO2'!$B:$B,$A60,'SO2'!$A:$A,"RSSSO2")+SUMIFS('SO2'!C:C,'SO2'!$B:$B,$A60,'SO2'!$A:$A,"TRNSO2")</f>
        <v>7219.9676916238959</v>
      </c>
      <c r="C60" s="15">
        <f>SUMIFS('SO2'!D:D,'SO2'!$B:$B,$A60,'SO2'!$A:$A,"BIOESO2")+SUMIFS('SO2'!D:D,'SO2'!$B:$B,$A60,'SO2'!$A:$A,"COMSO2")+SUMIFS('SO2'!D:D,'SO2'!$B:$B,$A60,'SO2'!$A:$A,"ELCSO2")+SUMIFS('SO2'!D:D,'SO2'!$B:$B,$A60,'SO2'!$A:$A,"ETHSO2")+SUMIFS('SO2'!D:D,'SO2'!$B:$B,$A60,'SO2'!$A:$A,"INDSO2")+SUMIFS('SO2'!D:D,'SO2'!$B:$B,$A60,'SO2'!$A:$A,"REFSO2")+SUMIFS('SO2'!D:D,'SO2'!$B:$B,$A60,'SO2'!$A:$A,"RESSO2")+SUMIFS('SO2'!D:D,'SO2'!$B:$B,$A60,'SO2'!$A:$A,"RSSSO2")+SUMIFS('SO2'!D:D,'SO2'!$B:$B,$A60,'SO2'!$A:$A,"TRNSO2")</f>
        <v>5811.7665574804287</v>
      </c>
      <c r="D60" s="15">
        <f>SUMIFS('SO2'!E:E,'SO2'!$B:$B,$A60,'SO2'!$A:$A,"BIOESO2")+SUMIFS('SO2'!E:E,'SO2'!$B:$B,$A60,'SO2'!$A:$A,"COMSO2")+SUMIFS('SO2'!E:E,'SO2'!$B:$B,$A60,'SO2'!$A:$A,"ELCSO2")+SUMIFS('SO2'!E:E,'SO2'!$B:$B,$A60,'SO2'!$A:$A,"ETHSO2")+SUMIFS('SO2'!E:E,'SO2'!$B:$B,$A60,'SO2'!$A:$A,"INDSO2")+SUMIFS('SO2'!E:E,'SO2'!$B:$B,$A60,'SO2'!$A:$A,"REFSO2")+SUMIFS('SO2'!E:E,'SO2'!$B:$B,$A60,'SO2'!$A:$A,"RESSO2")+SUMIFS('SO2'!E:E,'SO2'!$B:$B,$A60,'SO2'!$A:$A,"RSSSO2")+SUMIFS('SO2'!E:E,'SO2'!$B:$B,$A60,'SO2'!$A:$A,"TRNSO2")</f>
        <v>3221.4253949100494</v>
      </c>
      <c r="E60" s="15">
        <f>SUMIFS('SO2'!F:F,'SO2'!$B:$B,$A60,'SO2'!$A:$A,"BIOESO2")+SUMIFS('SO2'!F:F,'SO2'!$B:$B,$A60,'SO2'!$A:$A,"COMSO2")+SUMIFS('SO2'!F:F,'SO2'!$B:$B,$A60,'SO2'!$A:$A,"ELCSO2")+SUMIFS('SO2'!F:F,'SO2'!$B:$B,$A60,'SO2'!$A:$A,"ETHSO2")+SUMIFS('SO2'!F:F,'SO2'!$B:$B,$A60,'SO2'!$A:$A,"INDSO2")+SUMIFS('SO2'!F:F,'SO2'!$B:$B,$A60,'SO2'!$A:$A,"REFSO2")+SUMIFS('SO2'!F:F,'SO2'!$B:$B,$A60,'SO2'!$A:$A,"RESSO2")+SUMIFS('SO2'!F:F,'SO2'!$B:$B,$A60,'SO2'!$A:$A,"RSSSO2")+SUMIFS('SO2'!F:F,'SO2'!$B:$B,$A60,'SO2'!$A:$A,"TRNSO2")</f>
        <v>2911.0621309571725</v>
      </c>
      <c r="F60" s="15">
        <f>SUMIFS('SO2'!G:G,'SO2'!$B:$B,$A60,'SO2'!$A:$A,"BIOESO2")+SUMIFS('SO2'!G:G,'SO2'!$B:$B,$A60,'SO2'!$A:$A,"COMSO2")+SUMIFS('SO2'!G:G,'SO2'!$B:$B,$A60,'SO2'!$A:$A,"ELCSO2")+SUMIFS('SO2'!G:G,'SO2'!$B:$B,$A60,'SO2'!$A:$A,"ETHSO2")+SUMIFS('SO2'!G:G,'SO2'!$B:$B,$A60,'SO2'!$A:$A,"INDSO2")+SUMIFS('SO2'!G:G,'SO2'!$B:$B,$A60,'SO2'!$A:$A,"REFSO2")+SUMIFS('SO2'!G:G,'SO2'!$B:$B,$A60,'SO2'!$A:$A,"RESSO2")+SUMIFS('SO2'!G:G,'SO2'!$B:$B,$A60,'SO2'!$A:$A,"RSSSO2")+SUMIFS('SO2'!G:G,'SO2'!$B:$B,$A60,'SO2'!$A:$A,"TRNSO2")</f>
        <v>2220.1477896434844</v>
      </c>
      <c r="G60" s="15">
        <f>SUMIFS('SO2'!H:H,'SO2'!$B:$B,$A60,'SO2'!$A:$A,"BIOESO2")+SUMIFS('SO2'!H:H,'SO2'!$B:$B,$A60,'SO2'!$A:$A,"COMSO2")+SUMIFS('SO2'!H:H,'SO2'!$B:$B,$A60,'SO2'!$A:$A,"ELCSO2")+SUMIFS('SO2'!H:H,'SO2'!$B:$B,$A60,'SO2'!$A:$A,"ETHSO2")+SUMIFS('SO2'!H:H,'SO2'!$B:$B,$A60,'SO2'!$A:$A,"INDSO2")+SUMIFS('SO2'!H:H,'SO2'!$B:$B,$A60,'SO2'!$A:$A,"REFSO2")+SUMIFS('SO2'!H:H,'SO2'!$B:$B,$A60,'SO2'!$A:$A,"RESSO2")+SUMIFS('SO2'!H:H,'SO2'!$B:$B,$A60,'SO2'!$A:$A,"RSSSO2")+SUMIFS('SO2'!H:H,'SO2'!$B:$B,$A60,'SO2'!$A:$A,"TRNSO2")</f>
        <v>1722.5328516701061</v>
      </c>
      <c r="H60" s="15">
        <f>SUMIFS('SO2'!I:I,'SO2'!$B:$B,$A60,'SO2'!$A:$A,"BIOESO2")+SUMIFS('SO2'!I:I,'SO2'!$B:$B,$A60,'SO2'!$A:$A,"COMSO2")+SUMIFS('SO2'!I:I,'SO2'!$B:$B,$A60,'SO2'!$A:$A,"ELCSO2")+SUMIFS('SO2'!I:I,'SO2'!$B:$B,$A60,'SO2'!$A:$A,"ETHSO2")+SUMIFS('SO2'!I:I,'SO2'!$B:$B,$A60,'SO2'!$A:$A,"INDSO2")+SUMIFS('SO2'!I:I,'SO2'!$B:$B,$A60,'SO2'!$A:$A,"REFSO2")+SUMIFS('SO2'!I:I,'SO2'!$B:$B,$A60,'SO2'!$A:$A,"RESSO2")+SUMIFS('SO2'!I:I,'SO2'!$B:$B,$A60,'SO2'!$A:$A,"RSSSO2")+SUMIFS('SO2'!I:I,'SO2'!$B:$B,$A60,'SO2'!$A:$A,"TRNSO2")</f>
        <v>1600.3285365961694</v>
      </c>
      <c r="I60" s="15">
        <f>SUMIFS('SO2'!J:J,'SO2'!$B:$B,$A60,'SO2'!$A:$A,"BIOESO2")+SUMIFS('SO2'!J:J,'SO2'!$B:$B,$A60,'SO2'!$A:$A,"COMSO2")+SUMIFS('SO2'!J:J,'SO2'!$B:$B,$A60,'SO2'!$A:$A,"ELCSO2")+SUMIFS('SO2'!J:J,'SO2'!$B:$B,$A60,'SO2'!$A:$A,"ETHSO2")+SUMIFS('SO2'!J:J,'SO2'!$B:$B,$A60,'SO2'!$A:$A,"INDSO2")+SUMIFS('SO2'!J:J,'SO2'!$B:$B,$A60,'SO2'!$A:$A,"REFSO2")+SUMIFS('SO2'!J:J,'SO2'!$B:$B,$A60,'SO2'!$A:$A,"RESSO2")+SUMIFS('SO2'!J:J,'SO2'!$B:$B,$A60,'SO2'!$A:$A,"RSSSO2")+SUMIFS('SO2'!J:J,'SO2'!$B:$B,$A60,'SO2'!$A:$A,"TRNSO2")</f>
        <v>1349.9891445327742</v>
      </c>
      <c r="J60" s="15">
        <f>SUMIFS('SO2'!K:K,'SO2'!$B:$B,$A60,'SO2'!$A:$A,"BIOESO2")+SUMIFS('SO2'!K:K,'SO2'!$B:$B,$A60,'SO2'!$A:$A,"COMSO2")+SUMIFS('SO2'!K:K,'SO2'!$B:$B,$A60,'SO2'!$A:$A,"ELCSO2")+SUMIFS('SO2'!K:K,'SO2'!$B:$B,$A60,'SO2'!$A:$A,"ETHSO2")+SUMIFS('SO2'!K:K,'SO2'!$B:$B,$A60,'SO2'!$A:$A,"INDSO2")+SUMIFS('SO2'!K:K,'SO2'!$B:$B,$A60,'SO2'!$A:$A,"REFSO2")+SUMIFS('SO2'!K:K,'SO2'!$B:$B,$A60,'SO2'!$A:$A,"RESSO2")+SUMIFS('SO2'!K:K,'SO2'!$B:$B,$A60,'SO2'!$A:$A,"RSSSO2")+SUMIFS('SO2'!K:K,'SO2'!$B:$B,$A60,'SO2'!$A:$A,"TRNSO2")</f>
        <v>1297.0283292282327</v>
      </c>
      <c r="K60" s="15">
        <f>SUMIFS('SO2'!L:L,'SO2'!$B:$B,$A60,'SO2'!$A:$A,"BIOESO2")+SUMIFS('SO2'!L:L,'SO2'!$B:$B,$A60,'SO2'!$A:$A,"COMSO2")+SUMIFS('SO2'!L:L,'SO2'!$B:$B,$A60,'SO2'!$A:$A,"ELCSO2")+SUMIFS('SO2'!L:L,'SO2'!$B:$B,$A60,'SO2'!$A:$A,"ETHSO2")+SUMIFS('SO2'!L:L,'SO2'!$B:$B,$A60,'SO2'!$A:$A,"INDSO2")+SUMIFS('SO2'!L:L,'SO2'!$B:$B,$A60,'SO2'!$A:$A,"REFSO2")+SUMIFS('SO2'!L:L,'SO2'!$B:$B,$A60,'SO2'!$A:$A,"RESSO2")+SUMIFS('SO2'!L:L,'SO2'!$B:$B,$A60,'SO2'!$A:$A,"RSSSO2")+SUMIFS('SO2'!L:L,'SO2'!$B:$B,$A60,'SO2'!$A:$A,"TRNSO2")</f>
        <v>1222.548487858365</v>
      </c>
    </row>
    <row r="61" spans="1:11" x14ac:dyDescent="0.25">
      <c r="A61" s="2" t="s">
        <v>191</v>
      </c>
      <c r="B61" s="15">
        <f>SUMIFS('SO2'!C:C,'SO2'!$B:$B,$A61,'SO2'!$A:$A,"BIOESO2")+SUMIFS('SO2'!C:C,'SO2'!$B:$B,$A61,'SO2'!$A:$A,"COMSO2")+SUMIFS('SO2'!C:C,'SO2'!$B:$B,$A61,'SO2'!$A:$A,"ELCSO2")+SUMIFS('SO2'!C:C,'SO2'!$B:$B,$A61,'SO2'!$A:$A,"ETHSO2")+SUMIFS('SO2'!C:C,'SO2'!$B:$B,$A61,'SO2'!$A:$A,"INDSO2")+SUMIFS('SO2'!C:C,'SO2'!$B:$B,$A61,'SO2'!$A:$A,"REFSO2")+SUMIFS('SO2'!C:C,'SO2'!$B:$B,$A61,'SO2'!$A:$A,"RESSO2")+SUMIFS('SO2'!C:C,'SO2'!$B:$B,$A61,'SO2'!$A:$A,"RSSSO2")+SUMIFS('SO2'!C:C,'SO2'!$B:$B,$A61,'SO2'!$A:$A,"TRNSO2")</f>
        <v>7222.2709841238639</v>
      </c>
      <c r="C61" s="15">
        <f>SUMIFS('SO2'!D:D,'SO2'!$B:$B,$A61,'SO2'!$A:$A,"BIOESO2")+SUMIFS('SO2'!D:D,'SO2'!$B:$B,$A61,'SO2'!$A:$A,"COMSO2")+SUMIFS('SO2'!D:D,'SO2'!$B:$B,$A61,'SO2'!$A:$A,"ELCSO2")+SUMIFS('SO2'!D:D,'SO2'!$B:$B,$A61,'SO2'!$A:$A,"ETHSO2")+SUMIFS('SO2'!D:D,'SO2'!$B:$B,$A61,'SO2'!$A:$A,"INDSO2")+SUMIFS('SO2'!D:D,'SO2'!$B:$B,$A61,'SO2'!$A:$A,"REFSO2")+SUMIFS('SO2'!D:D,'SO2'!$B:$B,$A61,'SO2'!$A:$A,"RESSO2")+SUMIFS('SO2'!D:D,'SO2'!$B:$B,$A61,'SO2'!$A:$A,"RSSSO2")+SUMIFS('SO2'!D:D,'SO2'!$B:$B,$A61,'SO2'!$A:$A,"TRNSO2")</f>
        <v>5814.14965159847</v>
      </c>
      <c r="D61" s="15">
        <f>SUMIFS('SO2'!E:E,'SO2'!$B:$B,$A61,'SO2'!$A:$A,"BIOESO2")+SUMIFS('SO2'!E:E,'SO2'!$B:$B,$A61,'SO2'!$A:$A,"COMSO2")+SUMIFS('SO2'!E:E,'SO2'!$B:$B,$A61,'SO2'!$A:$A,"ELCSO2")+SUMIFS('SO2'!E:E,'SO2'!$B:$B,$A61,'SO2'!$A:$A,"ETHSO2")+SUMIFS('SO2'!E:E,'SO2'!$B:$B,$A61,'SO2'!$A:$A,"INDSO2")+SUMIFS('SO2'!E:E,'SO2'!$B:$B,$A61,'SO2'!$A:$A,"REFSO2")+SUMIFS('SO2'!E:E,'SO2'!$B:$B,$A61,'SO2'!$A:$A,"RESSO2")+SUMIFS('SO2'!E:E,'SO2'!$B:$B,$A61,'SO2'!$A:$A,"RSSSO2")+SUMIFS('SO2'!E:E,'SO2'!$B:$B,$A61,'SO2'!$A:$A,"TRNSO2")</f>
        <v>3224.9493574589887</v>
      </c>
      <c r="E61" s="15">
        <f>SUMIFS('SO2'!F:F,'SO2'!$B:$B,$A61,'SO2'!$A:$A,"BIOESO2")+SUMIFS('SO2'!F:F,'SO2'!$B:$B,$A61,'SO2'!$A:$A,"COMSO2")+SUMIFS('SO2'!F:F,'SO2'!$B:$B,$A61,'SO2'!$A:$A,"ELCSO2")+SUMIFS('SO2'!F:F,'SO2'!$B:$B,$A61,'SO2'!$A:$A,"ETHSO2")+SUMIFS('SO2'!F:F,'SO2'!$B:$B,$A61,'SO2'!$A:$A,"INDSO2")+SUMIFS('SO2'!F:F,'SO2'!$B:$B,$A61,'SO2'!$A:$A,"REFSO2")+SUMIFS('SO2'!F:F,'SO2'!$B:$B,$A61,'SO2'!$A:$A,"RESSO2")+SUMIFS('SO2'!F:F,'SO2'!$B:$B,$A61,'SO2'!$A:$A,"RSSSO2")+SUMIFS('SO2'!F:F,'SO2'!$B:$B,$A61,'SO2'!$A:$A,"TRNSO2")</f>
        <v>2913.2649057458984</v>
      </c>
      <c r="F61" s="15">
        <f>SUMIFS('SO2'!G:G,'SO2'!$B:$B,$A61,'SO2'!$A:$A,"BIOESO2")+SUMIFS('SO2'!G:G,'SO2'!$B:$B,$A61,'SO2'!$A:$A,"COMSO2")+SUMIFS('SO2'!G:G,'SO2'!$B:$B,$A61,'SO2'!$A:$A,"ELCSO2")+SUMIFS('SO2'!G:G,'SO2'!$B:$B,$A61,'SO2'!$A:$A,"ETHSO2")+SUMIFS('SO2'!G:G,'SO2'!$B:$B,$A61,'SO2'!$A:$A,"INDSO2")+SUMIFS('SO2'!G:G,'SO2'!$B:$B,$A61,'SO2'!$A:$A,"REFSO2")+SUMIFS('SO2'!G:G,'SO2'!$B:$B,$A61,'SO2'!$A:$A,"RESSO2")+SUMIFS('SO2'!G:G,'SO2'!$B:$B,$A61,'SO2'!$A:$A,"RSSSO2")+SUMIFS('SO2'!G:G,'SO2'!$B:$B,$A61,'SO2'!$A:$A,"TRNSO2")</f>
        <v>2225.7803419940465</v>
      </c>
      <c r="G61" s="15">
        <f>SUMIFS('SO2'!H:H,'SO2'!$B:$B,$A61,'SO2'!$A:$A,"BIOESO2")+SUMIFS('SO2'!H:H,'SO2'!$B:$B,$A61,'SO2'!$A:$A,"COMSO2")+SUMIFS('SO2'!H:H,'SO2'!$B:$B,$A61,'SO2'!$A:$A,"ELCSO2")+SUMIFS('SO2'!H:H,'SO2'!$B:$B,$A61,'SO2'!$A:$A,"ETHSO2")+SUMIFS('SO2'!H:H,'SO2'!$B:$B,$A61,'SO2'!$A:$A,"INDSO2")+SUMIFS('SO2'!H:H,'SO2'!$B:$B,$A61,'SO2'!$A:$A,"REFSO2")+SUMIFS('SO2'!H:H,'SO2'!$B:$B,$A61,'SO2'!$A:$A,"RESSO2")+SUMIFS('SO2'!H:H,'SO2'!$B:$B,$A61,'SO2'!$A:$A,"RSSSO2")+SUMIFS('SO2'!H:H,'SO2'!$B:$B,$A61,'SO2'!$A:$A,"TRNSO2")</f>
        <v>1725.9513829703958</v>
      </c>
      <c r="H61" s="15">
        <f>SUMIFS('SO2'!I:I,'SO2'!$B:$B,$A61,'SO2'!$A:$A,"BIOESO2")+SUMIFS('SO2'!I:I,'SO2'!$B:$B,$A61,'SO2'!$A:$A,"COMSO2")+SUMIFS('SO2'!I:I,'SO2'!$B:$B,$A61,'SO2'!$A:$A,"ELCSO2")+SUMIFS('SO2'!I:I,'SO2'!$B:$B,$A61,'SO2'!$A:$A,"ETHSO2")+SUMIFS('SO2'!I:I,'SO2'!$B:$B,$A61,'SO2'!$A:$A,"INDSO2")+SUMIFS('SO2'!I:I,'SO2'!$B:$B,$A61,'SO2'!$A:$A,"REFSO2")+SUMIFS('SO2'!I:I,'SO2'!$B:$B,$A61,'SO2'!$A:$A,"RESSO2")+SUMIFS('SO2'!I:I,'SO2'!$B:$B,$A61,'SO2'!$A:$A,"RSSSO2")+SUMIFS('SO2'!I:I,'SO2'!$B:$B,$A61,'SO2'!$A:$A,"TRNSO2")</f>
        <v>1608.8913573335192</v>
      </c>
      <c r="I61" s="15">
        <f>SUMIFS('SO2'!J:J,'SO2'!$B:$B,$A61,'SO2'!$A:$A,"BIOESO2")+SUMIFS('SO2'!J:J,'SO2'!$B:$B,$A61,'SO2'!$A:$A,"COMSO2")+SUMIFS('SO2'!J:J,'SO2'!$B:$B,$A61,'SO2'!$A:$A,"ELCSO2")+SUMIFS('SO2'!J:J,'SO2'!$B:$B,$A61,'SO2'!$A:$A,"ETHSO2")+SUMIFS('SO2'!J:J,'SO2'!$B:$B,$A61,'SO2'!$A:$A,"INDSO2")+SUMIFS('SO2'!J:J,'SO2'!$B:$B,$A61,'SO2'!$A:$A,"REFSO2")+SUMIFS('SO2'!J:J,'SO2'!$B:$B,$A61,'SO2'!$A:$A,"RESSO2")+SUMIFS('SO2'!J:J,'SO2'!$B:$B,$A61,'SO2'!$A:$A,"RSSSO2")+SUMIFS('SO2'!J:J,'SO2'!$B:$B,$A61,'SO2'!$A:$A,"TRNSO2")</f>
        <v>1400.3123353186018</v>
      </c>
      <c r="J61" s="15">
        <f>SUMIFS('SO2'!K:K,'SO2'!$B:$B,$A61,'SO2'!$A:$A,"BIOESO2")+SUMIFS('SO2'!K:K,'SO2'!$B:$B,$A61,'SO2'!$A:$A,"COMSO2")+SUMIFS('SO2'!K:K,'SO2'!$B:$B,$A61,'SO2'!$A:$A,"ELCSO2")+SUMIFS('SO2'!K:K,'SO2'!$B:$B,$A61,'SO2'!$A:$A,"ETHSO2")+SUMIFS('SO2'!K:K,'SO2'!$B:$B,$A61,'SO2'!$A:$A,"INDSO2")+SUMIFS('SO2'!K:K,'SO2'!$B:$B,$A61,'SO2'!$A:$A,"REFSO2")+SUMIFS('SO2'!K:K,'SO2'!$B:$B,$A61,'SO2'!$A:$A,"RESSO2")+SUMIFS('SO2'!K:K,'SO2'!$B:$B,$A61,'SO2'!$A:$A,"RSSSO2")+SUMIFS('SO2'!K:K,'SO2'!$B:$B,$A61,'SO2'!$A:$A,"TRNSO2")</f>
        <v>1299.1676976864619</v>
      </c>
      <c r="K61" s="15">
        <f>SUMIFS('SO2'!L:L,'SO2'!$B:$B,$A61,'SO2'!$A:$A,"BIOESO2")+SUMIFS('SO2'!L:L,'SO2'!$B:$B,$A61,'SO2'!$A:$A,"COMSO2")+SUMIFS('SO2'!L:L,'SO2'!$B:$B,$A61,'SO2'!$A:$A,"ELCSO2")+SUMIFS('SO2'!L:L,'SO2'!$B:$B,$A61,'SO2'!$A:$A,"ETHSO2")+SUMIFS('SO2'!L:L,'SO2'!$B:$B,$A61,'SO2'!$A:$A,"INDSO2")+SUMIFS('SO2'!L:L,'SO2'!$B:$B,$A61,'SO2'!$A:$A,"REFSO2")+SUMIFS('SO2'!L:L,'SO2'!$B:$B,$A61,'SO2'!$A:$A,"RESSO2")+SUMIFS('SO2'!L:L,'SO2'!$B:$B,$A61,'SO2'!$A:$A,"RSSSO2")+SUMIFS('SO2'!L:L,'SO2'!$B:$B,$A61,'SO2'!$A:$A,"TRNSO2")</f>
        <v>1241.5585354771763</v>
      </c>
    </row>
    <row r="62" spans="1:11" x14ac:dyDescent="0.25">
      <c r="A62" s="2" t="s">
        <v>192</v>
      </c>
      <c r="B62" s="15">
        <f>SUMIFS('SO2'!C:C,'SO2'!$B:$B,$A62,'SO2'!$A:$A,"BIOESO2")+SUMIFS('SO2'!C:C,'SO2'!$B:$B,$A62,'SO2'!$A:$A,"COMSO2")+SUMIFS('SO2'!C:C,'SO2'!$B:$B,$A62,'SO2'!$A:$A,"ELCSO2")+SUMIFS('SO2'!C:C,'SO2'!$B:$B,$A62,'SO2'!$A:$A,"ETHSO2")+SUMIFS('SO2'!C:C,'SO2'!$B:$B,$A62,'SO2'!$A:$A,"INDSO2")+SUMIFS('SO2'!C:C,'SO2'!$B:$B,$A62,'SO2'!$A:$A,"REFSO2")+SUMIFS('SO2'!C:C,'SO2'!$B:$B,$A62,'SO2'!$A:$A,"RESSO2")+SUMIFS('SO2'!C:C,'SO2'!$B:$B,$A62,'SO2'!$A:$A,"RSSSO2")+SUMIFS('SO2'!C:C,'SO2'!$B:$B,$A62,'SO2'!$A:$A,"TRNSO2")</f>
        <v>7222.2709841238639</v>
      </c>
      <c r="C62" s="15">
        <f>SUMIFS('SO2'!D:D,'SO2'!$B:$B,$A62,'SO2'!$A:$A,"BIOESO2")+SUMIFS('SO2'!D:D,'SO2'!$B:$B,$A62,'SO2'!$A:$A,"COMSO2")+SUMIFS('SO2'!D:D,'SO2'!$B:$B,$A62,'SO2'!$A:$A,"ELCSO2")+SUMIFS('SO2'!D:D,'SO2'!$B:$B,$A62,'SO2'!$A:$A,"ETHSO2")+SUMIFS('SO2'!D:D,'SO2'!$B:$B,$A62,'SO2'!$A:$A,"INDSO2")+SUMIFS('SO2'!D:D,'SO2'!$B:$B,$A62,'SO2'!$A:$A,"REFSO2")+SUMIFS('SO2'!D:D,'SO2'!$B:$B,$A62,'SO2'!$A:$A,"RESSO2")+SUMIFS('SO2'!D:D,'SO2'!$B:$B,$A62,'SO2'!$A:$A,"RSSSO2")+SUMIFS('SO2'!D:D,'SO2'!$B:$B,$A62,'SO2'!$A:$A,"TRNSO2")</f>
        <v>5814.1496515987074</v>
      </c>
      <c r="D62" s="15">
        <f>SUMIFS('SO2'!E:E,'SO2'!$B:$B,$A62,'SO2'!$A:$A,"BIOESO2")+SUMIFS('SO2'!E:E,'SO2'!$B:$B,$A62,'SO2'!$A:$A,"COMSO2")+SUMIFS('SO2'!E:E,'SO2'!$B:$B,$A62,'SO2'!$A:$A,"ELCSO2")+SUMIFS('SO2'!E:E,'SO2'!$B:$B,$A62,'SO2'!$A:$A,"ETHSO2")+SUMIFS('SO2'!E:E,'SO2'!$B:$B,$A62,'SO2'!$A:$A,"INDSO2")+SUMIFS('SO2'!E:E,'SO2'!$B:$B,$A62,'SO2'!$A:$A,"REFSO2")+SUMIFS('SO2'!E:E,'SO2'!$B:$B,$A62,'SO2'!$A:$A,"RESSO2")+SUMIFS('SO2'!E:E,'SO2'!$B:$B,$A62,'SO2'!$A:$A,"RSSSO2")+SUMIFS('SO2'!E:E,'SO2'!$B:$B,$A62,'SO2'!$A:$A,"TRNSO2")</f>
        <v>3223.9609019772952</v>
      </c>
      <c r="E62" s="15">
        <f>SUMIFS('SO2'!F:F,'SO2'!$B:$B,$A62,'SO2'!$A:$A,"BIOESO2")+SUMIFS('SO2'!F:F,'SO2'!$B:$B,$A62,'SO2'!$A:$A,"COMSO2")+SUMIFS('SO2'!F:F,'SO2'!$B:$B,$A62,'SO2'!$A:$A,"ELCSO2")+SUMIFS('SO2'!F:F,'SO2'!$B:$B,$A62,'SO2'!$A:$A,"ETHSO2")+SUMIFS('SO2'!F:F,'SO2'!$B:$B,$A62,'SO2'!$A:$A,"INDSO2")+SUMIFS('SO2'!F:F,'SO2'!$B:$B,$A62,'SO2'!$A:$A,"REFSO2")+SUMIFS('SO2'!F:F,'SO2'!$B:$B,$A62,'SO2'!$A:$A,"RESSO2")+SUMIFS('SO2'!F:F,'SO2'!$B:$B,$A62,'SO2'!$A:$A,"RSSSO2")+SUMIFS('SO2'!F:F,'SO2'!$B:$B,$A62,'SO2'!$A:$A,"TRNSO2")</f>
        <v>2913.048477420567</v>
      </c>
      <c r="F62" s="15">
        <f>SUMIFS('SO2'!G:G,'SO2'!$B:$B,$A62,'SO2'!$A:$A,"BIOESO2")+SUMIFS('SO2'!G:G,'SO2'!$B:$B,$A62,'SO2'!$A:$A,"COMSO2")+SUMIFS('SO2'!G:G,'SO2'!$B:$B,$A62,'SO2'!$A:$A,"ELCSO2")+SUMIFS('SO2'!G:G,'SO2'!$B:$B,$A62,'SO2'!$A:$A,"ETHSO2")+SUMIFS('SO2'!G:G,'SO2'!$B:$B,$A62,'SO2'!$A:$A,"INDSO2")+SUMIFS('SO2'!G:G,'SO2'!$B:$B,$A62,'SO2'!$A:$A,"REFSO2")+SUMIFS('SO2'!G:G,'SO2'!$B:$B,$A62,'SO2'!$A:$A,"RESSO2")+SUMIFS('SO2'!G:G,'SO2'!$B:$B,$A62,'SO2'!$A:$A,"RSSSO2")+SUMIFS('SO2'!G:G,'SO2'!$B:$B,$A62,'SO2'!$A:$A,"TRNSO2")</f>
        <v>2225.7803419941974</v>
      </c>
      <c r="G62" s="15">
        <f>SUMIFS('SO2'!H:H,'SO2'!$B:$B,$A62,'SO2'!$A:$A,"BIOESO2")+SUMIFS('SO2'!H:H,'SO2'!$B:$B,$A62,'SO2'!$A:$A,"COMSO2")+SUMIFS('SO2'!H:H,'SO2'!$B:$B,$A62,'SO2'!$A:$A,"ELCSO2")+SUMIFS('SO2'!H:H,'SO2'!$B:$B,$A62,'SO2'!$A:$A,"ETHSO2")+SUMIFS('SO2'!H:H,'SO2'!$B:$B,$A62,'SO2'!$A:$A,"INDSO2")+SUMIFS('SO2'!H:H,'SO2'!$B:$B,$A62,'SO2'!$A:$A,"REFSO2")+SUMIFS('SO2'!H:H,'SO2'!$B:$B,$A62,'SO2'!$A:$A,"RESSO2")+SUMIFS('SO2'!H:H,'SO2'!$B:$B,$A62,'SO2'!$A:$A,"RSSSO2")+SUMIFS('SO2'!H:H,'SO2'!$B:$B,$A62,'SO2'!$A:$A,"TRNSO2")</f>
        <v>1725.9513829703985</v>
      </c>
      <c r="H62" s="15">
        <f>SUMIFS('SO2'!I:I,'SO2'!$B:$B,$A62,'SO2'!$A:$A,"BIOESO2")+SUMIFS('SO2'!I:I,'SO2'!$B:$B,$A62,'SO2'!$A:$A,"COMSO2")+SUMIFS('SO2'!I:I,'SO2'!$B:$B,$A62,'SO2'!$A:$A,"ELCSO2")+SUMIFS('SO2'!I:I,'SO2'!$B:$B,$A62,'SO2'!$A:$A,"ETHSO2")+SUMIFS('SO2'!I:I,'SO2'!$B:$B,$A62,'SO2'!$A:$A,"INDSO2")+SUMIFS('SO2'!I:I,'SO2'!$B:$B,$A62,'SO2'!$A:$A,"REFSO2")+SUMIFS('SO2'!I:I,'SO2'!$B:$B,$A62,'SO2'!$A:$A,"RESSO2")+SUMIFS('SO2'!I:I,'SO2'!$B:$B,$A62,'SO2'!$A:$A,"RSSSO2")+SUMIFS('SO2'!I:I,'SO2'!$B:$B,$A62,'SO2'!$A:$A,"TRNSO2")</f>
        <v>1608.8913573335205</v>
      </c>
      <c r="I62" s="15">
        <f>SUMIFS('SO2'!J:J,'SO2'!$B:$B,$A62,'SO2'!$A:$A,"BIOESO2")+SUMIFS('SO2'!J:J,'SO2'!$B:$B,$A62,'SO2'!$A:$A,"COMSO2")+SUMIFS('SO2'!J:J,'SO2'!$B:$B,$A62,'SO2'!$A:$A,"ELCSO2")+SUMIFS('SO2'!J:J,'SO2'!$B:$B,$A62,'SO2'!$A:$A,"ETHSO2")+SUMIFS('SO2'!J:J,'SO2'!$B:$B,$A62,'SO2'!$A:$A,"INDSO2")+SUMIFS('SO2'!J:J,'SO2'!$B:$B,$A62,'SO2'!$A:$A,"REFSO2")+SUMIFS('SO2'!J:J,'SO2'!$B:$B,$A62,'SO2'!$A:$A,"RESSO2")+SUMIFS('SO2'!J:J,'SO2'!$B:$B,$A62,'SO2'!$A:$A,"RSSSO2")+SUMIFS('SO2'!J:J,'SO2'!$B:$B,$A62,'SO2'!$A:$A,"TRNSO2")</f>
        <v>1400.3123353186036</v>
      </c>
      <c r="J62" s="15">
        <f>SUMIFS('SO2'!K:K,'SO2'!$B:$B,$A62,'SO2'!$A:$A,"BIOESO2")+SUMIFS('SO2'!K:K,'SO2'!$B:$B,$A62,'SO2'!$A:$A,"COMSO2")+SUMIFS('SO2'!K:K,'SO2'!$B:$B,$A62,'SO2'!$A:$A,"ELCSO2")+SUMIFS('SO2'!K:K,'SO2'!$B:$B,$A62,'SO2'!$A:$A,"ETHSO2")+SUMIFS('SO2'!K:K,'SO2'!$B:$B,$A62,'SO2'!$A:$A,"INDSO2")+SUMIFS('SO2'!K:K,'SO2'!$B:$B,$A62,'SO2'!$A:$A,"REFSO2")+SUMIFS('SO2'!K:K,'SO2'!$B:$B,$A62,'SO2'!$A:$A,"RESSO2")+SUMIFS('SO2'!K:K,'SO2'!$B:$B,$A62,'SO2'!$A:$A,"RSSSO2")+SUMIFS('SO2'!K:K,'SO2'!$B:$B,$A62,'SO2'!$A:$A,"TRNSO2")</f>
        <v>1299.1676976864403</v>
      </c>
      <c r="K62" s="15">
        <f>SUMIFS('SO2'!L:L,'SO2'!$B:$B,$A62,'SO2'!$A:$A,"BIOESO2")+SUMIFS('SO2'!L:L,'SO2'!$B:$B,$A62,'SO2'!$A:$A,"COMSO2")+SUMIFS('SO2'!L:L,'SO2'!$B:$B,$A62,'SO2'!$A:$A,"ELCSO2")+SUMIFS('SO2'!L:L,'SO2'!$B:$B,$A62,'SO2'!$A:$A,"ETHSO2")+SUMIFS('SO2'!L:L,'SO2'!$B:$B,$A62,'SO2'!$A:$A,"INDSO2")+SUMIFS('SO2'!L:L,'SO2'!$B:$B,$A62,'SO2'!$A:$A,"REFSO2")+SUMIFS('SO2'!L:L,'SO2'!$B:$B,$A62,'SO2'!$A:$A,"RESSO2")+SUMIFS('SO2'!L:L,'SO2'!$B:$B,$A62,'SO2'!$A:$A,"RSSSO2")+SUMIFS('SO2'!L:L,'SO2'!$B:$B,$A62,'SO2'!$A:$A,"TRNSO2")</f>
        <v>1241.5585354776258</v>
      </c>
    </row>
    <row r="63" spans="1:11" x14ac:dyDescent="0.25">
      <c r="A63" s="2" t="s">
        <v>193</v>
      </c>
      <c r="B63" s="15">
        <f>SUMIFS('SO2'!C:C,'SO2'!$B:$B,$A63,'SO2'!$A:$A,"BIOESO2")+SUMIFS('SO2'!C:C,'SO2'!$B:$B,$A63,'SO2'!$A:$A,"COMSO2")+SUMIFS('SO2'!C:C,'SO2'!$B:$B,$A63,'SO2'!$A:$A,"ELCSO2")+SUMIFS('SO2'!C:C,'SO2'!$B:$B,$A63,'SO2'!$A:$A,"ETHSO2")+SUMIFS('SO2'!C:C,'SO2'!$B:$B,$A63,'SO2'!$A:$A,"INDSO2")+SUMIFS('SO2'!C:C,'SO2'!$B:$B,$A63,'SO2'!$A:$A,"REFSO2")+SUMIFS('SO2'!C:C,'SO2'!$B:$B,$A63,'SO2'!$A:$A,"RESSO2")+SUMIFS('SO2'!C:C,'SO2'!$B:$B,$A63,'SO2'!$A:$A,"RSSSO2")+SUMIFS('SO2'!C:C,'SO2'!$B:$B,$A63,'SO2'!$A:$A,"TRNSO2")</f>
        <v>7222.2709841238639</v>
      </c>
      <c r="C63" s="15">
        <f>SUMIFS('SO2'!D:D,'SO2'!$B:$B,$A63,'SO2'!$A:$A,"BIOESO2")+SUMIFS('SO2'!D:D,'SO2'!$B:$B,$A63,'SO2'!$A:$A,"COMSO2")+SUMIFS('SO2'!D:D,'SO2'!$B:$B,$A63,'SO2'!$A:$A,"ELCSO2")+SUMIFS('SO2'!D:D,'SO2'!$B:$B,$A63,'SO2'!$A:$A,"ETHSO2")+SUMIFS('SO2'!D:D,'SO2'!$B:$B,$A63,'SO2'!$A:$A,"INDSO2")+SUMIFS('SO2'!D:D,'SO2'!$B:$B,$A63,'SO2'!$A:$A,"REFSO2")+SUMIFS('SO2'!D:D,'SO2'!$B:$B,$A63,'SO2'!$A:$A,"RESSO2")+SUMIFS('SO2'!D:D,'SO2'!$B:$B,$A63,'SO2'!$A:$A,"RSSSO2")+SUMIFS('SO2'!D:D,'SO2'!$B:$B,$A63,'SO2'!$A:$A,"TRNSO2")</f>
        <v>5814.14965159847</v>
      </c>
      <c r="D63" s="15">
        <f>SUMIFS('SO2'!E:E,'SO2'!$B:$B,$A63,'SO2'!$A:$A,"BIOESO2")+SUMIFS('SO2'!E:E,'SO2'!$B:$B,$A63,'SO2'!$A:$A,"COMSO2")+SUMIFS('SO2'!E:E,'SO2'!$B:$B,$A63,'SO2'!$A:$A,"ELCSO2")+SUMIFS('SO2'!E:E,'SO2'!$B:$B,$A63,'SO2'!$A:$A,"ETHSO2")+SUMIFS('SO2'!E:E,'SO2'!$B:$B,$A63,'SO2'!$A:$A,"INDSO2")+SUMIFS('SO2'!E:E,'SO2'!$B:$B,$A63,'SO2'!$A:$A,"REFSO2")+SUMIFS('SO2'!E:E,'SO2'!$B:$B,$A63,'SO2'!$A:$A,"RESSO2")+SUMIFS('SO2'!E:E,'SO2'!$B:$B,$A63,'SO2'!$A:$A,"RSSSO2")+SUMIFS('SO2'!E:E,'SO2'!$B:$B,$A63,'SO2'!$A:$A,"TRNSO2")</f>
        <v>3224.9493574588787</v>
      </c>
      <c r="E63" s="15">
        <f>SUMIFS('SO2'!F:F,'SO2'!$B:$B,$A63,'SO2'!$A:$A,"BIOESO2")+SUMIFS('SO2'!F:F,'SO2'!$B:$B,$A63,'SO2'!$A:$A,"COMSO2")+SUMIFS('SO2'!F:F,'SO2'!$B:$B,$A63,'SO2'!$A:$A,"ELCSO2")+SUMIFS('SO2'!F:F,'SO2'!$B:$B,$A63,'SO2'!$A:$A,"ETHSO2")+SUMIFS('SO2'!F:F,'SO2'!$B:$B,$A63,'SO2'!$A:$A,"INDSO2")+SUMIFS('SO2'!F:F,'SO2'!$B:$B,$A63,'SO2'!$A:$A,"REFSO2")+SUMIFS('SO2'!F:F,'SO2'!$B:$B,$A63,'SO2'!$A:$A,"RESSO2")+SUMIFS('SO2'!F:F,'SO2'!$B:$B,$A63,'SO2'!$A:$A,"RSSSO2")+SUMIFS('SO2'!F:F,'SO2'!$B:$B,$A63,'SO2'!$A:$A,"TRNSO2")</f>
        <v>2913.048477420537</v>
      </c>
      <c r="F63" s="15">
        <f>SUMIFS('SO2'!G:G,'SO2'!$B:$B,$A63,'SO2'!$A:$A,"BIOESO2")+SUMIFS('SO2'!G:G,'SO2'!$B:$B,$A63,'SO2'!$A:$A,"COMSO2")+SUMIFS('SO2'!G:G,'SO2'!$B:$B,$A63,'SO2'!$A:$A,"ELCSO2")+SUMIFS('SO2'!G:G,'SO2'!$B:$B,$A63,'SO2'!$A:$A,"ETHSO2")+SUMIFS('SO2'!G:G,'SO2'!$B:$B,$A63,'SO2'!$A:$A,"INDSO2")+SUMIFS('SO2'!G:G,'SO2'!$B:$B,$A63,'SO2'!$A:$A,"REFSO2")+SUMIFS('SO2'!G:G,'SO2'!$B:$B,$A63,'SO2'!$A:$A,"RESSO2")+SUMIFS('SO2'!G:G,'SO2'!$B:$B,$A63,'SO2'!$A:$A,"RSSSO2")+SUMIFS('SO2'!G:G,'SO2'!$B:$B,$A63,'SO2'!$A:$A,"TRNSO2")</f>
        <v>2225.7803419941001</v>
      </c>
      <c r="G63" s="15">
        <f>SUMIFS('SO2'!H:H,'SO2'!$B:$B,$A63,'SO2'!$A:$A,"BIOESO2")+SUMIFS('SO2'!H:H,'SO2'!$B:$B,$A63,'SO2'!$A:$A,"COMSO2")+SUMIFS('SO2'!H:H,'SO2'!$B:$B,$A63,'SO2'!$A:$A,"ELCSO2")+SUMIFS('SO2'!H:H,'SO2'!$B:$B,$A63,'SO2'!$A:$A,"ETHSO2")+SUMIFS('SO2'!H:H,'SO2'!$B:$B,$A63,'SO2'!$A:$A,"INDSO2")+SUMIFS('SO2'!H:H,'SO2'!$B:$B,$A63,'SO2'!$A:$A,"REFSO2")+SUMIFS('SO2'!H:H,'SO2'!$B:$B,$A63,'SO2'!$A:$A,"RESSO2")+SUMIFS('SO2'!H:H,'SO2'!$B:$B,$A63,'SO2'!$A:$A,"RSSSO2")+SUMIFS('SO2'!H:H,'SO2'!$B:$B,$A63,'SO2'!$A:$A,"TRNSO2")</f>
        <v>1725.9513829705313</v>
      </c>
      <c r="H63" s="15">
        <f>SUMIFS('SO2'!I:I,'SO2'!$B:$B,$A63,'SO2'!$A:$A,"BIOESO2")+SUMIFS('SO2'!I:I,'SO2'!$B:$B,$A63,'SO2'!$A:$A,"COMSO2")+SUMIFS('SO2'!I:I,'SO2'!$B:$B,$A63,'SO2'!$A:$A,"ELCSO2")+SUMIFS('SO2'!I:I,'SO2'!$B:$B,$A63,'SO2'!$A:$A,"ETHSO2")+SUMIFS('SO2'!I:I,'SO2'!$B:$B,$A63,'SO2'!$A:$A,"INDSO2")+SUMIFS('SO2'!I:I,'SO2'!$B:$B,$A63,'SO2'!$A:$A,"REFSO2")+SUMIFS('SO2'!I:I,'SO2'!$B:$B,$A63,'SO2'!$A:$A,"RESSO2")+SUMIFS('SO2'!I:I,'SO2'!$B:$B,$A63,'SO2'!$A:$A,"RSSSO2")+SUMIFS('SO2'!I:I,'SO2'!$B:$B,$A63,'SO2'!$A:$A,"TRNSO2")</f>
        <v>1608.8913573335271</v>
      </c>
      <c r="I63" s="15">
        <f>SUMIFS('SO2'!J:J,'SO2'!$B:$B,$A63,'SO2'!$A:$A,"BIOESO2")+SUMIFS('SO2'!J:J,'SO2'!$B:$B,$A63,'SO2'!$A:$A,"COMSO2")+SUMIFS('SO2'!J:J,'SO2'!$B:$B,$A63,'SO2'!$A:$A,"ELCSO2")+SUMIFS('SO2'!J:J,'SO2'!$B:$B,$A63,'SO2'!$A:$A,"ETHSO2")+SUMIFS('SO2'!J:J,'SO2'!$B:$B,$A63,'SO2'!$A:$A,"INDSO2")+SUMIFS('SO2'!J:J,'SO2'!$B:$B,$A63,'SO2'!$A:$A,"REFSO2")+SUMIFS('SO2'!J:J,'SO2'!$B:$B,$A63,'SO2'!$A:$A,"RESSO2")+SUMIFS('SO2'!J:J,'SO2'!$B:$B,$A63,'SO2'!$A:$A,"RSSSO2")+SUMIFS('SO2'!J:J,'SO2'!$B:$B,$A63,'SO2'!$A:$A,"TRNSO2")</f>
        <v>1400.3123353186038</v>
      </c>
      <c r="J63" s="15">
        <f>SUMIFS('SO2'!K:K,'SO2'!$B:$B,$A63,'SO2'!$A:$A,"BIOESO2")+SUMIFS('SO2'!K:K,'SO2'!$B:$B,$A63,'SO2'!$A:$A,"COMSO2")+SUMIFS('SO2'!K:K,'SO2'!$B:$B,$A63,'SO2'!$A:$A,"ELCSO2")+SUMIFS('SO2'!K:K,'SO2'!$B:$B,$A63,'SO2'!$A:$A,"ETHSO2")+SUMIFS('SO2'!K:K,'SO2'!$B:$B,$A63,'SO2'!$A:$A,"INDSO2")+SUMIFS('SO2'!K:K,'SO2'!$B:$B,$A63,'SO2'!$A:$A,"REFSO2")+SUMIFS('SO2'!K:K,'SO2'!$B:$B,$A63,'SO2'!$A:$A,"RESSO2")+SUMIFS('SO2'!K:K,'SO2'!$B:$B,$A63,'SO2'!$A:$A,"RSSSO2")+SUMIFS('SO2'!K:K,'SO2'!$B:$B,$A63,'SO2'!$A:$A,"TRNSO2")</f>
        <v>1299.1676976864626</v>
      </c>
      <c r="K63" s="15">
        <f>SUMIFS('SO2'!L:L,'SO2'!$B:$B,$A63,'SO2'!$A:$A,"BIOESO2")+SUMIFS('SO2'!L:L,'SO2'!$B:$B,$A63,'SO2'!$A:$A,"COMSO2")+SUMIFS('SO2'!L:L,'SO2'!$B:$B,$A63,'SO2'!$A:$A,"ELCSO2")+SUMIFS('SO2'!L:L,'SO2'!$B:$B,$A63,'SO2'!$A:$A,"ETHSO2")+SUMIFS('SO2'!L:L,'SO2'!$B:$B,$A63,'SO2'!$A:$A,"INDSO2")+SUMIFS('SO2'!L:L,'SO2'!$B:$B,$A63,'SO2'!$A:$A,"REFSO2")+SUMIFS('SO2'!L:L,'SO2'!$B:$B,$A63,'SO2'!$A:$A,"RESSO2")+SUMIFS('SO2'!L:L,'SO2'!$B:$B,$A63,'SO2'!$A:$A,"RSSSO2")+SUMIFS('SO2'!L:L,'SO2'!$B:$B,$A63,'SO2'!$A:$A,"TRNSO2")</f>
        <v>1241.5585354771763</v>
      </c>
    </row>
  </sheetData>
  <sortState xmlns:xlrd2="http://schemas.microsoft.com/office/spreadsheetml/2017/richdata2" ref="A3:L63">
    <sortCondition ref="A3:A63"/>
  </sortState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F765C-B304-48D3-A28D-A561346BE6BB}">
  <dimension ref="A1:L490"/>
  <sheetViews>
    <sheetView workbookViewId="0">
      <selection activeCell="B349" sqref="B349"/>
    </sheetView>
  </sheetViews>
  <sheetFormatPr defaultColWidth="9.28515625" defaultRowHeight="15" x14ac:dyDescent="0.25"/>
  <cols>
    <col min="1" max="1" width="9.28515625" style="7"/>
    <col min="2" max="2" width="19.85546875" style="7" bestFit="1" customWidth="1"/>
    <col min="3" max="16384" width="9.28515625" style="7"/>
  </cols>
  <sheetData>
    <row r="1" spans="1:12" x14ac:dyDescent="0.25">
      <c r="A1" s="1" t="s">
        <v>0</v>
      </c>
      <c r="B1" s="7" t="s">
        <v>51</v>
      </c>
      <c r="C1" s="1" t="s">
        <v>43</v>
      </c>
    </row>
    <row r="2" spans="1:12" x14ac:dyDescent="0.25">
      <c r="A2" s="1" t="s">
        <v>53</v>
      </c>
      <c r="B2" s="1" t="s">
        <v>1</v>
      </c>
      <c r="C2" s="3">
        <v>2010</v>
      </c>
      <c r="D2" s="3">
        <v>2011</v>
      </c>
      <c r="E2" s="3">
        <v>2015</v>
      </c>
      <c r="F2" s="3">
        <v>2020</v>
      </c>
      <c r="G2" s="3">
        <v>2025</v>
      </c>
      <c r="H2" s="3">
        <v>2030</v>
      </c>
      <c r="I2" s="3">
        <v>2035</v>
      </c>
      <c r="J2" s="3">
        <v>2040</v>
      </c>
      <c r="K2" s="3">
        <v>2045</v>
      </c>
      <c r="L2" s="3">
        <v>2050</v>
      </c>
    </row>
    <row r="3" spans="1:12" x14ac:dyDescent="0.25">
      <c r="A3" s="2" t="s">
        <v>142</v>
      </c>
      <c r="B3" s="2" t="s">
        <v>207</v>
      </c>
      <c r="C3" s="4">
        <v>15.309460339284101</v>
      </c>
      <c r="D3" s="4">
        <v>15.407277935871299</v>
      </c>
      <c r="E3" s="4">
        <v>15.3759305694284</v>
      </c>
      <c r="F3" s="4">
        <v>14.781100013322201</v>
      </c>
      <c r="G3" s="4">
        <v>14.9236113970611</v>
      </c>
      <c r="H3" s="4">
        <v>14.6107609543</v>
      </c>
      <c r="I3" s="4">
        <v>14.4982012093833</v>
      </c>
      <c r="J3" s="4">
        <v>14.5902209952781</v>
      </c>
      <c r="K3" s="4">
        <v>14.8218701889967</v>
      </c>
      <c r="L3" s="4">
        <v>15.301959052239701</v>
      </c>
    </row>
    <row r="4" spans="1:12" x14ac:dyDescent="0.25">
      <c r="A4" s="2" t="s">
        <v>143</v>
      </c>
      <c r="B4" s="2" t="s">
        <v>207</v>
      </c>
      <c r="C4" s="4">
        <v>189.927446716943</v>
      </c>
      <c r="D4" s="4">
        <v>267.59273106685902</v>
      </c>
      <c r="E4" s="4">
        <v>192.787661719786</v>
      </c>
      <c r="F4" s="4">
        <v>123.027935001684</v>
      </c>
      <c r="G4" s="4">
        <v>102.827315802863</v>
      </c>
      <c r="H4" s="4">
        <v>76.076050370527099</v>
      </c>
      <c r="I4" s="4">
        <v>65.2062268212498</v>
      </c>
      <c r="J4" s="4">
        <v>50.302943025856898</v>
      </c>
      <c r="K4" s="4">
        <v>47.297075584798499</v>
      </c>
      <c r="L4" s="4">
        <v>31.302991307091901</v>
      </c>
    </row>
    <row r="5" spans="1:12" x14ac:dyDescent="0.25">
      <c r="A5" s="2" t="s">
        <v>144</v>
      </c>
      <c r="B5" s="2" t="s">
        <v>207</v>
      </c>
      <c r="C5" s="4">
        <v>9.2432042166448694E-2</v>
      </c>
      <c r="D5" s="4">
        <v>5.24650784684123E-2</v>
      </c>
      <c r="E5" s="4">
        <v>4.5415964635607403E-2</v>
      </c>
      <c r="F5" s="4">
        <v>2.80719842415754E-2</v>
      </c>
      <c r="G5" s="4">
        <v>1.7885508595590301E-2</v>
      </c>
      <c r="H5" s="4">
        <v>1.9414456079239101E-2</v>
      </c>
      <c r="I5" s="4">
        <v>1.8266776923258399E-2</v>
      </c>
      <c r="J5" s="4">
        <v>2.0431200293847599E-2</v>
      </c>
      <c r="K5" s="4">
        <v>2.16629931289694E-2</v>
      </c>
      <c r="L5" s="4">
        <v>2.2512142811169599E-2</v>
      </c>
    </row>
    <row r="6" spans="1:12" x14ac:dyDescent="0.25">
      <c r="A6" s="2" t="s">
        <v>145</v>
      </c>
      <c r="B6" s="2" t="s">
        <v>207</v>
      </c>
      <c r="C6" s="4">
        <v>297.26798948384101</v>
      </c>
      <c r="D6" s="4">
        <v>273.70005424424301</v>
      </c>
      <c r="E6" s="4">
        <v>282.94638842600301</v>
      </c>
      <c r="F6" s="4">
        <v>319.96643585746301</v>
      </c>
      <c r="G6" s="4">
        <v>321.12182854116497</v>
      </c>
      <c r="H6" s="4">
        <v>319.64513406234499</v>
      </c>
      <c r="I6" s="4">
        <v>319.402652389644</v>
      </c>
      <c r="J6" s="4">
        <v>320.69033084530901</v>
      </c>
      <c r="K6" s="4">
        <v>337.309862673314</v>
      </c>
      <c r="L6" s="4">
        <v>342.90281101537403</v>
      </c>
    </row>
    <row r="7" spans="1:12" x14ac:dyDescent="0.25">
      <c r="A7" s="2" t="s">
        <v>146</v>
      </c>
      <c r="B7" s="2" t="s">
        <v>207</v>
      </c>
      <c r="C7" s="4">
        <v>50.390614962723198</v>
      </c>
      <c r="D7" s="4">
        <v>47.9763338103349</v>
      </c>
      <c r="E7" s="4">
        <v>41.3386207280397</v>
      </c>
      <c r="F7" s="4">
        <v>35.9913091065469</v>
      </c>
      <c r="G7" s="4">
        <v>30.747587044261099</v>
      </c>
      <c r="H7" s="4">
        <v>31.735062485578801</v>
      </c>
      <c r="I7" s="4">
        <v>31.8718812332881</v>
      </c>
      <c r="J7" s="4">
        <v>32.011208631668097</v>
      </c>
      <c r="K7" s="4">
        <v>33.136037943404098</v>
      </c>
      <c r="L7" s="4">
        <v>34.332030012314398</v>
      </c>
    </row>
    <row r="8" spans="1:12" x14ac:dyDescent="0.25">
      <c r="A8" s="2" t="s">
        <v>147</v>
      </c>
      <c r="B8" s="2" t="s">
        <v>207</v>
      </c>
      <c r="C8" s="4">
        <v>291.01003888291098</v>
      </c>
      <c r="D8" s="4">
        <v>281.880082503023</v>
      </c>
      <c r="E8" s="4">
        <v>295.39500487005301</v>
      </c>
      <c r="F8" s="4">
        <v>350.32618857555099</v>
      </c>
      <c r="G8" s="4">
        <v>322.77302995753098</v>
      </c>
      <c r="H8" s="4">
        <v>298.42662470516098</v>
      </c>
      <c r="I8" s="4">
        <v>281.10271967008703</v>
      </c>
      <c r="J8" s="4">
        <v>263.98303328638099</v>
      </c>
      <c r="K8" s="4">
        <v>249.21749060031601</v>
      </c>
      <c r="L8" s="4">
        <v>235.02548519785401</v>
      </c>
    </row>
    <row r="9" spans="1:12" x14ac:dyDescent="0.25">
      <c r="A9" s="2" t="s">
        <v>148</v>
      </c>
      <c r="B9" s="2" t="s">
        <v>207</v>
      </c>
      <c r="C9" s="4">
        <v>3247.1957228067099</v>
      </c>
      <c r="D9" s="4">
        <v>3013.6501822580799</v>
      </c>
      <c r="E9" s="4">
        <v>2432.5327921286998</v>
      </c>
      <c r="F9" s="4">
        <v>1731.5100289566701</v>
      </c>
      <c r="G9" s="4">
        <v>1615.2488392898899</v>
      </c>
      <c r="H9" s="4">
        <v>1392.9443272680501</v>
      </c>
      <c r="I9" s="4">
        <v>1181.8389663463499</v>
      </c>
      <c r="J9" s="4">
        <v>961.00072098637099</v>
      </c>
      <c r="K9" s="4">
        <v>889.30386062202399</v>
      </c>
      <c r="L9" s="4">
        <v>803.21806706370205</v>
      </c>
    </row>
    <row r="10" spans="1:12" x14ac:dyDescent="0.25">
      <c r="A10" s="2" t="s">
        <v>149</v>
      </c>
      <c r="B10" s="2" t="s">
        <v>207</v>
      </c>
      <c r="C10" s="4">
        <v>425.92826811216003</v>
      </c>
      <c r="D10" s="4">
        <v>410.75362515299599</v>
      </c>
      <c r="E10" s="4">
        <v>309.12423478048999</v>
      </c>
      <c r="F10" s="4">
        <v>254.04189280342999</v>
      </c>
      <c r="G10" s="4">
        <v>242.70639819348699</v>
      </c>
      <c r="H10" s="4">
        <v>248.85207994556501</v>
      </c>
      <c r="I10" s="4">
        <v>254.21552800971099</v>
      </c>
      <c r="J10" s="4">
        <v>256.19108565093501</v>
      </c>
      <c r="K10" s="4">
        <v>265.39953599414503</v>
      </c>
      <c r="L10" s="4">
        <v>273.51800217126998</v>
      </c>
    </row>
    <row r="11" spans="1:12" x14ac:dyDescent="0.25">
      <c r="A11" s="8" t="s">
        <v>142</v>
      </c>
      <c r="B11" s="2" t="s">
        <v>2</v>
      </c>
      <c r="C11" s="4">
        <v>15.309460339284101</v>
      </c>
      <c r="D11" s="4">
        <v>15.111285500749</v>
      </c>
      <c r="E11" s="4">
        <v>15.1911468916151</v>
      </c>
      <c r="F11" s="4">
        <v>14.929140550166901</v>
      </c>
      <c r="G11" s="4">
        <v>13.7902607055877</v>
      </c>
      <c r="H11" s="4">
        <v>11.5319091739028</v>
      </c>
      <c r="I11" s="4">
        <v>9.3543390805785194</v>
      </c>
      <c r="J11" s="4">
        <v>7.5361566977743903</v>
      </c>
      <c r="K11" s="4">
        <v>6.3394410267807499</v>
      </c>
      <c r="L11" s="4">
        <v>5.3460803217246804</v>
      </c>
    </row>
    <row r="12" spans="1:12" x14ac:dyDescent="0.25">
      <c r="A12" s="8" t="s">
        <v>143</v>
      </c>
      <c r="B12" s="2" t="s">
        <v>2</v>
      </c>
      <c r="C12" s="4">
        <v>213.414914899553</v>
      </c>
      <c r="D12" s="4">
        <v>271.85273685860301</v>
      </c>
      <c r="E12" s="4">
        <v>192.17865925821201</v>
      </c>
      <c r="F12" s="4">
        <v>127.572625497511</v>
      </c>
      <c r="G12" s="4">
        <v>60.745365186411298</v>
      </c>
      <c r="H12" s="4">
        <v>53.1748655944753</v>
      </c>
      <c r="I12" s="4">
        <v>73.003325952572595</v>
      </c>
      <c r="J12" s="4">
        <v>68.796743669043806</v>
      </c>
      <c r="K12" s="4">
        <v>16.737793762871899</v>
      </c>
      <c r="L12" s="4">
        <v>18.078182206576699</v>
      </c>
    </row>
    <row r="13" spans="1:12" x14ac:dyDescent="0.25">
      <c r="A13" s="8" t="s">
        <v>144</v>
      </c>
      <c r="B13" s="2" t="s">
        <v>2</v>
      </c>
      <c r="C13" s="4">
        <v>7.0621701046808705E-2</v>
      </c>
      <c r="D13" s="4">
        <v>5.5140566633467503E-2</v>
      </c>
      <c r="E13" s="4">
        <v>4.79952172643957E-2</v>
      </c>
      <c r="F13" s="4">
        <v>3.2665297582456801E-2</v>
      </c>
      <c r="G13" s="4">
        <v>1.88093975208313E-2</v>
      </c>
      <c r="H13" s="4">
        <v>1.8822531741178001E-2</v>
      </c>
      <c r="I13" s="4">
        <v>1.4605569824187399E-2</v>
      </c>
      <c r="J13" s="4">
        <v>3.5152788327475399E-3</v>
      </c>
      <c r="K13" s="5"/>
      <c r="L13" s="5"/>
    </row>
    <row r="14" spans="1:12" x14ac:dyDescent="0.25">
      <c r="A14" s="8" t="s">
        <v>145</v>
      </c>
      <c r="B14" s="2" t="s">
        <v>2</v>
      </c>
      <c r="C14" s="4">
        <v>297.31933577101</v>
      </c>
      <c r="D14" s="4">
        <v>274.16007526563402</v>
      </c>
      <c r="E14" s="4">
        <v>279.02667727741601</v>
      </c>
      <c r="F14" s="4">
        <v>318.69524507539802</v>
      </c>
      <c r="G14" s="4">
        <v>303.51280774640202</v>
      </c>
      <c r="H14" s="4">
        <v>282.92388661693002</v>
      </c>
      <c r="I14" s="4">
        <v>244.466830903003</v>
      </c>
      <c r="J14" s="4">
        <v>236.315015962567</v>
      </c>
      <c r="K14" s="4">
        <v>248.47720511711699</v>
      </c>
      <c r="L14" s="4">
        <v>256.23473302590901</v>
      </c>
    </row>
    <row r="15" spans="1:12" x14ac:dyDescent="0.25">
      <c r="A15" s="8" t="s">
        <v>146</v>
      </c>
      <c r="B15" s="2" t="s">
        <v>2</v>
      </c>
      <c r="C15" s="4">
        <v>47.0991481316738</v>
      </c>
      <c r="D15" s="4">
        <v>37.660931619098498</v>
      </c>
      <c r="E15" s="4">
        <v>34.478023448583201</v>
      </c>
      <c r="F15" s="4">
        <v>30.4796137812213</v>
      </c>
      <c r="G15" s="4">
        <v>26.383171321347501</v>
      </c>
      <c r="H15" s="4">
        <v>25.792326024988</v>
      </c>
      <c r="I15" s="4">
        <v>23.699436836202199</v>
      </c>
      <c r="J15" s="4">
        <v>15.3488991456497</v>
      </c>
      <c r="K15" s="4">
        <v>9.8736723698273803</v>
      </c>
      <c r="L15" s="4">
        <v>8.7743983937511203</v>
      </c>
    </row>
    <row r="16" spans="1:12" x14ac:dyDescent="0.25">
      <c r="A16" s="8" t="s">
        <v>147</v>
      </c>
      <c r="B16" s="2" t="s">
        <v>2</v>
      </c>
      <c r="C16" s="4">
        <v>291.01003888291098</v>
      </c>
      <c r="D16" s="4">
        <v>281.88694680126201</v>
      </c>
      <c r="E16" s="4">
        <v>288.90214951727</v>
      </c>
      <c r="F16" s="4">
        <v>332.06728284680901</v>
      </c>
      <c r="G16" s="4">
        <v>295.70942276356601</v>
      </c>
      <c r="H16" s="4">
        <v>262.88733938050302</v>
      </c>
      <c r="I16" s="4">
        <v>237.30233775515899</v>
      </c>
      <c r="J16" s="4">
        <v>212.48204036445699</v>
      </c>
      <c r="K16" s="4">
        <v>190.206430760497</v>
      </c>
      <c r="L16" s="4">
        <v>168.864555189973</v>
      </c>
    </row>
    <row r="17" spans="1:12" x14ac:dyDescent="0.25">
      <c r="A17" s="8" t="s">
        <v>148</v>
      </c>
      <c r="B17" s="2" t="s">
        <v>2</v>
      </c>
      <c r="C17" s="4">
        <v>3243.6299027472701</v>
      </c>
      <c r="D17" s="4">
        <v>3001.8352286009699</v>
      </c>
      <c r="E17" s="4">
        <v>2477.7867777587899</v>
      </c>
      <c r="F17" s="4">
        <v>1750.6243784533201</v>
      </c>
      <c r="G17" s="4">
        <v>1050.9946359550099</v>
      </c>
      <c r="H17" s="4">
        <v>851.60994238949502</v>
      </c>
      <c r="I17" s="4">
        <v>1102.53706304855</v>
      </c>
      <c r="J17" s="4">
        <v>864.29938219959695</v>
      </c>
      <c r="K17" s="4">
        <v>170.18390702080501</v>
      </c>
      <c r="L17" s="4">
        <v>169.40123725577399</v>
      </c>
    </row>
    <row r="18" spans="1:12" x14ac:dyDescent="0.25">
      <c r="A18" s="8" t="s">
        <v>149</v>
      </c>
      <c r="B18" s="2" t="s">
        <v>2</v>
      </c>
      <c r="C18" s="4">
        <v>424.94513783163802</v>
      </c>
      <c r="D18" s="4">
        <v>410.74003151030303</v>
      </c>
      <c r="E18" s="4">
        <v>309.15956479168699</v>
      </c>
      <c r="F18" s="4">
        <v>253.760737339352</v>
      </c>
      <c r="G18" s="4">
        <v>241.39639779680101</v>
      </c>
      <c r="H18" s="4">
        <v>239.654849729446</v>
      </c>
      <c r="I18" s="4">
        <v>212.806006409128</v>
      </c>
      <c r="J18" s="4">
        <v>144.53811413060799</v>
      </c>
      <c r="K18" s="4">
        <v>84.242280429134894</v>
      </c>
      <c r="L18" s="4">
        <v>65.101521395016107</v>
      </c>
    </row>
    <row r="19" spans="1:12" x14ac:dyDescent="0.25">
      <c r="A19" s="8" t="s">
        <v>142</v>
      </c>
      <c r="B19" s="2" t="s">
        <v>3</v>
      </c>
      <c r="C19" s="4">
        <v>15.309460339284101</v>
      </c>
      <c r="D19" s="4">
        <v>15.2023760322447</v>
      </c>
      <c r="E19" s="4">
        <v>15.1771687867666</v>
      </c>
      <c r="F19" s="4">
        <v>14.723667302129501</v>
      </c>
      <c r="G19" s="4">
        <v>14.229740604902499</v>
      </c>
      <c r="H19" s="4">
        <v>13.591763003482001</v>
      </c>
      <c r="I19" s="4">
        <v>10.7750342123617</v>
      </c>
      <c r="J19" s="4">
        <v>9.9297702656630094</v>
      </c>
      <c r="K19" s="4">
        <v>6.6029533049253502</v>
      </c>
      <c r="L19" s="4">
        <v>5.4651639038719502</v>
      </c>
    </row>
    <row r="20" spans="1:12" x14ac:dyDescent="0.25">
      <c r="A20" s="8" t="s">
        <v>143</v>
      </c>
      <c r="B20" s="2" t="s">
        <v>3</v>
      </c>
      <c r="C20" s="4">
        <v>175.131591861256</v>
      </c>
      <c r="D20" s="4">
        <v>269.86285356084397</v>
      </c>
      <c r="E20" s="4">
        <v>189.044377699444</v>
      </c>
      <c r="F20" s="4">
        <v>117.95773075391401</v>
      </c>
      <c r="G20" s="4">
        <v>48.333556349056998</v>
      </c>
      <c r="H20" s="4">
        <v>34.024405251160402</v>
      </c>
      <c r="I20" s="4">
        <v>35.882604214025598</v>
      </c>
      <c r="J20" s="4">
        <v>38.629689633382</v>
      </c>
      <c r="K20" s="4">
        <v>64.972603144648303</v>
      </c>
      <c r="L20" s="4">
        <v>71.740881623870195</v>
      </c>
    </row>
    <row r="21" spans="1:12" x14ac:dyDescent="0.25">
      <c r="A21" s="8" t="s">
        <v>144</v>
      </c>
      <c r="B21" s="2" t="s">
        <v>3</v>
      </c>
      <c r="C21" s="4">
        <v>7.0621672960761897E-2</v>
      </c>
      <c r="D21" s="4">
        <v>5.2478417784785403E-2</v>
      </c>
      <c r="E21" s="4">
        <v>4.5511460462871703E-2</v>
      </c>
      <c r="F21" s="4">
        <v>3.02436585901278E-2</v>
      </c>
      <c r="G21" s="4">
        <v>1.9062760834386398E-2</v>
      </c>
      <c r="H21" s="4">
        <v>1.8843344052912901E-2</v>
      </c>
      <c r="I21" s="4">
        <v>2.0053601356344802E-2</v>
      </c>
      <c r="J21" s="4">
        <v>2.0905124089785902E-2</v>
      </c>
      <c r="K21" s="4">
        <v>1.9292577535596399E-2</v>
      </c>
      <c r="L21" s="4">
        <v>9.2152031301257001E-3</v>
      </c>
    </row>
    <row r="22" spans="1:12" x14ac:dyDescent="0.25">
      <c r="A22" s="8" t="s">
        <v>145</v>
      </c>
      <c r="B22" s="2" t="s">
        <v>3</v>
      </c>
      <c r="C22" s="4">
        <v>297.319147381714</v>
      </c>
      <c r="D22" s="4">
        <v>273.78139740537102</v>
      </c>
      <c r="E22" s="4">
        <v>282.31952531021102</v>
      </c>
      <c r="F22" s="4">
        <v>319.41398339887002</v>
      </c>
      <c r="G22" s="4">
        <v>310.16342084910201</v>
      </c>
      <c r="H22" s="4">
        <v>306.60874390102703</v>
      </c>
      <c r="I22" s="4">
        <v>277.44114000991902</v>
      </c>
      <c r="J22" s="4">
        <v>279.11309459442998</v>
      </c>
      <c r="K22" s="4">
        <v>251.41862178398199</v>
      </c>
      <c r="L22" s="4">
        <v>256.40410266429598</v>
      </c>
    </row>
    <row r="23" spans="1:12" x14ac:dyDescent="0.25">
      <c r="A23" s="8" t="s">
        <v>146</v>
      </c>
      <c r="B23" s="2" t="s">
        <v>3</v>
      </c>
      <c r="C23" s="4">
        <v>47.099097325178199</v>
      </c>
      <c r="D23" s="4">
        <v>36.6744171223365</v>
      </c>
      <c r="E23" s="4">
        <v>34.604744391365699</v>
      </c>
      <c r="F23" s="4">
        <v>30.840030008666499</v>
      </c>
      <c r="G23" s="4">
        <v>26.83374949893</v>
      </c>
      <c r="H23" s="4">
        <v>26.570506475538899</v>
      </c>
      <c r="I23" s="4">
        <v>27.327745565367099</v>
      </c>
      <c r="J23" s="4">
        <v>27.613003957345899</v>
      </c>
      <c r="K23" s="4">
        <v>26.266667614428201</v>
      </c>
      <c r="L23" s="4">
        <v>20.986116632708299</v>
      </c>
    </row>
    <row r="24" spans="1:12" x14ac:dyDescent="0.25">
      <c r="A24" s="8" t="s">
        <v>147</v>
      </c>
      <c r="B24" s="2" t="s">
        <v>3</v>
      </c>
      <c r="C24" s="4">
        <v>291.01003888291098</v>
      </c>
      <c r="D24" s="4">
        <v>281.88450006071997</v>
      </c>
      <c r="E24" s="4">
        <v>288.83954308231699</v>
      </c>
      <c r="F24" s="4">
        <v>332.08790675901901</v>
      </c>
      <c r="G24" s="4">
        <v>295.68129856920899</v>
      </c>
      <c r="H24" s="4">
        <v>262.945654303656</v>
      </c>
      <c r="I24" s="4">
        <v>237.456075537934</v>
      </c>
      <c r="J24" s="4">
        <v>212.67111454025601</v>
      </c>
      <c r="K24" s="4">
        <v>190.353553146807</v>
      </c>
      <c r="L24" s="4">
        <v>168.91093646795699</v>
      </c>
    </row>
    <row r="25" spans="1:12" x14ac:dyDescent="0.25">
      <c r="A25" s="8" t="s">
        <v>148</v>
      </c>
      <c r="B25" s="2" t="s">
        <v>3</v>
      </c>
      <c r="C25" s="4">
        <v>3243.3431676569198</v>
      </c>
      <c r="D25" s="4">
        <v>3006.7547008609399</v>
      </c>
      <c r="E25" s="4">
        <v>2481.9167282963399</v>
      </c>
      <c r="F25" s="4">
        <v>1773.8960204539401</v>
      </c>
      <c r="G25" s="4">
        <v>1052.8340460166501</v>
      </c>
      <c r="H25" s="4">
        <v>661.98833823964901</v>
      </c>
      <c r="I25" s="4">
        <v>630.66946706364399</v>
      </c>
      <c r="J25" s="4">
        <v>667.30882578754904</v>
      </c>
      <c r="K25" s="4">
        <v>867.38969169381596</v>
      </c>
      <c r="L25" s="4">
        <v>940.76225799563304</v>
      </c>
    </row>
    <row r="26" spans="1:12" x14ac:dyDescent="0.25">
      <c r="A26" s="8" t="s">
        <v>149</v>
      </c>
      <c r="B26" s="2" t="s">
        <v>3</v>
      </c>
      <c r="C26" s="4">
        <v>424.95728487851699</v>
      </c>
      <c r="D26" s="4">
        <v>410.75217855718199</v>
      </c>
      <c r="E26" s="4">
        <v>309.17042986689802</v>
      </c>
      <c r="F26" s="4">
        <v>253.498713866082</v>
      </c>
      <c r="G26" s="4">
        <v>241.416949513362</v>
      </c>
      <c r="H26" s="4">
        <v>247.265871842346</v>
      </c>
      <c r="I26" s="4">
        <v>250.23568855340901</v>
      </c>
      <c r="J26" s="4">
        <v>246.91769144711401</v>
      </c>
      <c r="K26" s="4">
        <v>228.91572906434399</v>
      </c>
      <c r="L26" s="4">
        <v>178.89471944445199</v>
      </c>
    </row>
    <row r="27" spans="1:12" x14ac:dyDescent="0.25">
      <c r="A27" s="8" t="s">
        <v>142</v>
      </c>
      <c r="B27" s="2" t="s">
        <v>4</v>
      </c>
      <c r="C27" s="4">
        <v>15.309460339284101</v>
      </c>
      <c r="D27" s="4">
        <v>15.1271975174716</v>
      </c>
      <c r="E27" s="4">
        <v>15.0958699208325</v>
      </c>
      <c r="F27" s="4">
        <v>14.9745669865327</v>
      </c>
      <c r="G27" s="4">
        <v>13.8012530375086</v>
      </c>
      <c r="H27" s="4">
        <v>11.740870383651799</v>
      </c>
      <c r="I27" s="4">
        <v>10.6077231697112</v>
      </c>
      <c r="J27" s="4">
        <v>7.68929155737026</v>
      </c>
      <c r="K27" s="4">
        <v>6.3394410267807499</v>
      </c>
      <c r="L27" s="4">
        <v>5.3460803217246804</v>
      </c>
    </row>
    <row r="28" spans="1:12" x14ac:dyDescent="0.25">
      <c r="A28" s="8" t="s">
        <v>143</v>
      </c>
      <c r="B28" s="2" t="s">
        <v>4</v>
      </c>
      <c r="C28" s="4">
        <v>266.74434127224998</v>
      </c>
      <c r="D28" s="4">
        <v>270.45732939678197</v>
      </c>
      <c r="E28" s="4">
        <v>196.774980779326</v>
      </c>
      <c r="F28" s="4">
        <v>68.421376302527705</v>
      </c>
      <c r="G28" s="4">
        <v>45.047309236734797</v>
      </c>
      <c r="H28" s="4">
        <v>45.397395420913398</v>
      </c>
      <c r="I28" s="4">
        <v>62.167912698774799</v>
      </c>
      <c r="J28" s="4">
        <v>70.346820311589099</v>
      </c>
      <c r="K28" s="4">
        <v>16.584522842384501</v>
      </c>
      <c r="L28" s="4">
        <v>17.924911286089301</v>
      </c>
    </row>
    <row r="29" spans="1:12" x14ac:dyDescent="0.25">
      <c r="A29" s="8" t="s">
        <v>144</v>
      </c>
      <c r="B29" s="2" t="s">
        <v>4</v>
      </c>
      <c r="C29" s="4">
        <v>7.0621700843512297E-2</v>
      </c>
      <c r="D29" s="4">
        <v>5.5140566719863199E-2</v>
      </c>
      <c r="E29" s="4">
        <v>4.5472329306072902E-2</v>
      </c>
      <c r="F29" s="4">
        <v>3.2969386779676903E-2</v>
      </c>
      <c r="G29" s="4">
        <v>1.83515933600466E-2</v>
      </c>
      <c r="H29" s="4">
        <v>1.49655508619743E-2</v>
      </c>
      <c r="I29" s="4">
        <v>8.9742404365632904E-3</v>
      </c>
      <c r="J29" s="4">
        <v>3.3430391277029401E-4</v>
      </c>
      <c r="K29" s="5"/>
      <c r="L29" s="5"/>
    </row>
    <row r="30" spans="1:12" x14ac:dyDescent="0.25">
      <c r="A30" s="8" t="s">
        <v>145</v>
      </c>
      <c r="B30" s="2" t="s">
        <v>4</v>
      </c>
      <c r="C30" s="4">
        <v>297.31780524724797</v>
      </c>
      <c r="D30" s="4">
        <v>274.28409451872301</v>
      </c>
      <c r="E30" s="4">
        <v>278.819649004361</v>
      </c>
      <c r="F30" s="4">
        <v>318.49366471489401</v>
      </c>
      <c r="G30" s="4">
        <v>302.94324933502202</v>
      </c>
      <c r="H30" s="4">
        <v>283.93672160354799</v>
      </c>
      <c r="I30" s="4">
        <v>259.36604012838802</v>
      </c>
      <c r="J30" s="4">
        <v>236.29662726364799</v>
      </c>
      <c r="K30" s="4">
        <v>248.45345884606999</v>
      </c>
      <c r="L30" s="4">
        <v>256.23871434315998</v>
      </c>
    </row>
    <row r="31" spans="1:12" x14ac:dyDescent="0.25">
      <c r="A31" s="8" t="s">
        <v>146</v>
      </c>
      <c r="B31" s="2" t="s">
        <v>4</v>
      </c>
      <c r="C31" s="4">
        <v>47.099140721933502</v>
      </c>
      <c r="D31" s="4">
        <v>37.4229100212047</v>
      </c>
      <c r="E31" s="4">
        <v>34.769148162253202</v>
      </c>
      <c r="F31" s="4">
        <v>30.883746137162699</v>
      </c>
      <c r="G31" s="4">
        <v>26.573447785505302</v>
      </c>
      <c r="H31" s="4">
        <v>25.2923674156205</v>
      </c>
      <c r="I31" s="4">
        <v>21.999297261950201</v>
      </c>
      <c r="J31" s="4">
        <v>15.6482838676952</v>
      </c>
      <c r="K31" s="4">
        <v>9.8736538867959194</v>
      </c>
      <c r="L31" s="4">
        <v>8.7783767584899195</v>
      </c>
    </row>
    <row r="32" spans="1:12" x14ac:dyDescent="0.25">
      <c r="A32" s="8" t="s">
        <v>147</v>
      </c>
      <c r="B32" s="2" t="s">
        <v>4</v>
      </c>
      <c r="C32" s="4">
        <v>291.01003888291098</v>
      </c>
      <c r="D32" s="4">
        <v>281.884567309815</v>
      </c>
      <c r="E32" s="4">
        <v>288.85652690439701</v>
      </c>
      <c r="F32" s="4">
        <v>332.08516065859698</v>
      </c>
      <c r="G32" s="4">
        <v>295.717328729538</v>
      </c>
      <c r="H32" s="4">
        <v>262.91769891141001</v>
      </c>
      <c r="I32" s="4">
        <v>237.33363507163401</v>
      </c>
      <c r="J32" s="4">
        <v>212.51533454477001</v>
      </c>
      <c r="K32" s="4">
        <v>190.206430760497</v>
      </c>
      <c r="L32" s="4">
        <v>168.864555189973</v>
      </c>
    </row>
    <row r="33" spans="1:12" x14ac:dyDescent="0.25">
      <c r="A33" s="8" t="s">
        <v>148</v>
      </c>
      <c r="B33" s="2" t="s">
        <v>4</v>
      </c>
      <c r="C33" s="4">
        <v>3243.2883054333602</v>
      </c>
      <c r="D33" s="4">
        <v>3006.5524328362699</v>
      </c>
      <c r="E33" s="4">
        <v>2472.4918477528699</v>
      </c>
      <c r="F33" s="4">
        <v>1756.56824472892</v>
      </c>
      <c r="G33" s="4">
        <v>1026.0946325157099</v>
      </c>
      <c r="H33" s="4">
        <v>845.91656750485197</v>
      </c>
      <c r="I33" s="4">
        <v>1079.6008389891299</v>
      </c>
      <c r="J33" s="4">
        <v>980.802463797835</v>
      </c>
      <c r="K33" s="4">
        <v>170.18390711169201</v>
      </c>
      <c r="L33" s="4">
        <v>169.401237258614</v>
      </c>
    </row>
    <row r="34" spans="1:12" x14ac:dyDescent="0.25">
      <c r="A34" s="8" t="s">
        <v>149</v>
      </c>
      <c r="B34" s="2" t="s">
        <v>4</v>
      </c>
      <c r="C34" s="4">
        <v>424.94513783163802</v>
      </c>
      <c r="D34" s="4">
        <v>410.74003151030303</v>
      </c>
      <c r="E34" s="4">
        <v>309.15903593967698</v>
      </c>
      <c r="F34" s="4">
        <v>255.636729425168</v>
      </c>
      <c r="G34" s="4">
        <v>241.34465565312101</v>
      </c>
      <c r="H34" s="4">
        <v>224.85167114261</v>
      </c>
      <c r="I34" s="4">
        <v>186.17615004357401</v>
      </c>
      <c r="J34" s="4">
        <v>133.22456675511401</v>
      </c>
      <c r="K34" s="4">
        <v>84.242280429134894</v>
      </c>
      <c r="L34" s="4">
        <v>64.736511399826497</v>
      </c>
    </row>
    <row r="35" spans="1:12" x14ac:dyDescent="0.25">
      <c r="A35" s="8" t="s">
        <v>142</v>
      </c>
      <c r="B35" s="2" t="s">
        <v>5</v>
      </c>
      <c r="C35" s="4">
        <v>15.309460339284101</v>
      </c>
      <c r="D35" s="4">
        <v>15.178962859855901</v>
      </c>
      <c r="E35" s="4">
        <v>15.1544341120536</v>
      </c>
      <c r="F35" s="4">
        <v>14.7695605489606</v>
      </c>
      <c r="G35" s="4">
        <v>14.240796109923799</v>
      </c>
      <c r="H35" s="4">
        <v>13.5721320920956</v>
      </c>
      <c r="I35" s="4">
        <v>10.7771145867739</v>
      </c>
      <c r="J35" s="4">
        <v>9.9921661635680898</v>
      </c>
      <c r="K35" s="4">
        <v>9.2865309061533292</v>
      </c>
      <c r="L35" s="4">
        <v>8.1966528933600493</v>
      </c>
    </row>
    <row r="36" spans="1:12" x14ac:dyDescent="0.25">
      <c r="A36" s="8" t="s">
        <v>143</v>
      </c>
      <c r="B36" s="2" t="s">
        <v>5</v>
      </c>
      <c r="C36" s="4">
        <v>176.49481248681701</v>
      </c>
      <c r="D36" s="4">
        <v>269.85827135318999</v>
      </c>
      <c r="E36" s="4">
        <v>196.392147172097</v>
      </c>
      <c r="F36" s="4">
        <v>120.48375023184499</v>
      </c>
      <c r="G36" s="4">
        <v>48.2746475829004</v>
      </c>
      <c r="H36" s="4">
        <v>23.290113127546999</v>
      </c>
      <c r="I36" s="4">
        <v>34.412481135012797</v>
      </c>
      <c r="J36" s="4">
        <v>36.590720263553301</v>
      </c>
      <c r="K36" s="4">
        <v>39.924048806744899</v>
      </c>
      <c r="L36" s="4">
        <v>52.378518745727902</v>
      </c>
    </row>
    <row r="37" spans="1:12" x14ac:dyDescent="0.25">
      <c r="A37" s="8" t="s">
        <v>144</v>
      </c>
      <c r="B37" s="2" t="s">
        <v>5</v>
      </c>
      <c r="C37" s="4">
        <v>7.0622009386907894E-2</v>
      </c>
      <c r="D37" s="4">
        <v>5.2444584224256199E-2</v>
      </c>
      <c r="E37" s="4">
        <v>4.2923730827107501E-2</v>
      </c>
      <c r="F37" s="4">
        <v>3.0381520211073699E-2</v>
      </c>
      <c r="G37" s="4">
        <v>1.85846721562231E-2</v>
      </c>
      <c r="H37" s="4">
        <v>1.5696392035537601E-2</v>
      </c>
      <c r="I37" s="4">
        <v>9.7199687476496807E-3</v>
      </c>
      <c r="J37" s="4">
        <v>1.8039887522790701E-3</v>
      </c>
      <c r="K37" s="5"/>
      <c r="L37" s="5"/>
    </row>
    <row r="38" spans="1:12" x14ac:dyDescent="0.25">
      <c r="A38" s="8" t="s">
        <v>145</v>
      </c>
      <c r="B38" s="2" t="s">
        <v>5</v>
      </c>
      <c r="C38" s="4">
        <v>297.315690381872</v>
      </c>
      <c r="D38" s="4">
        <v>273.76889003359298</v>
      </c>
      <c r="E38" s="4">
        <v>281.63069584169898</v>
      </c>
      <c r="F38" s="4">
        <v>319.68213492384098</v>
      </c>
      <c r="G38" s="4">
        <v>310.95007784535602</v>
      </c>
      <c r="H38" s="4">
        <v>306.71025190675499</v>
      </c>
      <c r="I38" s="4">
        <v>281.72182683262503</v>
      </c>
      <c r="J38" s="4">
        <v>279.84695296110101</v>
      </c>
      <c r="K38" s="4">
        <v>290.95191187777499</v>
      </c>
      <c r="L38" s="4">
        <v>270.96703985426001</v>
      </c>
    </row>
    <row r="39" spans="1:12" x14ac:dyDescent="0.25">
      <c r="A39" s="8" t="s">
        <v>146</v>
      </c>
      <c r="B39" s="2" t="s">
        <v>5</v>
      </c>
      <c r="C39" s="4">
        <v>47.098973787545802</v>
      </c>
      <c r="D39" s="4">
        <v>37.281563292521099</v>
      </c>
      <c r="E39" s="4">
        <v>35.467144353065102</v>
      </c>
      <c r="F39" s="4">
        <v>31.689925806114299</v>
      </c>
      <c r="G39" s="4">
        <v>27.576071874008999</v>
      </c>
      <c r="H39" s="4">
        <v>27.107520955150999</v>
      </c>
      <c r="I39" s="4">
        <v>24.3715576214755</v>
      </c>
      <c r="J39" s="4">
        <v>21.054264476073801</v>
      </c>
      <c r="K39" s="4">
        <v>15.7211947008115</v>
      </c>
      <c r="L39" s="4">
        <v>10.917797731790801</v>
      </c>
    </row>
    <row r="40" spans="1:12" x14ac:dyDescent="0.25">
      <c r="A40" s="8" t="s">
        <v>147</v>
      </c>
      <c r="B40" s="2" t="s">
        <v>5</v>
      </c>
      <c r="C40" s="4">
        <v>291.01003888291098</v>
      </c>
      <c r="D40" s="4">
        <v>281.88451425339298</v>
      </c>
      <c r="E40" s="4">
        <v>288.83912914753699</v>
      </c>
      <c r="F40" s="4">
        <v>332.08794394910598</v>
      </c>
      <c r="G40" s="4">
        <v>295.68089456259798</v>
      </c>
      <c r="H40" s="4">
        <v>262.94565759201902</v>
      </c>
      <c r="I40" s="4">
        <v>237.459198330953</v>
      </c>
      <c r="J40" s="4">
        <v>212.717492636907</v>
      </c>
      <c r="K40" s="4">
        <v>190.41101475151399</v>
      </c>
      <c r="L40" s="4">
        <v>168.96705565331999</v>
      </c>
    </row>
    <row r="41" spans="1:12" x14ac:dyDescent="0.25">
      <c r="A41" s="8" t="s">
        <v>148</v>
      </c>
      <c r="B41" s="2" t="s">
        <v>5</v>
      </c>
      <c r="C41" s="4">
        <v>3243.3179801885399</v>
      </c>
      <c r="D41" s="4">
        <v>3006.7204428717</v>
      </c>
      <c r="E41" s="4">
        <v>2482.3714578444901</v>
      </c>
      <c r="F41" s="4">
        <v>1782.73635305212</v>
      </c>
      <c r="G41" s="4">
        <v>1006.26347990509</v>
      </c>
      <c r="H41" s="4">
        <v>515.957559899486</v>
      </c>
      <c r="I41" s="4">
        <v>619.96955498095997</v>
      </c>
      <c r="J41" s="4">
        <v>647.98931786739399</v>
      </c>
      <c r="K41" s="4">
        <v>686.83913954744401</v>
      </c>
      <c r="L41" s="4">
        <v>822.272414047094</v>
      </c>
    </row>
    <row r="42" spans="1:12" x14ac:dyDescent="0.25">
      <c r="A42" s="8" t="s">
        <v>149</v>
      </c>
      <c r="B42" s="2" t="s">
        <v>5</v>
      </c>
      <c r="C42" s="4">
        <v>424.95701353567603</v>
      </c>
      <c r="D42" s="4">
        <v>410.74730024573302</v>
      </c>
      <c r="E42" s="4">
        <v>309.169978892676</v>
      </c>
      <c r="F42" s="4">
        <v>254.09014573883201</v>
      </c>
      <c r="G42" s="4">
        <v>241.88596427390999</v>
      </c>
      <c r="H42" s="4">
        <v>226.73898717308199</v>
      </c>
      <c r="I42" s="4">
        <v>192.27788555955701</v>
      </c>
      <c r="J42" s="4">
        <v>156.699650406497</v>
      </c>
      <c r="K42" s="4">
        <v>116.887935178521</v>
      </c>
      <c r="L42" s="4">
        <v>72.233029103145498</v>
      </c>
    </row>
    <row r="43" spans="1:12" x14ac:dyDescent="0.25">
      <c r="A43" s="8" t="s">
        <v>142</v>
      </c>
      <c r="B43" s="2" t="s">
        <v>6</v>
      </c>
      <c r="C43" s="4">
        <v>15.309460339284101</v>
      </c>
      <c r="D43" s="4">
        <v>15.2087268235558</v>
      </c>
      <c r="E43" s="4">
        <v>15.084326051035699</v>
      </c>
      <c r="F43" s="4">
        <v>14.8520589288108</v>
      </c>
      <c r="G43" s="4">
        <v>13.863270850126799</v>
      </c>
      <c r="H43" s="4">
        <v>13.141538846773001</v>
      </c>
      <c r="I43" s="4">
        <v>10.7602546003841</v>
      </c>
      <c r="J43" s="4">
        <v>7.9126249924807102</v>
      </c>
      <c r="K43" s="4">
        <v>6.5816201662500298</v>
      </c>
      <c r="L43" s="4">
        <v>5.3861521122067098</v>
      </c>
    </row>
    <row r="44" spans="1:12" x14ac:dyDescent="0.25">
      <c r="A44" s="8" t="s">
        <v>143</v>
      </c>
      <c r="B44" s="2" t="s">
        <v>6</v>
      </c>
      <c r="C44" s="4">
        <v>175.11627502721799</v>
      </c>
      <c r="D44" s="4">
        <v>269.99555869253902</v>
      </c>
      <c r="E44" s="4">
        <v>192.06499148588901</v>
      </c>
      <c r="F44" s="4">
        <v>118.11892506964401</v>
      </c>
      <c r="G44" s="4">
        <v>51.806445850047901</v>
      </c>
      <c r="H44" s="4">
        <v>43.061354279356898</v>
      </c>
      <c r="I44" s="4">
        <v>47.0677140111356</v>
      </c>
      <c r="J44" s="4">
        <v>67.536501561521405</v>
      </c>
      <c r="K44" s="4">
        <v>76.992626385272104</v>
      </c>
      <c r="L44" s="4">
        <v>68.282624795296201</v>
      </c>
    </row>
    <row r="45" spans="1:12" x14ac:dyDescent="0.25">
      <c r="A45" s="8" t="s">
        <v>144</v>
      </c>
      <c r="B45" s="2" t="s">
        <v>6</v>
      </c>
      <c r="C45" s="4">
        <v>7.0621674952697805E-2</v>
      </c>
      <c r="D45" s="4">
        <v>5.2668099352317699E-2</v>
      </c>
      <c r="E45" s="4">
        <v>4.5293693356760201E-2</v>
      </c>
      <c r="F45" s="4">
        <v>3.0093237266836801E-2</v>
      </c>
      <c r="G45" s="4">
        <v>1.8487568642304199E-2</v>
      </c>
      <c r="H45" s="4">
        <v>1.9304015803911299E-2</v>
      </c>
      <c r="I45" s="4">
        <v>2.0202602340893199E-2</v>
      </c>
      <c r="J45" s="4">
        <v>1.7923582820839602E-2</v>
      </c>
      <c r="K45" s="4">
        <v>6.6488843816758098E-3</v>
      </c>
      <c r="L45" s="5"/>
    </row>
    <row r="46" spans="1:12" x14ac:dyDescent="0.25">
      <c r="A46" s="8" t="s">
        <v>145</v>
      </c>
      <c r="B46" s="2" t="s">
        <v>6</v>
      </c>
      <c r="C46" s="4">
        <v>297.319147381714</v>
      </c>
      <c r="D46" s="4">
        <v>273.931145792861</v>
      </c>
      <c r="E46" s="4">
        <v>283.24871206129001</v>
      </c>
      <c r="F46" s="4">
        <v>319.17460210017799</v>
      </c>
      <c r="G46" s="4">
        <v>306.25217002728601</v>
      </c>
      <c r="H46" s="4">
        <v>292.18349526775802</v>
      </c>
      <c r="I46" s="4">
        <v>280.50082323303502</v>
      </c>
      <c r="J46" s="4">
        <v>241.53782854202501</v>
      </c>
      <c r="K46" s="4">
        <v>248.53790594125601</v>
      </c>
      <c r="L46" s="4">
        <v>256.459476010412</v>
      </c>
    </row>
    <row r="47" spans="1:12" x14ac:dyDescent="0.25">
      <c r="A47" s="8" t="s">
        <v>146</v>
      </c>
      <c r="B47" s="2" t="s">
        <v>6</v>
      </c>
      <c r="C47" s="4">
        <v>47.0990886727703</v>
      </c>
      <c r="D47" s="4">
        <v>36.6557546217728</v>
      </c>
      <c r="E47" s="4">
        <v>34.5358286390383</v>
      </c>
      <c r="F47" s="4">
        <v>30.820915208582498</v>
      </c>
      <c r="G47" s="4">
        <v>26.795820700230699</v>
      </c>
      <c r="H47" s="4">
        <v>26.678875333686701</v>
      </c>
      <c r="I47" s="4">
        <v>27.058775398731299</v>
      </c>
      <c r="J47" s="4">
        <v>25.031251151612501</v>
      </c>
      <c r="K47" s="4">
        <v>18.1414064022802</v>
      </c>
      <c r="L47" s="4">
        <v>11.4662404896554</v>
      </c>
    </row>
    <row r="48" spans="1:12" x14ac:dyDescent="0.25">
      <c r="A48" s="8" t="s">
        <v>147</v>
      </c>
      <c r="B48" s="2" t="s">
        <v>6</v>
      </c>
      <c r="C48" s="4">
        <v>291.01003888291098</v>
      </c>
      <c r="D48" s="4">
        <v>281.88412563044102</v>
      </c>
      <c r="E48" s="4">
        <v>288.84014739265803</v>
      </c>
      <c r="F48" s="4">
        <v>332.08771928477398</v>
      </c>
      <c r="G48" s="4">
        <v>295.68278407594102</v>
      </c>
      <c r="H48" s="4">
        <v>262.93469839806801</v>
      </c>
      <c r="I48" s="4">
        <v>237.43417460587099</v>
      </c>
      <c r="J48" s="4">
        <v>212.62835554086899</v>
      </c>
      <c r="K48" s="4">
        <v>190.31230979343701</v>
      </c>
      <c r="L48" s="4">
        <v>168.877949911608</v>
      </c>
    </row>
    <row r="49" spans="1:12" x14ac:dyDescent="0.25">
      <c r="A49" s="8" t="s">
        <v>148</v>
      </c>
      <c r="B49" s="2" t="s">
        <v>6</v>
      </c>
      <c r="C49" s="4">
        <v>3243.4699071162199</v>
      </c>
      <c r="D49" s="4">
        <v>3006.8870542538398</v>
      </c>
      <c r="E49" s="4">
        <v>2483.4037466078298</v>
      </c>
      <c r="F49" s="4">
        <v>1778.14669845699</v>
      </c>
      <c r="G49" s="4">
        <v>882.87364499272405</v>
      </c>
      <c r="H49" s="4">
        <v>701.91915455944695</v>
      </c>
      <c r="I49" s="4">
        <v>727.20216302529002</v>
      </c>
      <c r="J49" s="4">
        <v>909.68518757011202</v>
      </c>
      <c r="K49" s="4">
        <v>941.89155954402997</v>
      </c>
      <c r="L49" s="4">
        <v>814.45606474437795</v>
      </c>
    </row>
    <row r="50" spans="1:12" x14ac:dyDescent="0.25">
      <c r="A50" s="8" t="s">
        <v>149</v>
      </c>
      <c r="B50" s="2" t="s">
        <v>6</v>
      </c>
      <c r="C50" s="4">
        <v>424.95701353567603</v>
      </c>
      <c r="D50" s="4">
        <v>410.752014240763</v>
      </c>
      <c r="E50" s="4">
        <v>309.17050774468601</v>
      </c>
      <c r="F50" s="4">
        <v>253.62569883990599</v>
      </c>
      <c r="G50" s="4">
        <v>241.41463605179999</v>
      </c>
      <c r="H50" s="4">
        <v>246.50735413387201</v>
      </c>
      <c r="I50" s="4">
        <v>248.75495426355599</v>
      </c>
      <c r="J50" s="4">
        <v>219.65139139648801</v>
      </c>
      <c r="K50" s="4">
        <v>151.732102762209</v>
      </c>
      <c r="L50" s="4">
        <v>95.395126688676598</v>
      </c>
    </row>
    <row r="51" spans="1:12" x14ac:dyDescent="0.25">
      <c r="A51" s="8" t="s">
        <v>142</v>
      </c>
      <c r="B51" s="2" t="s">
        <v>7</v>
      </c>
      <c r="C51" s="4">
        <v>15.309460339284101</v>
      </c>
      <c r="D51" s="4">
        <v>15.232586502802</v>
      </c>
      <c r="E51" s="4">
        <v>15.254235484465401</v>
      </c>
      <c r="F51" s="4">
        <v>14.6609735430859</v>
      </c>
      <c r="G51" s="4">
        <v>13.860081743594201</v>
      </c>
      <c r="H51" s="4">
        <v>12.832369716557899</v>
      </c>
      <c r="I51" s="4">
        <v>10.7755107289716</v>
      </c>
      <c r="J51" s="4">
        <v>9.9107727441860494</v>
      </c>
      <c r="K51" s="4">
        <v>6.5994690908114801</v>
      </c>
      <c r="L51" s="4">
        <v>5.46447730075029</v>
      </c>
    </row>
    <row r="52" spans="1:12" x14ac:dyDescent="0.25">
      <c r="A52" s="8" t="s">
        <v>143</v>
      </c>
      <c r="B52" s="2" t="s">
        <v>7</v>
      </c>
      <c r="C52" s="4">
        <v>175.11378054580101</v>
      </c>
      <c r="D52" s="4">
        <v>270.05093866397698</v>
      </c>
      <c r="E52" s="4">
        <v>192.40184133014299</v>
      </c>
      <c r="F52" s="4">
        <v>127.002596093034</v>
      </c>
      <c r="G52" s="4">
        <v>49.258305121212203</v>
      </c>
      <c r="H52" s="4">
        <v>39.2656295117838</v>
      </c>
      <c r="I52" s="4">
        <v>40.341906817421602</v>
      </c>
      <c r="J52" s="4">
        <v>46.515992158471597</v>
      </c>
      <c r="K52" s="4">
        <v>73.605113170385494</v>
      </c>
      <c r="L52" s="4">
        <v>75.507658150710398</v>
      </c>
    </row>
    <row r="53" spans="1:12" x14ac:dyDescent="0.25">
      <c r="A53" s="8" t="s">
        <v>144</v>
      </c>
      <c r="B53" s="2" t="s">
        <v>7</v>
      </c>
      <c r="C53" s="4">
        <v>7.0621690033097206E-2</v>
      </c>
      <c r="D53" s="4">
        <v>5.2379040425735497E-2</v>
      </c>
      <c r="E53" s="4">
        <v>4.2873613776188597E-2</v>
      </c>
      <c r="F53" s="4">
        <v>3.05164426851425E-2</v>
      </c>
      <c r="G53" s="4">
        <v>1.8396374740359201E-2</v>
      </c>
      <c r="H53" s="4">
        <v>1.50265960521566E-2</v>
      </c>
      <c r="I53" s="4">
        <v>8.7315218298257401E-3</v>
      </c>
      <c r="J53" s="4">
        <v>1.02045443967544E-3</v>
      </c>
      <c r="K53" s="5"/>
      <c r="L53" s="5"/>
    </row>
    <row r="54" spans="1:12" x14ac:dyDescent="0.25">
      <c r="A54" s="8" t="s">
        <v>145</v>
      </c>
      <c r="B54" s="2" t="s">
        <v>7</v>
      </c>
      <c r="C54" s="4">
        <v>297.319147381714</v>
      </c>
      <c r="D54" s="4">
        <v>274.00830783128401</v>
      </c>
      <c r="E54" s="4">
        <v>282.365003874183</v>
      </c>
      <c r="F54" s="4">
        <v>319.27458238050599</v>
      </c>
      <c r="G54" s="4">
        <v>306.69574399905503</v>
      </c>
      <c r="H54" s="4">
        <v>295.09095490700298</v>
      </c>
      <c r="I54" s="4">
        <v>279.290835298719</v>
      </c>
      <c r="J54" s="4">
        <v>275.64855742980899</v>
      </c>
      <c r="K54" s="4">
        <v>252.36159625351999</v>
      </c>
      <c r="L54" s="4">
        <v>256.393725573648</v>
      </c>
    </row>
    <row r="55" spans="1:12" x14ac:dyDescent="0.25">
      <c r="A55" s="8" t="s">
        <v>146</v>
      </c>
      <c r="B55" s="2" t="s">
        <v>7</v>
      </c>
      <c r="C55" s="4">
        <v>47.099097306277102</v>
      </c>
      <c r="D55" s="4">
        <v>37.177834324163697</v>
      </c>
      <c r="E55" s="4">
        <v>35.430725221128903</v>
      </c>
      <c r="F55" s="4">
        <v>31.7681448187016</v>
      </c>
      <c r="G55" s="4">
        <v>27.556965208464199</v>
      </c>
      <c r="H55" s="4">
        <v>27.049836673159302</v>
      </c>
      <c r="I55" s="4">
        <v>24.0945584012251</v>
      </c>
      <c r="J55" s="4">
        <v>20.1674643579736</v>
      </c>
      <c r="K55" s="4">
        <v>15.2790384422772</v>
      </c>
      <c r="L55" s="4">
        <v>10.652348206794599</v>
      </c>
    </row>
    <row r="56" spans="1:12" x14ac:dyDescent="0.25">
      <c r="A56" s="8" t="s">
        <v>147</v>
      </c>
      <c r="B56" s="2" t="s">
        <v>7</v>
      </c>
      <c r="C56" s="4">
        <v>291.01003888291098</v>
      </c>
      <c r="D56" s="4">
        <v>281.88446926430299</v>
      </c>
      <c r="E56" s="4">
        <v>288.83954308231699</v>
      </c>
      <c r="F56" s="4">
        <v>332.08783058447102</v>
      </c>
      <c r="G56" s="4">
        <v>295.68264694576101</v>
      </c>
      <c r="H56" s="4">
        <v>262.938195879788</v>
      </c>
      <c r="I56" s="4">
        <v>237.45716620748999</v>
      </c>
      <c r="J56" s="4">
        <v>212.67248058076001</v>
      </c>
      <c r="K56" s="4">
        <v>190.35380297404299</v>
      </c>
      <c r="L56" s="4">
        <v>168.88754022087599</v>
      </c>
    </row>
    <row r="57" spans="1:12" x14ac:dyDescent="0.25">
      <c r="A57" s="8" t="s">
        <v>148</v>
      </c>
      <c r="B57" s="2" t="s">
        <v>7</v>
      </c>
      <c r="C57" s="4">
        <v>3243.28491251077</v>
      </c>
      <c r="D57" s="4">
        <v>3006.84797633468</v>
      </c>
      <c r="E57" s="4">
        <v>2481.4191985869002</v>
      </c>
      <c r="F57" s="4">
        <v>1782.1832960521799</v>
      </c>
      <c r="G57" s="4">
        <v>843.80964991537303</v>
      </c>
      <c r="H57" s="4">
        <v>685.27354548901496</v>
      </c>
      <c r="I57" s="4">
        <v>706.95815606494705</v>
      </c>
      <c r="J57" s="4">
        <v>815.08177418001003</v>
      </c>
      <c r="K57" s="4">
        <v>989.393025511828</v>
      </c>
      <c r="L57" s="4">
        <v>956.02231191846101</v>
      </c>
    </row>
    <row r="58" spans="1:12" x14ac:dyDescent="0.25">
      <c r="A58" s="8" t="s">
        <v>149</v>
      </c>
      <c r="B58" s="2" t="s">
        <v>7</v>
      </c>
      <c r="C58" s="4">
        <v>424.95728487851699</v>
      </c>
      <c r="D58" s="4">
        <v>410.747464562152</v>
      </c>
      <c r="E58" s="4">
        <v>309.169978892676</v>
      </c>
      <c r="F58" s="4">
        <v>255.78065260364701</v>
      </c>
      <c r="G58" s="4">
        <v>241.88596427390999</v>
      </c>
      <c r="H58" s="4">
        <v>226.09296287434799</v>
      </c>
      <c r="I58" s="4">
        <v>190.764995186699</v>
      </c>
      <c r="J58" s="4">
        <v>151.211000797472</v>
      </c>
      <c r="K58" s="4">
        <v>110.750954146114</v>
      </c>
      <c r="L58" s="4">
        <v>68.390061644485598</v>
      </c>
    </row>
    <row r="59" spans="1:12" x14ac:dyDescent="0.25">
      <c r="A59" s="8" t="s">
        <v>142</v>
      </c>
      <c r="B59" s="2" t="s">
        <v>10</v>
      </c>
      <c r="C59" s="4">
        <v>15.309460339284101</v>
      </c>
      <c r="D59" s="4">
        <v>15.208707328874899</v>
      </c>
      <c r="E59" s="4">
        <v>15.0842752176719</v>
      </c>
      <c r="F59" s="4">
        <v>14.8520788649786</v>
      </c>
      <c r="G59" s="4">
        <v>13.863441892146</v>
      </c>
      <c r="H59" s="4">
        <v>13.141538846773001</v>
      </c>
      <c r="I59" s="4">
        <v>10.7602546003841</v>
      </c>
      <c r="J59" s="4">
        <v>7.91460211736534</v>
      </c>
      <c r="K59" s="4">
        <v>6.58420244016596</v>
      </c>
      <c r="L59" s="4">
        <v>5.3845019967488597</v>
      </c>
    </row>
    <row r="60" spans="1:12" x14ac:dyDescent="0.25">
      <c r="A60" s="8" t="s">
        <v>143</v>
      </c>
      <c r="B60" s="2" t="s">
        <v>10</v>
      </c>
      <c r="C60" s="4">
        <v>175.11505363227201</v>
      </c>
      <c r="D60" s="4">
        <v>269.99062151533701</v>
      </c>
      <c r="E60" s="4">
        <v>195.10754915445</v>
      </c>
      <c r="F60" s="4">
        <v>118.874466789742</v>
      </c>
      <c r="G60" s="4">
        <v>52.269158467076998</v>
      </c>
      <c r="H60" s="4">
        <v>41.404360438522197</v>
      </c>
      <c r="I60" s="4">
        <v>45.248831345278099</v>
      </c>
      <c r="J60" s="4">
        <v>63.7724847653027</v>
      </c>
      <c r="K60" s="4">
        <v>73.858321289109199</v>
      </c>
      <c r="L60" s="4">
        <v>63.738892616736699</v>
      </c>
    </row>
    <row r="61" spans="1:12" x14ac:dyDescent="0.25">
      <c r="A61" s="8" t="s">
        <v>144</v>
      </c>
      <c r="B61" s="2" t="s">
        <v>10</v>
      </c>
      <c r="C61" s="4">
        <v>7.0621674952697902E-2</v>
      </c>
      <c r="D61" s="4">
        <v>5.2670741197888102E-2</v>
      </c>
      <c r="E61" s="4">
        <v>4.5296000540176198E-2</v>
      </c>
      <c r="F61" s="4">
        <v>3.0086134627646501E-2</v>
      </c>
      <c r="G61" s="4">
        <v>1.84946596387911E-2</v>
      </c>
      <c r="H61" s="4">
        <v>1.9265430734955302E-2</v>
      </c>
      <c r="I61" s="4">
        <v>2.0183980398896101E-2</v>
      </c>
      <c r="J61" s="4">
        <v>1.7710867996102699E-2</v>
      </c>
      <c r="K61" s="4">
        <v>6.5381134720809298E-3</v>
      </c>
      <c r="L61" s="5"/>
    </row>
    <row r="62" spans="1:12" x14ac:dyDescent="0.25">
      <c r="A62" s="8" t="s">
        <v>145</v>
      </c>
      <c r="B62" s="2" t="s">
        <v>10</v>
      </c>
      <c r="C62" s="4">
        <v>297.319147381714</v>
      </c>
      <c r="D62" s="4">
        <v>273.93227654925499</v>
      </c>
      <c r="E62" s="4">
        <v>283.26887510746201</v>
      </c>
      <c r="F62" s="4">
        <v>319.19712900164097</v>
      </c>
      <c r="G62" s="4">
        <v>306.20763588165801</v>
      </c>
      <c r="H62" s="4">
        <v>292.99289935973002</v>
      </c>
      <c r="I62" s="4">
        <v>277.90122548883897</v>
      </c>
      <c r="J62" s="4">
        <v>241.93236124645401</v>
      </c>
      <c r="K62" s="4">
        <v>248.54590417775199</v>
      </c>
      <c r="L62" s="4">
        <v>256.47592329626599</v>
      </c>
    </row>
    <row r="63" spans="1:12" x14ac:dyDescent="0.25">
      <c r="A63" s="8" t="s">
        <v>146</v>
      </c>
      <c r="B63" s="2" t="s">
        <v>10</v>
      </c>
      <c r="C63" s="4">
        <v>47.0990886727703</v>
      </c>
      <c r="D63" s="4">
        <v>36.6557357625355</v>
      </c>
      <c r="E63" s="4">
        <v>34.532035201168704</v>
      </c>
      <c r="F63" s="4">
        <v>30.812864198592099</v>
      </c>
      <c r="G63" s="4">
        <v>26.798100608515099</v>
      </c>
      <c r="H63" s="4">
        <v>26.660456399864099</v>
      </c>
      <c r="I63" s="4">
        <v>27.0471591558047</v>
      </c>
      <c r="J63" s="4">
        <v>24.859416831309701</v>
      </c>
      <c r="K63" s="4">
        <v>18.069358123423001</v>
      </c>
      <c r="L63" s="4">
        <v>11.478288492254901</v>
      </c>
    </row>
    <row r="64" spans="1:12" x14ac:dyDescent="0.25">
      <c r="A64" s="8" t="s">
        <v>147</v>
      </c>
      <c r="B64" s="2" t="s">
        <v>10</v>
      </c>
      <c r="C64" s="4">
        <v>291.01003888291098</v>
      </c>
      <c r="D64" s="4">
        <v>281.88412563044102</v>
      </c>
      <c r="E64" s="4">
        <v>288.84009001737701</v>
      </c>
      <c r="F64" s="4">
        <v>332.08765936055403</v>
      </c>
      <c r="G64" s="4">
        <v>295.68272163211401</v>
      </c>
      <c r="H64" s="4">
        <v>262.934657169746</v>
      </c>
      <c r="I64" s="4">
        <v>237.43417460587099</v>
      </c>
      <c r="J64" s="4">
        <v>212.62840519584699</v>
      </c>
      <c r="K64" s="4">
        <v>190.31235944841401</v>
      </c>
      <c r="L64" s="4">
        <v>168.879935137183</v>
      </c>
    </row>
    <row r="65" spans="1:12" x14ac:dyDescent="0.25">
      <c r="A65" s="8" t="s">
        <v>148</v>
      </c>
      <c r="B65" s="2" t="s">
        <v>10</v>
      </c>
      <c r="C65" s="4">
        <v>3243.4329691954899</v>
      </c>
      <c r="D65" s="4">
        <v>3006.8869187512801</v>
      </c>
      <c r="E65" s="4">
        <v>2483.4548067309802</v>
      </c>
      <c r="F65" s="4">
        <v>1778.2239679925599</v>
      </c>
      <c r="G65" s="4">
        <v>882.57601173583896</v>
      </c>
      <c r="H65" s="4">
        <v>704.28251965739798</v>
      </c>
      <c r="I65" s="4">
        <v>724.88029933504401</v>
      </c>
      <c r="J65" s="4">
        <v>904.33550788191599</v>
      </c>
      <c r="K65" s="4">
        <v>938.81297163377997</v>
      </c>
      <c r="L65" s="4">
        <v>775.90822964775703</v>
      </c>
    </row>
    <row r="66" spans="1:12" x14ac:dyDescent="0.25">
      <c r="A66" s="8" t="s">
        <v>149</v>
      </c>
      <c r="B66" s="2" t="s">
        <v>10</v>
      </c>
      <c r="C66" s="4">
        <v>424.95701353567603</v>
      </c>
      <c r="D66" s="4">
        <v>410.752014240763</v>
      </c>
      <c r="E66" s="4">
        <v>309.17050774468601</v>
      </c>
      <c r="F66" s="4">
        <v>253.60813208839201</v>
      </c>
      <c r="G66" s="4">
        <v>241.41463605179999</v>
      </c>
      <c r="H66" s="4">
        <v>246.56694265827301</v>
      </c>
      <c r="I66" s="4">
        <v>248.793531891312</v>
      </c>
      <c r="J66" s="4">
        <v>217.91709354818201</v>
      </c>
      <c r="K66" s="4">
        <v>150.37538188931001</v>
      </c>
      <c r="L66" s="4">
        <v>95.250225098400804</v>
      </c>
    </row>
    <row r="67" spans="1:12" x14ac:dyDescent="0.25">
      <c r="A67" s="8" t="s">
        <v>142</v>
      </c>
      <c r="B67" s="2" t="s">
        <v>13</v>
      </c>
      <c r="C67" s="4">
        <v>15.309460339284101</v>
      </c>
      <c r="D67" s="4">
        <v>15.2087268235558</v>
      </c>
      <c r="E67" s="4">
        <v>15.084326051035699</v>
      </c>
      <c r="F67" s="4">
        <v>14.8520589288108</v>
      </c>
      <c r="G67" s="4">
        <v>13.863270850126799</v>
      </c>
      <c r="H67" s="4">
        <v>13.141538846773001</v>
      </c>
      <c r="I67" s="4">
        <v>10.7602546003841</v>
      </c>
      <c r="J67" s="4">
        <v>7.9126249924807102</v>
      </c>
      <c r="K67" s="4">
        <v>6.5816201662500298</v>
      </c>
      <c r="L67" s="4">
        <v>5.3861521122067098</v>
      </c>
    </row>
    <row r="68" spans="1:12" x14ac:dyDescent="0.25">
      <c r="A68" s="8" t="s">
        <v>143</v>
      </c>
      <c r="B68" s="2" t="s">
        <v>13</v>
      </c>
      <c r="C68" s="4">
        <v>266.729791122915</v>
      </c>
      <c r="D68" s="4">
        <v>269.99555869340497</v>
      </c>
      <c r="E68" s="4">
        <v>197.292584459496</v>
      </c>
      <c r="F68" s="4">
        <v>69.188647821292193</v>
      </c>
      <c r="G68" s="4">
        <v>31.956969051543101</v>
      </c>
      <c r="H68" s="4">
        <v>34.651263512886999</v>
      </c>
      <c r="I68" s="4">
        <v>38.935085655679302</v>
      </c>
      <c r="J68" s="4">
        <v>61.970623791960598</v>
      </c>
      <c r="K68" s="4">
        <v>71.489015013121701</v>
      </c>
      <c r="L68" s="4">
        <v>64.921644923015904</v>
      </c>
    </row>
    <row r="69" spans="1:12" x14ac:dyDescent="0.25">
      <c r="A69" s="8" t="s">
        <v>144</v>
      </c>
      <c r="B69" s="2" t="s">
        <v>13</v>
      </c>
      <c r="C69" s="4">
        <v>7.0621674952697805E-2</v>
      </c>
      <c r="D69" s="4">
        <v>5.2668099352317699E-2</v>
      </c>
      <c r="E69" s="4">
        <v>4.5293693356760201E-2</v>
      </c>
      <c r="F69" s="4">
        <v>3.0093237266836801E-2</v>
      </c>
      <c r="G69" s="4">
        <v>1.8487568642304199E-2</v>
      </c>
      <c r="H69" s="4">
        <v>1.9304015803911299E-2</v>
      </c>
      <c r="I69" s="4">
        <v>2.0202602340191899E-2</v>
      </c>
      <c r="J69" s="4">
        <v>1.7923582822524198E-2</v>
      </c>
      <c r="K69" s="4">
        <v>6.6488843826061298E-3</v>
      </c>
      <c r="L69" s="5"/>
    </row>
    <row r="70" spans="1:12" x14ac:dyDescent="0.25">
      <c r="A70" s="8" t="s">
        <v>145</v>
      </c>
      <c r="B70" s="2" t="s">
        <v>13</v>
      </c>
      <c r="C70" s="4">
        <v>297.317616856006</v>
      </c>
      <c r="D70" s="4">
        <v>273.93035845714701</v>
      </c>
      <c r="E70" s="4">
        <v>283.20029017881399</v>
      </c>
      <c r="F70" s="4">
        <v>319.180290885087</v>
      </c>
      <c r="G70" s="4">
        <v>306.25217002728698</v>
      </c>
      <c r="H70" s="4">
        <v>292.18349526775802</v>
      </c>
      <c r="I70" s="4">
        <v>280.500823233034</v>
      </c>
      <c r="J70" s="4">
        <v>241.53782853974101</v>
      </c>
      <c r="K70" s="4">
        <v>248.53790594125601</v>
      </c>
      <c r="L70" s="4">
        <v>256.459476010412</v>
      </c>
    </row>
    <row r="71" spans="1:12" x14ac:dyDescent="0.25">
      <c r="A71" s="8" t="s">
        <v>146</v>
      </c>
      <c r="B71" s="2" t="s">
        <v>13</v>
      </c>
      <c r="C71" s="4">
        <v>47.099081270314201</v>
      </c>
      <c r="D71" s="4">
        <v>36.900244540891698</v>
      </c>
      <c r="E71" s="4">
        <v>34.812300184330603</v>
      </c>
      <c r="F71" s="4">
        <v>30.8209795325267</v>
      </c>
      <c r="G71" s="4">
        <v>26.7958207002305</v>
      </c>
      <c r="H71" s="4">
        <v>26.678875333686399</v>
      </c>
      <c r="I71" s="4">
        <v>27.058775398730699</v>
      </c>
      <c r="J71" s="4">
        <v>25.031251152312201</v>
      </c>
      <c r="K71" s="4">
        <v>18.141406401998399</v>
      </c>
      <c r="L71" s="4">
        <v>11.4662404900947</v>
      </c>
    </row>
    <row r="72" spans="1:12" x14ac:dyDescent="0.25">
      <c r="A72" s="8" t="s">
        <v>147</v>
      </c>
      <c r="B72" s="2" t="s">
        <v>13</v>
      </c>
      <c r="C72" s="4">
        <v>291.01003888291098</v>
      </c>
      <c r="D72" s="4">
        <v>281.88412563044102</v>
      </c>
      <c r="E72" s="4">
        <v>288.84014739265803</v>
      </c>
      <c r="F72" s="4">
        <v>332.08771928477398</v>
      </c>
      <c r="G72" s="4">
        <v>295.68278407594102</v>
      </c>
      <c r="H72" s="4">
        <v>262.93469839806801</v>
      </c>
      <c r="I72" s="4">
        <v>237.43417460587099</v>
      </c>
      <c r="J72" s="4">
        <v>212.62835554086899</v>
      </c>
      <c r="K72" s="4">
        <v>190.31230979343701</v>
      </c>
      <c r="L72" s="4">
        <v>168.877949911608</v>
      </c>
    </row>
    <row r="73" spans="1:12" x14ac:dyDescent="0.25">
      <c r="A73" s="8" t="s">
        <v>148</v>
      </c>
      <c r="B73" s="2" t="s">
        <v>13</v>
      </c>
      <c r="C73" s="4">
        <v>3243.4699071227001</v>
      </c>
      <c r="D73" s="4">
        <v>3006.8870542538398</v>
      </c>
      <c r="E73" s="4">
        <v>2483.4022389909801</v>
      </c>
      <c r="F73" s="4">
        <v>1778.14669845353</v>
      </c>
      <c r="G73" s="4">
        <v>882.87364499181797</v>
      </c>
      <c r="H73" s="4">
        <v>701.91915455793298</v>
      </c>
      <c r="I73" s="4">
        <v>727.20216302490405</v>
      </c>
      <c r="J73" s="4">
        <v>909.68518765456201</v>
      </c>
      <c r="K73" s="4">
        <v>941.89155954393902</v>
      </c>
      <c r="L73" s="4">
        <v>814.45606474441399</v>
      </c>
    </row>
    <row r="74" spans="1:12" x14ac:dyDescent="0.25">
      <c r="A74" s="8" t="s">
        <v>149</v>
      </c>
      <c r="B74" s="2" t="s">
        <v>13</v>
      </c>
      <c r="C74" s="4">
        <v>424.95701353567603</v>
      </c>
      <c r="D74" s="4">
        <v>410.752014240763</v>
      </c>
      <c r="E74" s="4">
        <v>309.17050774468601</v>
      </c>
      <c r="F74" s="4">
        <v>253.62569883990599</v>
      </c>
      <c r="G74" s="4">
        <v>241.41463605179999</v>
      </c>
      <c r="H74" s="4">
        <v>246.50735413387201</v>
      </c>
      <c r="I74" s="4">
        <v>248.75495426355599</v>
      </c>
      <c r="J74" s="4">
        <v>219.65139140298101</v>
      </c>
      <c r="K74" s="4">
        <v>151.73210276529599</v>
      </c>
      <c r="L74" s="4">
        <v>95.395126692755895</v>
      </c>
    </row>
    <row r="75" spans="1:12" x14ac:dyDescent="0.25">
      <c r="A75" s="8" t="s">
        <v>142</v>
      </c>
      <c r="B75" s="2" t="s">
        <v>14</v>
      </c>
      <c r="C75" s="4">
        <v>15.309460339284101</v>
      </c>
      <c r="D75" s="4">
        <v>15.2087268235558</v>
      </c>
      <c r="E75" s="4">
        <v>15.084326051035699</v>
      </c>
      <c r="F75" s="4">
        <v>14.8520589288108</v>
      </c>
      <c r="G75" s="4">
        <v>13.863270850126799</v>
      </c>
      <c r="H75" s="4">
        <v>13.141538846773001</v>
      </c>
      <c r="I75" s="4">
        <v>10.7602546003841</v>
      </c>
      <c r="J75" s="4">
        <v>7.9126249924807102</v>
      </c>
      <c r="K75" s="4">
        <v>6.5816201662500298</v>
      </c>
      <c r="L75" s="4">
        <v>5.3861521122067098</v>
      </c>
    </row>
    <row r="76" spans="1:12" x14ac:dyDescent="0.25">
      <c r="A76" s="8" t="s">
        <v>143</v>
      </c>
      <c r="B76" s="2" t="s">
        <v>14</v>
      </c>
      <c r="C76" s="4">
        <v>175.11627502721299</v>
      </c>
      <c r="D76" s="4">
        <v>269.99555869252202</v>
      </c>
      <c r="E76" s="4">
        <v>195.10903300177799</v>
      </c>
      <c r="F76" s="4">
        <v>118.09940984515799</v>
      </c>
      <c r="G76" s="4">
        <v>51.840934276151302</v>
      </c>
      <c r="H76" s="4">
        <v>40.570011358855702</v>
      </c>
      <c r="I76" s="4">
        <v>44.576371090455801</v>
      </c>
      <c r="J76" s="4">
        <v>65.968189272634305</v>
      </c>
      <c r="K76" s="4">
        <v>75.486580498796698</v>
      </c>
      <c r="L76" s="4">
        <v>66.714312506471401</v>
      </c>
    </row>
    <row r="77" spans="1:12" x14ac:dyDescent="0.25">
      <c r="A77" s="8" t="s">
        <v>144</v>
      </c>
      <c r="B77" s="2" t="s">
        <v>14</v>
      </c>
      <c r="C77" s="4">
        <v>7.0621674952697902E-2</v>
      </c>
      <c r="D77" s="4">
        <v>5.2668099352317699E-2</v>
      </c>
      <c r="E77" s="4">
        <v>4.5293693356760201E-2</v>
      </c>
      <c r="F77" s="4">
        <v>3.0093237266836801E-2</v>
      </c>
      <c r="G77" s="4">
        <v>1.8487568642304199E-2</v>
      </c>
      <c r="H77" s="4">
        <v>1.9304015803911299E-2</v>
      </c>
      <c r="I77" s="4">
        <v>2.02026023409074E-2</v>
      </c>
      <c r="J77" s="4">
        <v>1.79235828208055E-2</v>
      </c>
      <c r="K77" s="4">
        <v>6.6488843821505897E-3</v>
      </c>
      <c r="L77" s="5"/>
    </row>
    <row r="78" spans="1:12" x14ac:dyDescent="0.25">
      <c r="A78" s="8" t="s">
        <v>145</v>
      </c>
      <c r="B78" s="2" t="s">
        <v>14</v>
      </c>
      <c r="C78" s="4">
        <v>297.319147381714</v>
      </c>
      <c r="D78" s="4">
        <v>273.93114579285998</v>
      </c>
      <c r="E78" s="4">
        <v>283.24871206125403</v>
      </c>
      <c r="F78" s="4">
        <v>319.17053627613097</v>
      </c>
      <c r="G78" s="4">
        <v>306.25217002728601</v>
      </c>
      <c r="H78" s="4">
        <v>292.18349526775802</v>
      </c>
      <c r="I78" s="4">
        <v>280.50082323303502</v>
      </c>
      <c r="J78" s="4">
        <v>241.537828541913</v>
      </c>
      <c r="K78" s="4">
        <v>248.53790594125601</v>
      </c>
      <c r="L78" s="4">
        <v>256.459476010412</v>
      </c>
    </row>
    <row r="79" spans="1:12" x14ac:dyDescent="0.25">
      <c r="A79" s="8" t="s">
        <v>146</v>
      </c>
      <c r="B79" s="2" t="s">
        <v>14</v>
      </c>
      <c r="C79" s="4">
        <v>47.0990886727703</v>
      </c>
      <c r="D79" s="4">
        <v>36.6557546217729</v>
      </c>
      <c r="E79" s="4">
        <v>34.535828639038201</v>
      </c>
      <c r="F79" s="4">
        <v>30.820915208582399</v>
      </c>
      <c r="G79" s="4">
        <v>26.795820700230699</v>
      </c>
      <c r="H79" s="4">
        <v>26.678875333686701</v>
      </c>
      <c r="I79" s="4">
        <v>27.0587753987312</v>
      </c>
      <c r="J79" s="4">
        <v>25.031251151598301</v>
      </c>
      <c r="K79" s="4">
        <v>18.141406402612802</v>
      </c>
      <c r="L79" s="4">
        <v>11.466240489646401</v>
      </c>
    </row>
    <row r="80" spans="1:12" x14ac:dyDescent="0.25">
      <c r="A80" s="8" t="s">
        <v>147</v>
      </c>
      <c r="B80" s="2" t="s">
        <v>14</v>
      </c>
      <c r="C80" s="4">
        <v>291.01003888291098</v>
      </c>
      <c r="D80" s="4">
        <v>281.88412563044102</v>
      </c>
      <c r="E80" s="4">
        <v>288.84014739265803</v>
      </c>
      <c r="F80" s="4">
        <v>332.08771928477398</v>
      </c>
      <c r="G80" s="4">
        <v>295.68278407594102</v>
      </c>
      <c r="H80" s="4">
        <v>262.93469839806801</v>
      </c>
      <c r="I80" s="4">
        <v>237.43417460587099</v>
      </c>
      <c r="J80" s="4">
        <v>212.62835554086899</v>
      </c>
      <c r="K80" s="4">
        <v>190.31230979343701</v>
      </c>
      <c r="L80" s="4">
        <v>168.877949911608</v>
      </c>
    </row>
    <row r="81" spans="1:12" x14ac:dyDescent="0.25">
      <c r="A81" s="8" t="s">
        <v>148</v>
      </c>
      <c r="B81" s="2" t="s">
        <v>14</v>
      </c>
      <c r="C81" s="4">
        <v>3243.4699071160899</v>
      </c>
      <c r="D81" s="4">
        <v>3006.8870542538398</v>
      </c>
      <c r="E81" s="4">
        <v>2483.4037466080699</v>
      </c>
      <c r="F81" s="4">
        <v>1778.1466984573401</v>
      </c>
      <c r="G81" s="4">
        <v>882.87364499473699</v>
      </c>
      <c r="H81" s="4">
        <v>701.91915456269896</v>
      </c>
      <c r="I81" s="4">
        <v>727.20216302555605</v>
      </c>
      <c r="J81" s="4">
        <v>909.68518756864705</v>
      </c>
      <c r="K81" s="4">
        <v>941.89155954437001</v>
      </c>
      <c r="L81" s="4">
        <v>814.45606474465501</v>
      </c>
    </row>
    <row r="82" spans="1:12" x14ac:dyDescent="0.25">
      <c r="A82" s="8" t="s">
        <v>149</v>
      </c>
      <c r="B82" s="2" t="s">
        <v>14</v>
      </c>
      <c r="C82" s="4">
        <v>424.95701353567603</v>
      </c>
      <c r="D82" s="4">
        <v>410.752014240763</v>
      </c>
      <c r="E82" s="4">
        <v>309.17050774468601</v>
      </c>
      <c r="F82" s="4">
        <v>253.62569883990599</v>
      </c>
      <c r="G82" s="4">
        <v>241.41463605179999</v>
      </c>
      <c r="H82" s="4">
        <v>246.50735413387201</v>
      </c>
      <c r="I82" s="4">
        <v>248.75495426355599</v>
      </c>
      <c r="J82" s="4">
        <v>219.65139139635701</v>
      </c>
      <c r="K82" s="4">
        <v>151.73210276327899</v>
      </c>
      <c r="L82" s="4">
        <v>95.395126688594104</v>
      </c>
    </row>
    <row r="83" spans="1:12" x14ac:dyDescent="0.25">
      <c r="A83" s="8" t="s">
        <v>142</v>
      </c>
      <c r="B83" s="2" t="s">
        <v>15</v>
      </c>
      <c r="C83" s="4">
        <v>15.309460339284101</v>
      </c>
      <c r="D83" s="4">
        <v>15.2087268235558</v>
      </c>
      <c r="E83" s="4">
        <v>15.084326051035699</v>
      </c>
      <c r="F83" s="4">
        <v>14.8520589288108</v>
      </c>
      <c r="G83" s="4">
        <v>13.863270850126799</v>
      </c>
      <c r="H83" s="4">
        <v>13.141538846773001</v>
      </c>
      <c r="I83" s="4">
        <v>10.7602546003841</v>
      </c>
      <c r="J83" s="4">
        <v>7.9126249924807102</v>
      </c>
      <c r="K83" s="4">
        <v>6.5816201662500298</v>
      </c>
      <c r="L83" s="4">
        <v>5.3861521122067098</v>
      </c>
    </row>
    <row r="84" spans="1:12" x14ac:dyDescent="0.25">
      <c r="A84" s="8" t="s">
        <v>143</v>
      </c>
      <c r="B84" s="2" t="s">
        <v>15</v>
      </c>
      <c r="C84" s="4">
        <v>266.729791122378</v>
      </c>
      <c r="D84" s="4">
        <v>269.99555869252202</v>
      </c>
      <c r="E84" s="4">
        <v>197.292584459495</v>
      </c>
      <c r="F84" s="4">
        <v>69.188647821392493</v>
      </c>
      <c r="G84" s="4">
        <v>31.95696905198</v>
      </c>
      <c r="H84" s="4">
        <v>34.6512635131606</v>
      </c>
      <c r="I84" s="4">
        <v>38.935085655681</v>
      </c>
      <c r="J84" s="4">
        <v>61.970623786934901</v>
      </c>
      <c r="K84" s="4">
        <v>71.489015013127002</v>
      </c>
      <c r="L84" s="4">
        <v>64.921644923014298</v>
      </c>
    </row>
    <row r="85" spans="1:12" x14ac:dyDescent="0.25">
      <c r="A85" s="8" t="s">
        <v>144</v>
      </c>
      <c r="B85" s="2" t="s">
        <v>15</v>
      </c>
      <c r="C85" s="4">
        <v>7.0621674952697805E-2</v>
      </c>
      <c r="D85" s="4">
        <v>5.2668099352317699E-2</v>
      </c>
      <c r="E85" s="4">
        <v>4.5293693356760201E-2</v>
      </c>
      <c r="F85" s="4">
        <v>3.0093237266836801E-2</v>
      </c>
      <c r="G85" s="4">
        <v>1.8487568642304199E-2</v>
      </c>
      <c r="H85" s="4">
        <v>1.9304015803911299E-2</v>
      </c>
      <c r="I85" s="4">
        <v>2.0202602340907299E-2</v>
      </c>
      <c r="J85" s="4">
        <v>1.7923582820805899E-2</v>
      </c>
      <c r="K85" s="4">
        <v>6.6488843821678996E-3</v>
      </c>
      <c r="L85" s="5"/>
    </row>
    <row r="86" spans="1:12" x14ac:dyDescent="0.25">
      <c r="A86" s="8" t="s">
        <v>145</v>
      </c>
      <c r="B86" s="2" t="s">
        <v>15</v>
      </c>
      <c r="C86" s="4">
        <v>297.317616856006</v>
      </c>
      <c r="D86" s="4">
        <v>273.93035845714701</v>
      </c>
      <c r="E86" s="4">
        <v>283.20029017883098</v>
      </c>
      <c r="F86" s="4">
        <v>319.18029088508302</v>
      </c>
      <c r="G86" s="4">
        <v>306.25217002728601</v>
      </c>
      <c r="H86" s="4">
        <v>292.18349526775802</v>
      </c>
      <c r="I86" s="4">
        <v>280.50082323303502</v>
      </c>
      <c r="J86" s="4">
        <v>241.53782854204201</v>
      </c>
      <c r="K86" s="4">
        <v>248.53790594125601</v>
      </c>
      <c r="L86" s="4">
        <v>256.459476010412</v>
      </c>
    </row>
    <row r="87" spans="1:12" x14ac:dyDescent="0.25">
      <c r="A87" s="8" t="s">
        <v>146</v>
      </c>
      <c r="B87" s="2" t="s">
        <v>15</v>
      </c>
      <c r="C87" s="4">
        <v>47.099081270314201</v>
      </c>
      <c r="D87" s="4">
        <v>36.900244540891798</v>
      </c>
      <c r="E87" s="4">
        <v>34.812300184330901</v>
      </c>
      <c r="F87" s="4">
        <v>30.820979532527002</v>
      </c>
      <c r="G87" s="4">
        <v>26.795820700230699</v>
      </c>
      <c r="H87" s="4">
        <v>26.678875333686701</v>
      </c>
      <c r="I87" s="4">
        <v>27.058775398731299</v>
      </c>
      <c r="J87" s="4">
        <v>25.0312511515986</v>
      </c>
      <c r="K87" s="4">
        <v>18.141406402624199</v>
      </c>
      <c r="L87" s="4">
        <v>11.466240489646699</v>
      </c>
    </row>
    <row r="88" spans="1:12" x14ac:dyDescent="0.25">
      <c r="A88" s="8" t="s">
        <v>147</v>
      </c>
      <c r="B88" s="2" t="s">
        <v>15</v>
      </c>
      <c r="C88" s="4">
        <v>291.01003888291098</v>
      </c>
      <c r="D88" s="4">
        <v>281.88412563044102</v>
      </c>
      <c r="E88" s="4">
        <v>288.84014739265803</v>
      </c>
      <c r="F88" s="4">
        <v>332.08771928477398</v>
      </c>
      <c r="G88" s="4">
        <v>295.68278407594102</v>
      </c>
      <c r="H88" s="4">
        <v>262.93469839806801</v>
      </c>
      <c r="I88" s="4">
        <v>237.43417460587099</v>
      </c>
      <c r="J88" s="4">
        <v>212.62835554086899</v>
      </c>
      <c r="K88" s="4">
        <v>190.31230979343701</v>
      </c>
      <c r="L88" s="4">
        <v>168.877949911608</v>
      </c>
    </row>
    <row r="89" spans="1:12" x14ac:dyDescent="0.25">
      <c r="A89" s="8" t="s">
        <v>148</v>
      </c>
      <c r="B89" s="2" t="s">
        <v>15</v>
      </c>
      <c r="C89" s="4">
        <v>3243.4699071160799</v>
      </c>
      <c r="D89" s="4">
        <v>3006.8870542538398</v>
      </c>
      <c r="E89" s="4">
        <v>2483.4022389915399</v>
      </c>
      <c r="F89" s="4">
        <v>1778.1466984568401</v>
      </c>
      <c r="G89" s="4">
        <v>882.873644999156</v>
      </c>
      <c r="H89" s="4">
        <v>701.91915456277002</v>
      </c>
      <c r="I89" s="4">
        <v>727.20216302556901</v>
      </c>
      <c r="J89" s="4">
        <v>909.68518756867195</v>
      </c>
      <c r="K89" s="4">
        <v>941.89155954436501</v>
      </c>
      <c r="L89" s="4">
        <v>814.45606474455406</v>
      </c>
    </row>
    <row r="90" spans="1:12" x14ac:dyDescent="0.25">
      <c r="A90" s="8" t="s">
        <v>149</v>
      </c>
      <c r="B90" s="2" t="s">
        <v>15</v>
      </c>
      <c r="C90" s="4">
        <v>424.95701353567603</v>
      </c>
      <c r="D90" s="4">
        <v>410.752014240763</v>
      </c>
      <c r="E90" s="4">
        <v>309.17050774468601</v>
      </c>
      <c r="F90" s="4">
        <v>253.62569883990599</v>
      </c>
      <c r="G90" s="4">
        <v>241.41463605179999</v>
      </c>
      <c r="H90" s="4">
        <v>246.50735413387201</v>
      </c>
      <c r="I90" s="4">
        <v>248.75495426355599</v>
      </c>
      <c r="J90" s="4">
        <v>219.65139139636</v>
      </c>
      <c r="K90" s="4">
        <v>151.73210276332</v>
      </c>
      <c r="L90" s="4">
        <v>95.395126688595596</v>
      </c>
    </row>
    <row r="91" spans="1:12" x14ac:dyDescent="0.25">
      <c r="A91" s="8" t="s">
        <v>142</v>
      </c>
      <c r="B91" s="2" t="s">
        <v>16</v>
      </c>
      <c r="C91" s="4">
        <v>15.309460339284101</v>
      </c>
      <c r="D91" s="4">
        <v>15.208707328874899</v>
      </c>
      <c r="E91" s="4">
        <v>15.0842752176719</v>
      </c>
      <c r="F91" s="4">
        <v>14.8520788649786</v>
      </c>
      <c r="G91" s="4">
        <v>13.863441892146</v>
      </c>
      <c r="H91" s="4">
        <v>13.141538846773001</v>
      </c>
      <c r="I91" s="4">
        <v>10.7602546003841</v>
      </c>
      <c r="J91" s="4">
        <v>7.91460211736534</v>
      </c>
      <c r="K91" s="4">
        <v>6.58420244016596</v>
      </c>
      <c r="L91" s="4">
        <v>5.3845019967488597</v>
      </c>
    </row>
    <row r="92" spans="1:12" x14ac:dyDescent="0.25">
      <c r="A92" s="8" t="s">
        <v>143</v>
      </c>
      <c r="B92" s="2" t="s">
        <v>16</v>
      </c>
      <c r="C92" s="4">
        <v>175.11505363227201</v>
      </c>
      <c r="D92" s="4">
        <v>269.99062151533701</v>
      </c>
      <c r="E92" s="4">
        <v>192.06112356306201</v>
      </c>
      <c r="F92" s="4">
        <v>118.896842717326</v>
      </c>
      <c r="G92" s="4">
        <v>51.439277775521902</v>
      </c>
      <c r="H92" s="4">
        <v>38.858545122409801</v>
      </c>
      <c r="I92" s="4">
        <v>42.752893278923601</v>
      </c>
      <c r="J92" s="4">
        <v>65.262497268403294</v>
      </c>
      <c r="K92" s="4">
        <v>75.272657193457604</v>
      </c>
      <c r="L92" s="4">
        <v>65.228190604750594</v>
      </c>
    </row>
    <row r="93" spans="1:12" x14ac:dyDescent="0.25">
      <c r="A93" s="8" t="s">
        <v>144</v>
      </c>
      <c r="B93" s="2" t="s">
        <v>16</v>
      </c>
      <c r="C93" s="4">
        <v>7.0621674952697805E-2</v>
      </c>
      <c r="D93" s="4">
        <v>5.2668519101560098E-2</v>
      </c>
      <c r="E93" s="4">
        <v>4.5294048563004403E-2</v>
      </c>
      <c r="F93" s="4">
        <v>3.0092188444530502E-2</v>
      </c>
      <c r="G93" s="4">
        <v>1.84946596387911E-2</v>
      </c>
      <c r="H93" s="4">
        <v>1.9266222587979501E-2</v>
      </c>
      <c r="I93" s="4">
        <v>2.0182896394090301E-2</v>
      </c>
      <c r="J93" s="4">
        <v>1.7712670162961901E-2</v>
      </c>
      <c r="K93" s="4">
        <v>6.5404830935727699E-3</v>
      </c>
      <c r="L93" s="5"/>
    </row>
    <row r="94" spans="1:12" x14ac:dyDescent="0.25">
      <c r="A94" s="8" t="s">
        <v>145</v>
      </c>
      <c r="B94" s="2" t="s">
        <v>16</v>
      </c>
      <c r="C94" s="4">
        <v>297.31914738171298</v>
      </c>
      <c r="D94" s="4">
        <v>273.93227669415501</v>
      </c>
      <c r="E94" s="4">
        <v>283.26887941848599</v>
      </c>
      <c r="F94" s="4">
        <v>319.194784806771</v>
      </c>
      <c r="G94" s="4">
        <v>306.26030896514698</v>
      </c>
      <c r="H94" s="4">
        <v>293.04400194799098</v>
      </c>
      <c r="I94" s="4">
        <v>277.96035633698898</v>
      </c>
      <c r="J94" s="4">
        <v>241.93574333538001</v>
      </c>
      <c r="K94" s="4">
        <v>248.54590417775199</v>
      </c>
      <c r="L94" s="4">
        <v>256.47592329626599</v>
      </c>
    </row>
    <row r="95" spans="1:12" x14ac:dyDescent="0.25">
      <c r="A95" s="8" t="s">
        <v>146</v>
      </c>
      <c r="B95" s="2" t="s">
        <v>16</v>
      </c>
      <c r="C95" s="4">
        <v>47.0990886727703</v>
      </c>
      <c r="D95" s="4">
        <v>36.649180716939902</v>
      </c>
      <c r="E95" s="4">
        <v>34.531858525973199</v>
      </c>
      <c r="F95" s="4">
        <v>30.816686984483699</v>
      </c>
      <c r="G95" s="4">
        <v>26.7981202826928</v>
      </c>
      <c r="H95" s="4">
        <v>26.6598307321315</v>
      </c>
      <c r="I95" s="4">
        <v>27.0459265050307</v>
      </c>
      <c r="J95" s="4">
        <v>24.859940606209602</v>
      </c>
      <c r="K95" s="4">
        <v>18.069833669769</v>
      </c>
      <c r="L95" s="4">
        <v>11.486723956574201</v>
      </c>
    </row>
    <row r="96" spans="1:12" x14ac:dyDescent="0.25">
      <c r="A96" s="8" t="s">
        <v>147</v>
      </c>
      <c r="B96" s="2" t="s">
        <v>16</v>
      </c>
      <c r="C96" s="4">
        <v>291.01003888291098</v>
      </c>
      <c r="D96" s="4">
        <v>281.88412563044102</v>
      </c>
      <c r="E96" s="4">
        <v>288.84009001737701</v>
      </c>
      <c r="F96" s="4">
        <v>332.08765936055403</v>
      </c>
      <c r="G96" s="4">
        <v>295.68274460773199</v>
      </c>
      <c r="H96" s="4">
        <v>262.93468162266998</v>
      </c>
      <c r="I96" s="4">
        <v>237.43419905879401</v>
      </c>
      <c r="J96" s="4">
        <v>212.62842964877001</v>
      </c>
      <c r="K96" s="4">
        <v>190.31235944841401</v>
      </c>
      <c r="L96" s="4">
        <v>168.879935137183</v>
      </c>
    </row>
    <row r="97" spans="1:12" x14ac:dyDescent="0.25">
      <c r="A97" s="8" t="s">
        <v>148</v>
      </c>
      <c r="B97" s="2" t="s">
        <v>16</v>
      </c>
      <c r="C97" s="4">
        <v>3243.4329691954899</v>
      </c>
      <c r="D97" s="4">
        <v>3006.8869187260598</v>
      </c>
      <c r="E97" s="4">
        <v>2483.4464094677401</v>
      </c>
      <c r="F97" s="4">
        <v>1778.26507881157</v>
      </c>
      <c r="G97" s="4">
        <v>881.49734851323399</v>
      </c>
      <c r="H97" s="4">
        <v>703.06839754432701</v>
      </c>
      <c r="I97" s="4">
        <v>724.35143096454703</v>
      </c>
      <c r="J97" s="4">
        <v>904.91687305393305</v>
      </c>
      <c r="K97" s="4">
        <v>939.38859118419202</v>
      </c>
      <c r="L97" s="4">
        <v>777.40413738092002</v>
      </c>
    </row>
    <row r="98" spans="1:12" x14ac:dyDescent="0.25">
      <c r="A98" s="8" t="s">
        <v>149</v>
      </c>
      <c r="B98" s="2" t="s">
        <v>16</v>
      </c>
      <c r="C98" s="4">
        <v>424.95701353567603</v>
      </c>
      <c r="D98" s="4">
        <v>410.752014240763</v>
      </c>
      <c r="E98" s="4">
        <v>309.17050774468601</v>
      </c>
      <c r="F98" s="4">
        <v>253.62299696331101</v>
      </c>
      <c r="G98" s="4">
        <v>241.41463605179999</v>
      </c>
      <c r="H98" s="4">
        <v>246.55943549320401</v>
      </c>
      <c r="I98" s="4">
        <v>248.78261946029099</v>
      </c>
      <c r="J98" s="4">
        <v>217.923610049285</v>
      </c>
      <c r="K98" s="4">
        <v>150.382268476832</v>
      </c>
      <c r="L98" s="4">
        <v>95.305302871402503</v>
      </c>
    </row>
    <row r="99" spans="1:12" x14ac:dyDescent="0.25">
      <c r="A99" s="8" t="s">
        <v>142</v>
      </c>
      <c r="B99" s="2" t="s">
        <v>17</v>
      </c>
      <c r="C99" s="4">
        <v>15.309460339284101</v>
      </c>
      <c r="D99" s="4">
        <v>15.208707328874899</v>
      </c>
      <c r="E99" s="4">
        <v>15.0842752176719</v>
      </c>
      <c r="F99" s="4">
        <v>14.8520788649786</v>
      </c>
      <c r="G99" s="4">
        <v>13.863441892146</v>
      </c>
      <c r="H99" s="4">
        <v>13.141538846773001</v>
      </c>
      <c r="I99" s="4">
        <v>10.7602546003841</v>
      </c>
      <c r="J99" s="4">
        <v>7.91460211736534</v>
      </c>
      <c r="K99" s="4">
        <v>6.58420244016596</v>
      </c>
      <c r="L99" s="4">
        <v>5.3845019967488597</v>
      </c>
    </row>
    <row r="100" spans="1:12" x14ac:dyDescent="0.25">
      <c r="A100" s="8" t="s">
        <v>143</v>
      </c>
      <c r="B100" s="2" t="s">
        <v>17</v>
      </c>
      <c r="C100" s="4">
        <v>175.13391856691501</v>
      </c>
      <c r="D100" s="4">
        <v>269.99062151533701</v>
      </c>
      <c r="E100" s="4">
        <v>195.107549096718</v>
      </c>
      <c r="F100" s="4">
        <v>118.899226735366</v>
      </c>
      <c r="G100" s="4">
        <v>52.1981271336048</v>
      </c>
      <c r="H100" s="4">
        <v>42.092054867600403</v>
      </c>
      <c r="I100" s="4">
        <v>45.227553666635998</v>
      </c>
      <c r="J100" s="4">
        <v>65.262497268467499</v>
      </c>
      <c r="K100" s="4">
        <v>75.272657192713098</v>
      </c>
      <c r="L100" s="4">
        <v>65.228190604749599</v>
      </c>
    </row>
    <row r="101" spans="1:12" x14ac:dyDescent="0.25">
      <c r="A101" s="8" t="s">
        <v>144</v>
      </c>
      <c r="B101" s="2" t="s">
        <v>17</v>
      </c>
      <c r="C101" s="4">
        <v>7.0621674952697805E-2</v>
      </c>
      <c r="D101" s="4">
        <v>5.2668519101560098E-2</v>
      </c>
      <c r="E101" s="4">
        <v>4.5294048563004501E-2</v>
      </c>
      <c r="F101" s="4">
        <v>3.0092188444530502E-2</v>
      </c>
      <c r="G101" s="4">
        <v>1.84946596387911E-2</v>
      </c>
      <c r="H101" s="4">
        <v>1.9266222587986E-2</v>
      </c>
      <c r="I101" s="4">
        <v>2.0182896394095699E-2</v>
      </c>
      <c r="J101" s="4">
        <v>1.7712670162968801E-2</v>
      </c>
      <c r="K101" s="4">
        <v>6.5404830935819397E-3</v>
      </c>
      <c r="L101" s="5"/>
    </row>
    <row r="102" spans="1:12" x14ac:dyDescent="0.25">
      <c r="A102" s="8" t="s">
        <v>145</v>
      </c>
      <c r="B102" s="2" t="s">
        <v>17</v>
      </c>
      <c r="C102" s="4">
        <v>297.319147381714</v>
      </c>
      <c r="D102" s="4">
        <v>273.93227669415501</v>
      </c>
      <c r="E102" s="4">
        <v>283.268879418555</v>
      </c>
      <c r="F102" s="4">
        <v>319.17892640484501</v>
      </c>
      <c r="G102" s="4">
        <v>306.260308965148</v>
      </c>
      <c r="H102" s="4">
        <v>293.04400194799098</v>
      </c>
      <c r="I102" s="4">
        <v>277.96035633698898</v>
      </c>
      <c r="J102" s="4">
        <v>241.93574333541599</v>
      </c>
      <c r="K102" s="4">
        <v>248.54590417775199</v>
      </c>
      <c r="L102" s="4">
        <v>256.47592329626599</v>
      </c>
    </row>
    <row r="103" spans="1:12" x14ac:dyDescent="0.25">
      <c r="A103" s="8" t="s">
        <v>146</v>
      </c>
      <c r="B103" s="2" t="s">
        <v>17</v>
      </c>
      <c r="C103" s="4">
        <v>47.0990886727703</v>
      </c>
      <c r="D103" s="4">
        <v>36.655736859355002</v>
      </c>
      <c r="E103" s="4">
        <v>34.531858525973803</v>
      </c>
      <c r="F103" s="4">
        <v>30.816624161657401</v>
      </c>
      <c r="G103" s="4">
        <v>26.798120282694601</v>
      </c>
      <c r="H103" s="4">
        <v>26.659830732133202</v>
      </c>
      <c r="I103" s="4">
        <v>27.045926505032199</v>
      </c>
      <c r="J103" s="4">
        <v>24.859940606213002</v>
      </c>
      <c r="K103" s="4">
        <v>18.069833669772098</v>
      </c>
      <c r="L103" s="4">
        <v>11.486723956578601</v>
      </c>
    </row>
    <row r="104" spans="1:12" x14ac:dyDescent="0.25">
      <c r="A104" s="8" t="s">
        <v>147</v>
      </c>
      <c r="B104" s="2" t="s">
        <v>17</v>
      </c>
      <c r="C104" s="4">
        <v>291.01003888291098</v>
      </c>
      <c r="D104" s="4">
        <v>281.88412563044102</v>
      </c>
      <c r="E104" s="4">
        <v>288.84009001737701</v>
      </c>
      <c r="F104" s="4">
        <v>332.08765936055403</v>
      </c>
      <c r="G104" s="4">
        <v>295.68274460773</v>
      </c>
      <c r="H104" s="4">
        <v>262.93468162266799</v>
      </c>
      <c r="I104" s="4">
        <v>237.43419905879199</v>
      </c>
      <c r="J104" s="4">
        <v>212.62842964876799</v>
      </c>
      <c r="K104" s="4">
        <v>190.31235944841401</v>
      </c>
      <c r="L104" s="4">
        <v>168.879935137183</v>
      </c>
    </row>
    <row r="105" spans="1:12" x14ac:dyDescent="0.25">
      <c r="A105" s="8" t="s">
        <v>148</v>
      </c>
      <c r="B105" s="2" t="s">
        <v>17</v>
      </c>
      <c r="C105" s="4">
        <v>3243.4329691954899</v>
      </c>
      <c r="D105" s="4">
        <v>3006.8869187260598</v>
      </c>
      <c r="E105" s="4">
        <v>2483.44640946765</v>
      </c>
      <c r="F105" s="4">
        <v>1778.2650788139499</v>
      </c>
      <c r="G105" s="4">
        <v>881.49734851589005</v>
      </c>
      <c r="H105" s="4">
        <v>703.06839751625205</v>
      </c>
      <c r="I105" s="4">
        <v>724.351430955772</v>
      </c>
      <c r="J105" s="4">
        <v>904.91687305384698</v>
      </c>
      <c r="K105" s="4">
        <v>939.38859117524498</v>
      </c>
      <c r="L105" s="4">
        <v>777.40413738140001</v>
      </c>
    </row>
    <row r="106" spans="1:12" x14ac:dyDescent="0.25">
      <c r="A106" s="8" t="s">
        <v>149</v>
      </c>
      <c r="B106" s="2" t="s">
        <v>17</v>
      </c>
      <c r="C106" s="4">
        <v>424.95701353567603</v>
      </c>
      <c r="D106" s="4">
        <v>410.752014240763</v>
      </c>
      <c r="E106" s="4">
        <v>309.17050774468601</v>
      </c>
      <c r="F106" s="4">
        <v>253.62299696331101</v>
      </c>
      <c r="G106" s="4">
        <v>241.41463605179999</v>
      </c>
      <c r="H106" s="4">
        <v>246.55943549319699</v>
      </c>
      <c r="I106" s="4">
        <v>248.782619460284</v>
      </c>
      <c r="J106" s="4">
        <v>217.92361004931001</v>
      </c>
      <c r="K106" s="4">
        <v>150.382268476858</v>
      </c>
      <c r="L106" s="4">
        <v>95.305302871431493</v>
      </c>
    </row>
    <row r="107" spans="1:12" x14ac:dyDescent="0.25">
      <c r="A107" s="8" t="s">
        <v>142</v>
      </c>
      <c r="B107" s="2" t="s">
        <v>18</v>
      </c>
      <c r="C107" s="4">
        <v>15.309460339284101</v>
      </c>
      <c r="D107" s="4">
        <v>15.208707328874899</v>
      </c>
      <c r="E107" s="4">
        <v>15.0842752176719</v>
      </c>
      <c r="F107" s="4">
        <v>14.8520788649786</v>
      </c>
      <c r="G107" s="4">
        <v>13.863441892146</v>
      </c>
      <c r="H107" s="4">
        <v>13.141538846773001</v>
      </c>
      <c r="I107" s="4">
        <v>10.7602546003841</v>
      </c>
      <c r="J107" s="4">
        <v>7.91460211736534</v>
      </c>
      <c r="K107" s="4">
        <v>6.58420244016596</v>
      </c>
      <c r="L107" s="4">
        <v>5.3845019967488597</v>
      </c>
    </row>
    <row r="108" spans="1:12" x14ac:dyDescent="0.25">
      <c r="A108" s="8" t="s">
        <v>143</v>
      </c>
      <c r="B108" s="2" t="s">
        <v>18</v>
      </c>
      <c r="C108" s="4">
        <v>175.11505363227201</v>
      </c>
      <c r="D108" s="4">
        <v>269.99062151533701</v>
      </c>
      <c r="E108" s="4">
        <v>195.107549096718</v>
      </c>
      <c r="F108" s="4">
        <v>118.879711510725</v>
      </c>
      <c r="G108" s="4">
        <v>52.178611908057299</v>
      </c>
      <c r="H108" s="4">
        <v>42.092054867856298</v>
      </c>
      <c r="I108" s="4">
        <v>45.227553666667603</v>
      </c>
      <c r="J108" s="4">
        <v>63.788104371750897</v>
      </c>
      <c r="K108" s="4">
        <v>73.854440802205701</v>
      </c>
      <c r="L108" s="4">
        <v>63.8099742134686</v>
      </c>
    </row>
    <row r="109" spans="1:12" x14ac:dyDescent="0.25">
      <c r="A109" s="8" t="s">
        <v>144</v>
      </c>
      <c r="B109" s="2" t="s">
        <v>18</v>
      </c>
      <c r="C109" s="4">
        <v>7.0621674952697805E-2</v>
      </c>
      <c r="D109" s="4">
        <v>5.2668519101560098E-2</v>
      </c>
      <c r="E109" s="4">
        <v>4.5294048563004501E-2</v>
      </c>
      <c r="F109" s="4">
        <v>3.0092188444530502E-2</v>
      </c>
      <c r="G109" s="4">
        <v>1.84946596387911E-2</v>
      </c>
      <c r="H109" s="4">
        <v>1.92662225877402E-2</v>
      </c>
      <c r="I109" s="4">
        <v>2.0182896393893701E-2</v>
      </c>
      <c r="J109" s="4">
        <v>1.7712670162709599E-2</v>
      </c>
      <c r="K109" s="4">
        <v>6.5404830932367297E-3</v>
      </c>
      <c r="L109" s="5"/>
    </row>
    <row r="110" spans="1:12" x14ac:dyDescent="0.25">
      <c r="A110" s="8" t="s">
        <v>145</v>
      </c>
      <c r="B110" s="2" t="s">
        <v>18</v>
      </c>
      <c r="C110" s="4">
        <v>297.319147381714</v>
      </c>
      <c r="D110" s="4">
        <v>273.93227669415398</v>
      </c>
      <c r="E110" s="4">
        <v>283.26887941855398</v>
      </c>
      <c r="F110" s="4">
        <v>319.174860580798</v>
      </c>
      <c r="G110" s="4">
        <v>306.26030896511401</v>
      </c>
      <c r="H110" s="4">
        <v>293.04400194799098</v>
      </c>
      <c r="I110" s="4">
        <v>277.96035633698898</v>
      </c>
      <c r="J110" s="4">
        <v>241.93574333530799</v>
      </c>
      <c r="K110" s="4">
        <v>248.54590417775199</v>
      </c>
      <c r="L110" s="4">
        <v>256.47592329626599</v>
      </c>
    </row>
    <row r="111" spans="1:12" x14ac:dyDescent="0.25">
      <c r="A111" s="8" t="s">
        <v>146</v>
      </c>
      <c r="B111" s="2" t="s">
        <v>18</v>
      </c>
      <c r="C111" s="4">
        <v>47.0990886727703</v>
      </c>
      <c r="D111" s="4">
        <v>36.655736859354903</v>
      </c>
      <c r="E111" s="4">
        <v>34.531858525969199</v>
      </c>
      <c r="F111" s="4">
        <v>30.816624161653198</v>
      </c>
      <c r="G111" s="4">
        <v>26.798120282693102</v>
      </c>
      <c r="H111" s="4">
        <v>26.6598307320867</v>
      </c>
      <c r="I111" s="4">
        <v>27.045926504991002</v>
      </c>
      <c r="J111" s="4">
        <v>24.859940606106399</v>
      </c>
      <c r="K111" s="4">
        <v>18.0698336696708</v>
      </c>
      <c r="L111" s="4">
        <v>11.4867239565729</v>
      </c>
    </row>
    <row r="112" spans="1:12" x14ac:dyDescent="0.25">
      <c r="A112" s="8" t="s">
        <v>147</v>
      </c>
      <c r="B112" s="2" t="s">
        <v>18</v>
      </c>
      <c r="C112" s="4">
        <v>291.01003888291098</v>
      </c>
      <c r="D112" s="4">
        <v>281.88412563044102</v>
      </c>
      <c r="E112" s="4">
        <v>288.84009001737701</v>
      </c>
      <c r="F112" s="4">
        <v>332.08765936055403</v>
      </c>
      <c r="G112" s="4">
        <v>295.68274460773199</v>
      </c>
      <c r="H112" s="4">
        <v>262.93468162266998</v>
      </c>
      <c r="I112" s="4">
        <v>237.43419905879401</v>
      </c>
      <c r="J112" s="4">
        <v>212.62842964877001</v>
      </c>
      <c r="K112" s="4">
        <v>190.31235944841401</v>
      </c>
      <c r="L112" s="4">
        <v>168.879935137183</v>
      </c>
    </row>
    <row r="113" spans="1:12" x14ac:dyDescent="0.25">
      <c r="A113" s="8" t="s">
        <v>148</v>
      </c>
      <c r="B113" s="2" t="s">
        <v>18</v>
      </c>
      <c r="C113" s="4">
        <v>3243.4329691954799</v>
      </c>
      <c r="D113" s="4">
        <v>3006.8869187260598</v>
      </c>
      <c r="E113" s="4">
        <v>2483.4464094679001</v>
      </c>
      <c r="F113" s="4">
        <v>1778.26507881267</v>
      </c>
      <c r="G113" s="4">
        <v>881.49734850288303</v>
      </c>
      <c r="H113" s="4">
        <v>703.06839752888402</v>
      </c>
      <c r="I113" s="4">
        <v>724.351430956537</v>
      </c>
      <c r="J113" s="4">
        <v>904.91687305401103</v>
      </c>
      <c r="K113" s="4">
        <v>939.38859117667801</v>
      </c>
      <c r="L113" s="4">
        <v>777.40413736838696</v>
      </c>
    </row>
    <row r="114" spans="1:12" x14ac:dyDescent="0.25">
      <c r="A114" s="8" t="s">
        <v>149</v>
      </c>
      <c r="B114" s="2" t="s">
        <v>18</v>
      </c>
      <c r="C114" s="4">
        <v>424.95701353567603</v>
      </c>
      <c r="D114" s="4">
        <v>410.752014240763</v>
      </c>
      <c r="E114" s="4">
        <v>309.17050774468601</v>
      </c>
      <c r="F114" s="4">
        <v>253.62299696331101</v>
      </c>
      <c r="G114" s="4">
        <v>241.41463605179999</v>
      </c>
      <c r="H114" s="4">
        <v>246.55943549346699</v>
      </c>
      <c r="I114" s="4">
        <v>248.782619460544</v>
      </c>
      <c r="J114" s="4">
        <v>217.923610048364</v>
      </c>
      <c r="K114" s="4">
        <v>150.38226847586699</v>
      </c>
      <c r="L114" s="4">
        <v>95.305302871233806</v>
      </c>
    </row>
    <row r="115" spans="1:12" x14ac:dyDescent="0.25">
      <c r="A115" s="8" t="s">
        <v>142</v>
      </c>
      <c r="B115" s="2" t="s">
        <v>25</v>
      </c>
      <c r="C115" s="4">
        <v>15.309460339284101</v>
      </c>
      <c r="D115" s="4">
        <v>15.2087268235558</v>
      </c>
      <c r="E115" s="4">
        <v>15.084326051035699</v>
      </c>
      <c r="F115" s="4">
        <v>14.8520589288108</v>
      </c>
      <c r="G115" s="4">
        <v>13.863270850126799</v>
      </c>
      <c r="H115" s="4">
        <v>13.141538846773001</v>
      </c>
      <c r="I115" s="4">
        <v>10.7602546003841</v>
      </c>
      <c r="J115" s="4">
        <v>7.9126249924807102</v>
      </c>
      <c r="K115" s="4">
        <v>6.5816201662500298</v>
      </c>
      <c r="L115" s="4">
        <v>5.3861521122067098</v>
      </c>
    </row>
    <row r="116" spans="1:12" x14ac:dyDescent="0.25">
      <c r="A116" s="8" t="s">
        <v>143</v>
      </c>
      <c r="B116" s="2" t="s">
        <v>25</v>
      </c>
      <c r="C116" s="4">
        <v>175.11627502724701</v>
      </c>
      <c r="D116" s="4">
        <v>269.99555869265703</v>
      </c>
      <c r="E116" s="4">
        <v>192.064991485923</v>
      </c>
      <c r="F116" s="4">
        <v>118.099409845219</v>
      </c>
      <c r="G116" s="4">
        <v>51.786930625654897</v>
      </c>
      <c r="H116" s="4">
        <v>43.061354279500598</v>
      </c>
      <c r="I116" s="4">
        <v>47.0677140111355</v>
      </c>
      <c r="J116" s="4">
        <v>66.062108665484601</v>
      </c>
      <c r="K116" s="4">
        <v>75.122199969226102</v>
      </c>
      <c r="L116" s="4">
        <v>66.802142002352099</v>
      </c>
    </row>
    <row r="117" spans="1:12" x14ac:dyDescent="0.25">
      <c r="A117" s="8" t="s">
        <v>144</v>
      </c>
      <c r="B117" s="2" t="s">
        <v>25</v>
      </c>
      <c r="C117" s="4">
        <v>7.0621674952697902E-2</v>
      </c>
      <c r="D117" s="4">
        <v>5.2668099352317699E-2</v>
      </c>
      <c r="E117" s="4">
        <v>4.5293693356760201E-2</v>
      </c>
      <c r="F117" s="4">
        <v>2.7862860450313501E-2</v>
      </c>
      <c r="G117" s="4">
        <v>1.8487568642304199E-2</v>
      </c>
      <c r="H117" s="4">
        <v>1.9304015803911299E-2</v>
      </c>
      <c r="I117" s="4">
        <v>2.02026023407978E-2</v>
      </c>
      <c r="J117" s="4">
        <v>1.7923582821068901E-2</v>
      </c>
      <c r="K117" s="4">
        <v>6.6488843821687297E-3</v>
      </c>
      <c r="L117" s="5"/>
    </row>
    <row r="118" spans="1:12" x14ac:dyDescent="0.25">
      <c r="A118" s="8" t="s">
        <v>145</v>
      </c>
      <c r="B118" s="2" t="s">
        <v>25</v>
      </c>
      <c r="C118" s="4">
        <v>297.319147381714</v>
      </c>
      <c r="D118" s="4">
        <v>273.93114579285998</v>
      </c>
      <c r="E118" s="4">
        <v>283.14703574192902</v>
      </c>
      <c r="F118" s="4">
        <v>319.20680739866202</v>
      </c>
      <c r="G118" s="4">
        <v>306.25263771932498</v>
      </c>
      <c r="H118" s="4">
        <v>292.183027575719</v>
      </c>
      <c r="I118" s="4">
        <v>280.50082323303502</v>
      </c>
      <c r="J118" s="4">
        <v>241.53782854169799</v>
      </c>
      <c r="K118" s="4">
        <v>248.53790594125601</v>
      </c>
      <c r="L118" s="4">
        <v>256.459476010412</v>
      </c>
    </row>
    <row r="119" spans="1:12" x14ac:dyDescent="0.25">
      <c r="A119" s="8" t="s">
        <v>146</v>
      </c>
      <c r="B119" s="2" t="s">
        <v>25</v>
      </c>
      <c r="C119" s="4">
        <v>47.0990886727703</v>
      </c>
      <c r="D119" s="4">
        <v>36.6557546217728</v>
      </c>
      <c r="E119" s="4">
        <v>34.535376903643602</v>
      </c>
      <c r="F119" s="4">
        <v>30.821053873678</v>
      </c>
      <c r="G119" s="4">
        <v>26.7958207002306</v>
      </c>
      <c r="H119" s="4">
        <v>26.678875333686801</v>
      </c>
      <c r="I119" s="4">
        <v>27.058775398731299</v>
      </c>
      <c r="J119" s="4">
        <v>25.031251151707899</v>
      </c>
      <c r="K119" s="4">
        <v>18.141406402484598</v>
      </c>
      <c r="L119" s="4">
        <v>11.4662404897153</v>
      </c>
    </row>
    <row r="120" spans="1:12" x14ac:dyDescent="0.25">
      <c r="A120" s="8" t="s">
        <v>147</v>
      </c>
      <c r="B120" s="2" t="s">
        <v>25</v>
      </c>
      <c r="C120" s="4">
        <v>291.01003888291098</v>
      </c>
      <c r="D120" s="4">
        <v>281.88412563044102</v>
      </c>
      <c r="E120" s="4">
        <v>288.84014739265803</v>
      </c>
      <c r="F120" s="4">
        <v>332.08771928477398</v>
      </c>
      <c r="G120" s="4">
        <v>295.68278407594102</v>
      </c>
      <c r="H120" s="4">
        <v>262.93469839806801</v>
      </c>
      <c r="I120" s="4">
        <v>237.43417460587099</v>
      </c>
      <c r="J120" s="4">
        <v>212.62835554086899</v>
      </c>
      <c r="K120" s="4">
        <v>190.31230979343701</v>
      </c>
      <c r="L120" s="4">
        <v>168.877949911608</v>
      </c>
    </row>
    <row r="121" spans="1:12" x14ac:dyDescent="0.25">
      <c r="A121" s="8" t="s">
        <v>148</v>
      </c>
      <c r="B121" s="2" t="s">
        <v>25</v>
      </c>
      <c r="C121" s="4">
        <v>3243.4699071170999</v>
      </c>
      <c r="D121" s="4">
        <v>3006.8870542538398</v>
      </c>
      <c r="E121" s="4">
        <v>2483.4037466080499</v>
      </c>
      <c r="F121" s="4">
        <v>1778.14669845652</v>
      </c>
      <c r="G121" s="4">
        <v>882.87364499425996</v>
      </c>
      <c r="H121" s="4">
        <v>701.91915456198205</v>
      </c>
      <c r="I121" s="4">
        <v>727.20216302552797</v>
      </c>
      <c r="J121" s="4">
        <v>909.68518758190498</v>
      </c>
      <c r="K121" s="4">
        <v>941.89155954437604</v>
      </c>
      <c r="L121" s="4">
        <v>814.45606474470105</v>
      </c>
    </row>
    <row r="122" spans="1:12" x14ac:dyDescent="0.25">
      <c r="A122" s="8" t="s">
        <v>149</v>
      </c>
      <c r="B122" s="2" t="s">
        <v>25</v>
      </c>
      <c r="C122" s="4">
        <v>424.95701353567603</v>
      </c>
      <c r="D122" s="4">
        <v>410.752014240763</v>
      </c>
      <c r="E122" s="4">
        <v>309.17050774468601</v>
      </c>
      <c r="F122" s="4">
        <v>253.62569883990599</v>
      </c>
      <c r="G122" s="4">
        <v>241.41463605179999</v>
      </c>
      <c r="H122" s="4">
        <v>246.50735413387201</v>
      </c>
      <c r="I122" s="4">
        <v>248.75495426355599</v>
      </c>
      <c r="J122" s="4">
        <v>219.65139139737201</v>
      </c>
      <c r="K122" s="4">
        <v>151.73210276346899</v>
      </c>
      <c r="L122" s="4">
        <v>95.395126689232001</v>
      </c>
    </row>
    <row r="123" spans="1:12" x14ac:dyDescent="0.25">
      <c r="A123" s="8" t="s">
        <v>142</v>
      </c>
      <c r="B123" s="2" t="s">
        <v>28</v>
      </c>
      <c r="C123" s="4">
        <v>15.309460339284101</v>
      </c>
      <c r="D123" s="4">
        <v>15.208707328874899</v>
      </c>
      <c r="E123" s="4">
        <v>15.0842752176719</v>
      </c>
      <c r="F123" s="4">
        <v>14.8520788649786</v>
      </c>
      <c r="G123" s="4">
        <v>13.863441892146</v>
      </c>
      <c r="H123" s="4">
        <v>13.141538846773001</v>
      </c>
      <c r="I123" s="4">
        <v>10.7602546003841</v>
      </c>
      <c r="J123" s="4">
        <v>7.91460211736534</v>
      </c>
      <c r="K123" s="4">
        <v>6.58420244016596</v>
      </c>
      <c r="L123" s="4">
        <v>5.3845019967488597</v>
      </c>
    </row>
    <row r="124" spans="1:12" x14ac:dyDescent="0.25">
      <c r="A124" s="8" t="s">
        <v>143</v>
      </c>
      <c r="B124" s="2" t="s">
        <v>28</v>
      </c>
      <c r="C124" s="4">
        <v>175.11505363227201</v>
      </c>
      <c r="D124" s="4">
        <v>269.99062151533701</v>
      </c>
      <c r="E124" s="4">
        <v>192.06350763877401</v>
      </c>
      <c r="F124" s="4">
        <v>118.89398201424299</v>
      </c>
      <c r="G124" s="4">
        <v>52.288673691241399</v>
      </c>
      <c r="H124" s="4">
        <v>41.404360438234399</v>
      </c>
      <c r="I124" s="4">
        <v>45.248831345008703</v>
      </c>
      <c r="J124" s="4">
        <v>65.246877662061195</v>
      </c>
      <c r="K124" s="4">
        <v>75.332714185437794</v>
      </c>
      <c r="L124" s="4">
        <v>65.213285513435196</v>
      </c>
    </row>
    <row r="125" spans="1:12" x14ac:dyDescent="0.25">
      <c r="A125" s="8" t="s">
        <v>144</v>
      </c>
      <c r="B125" s="2" t="s">
        <v>28</v>
      </c>
      <c r="C125" s="4">
        <v>7.0621674952697902E-2</v>
      </c>
      <c r="D125" s="4">
        <v>5.2670741197810199E-2</v>
      </c>
      <c r="E125" s="4">
        <v>4.5296000540107899E-2</v>
      </c>
      <c r="F125" s="4">
        <v>2.7855757811335299E-2</v>
      </c>
      <c r="G125" s="4">
        <v>1.84946596387911E-2</v>
      </c>
      <c r="H125" s="4">
        <v>1.92654307349132E-2</v>
      </c>
      <c r="I125" s="4">
        <v>2.0183980398796299E-2</v>
      </c>
      <c r="J125" s="4">
        <v>1.7710867996102699E-2</v>
      </c>
      <c r="K125" s="4">
        <v>6.5381134720809203E-3</v>
      </c>
      <c r="L125" s="5"/>
    </row>
    <row r="126" spans="1:12" x14ac:dyDescent="0.25">
      <c r="A126" s="8" t="s">
        <v>145</v>
      </c>
      <c r="B126" s="2" t="s">
        <v>28</v>
      </c>
      <c r="C126" s="4">
        <v>297.319147381714</v>
      </c>
      <c r="D126" s="4">
        <v>273.93227654925602</v>
      </c>
      <c r="E126" s="4">
        <v>283.26887510483903</v>
      </c>
      <c r="F126" s="4">
        <v>319.20166251776999</v>
      </c>
      <c r="G126" s="4">
        <v>306.20810357369601</v>
      </c>
      <c r="H126" s="4">
        <v>292.99243166769202</v>
      </c>
      <c r="I126" s="4">
        <v>277.90122548883897</v>
      </c>
      <c r="J126" s="4">
        <v>241.93236124641399</v>
      </c>
      <c r="K126" s="4">
        <v>248.54590417775199</v>
      </c>
      <c r="L126" s="4">
        <v>256.47592329626599</v>
      </c>
    </row>
    <row r="127" spans="1:12" x14ac:dyDescent="0.25">
      <c r="A127" s="8" t="s">
        <v>146</v>
      </c>
      <c r="B127" s="2" t="s">
        <v>28</v>
      </c>
      <c r="C127" s="4">
        <v>47.0990886727703</v>
      </c>
      <c r="D127" s="4">
        <v>36.655735762535599</v>
      </c>
      <c r="E127" s="4">
        <v>34.532035201174601</v>
      </c>
      <c r="F127" s="4">
        <v>30.812864198733099</v>
      </c>
      <c r="G127" s="4">
        <v>26.798100608515401</v>
      </c>
      <c r="H127" s="4">
        <v>26.660456399836701</v>
      </c>
      <c r="I127" s="4">
        <v>27.0471591557578</v>
      </c>
      <c r="J127" s="4">
        <v>24.859416831310298</v>
      </c>
      <c r="K127" s="4">
        <v>18.069358123424902</v>
      </c>
      <c r="L127" s="4">
        <v>11.478288492270799</v>
      </c>
    </row>
    <row r="128" spans="1:12" x14ac:dyDescent="0.25">
      <c r="A128" s="8" t="s">
        <v>147</v>
      </c>
      <c r="B128" s="2" t="s">
        <v>28</v>
      </c>
      <c r="C128" s="4">
        <v>291.01003888291098</v>
      </c>
      <c r="D128" s="4">
        <v>281.88412563044102</v>
      </c>
      <c r="E128" s="4">
        <v>288.84009001737701</v>
      </c>
      <c r="F128" s="4">
        <v>332.08765936055403</v>
      </c>
      <c r="G128" s="4">
        <v>295.68272163211401</v>
      </c>
      <c r="H128" s="4">
        <v>262.934657169746</v>
      </c>
      <c r="I128" s="4">
        <v>237.43417460587099</v>
      </c>
      <c r="J128" s="4">
        <v>212.62840519584699</v>
      </c>
      <c r="K128" s="4">
        <v>190.31235944841401</v>
      </c>
      <c r="L128" s="4">
        <v>168.879935137183</v>
      </c>
    </row>
    <row r="129" spans="1:12" x14ac:dyDescent="0.25">
      <c r="A129" s="8" t="s">
        <v>148</v>
      </c>
      <c r="B129" s="2" t="s">
        <v>28</v>
      </c>
      <c r="C129" s="4">
        <v>3243.4329691954899</v>
      </c>
      <c r="D129" s="4">
        <v>3006.8869187512801</v>
      </c>
      <c r="E129" s="4">
        <v>2483.4548067313799</v>
      </c>
      <c r="F129" s="4">
        <v>1778.22396799324</v>
      </c>
      <c r="G129" s="4">
        <v>882.57601173234002</v>
      </c>
      <c r="H129" s="4">
        <v>704.282519652622</v>
      </c>
      <c r="I129" s="4">
        <v>724.88029933095504</v>
      </c>
      <c r="J129" s="4">
        <v>904.33550788235902</v>
      </c>
      <c r="K129" s="4">
        <v>938.81297162966803</v>
      </c>
      <c r="L129" s="4">
        <v>775.90822964846404</v>
      </c>
    </row>
    <row r="130" spans="1:12" x14ac:dyDescent="0.25">
      <c r="A130" s="8" t="s">
        <v>149</v>
      </c>
      <c r="B130" s="2" t="s">
        <v>28</v>
      </c>
      <c r="C130" s="4">
        <v>424.95701353567603</v>
      </c>
      <c r="D130" s="4">
        <v>410.752014240763</v>
      </c>
      <c r="E130" s="4">
        <v>309.17050774468601</v>
      </c>
      <c r="F130" s="4">
        <v>253.60813208891199</v>
      </c>
      <c r="G130" s="4">
        <v>241.41463605179999</v>
      </c>
      <c r="H130" s="4">
        <v>246.56694265808699</v>
      </c>
      <c r="I130" s="4">
        <v>248.79353189100399</v>
      </c>
      <c r="J130" s="4">
        <v>217.91709354818201</v>
      </c>
      <c r="K130" s="4">
        <v>150.375381889311</v>
      </c>
      <c r="L130" s="4">
        <v>95.250225098496998</v>
      </c>
    </row>
    <row r="131" spans="1:12" x14ac:dyDescent="0.25">
      <c r="A131" s="8" t="s">
        <v>142</v>
      </c>
      <c r="B131" s="2" t="s">
        <v>31</v>
      </c>
      <c r="C131" s="4">
        <v>15.309460339284101</v>
      </c>
      <c r="D131" s="4">
        <v>15.2087268235558</v>
      </c>
      <c r="E131" s="4">
        <v>15.084326051035699</v>
      </c>
      <c r="F131" s="4">
        <v>14.8520589288108</v>
      </c>
      <c r="G131" s="4">
        <v>13.863270850126799</v>
      </c>
      <c r="H131" s="4">
        <v>13.141538846773001</v>
      </c>
      <c r="I131" s="4">
        <v>10.7602546003841</v>
      </c>
      <c r="J131" s="4">
        <v>7.9126249924807102</v>
      </c>
      <c r="K131" s="4">
        <v>6.5816201662500298</v>
      </c>
      <c r="L131" s="4">
        <v>5.3861521122067098</v>
      </c>
    </row>
    <row r="132" spans="1:12" x14ac:dyDescent="0.25">
      <c r="A132" s="8" t="s">
        <v>143</v>
      </c>
      <c r="B132" s="2" t="s">
        <v>31</v>
      </c>
      <c r="C132" s="4">
        <v>266.72978938523198</v>
      </c>
      <c r="D132" s="4">
        <v>269.99555583317601</v>
      </c>
      <c r="E132" s="4">
        <v>197.29258445947801</v>
      </c>
      <c r="F132" s="4">
        <v>69.188642211739307</v>
      </c>
      <c r="G132" s="4">
        <v>31.957007388443301</v>
      </c>
      <c r="H132" s="4">
        <v>34.651273249117203</v>
      </c>
      <c r="I132" s="4">
        <v>38.935137415821103</v>
      </c>
      <c r="J132" s="4">
        <v>61.970607593521699</v>
      </c>
      <c r="K132" s="4">
        <v>71.489015030097804</v>
      </c>
      <c r="L132" s="4">
        <v>64.921609473576495</v>
      </c>
    </row>
    <row r="133" spans="1:12" x14ac:dyDescent="0.25">
      <c r="A133" s="8" t="s">
        <v>144</v>
      </c>
      <c r="B133" s="2" t="s">
        <v>31</v>
      </c>
      <c r="C133" s="4">
        <v>7.0621674952697805E-2</v>
      </c>
      <c r="D133" s="4">
        <v>5.2668099352320599E-2</v>
      </c>
      <c r="E133" s="4">
        <v>4.5293693356760201E-2</v>
      </c>
      <c r="F133" s="4">
        <v>2.7862860450313501E-2</v>
      </c>
      <c r="G133" s="4">
        <v>1.8487568642304199E-2</v>
      </c>
      <c r="H133" s="4">
        <v>1.9304015803911299E-2</v>
      </c>
      <c r="I133" s="4">
        <v>2.0202604656190198E-2</v>
      </c>
      <c r="J133" s="4">
        <v>1.7923577142129599E-2</v>
      </c>
      <c r="K133" s="4">
        <v>6.6488979706283199E-3</v>
      </c>
      <c r="L133" s="5"/>
    </row>
    <row r="134" spans="1:12" x14ac:dyDescent="0.25">
      <c r="A134" s="8" t="s">
        <v>145</v>
      </c>
      <c r="B134" s="2" t="s">
        <v>31</v>
      </c>
      <c r="C134" s="4">
        <v>297.317616856006</v>
      </c>
      <c r="D134" s="4">
        <v>273.93035845714701</v>
      </c>
      <c r="E134" s="4">
        <v>283.20029017904699</v>
      </c>
      <c r="F134" s="4">
        <v>319.180758577125</v>
      </c>
      <c r="G134" s="4">
        <v>306.25263771932498</v>
      </c>
      <c r="H134" s="4">
        <v>292.18302757572002</v>
      </c>
      <c r="I134" s="4">
        <v>280.500823233034</v>
      </c>
      <c r="J134" s="4">
        <v>241.53783568588599</v>
      </c>
      <c r="K134" s="4">
        <v>248.53790594125601</v>
      </c>
      <c r="L134" s="4">
        <v>256.459476010412</v>
      </c>
    </row>
    <row r="135" spans="1:12" x14ac:dyDescent="0.25">
      <c r="A135" s="8" t="s">
        <v>146</v>
      </c>
      <c r="B135" s="2" t="s">
        <v>31</v>
      </c>
      <c r="C135" s="4">
        <v>47.099081270314201</v>
      </c>
      <c r="D135" s="4">
        <v>36.900244540891798</v>
      </c>
      <c r="E135" s="4">
        <v>34.812300184330802</v>
      </c>
      <c r="F135" s="4">
        <v>30.820979528949</v>
      </c>
      <c r="G135" s="4">
        <v>26.7958206643263</v>
      </c>
      <c r="H135" s="4">
        <v>26.678875323857</v>
      </c>
      <c r="I135" s="4">
        <v>27.0587753994906</v>
      </c>
      <c r="J135" s="4">
        <v>25.031248535871701</v>
      </c>
      <c r="K135" s="4">
        <v>18.141418180885498</v>
      </c>
      <c r="L135" s="4">
        <v>11.4662388870426</v>
      </c>
    </row>
    <row r="136" spans="1:12" x14ac:dyDescent="0.25">
      <c r="A136" s="8" t="s">
        <v>147</v>
      </c>
      <c r="B136" s="2" t="s">
        <v>31</v>
      </c>
      <c r="C136" s="4">
        <v>291.01003888291098</v>
      </c>
      <c r="D136" s="4">
        <v>281.88412563044102</v>
      </c>
      <c r="E136" s="4">
        <v>288.84014739265803</v>
      </c>
      <c r="F136" s="4">
        <v>332.08771928477398</v>
      </c>
      <c r="G136" s="4">
        <v>295.68278407594102</v>
      </c>
      <c r="H136" s="4">
        <v>262.93469839806801</v>
      </c>
      <c r="I136" s="4">
        <v>237.43417460587099</v>
      </c>
      <c r="J136" s="4">
        <v>212.62835554086899</v>
      </c>
      <c r="K136" s="4">
        <v>190.31230979343701</v>
      </c>
      <c r="L136" s="4">
        <v>168.877949911608</v>
      </c>
    </row>
    <row r="137" spans="1:12" x14ac:dyDescent="0.25">
      <c r="A137" s="8" t="s">
        <v>148</v>
      </c>
      <c r="B137" s="2" t="s">
        <v>31</v>
      </c>
      <c r="C137" s="4">
        <v>3243.4698857236399</v>
      </c>
      <c r="D137" s="4">
        <v>3006.8870542538398</v>
      </c>
      <c r="E137" s="4">
        <v>2483.4022410682201</v>
      </c>
      <c r="F137" s="4">
        <v>1778.1465479900301</v>
      </c>
      <c r="G137" s="4">
        <v>882.87441981840198</v>
      </c>
      <c r="H137" s="4">
        <v>701.91938535296401</v>
      </c>
      <c r="I137" s="4">
        <v>727.20303286539797</v>
      </c>
      <c r="J137" s="4">
        <v>909.68490984534697</v>
      </c>
      <c r="K137" s="4">
        <v>941.89156886216995</v>
      </c>
      <c r="L137" s="4">
        <v>814.45539933914495</v>
      </c>
    </row>
    <row r="138" spans="1:12" x14ac:dyDescent="0.25">
      <c r="A138" s="8" t="s">
        <v>149</v>
      </c>
      <c r="B138" s="2" t="s">
        <v>31</v>
      </c>
      <c r="C138" s="4">
        <v>424.95701353567603</v>
      </c>
      <c r="D138" s="4">
        <v>410.752014240763</v>
      </c>
      <c r="E138" s="4">
        <v>309.17050774468601</v>
      </c>
      <c r="F138" s="4">
        <v>253.62569883990599</v>
      </c>
      <c r="G138" s="4">
        <v>241.41463605179999</v>
      </c>
      <c r="H138" s="4">
        <v>246.50735413387201</v>
      </c>
      <c r="I138" s="4">
        <v>248.75495426355599</v>
      </c>
      <c r="J138" s="4">
        <v>219.651367167079</v>
      </c>
      <c r="K138" s="4">
        <v>151.73212827174299</v>
      </c>
      <c r="L138" s="4">
        <v>95.3951114654908</v>
      </c>
    </row>
    <row r="139" spans="1:12" x14ac:dyDescent="0.25">
      <c r="A139" s="8" t="s">
        <v>142</v>
      </c>
      <c r="B139" s="2" t="s">
        <v>32</v>
      </c>
      <c r="C139" s="4">
        <v>15.309460339284101</v>
      </c>
      <c r="D139" s="4">
        <v>15.2087268235558</v>
      </c>
      <c r="E139" s="4">
        <v>15.084326051035699</v>
      </c>
      <c r="F139" s="4">
        <v>14.8520589288108</v>
      </c>
      <c r="G139" s="4">
        <v>13.863270850126799</v>
      </c>
      <c r="H139" s="4">
        <v>13.1415388467729</v>
      </c>
      <c r="I139" s="4">
        <v>10.7602546003841</v>
      </c>
      <c r="J139" s="4">
        <v>7.9126249924807102</v>
      </c>
      <c r="K139" s="4">
        <v>6.5816201662500298</v>
      </c>
      <c r="L139" s="4">
        <v>5.3861521122067098</v>
      </c>
    </row>
    <row r="140" spans="1:12" x14ac:dyDescent="0.25">
      <c r="A140" s="8" t="s">
        <v>143</v>
      </c>
      <c r="B140" s="2" t="s">
        <v>32</v>
      </c>
      <c r="C140" s="4">
        <v>266.72978938523198</v>
      </c>
      <c r="D140" s="4">
        <v>269.99555583317698</v>
      </c>
      <c r="E140" s="4">
        <v>197.29258445949699</v>
      </c>
      <c r="F140" s="4">
        <v>69.188642211769803</v>
      </c>
      <c r="G140" s="4">
        <v>31.957007411155999</v>
      </c>
      <c r="H140" s="4">
        <v>34.651273249127698</v>
      </c>
      <c r="I140" s="4">
        <v>38.935137415821103</v>
      </c>
      <c r="J140" s="4">
        <v>61.970607593513499</v>
      </c>
      <c r="K140" s="4">
        <v>71.489015030097804</v>
      </c>
      <c r="L140" s="4">
        <v>64.921609473576495</v>
      </c>
    </row>
    <row r="141" spans="1:12" x14ac:dyDescent="0.25">
      <c r="A141" s="8" t="s">
        <v>144</v>
      </c>
      <c r="B141" s="2" t="s">
        <v>32</v>
      </c>
      <c r="C141" s="4">
        <v>7.0621674952697805E-2</v>
      </c>
      <c r="D141" s="4">
        <v>5.2668099352320599E-2</v>
      </c>
      <c r="E141" s="4">
        <v>4.5293693356760298E-2</v>
      </c>
      <c r="F141" s="4">
        <v>2.7862860450313501E-2</v>
      </c>
      <c r="G141" s="4">
        <v>1.8487568642304199E-2</v>
      </c>
      <c r="H141" s="4">
        <v>1.9304015803911299E-2</v>
      </c>
      <c r="I141" s="4">
        <v>2.02026046561899E-2</v>
      </c>
      <c r="J141" s="4">
        <v>1.7923577142130401E-2</v>
      </c>
      <c r="K141" s="4">
        <v>6.6488979714295999E-3</v>
      </c>
      <c r="L141" s="5"/>
    </row>
    <row r="142" spans="1:12" x14ac:dyDescent="0.25">
      <c r="A142" s="8" t="s">
        <v>145</v>
      </c>
      <c r="B142" s="2" t="s">
        <v>32</v>
      </c>
      <c r="C142" s="4">
        <v>297.31761685600497</v>
      </c>
      <c r="D142" s="4">
        <v>273.93035845714701</v>
      </c>
      <c r="E142" s="4">
        <v>283.200290178849</v>
      </c>
      <c r="F142" s="4">
        <v>319.18075857716701</v>
      </c>
      <c r="G142" s="4">
        <v>306.25263771932498</v>
      </c>
      <c r="H142" s="4">
        <v>292.183027575719</v>
      </c>
      <c r="I142" s="4">
        <v>280.500823233034</v>
      </c>
      <c r="J142" s="4">
        <v>241.537835685929</v>
      </c>
      <c r="K142" s="4">
        <v>248.53790594125601</v>
      </c>
      <c r="L142" s="4">
        <v>256.45947601041098</v>
      </c>
    </row>
    <row r="143" spans="1:12" x14ac:dyDescent="0.25">
      <c r="A143" s="8" t="s">
        <v>146</v>
      </c>
      <c r="B143" s="2" t="s">
        <v>32</v>
      </c>
      <c r="C143" s="4">
        <v>47.099081270314201</v>
      </c>
      <c r="D143" s="4">
        <v>36.900244540891698</v>
      </c>
      <c r="E143" s="4">
        <v>34.812300184336003</v>
      </c>
      <c r="F143" s="4">
        <v>30.820979528948701</v>
      </c>
      <c r="G143" s="4">
        <v>26.7958206643256</v>
      </c>
      <c r="H143" s="4">
        <v>26.678875323856701</v>
      </c>
      <c r="I143" s="4">
        <v>27.058775399490202</v>
      </c>
      <c r="J143" s="4">
        <v>25.031248535871701</v>
      </c>
      <c r="K143" s="4">
        <v>18.1414181814154</v>
      </c>
      <c r="L143" s="4">
        <v>11.466238887042399</v>
      </c>
    </row>
    <row r="144" spans="1:12" x14ac:dyDescent="0.25">
      <c r="A144" s="8" t="s">
        <v>147</v>
      </c>
      <c r="B144" s="2" t="s">
        <v>32</v>
      </c>
      <c r="C144" s="4">
        <v>291.01003888291098</v>
      </c>
      <c r="D144" s="4">
        <v>281.88412563044102</v>
      </c>
      <c r="E144" s="4">
        <v>288.84014739265803</v>
      </c>
      <c r="F144" s="4">
        <v>332.08771928477398</v>
      </c>
      <c r="G144" s="4">
        <v>295.68278407594102</v>
      </c>
      <c r="H144" s="4">
        <v>262.93469839806801</v>
      </c>
      <c r="I144" s="4">
        <v>237.43417460587099</v>
      </c>
      <c r="J144" s="4">
        <v>212.62835554086899</v>
      </c>
      <c r="K144" s="4">
        <v>190.31230979343701</v>
      </c>
      <c r="L144" s="4">
        <v>168.877949911608</v>
      </c>
    </row>
    <row r="145" spans="1:12" x14ac:dyDescent="0.25">
      <c r="A145" s="8" t="s">
        <v>148</v>
      </c>
      <c r="B145" s="2" t="s">
        <v>32</v>
      </c>
      <c r="C145" s="4">
        <v>3243.4698857236499</v>
      </c>
      <c r="D145" s="4">
        <v>3006.8870542538398</v>
      </c>
      <c r="E145" s="4">
        <v>2483.4022410682201</v>
      </c>
      <c r="F145" s="4">
        <v>1778.14654799087</v>
      </c>
      <c r="G145" s="4">
        <v>882.87442022073299</v>
      </c>
      <c r="H145" s="4">
        <v>701.91938535320799</v>
      </c>
      <c r="I145" s="4">
        <v>727.20303286539797</v>
      </c>
      <c r="J145" s="4">
        <v>909.68490984538801</v>
      </c>
      <c r="K145" s="4">
        <v>941.89156886227704</v>
      </c>
      <c r="L145" s="4">
        <v>814.45539933913994</v>
      </c>
    </row>
    <row r="146" spans="1:12" x14ac:dyDescent="0.25">
      <c r="A146" s="8" t="s">
        <v>149</v>
      </c>
      <c r="B146" s="2" t="s">
        <v>32</v>
      </c>
      <c r="C146" s="4">
        <v>424.95701353567699</v>
      </c>
      <c r="D146" s="4">
        <v>410.752014240763</v>
      </c>
      <c r="E146" s="4">
        <v>309.17050774468601</v>
      </c>
      <c r="F146" s="4">
        <v>253.62569883990599</v>
      </c>
      <c r="G146" s="4">
        <v>241.41463605179899</v>
      </c>
      <c r="H146" s="4">
        <v>246.50735413387201</v>
      </c>
      <c r="I146" s="4">
        <v>248.75495426355599</v>
      </c>
      <c r="J146" s="4">
        <v>219.65136716708199</v>
      </c>
      <c r="K146" s="4">
        <v>151.73212827358199</v>
      </c>
      <c r="L146" s="4">
        <v>95.395111465492903</v>
      </c>
    </row>
    <row r="147" spans="1:12" x14ac:dyDescent="0.25">
      <c r="A147" s="8" t="s">
        <v>142</v>
      </c>
      <c r="B147" s="2" t="s">
        <v>33</v>
      </c>
      <c r="C147" s="4">
        <v>15.309460339284101</v>
      </c>
      <c r="D147" s="4">
        <v>15.2087268235558</v>
      </c>
      <c r="E147" s="4">
        <v>15.084326051035699</v>
      </c>
      <c r="F147" s="4">
        <v>14.8520589288108</v>
      </c>
      <c r="G147" s="4">
        <v>13.863270850126799</v>
      </c>
      <c r="H147" s="4">
        <v>13.141538846773001</v>
      </c>
      <c r="I147" s="4">
        <v>10.7602546003841</v>
      </c>
      <c r="J147" s="4">
        <v>7.9126249924807102</v>
      </c>
      <c r="K147" s="4">
        <v>6.5816201662500298</v>
      </c>
      <c r="L147" s="4">
        <v>5.3861521122067098</v>
      </c>
    </row>
    <row r="148" spans="1:12" x14ac:dyDescent="0.25">
      <c r="A148" s="8" t="s">
        <v>143</v>
      </c>
      <c r="B148" s="2" t="s">
        <v>33</v>
      </c>
      <c r="C148" s="4">
        <v>266.72978938523198</v>
      </c>
      <c r="D148" s="4">
        <v>269.99555583317601</v>
      </c>
      <c r="E148" s="4">
        <v>197.292584459452</v>
      </c>
      <c r="F148" s="4">
        <v>69.188642211769604</v>
      </c>
      <c r="G148" s="4">
        <v>31.957007411514301</v>
      </c>
      <c r="H148" s="4">
        <v>34.651273249131997</v>
      </c>
      <c r="I148" s="4">
        <v>38.935137415820698</v>
      </c>
      <c r="J148" s="4">
        <v>61.970607593511602</v>
      </c>
      <c r="K148" s="4">
        <v>71.489015030097804</v>
      </c>
      <c r="L148" s="4">
        <v>64.921609473578698</v>
      </c>
    </row>
    <row r="149" spans="1:12" x14ac:dyDescent="0.25">
      <c r="A149" s="8" t="s">
        <v>144</v>
      </c>
      <c r="B149" s="2" t="s">
        <v>33</v>
      </c>
      <c r="C149" s="4">
        <v>7.0621674952697805E-2</v>
      </c>
      <c r="D149" s="4">
        <v>5.2668099352320599E-2</v>
      </c>
      <c r="E149" s="4">
        <v>4.5293693356760201E-2</v>
      </c>
      <c r="F149" s="4">
        <v>2.7862860450313501E-2</v>
      </c>
      <c r="G149" s="4">
        <v>1.8487568642304199E-2</v>
      </c>
      <c r="H149" s="4">
        <v>1.9304015803911299E-2</v>
      </c>
      <c r="I149" s="4">
        <v>2.0202604656190101E-2</v>
      </c>
      <c r="J149" s="4">
        <v>1.7923577142129599E-2</v>
      </c>
      <c r="K149" s="4">
        <v>6.6488979714291498E-3</v>
      </c>
      <c r="L149" s="5"/>
    </row>
    <row r="150" spans="1:12" x14ac:dyDescent="0.25">
      <c r="A150" s="8" t="s">
        <v>145</v>
      </c>
      <c r="B150" s="2" t="s">
        <v>33</v>
      </c>
      <c r="C150" s="4">
        <v>297.317616856006</v>
      </c>
      <c r="D150" s="4">
        <v>273.93035845714701</v>
      </c>
      <c r="E150" s="4">
        <v>283.200290179376</v>
      </c>
      <c r="F150" s="4">
        <v>319.180758577125</v>
      </c>
      <c r="G150" s="4">
        <v>306.25263771932498</v>
      </c>
      <c r="H150" s="4">
        <v>292.18302757572002</v>
      </c>
      <c r="I150" s="4">
        <v>280.50082323303502</v>
      </c>
      <c r="J150" s="4">
        <v>241.53783568592999</v>
      </c>
      <c r="K150" s="4">
        <v>248.53790594125601</v>
      </c>
      <c r="L150" s="4">
        <v>256.459476010412</v>
      </c>
    </row>
    <row r="151" spans="1:12" x14ac:dyDescent="0.25">
      <c r="A151" s="8" t="s">
        <v>146</v>
      </c>
      <c r="B151" s="2" t="s">
        <v>33</v>
      </c>
      <c r="C151" s="4">
        <v>47.099081270314201</v>
      </c>
      <c r="D151" s="4">
        <v>36.900244540891798</v>
      </c>
      <c r="E151" s="4">
        <v>34.812300184330702</v>
      </c>
      <c r="F151" s="4">
        <v>30.8209795289489</v>
      </c>
      <c r="G151" s="4">
        <v>26.795820664325699</v>
      </c>
      <c r="H151" s="4">
        <v>26.6788753238569</v>
      </c>
      <c r="I151" s="4">
        <v>27.058775399490401</v>
      </c>
      <c r="J151" s="4">
        <v>25.031248535871502</v>
      </c>
      <c r="K151" s="4">
        <v>18.141418181415698</v>
      </c>
      <c r="L151" s="4">
        <v>11.4662388870423</v>
      </c>
    </row>
    <row r="152" spans="1:12" x14ac:dyDescent="0.25">
      <c r="A152" s="8" t="s">
        <v>147</v>
      </c>
      <c r="B152" s="2" t="s">
        <v>33</v>
      </c>
      <c r="C152" s="4">
        <v>291.01003888291098</v>
      </c>
      <c r="D152" s="4">
        <v>281.88412563044102</v>
      </c>
      <c r="E152" s="4">
        <v>288.84014739265803</v>
      </c>
      <c r="F152" s="4">
        <v>332.08771928477398</v>
      </c>
      <c r="G152" s="4">
        <v>295.68278407594102</v>
      </c>
      <c r="H152" s="4">
        <v>262.93469839806801</v>
      </c>
      <c r="I152" s="4">
        <v>237.43417460587099</v>
      </c>
      <c r="J152" s="4">
        <v>212.62835554086899</v>
      </c>
      <c r="K152" s="4">
        <v>190.31230979343701</v>
      </c>
      <c r="L152" s="4">
        <v>168.877949911608</v>
      </c>
    </row>
    <row r="153" spans="1:12" x14ac:dyDescent="0.25">
      <c r="A153" s="8" t="s">
        <v>148</v>
      </c>
      <c r="B153" s="2" t="s">
        <v>33</v>
      </c>
      <c r="C153" s="4">
        <v>3243.4698857236499</v>
      </c>
      <c r="D153" s="4">
        <v>3006.8870542538398</v>
      </c>
      <c r="E153" s="4">
        <v>2483.4022410682201</v>
      </c>
      <c r="F153" s="4">
        <v>1778.14654799087</v>
      </c>
      <c r="G153" s="4">
        <v>882.87442022707796</v>
      </c>
      <c r="H153" s="4">
        <v>701.91938535328495</v>
      </c>
      <c r="I153" s="4">
        <v>727.20303286539797</v>
      </c>
      <c r="J153" s="4">
        <v>909.68490984535799</v>
      </c>
      <c r="K153" s="4">
        <v>941.89156886228295</v>
      </c>
      <c r="L153" s="4">
        <v>814.45539933919702</v>
      </c>
    </row>
    <row r="154" spans="1:12" x14ac:dyDescent="0.25">
      <c r="A154" s="8" t="s">
        <v>149</v>
      </c>
      <c r="B154" s="2" t="s">
        <v>33</v>
      </c>
      <c r="C154" s="4">
        <v>424.95701353567603</v>
      </c>
      <c r="D154" s="4">
        <v>410.752014240763</v>
      </c>
      <c r="E154" s="4">
        <v>309.17050774468601</v>
      </c>
      <c r="F154" s="4">
        <v>253.62569883990599</v>
      </c>
      <c r="G154" s="4">
        <v>241.41463605179999</v>
      </c>
      <c r="H154" s="4">
        <v>246.50735413387201</v>
      </c>
      <c r="I154" s="4">
        <v>248.75495426355599</v>
      </c>
      <c r="J154" s="4">
        <v>219.651367167079</v>
      </c>
      <c r="K154" s="4">
        <v>151.73212827358</v>
      </c>
      <c r="L154" s="4">
        <v>95.395111465490601</v>
      </c>
    </row>
    <row r="155" spans="1:12" x14ac:dyDescent="0.25">
      <c r="A155" s="8" t="s">
        <v>142</v>
      </c>
      <c r="B155" s="2" t="s">
        <v>34</v>
      </c>
      <c r="C155" s="4">
        <v>15.309460339284101</v>
      </c>
      <c r="D155" s="4">
        <v>15.208707328874899</v>
      </c>
      <c r="E155" s="4">
        <v>15.0842752176719</v>
      </c>
      <c r="F155" s="4">
        <v>14.8520788649786</v>
      </c>
      <c r="G155" s="4">
        <v>13.863441892146</v>
      </c>
      <c r="H155" s="4">
        <v>13.141538846773001</v>
      </c>
      <c r="I155" s="4">
        <v>10.7602546003841</v>
      </c>
      <c r="J155" s="4">
        <v>7.8955006686041402</v>
      </c>
      <c r="K155" s="4">
        <v>6.5848508216394297</v>
      </c>
      <c r="L155" s="4">
        <v>5.3845019967488597</v>
      </c>
    </row>
    <row r="156" spans="1:12" x14ac:dyDescent="0.25">
      <c r="A156" s="8" t="s">
        <v>143</v>
      </c>
      <c r="B156" s="2" t="s">
        <v>34</v>
      </c>
      <c r="C156" s="4">
        <v>175.11505363227201</v>
      </c>
      <c r="D156" s="4">
        <v>269.99062151533599</v>
      </c>
      <c r="E156" s="4">
        <v>195.10669422715199</v>
      </c>
      <c r="F156" s="4">
        <v>122.606896768029</v>
      </c>
      <c r="G156" s="4">
        <v>51.866993420951601</v>
      </c>
      <c r="H156" s="4">
        <v>42.5662697078047</v>
      </c>
      <c r="I156" s="4">
        <v>43.758559426267098</v>
      </c>
      <c r="J156" s="4">
        <v>64.662672922518496</v>
      </c>
      <c r="K156" s="4">
        <v>74.727262518029903</v>
      </c>
      <c r="L156" s="4">
        <v>64.413730242561201</v>
      </c>
    </row>
    <row r="157" spans="1:12" x14ac:dyDescent="0.25">
      <c r="A157" s="8" t="s">
        <v>144</v>
      </c>
      <c r="B157" s="2" t="s">
        <v>34</v>
      </c>
      <c r="C157" s="4">
        <v>7.0621674952697805E-2</v>
      </c>
      <c r="D157" s="4">
        <v>5.2672294374879698E-2</v>
      </c>
      <c r="E157" s="4">
        <v>4.52973654271209E-2</v>
      </c>
      <c r="F157" s="4">
        <v>2.78514418592626E-2</v>
      </c>
      <c r="G157" s="4">
        <v>1.8487568642304199E-2</v>
      </c>
      <c r="H157" s="4">
        <v>1.92721671744003E-2</v>
      </c>
      <c r="I157" s="4">
        <v>2.0146520704908501E-2</v>
      </c>
      <c r="J157" s="4">
        <v>1.7740337144921899E-2</v>
      </c>
      <c r="K157" s="4">
        <v>6.5885545609266297E-3</v>
      </c>
      <c r="L157" s="5"/>
    </row>
    <row r="158" spans="1:12" x14ac:dyDescent="0.25">
      <c r="A158" s="8" t="s">
        <v>145</v>
      </c>
      <c r="B158" s="2" t="s">
        <v>34</v>
      </c>
      <c r="C158" s="4">
        <v>297.319147381714</v>
      </c>
      <c r="D158" s="4">
        <v>273.93227644791</v>
      </c>
      <c r="E158" s="4">
        <v>283.27970758101901</v>
      </c>
      <c r="F158" s="4">
        <v>319.175328272836</v>
      </c>
      <c r="G158" s="4">
        <v>306.20760583274</v>
      </c>
      <c r="H158" s="4">
        <v>292.990059942507</v>
      </c>
      <c r="I158" s="4">
        <v>279.314360134445</v>
      </c>
      <c r="J158" s="4">
        <v>241.85962516902501</v>
      </c>
      <c r="K158" s="4">
        <v>248.54712096693399</v>
      </c>
      <c r="L158" s="4">
        <v>256.47592329626599</v>
      </c>
    </row>
    <row r="159" spans="1:12" x14ac:dyDescent="0.25">
      <c r="A159" s="8" t="s">
        <v>146</v>
      </c>
      <c r="B159" s="2" t="s">
        <v>34</v>
      </c>
      <c r="C159" s="4">
        <v>47.0990886727703</v>
      </c>
      <c r="D159" s="4">
        <v>36.655734995884004</v>
      </c>
      <c r="E159" s="4">
        <v>34.533713387776402</v>
      </c>
      <c r="F159" s="4">
        <v>30.811049323559502</v>
      </c>
      <c r="G159" s="4">
        <v>26.795896045995299</v>
      </c>
      <c r="H159" s="4">
        <v>26.672553661760599</v>
      </c>
      <c r="I159" s="4">
        <v>27.045692454678601</v>
      </c>
      <c r="J159" s="4">
        <v>24.864817393277701</v>
      </c>
      <c r="K159" s="4">
        <v>18.085628795430399</v>
      </c>
      <c r="L159" s="4">
        <v>11.4486736790777</v>
      </c>
    </row>
    <row r="160" spans="1:12" x14ac:dyDescent="0.25">
      <c r="A160" s="8" t="s">
        <v>147</v>
      </c>
      <c r="B160" s="2" t="s">
        <v>34</v>
      </c>
      <c r="C160" s="4">
        <v>291.01003888291098</v>
      </c>
      <c r="D160" s="4">
        <v>281.88412563044102</v>
      </c>
      <c r="E160" s="4">
        <v>288.83998625052698</v>
      </c>
      <c r="F160" s="4">
        <v>332.08755098378498</v>
      </c>
      <c r="G160" s="4">
        <v>295.68260869847398</v>
      </c>
      <c r="H160" s="4">
        <v>262.933008041785</v>
      </c>
      <c r="I160" s="4">
        <v>237.427591377857</v>
      </c>
      <c r="J160" s="4">
        <v>212.62189640578299</v>
      </c>
      <c r="K160" s="4">
        <v>190.30582881344699</v>
      </c>
      <c r="L160" s="4">
        <v>168.872660291964</v>
      </c>
    </row>
    <row r="161" spans="1:12" x14ac:dyDescent="0.25">
      <c r="A161" s="8" t="s">
        <v>148</v>
      </c>
      <c r="B161" s="2" t="s">
        <v>34</v>
      </c>
      <c r="C161" s="4">
        <v>3243.4329691954899</v>
      </c>
      <c r="D161" s="4">
        <v>3006.8869187688701</v>
      </c>
      <c r="E161" s="4">
        <v>2483.4914579460801</v>
      </c>
      <c r="F161" s="4">
        <v>1776.71157587215</v>
      </c>
      <c r="G161" s="4">
        <v>880.14237580519602</v>
      </c>
      <c r="H161" s="4">
        <v>701.70885672883003</v>
      </c>
      <c r="I161" s="4">
        <v>720.69255595232698</v>
      </c>
      <c r="J161" s="4">
        <v>897.46552212351605</v>
      </c>
      <c r="K161" s="4">
        <v>932.60860931351101</v>
      </c>
      <c r="L161" s="4">
        <v>764.96015101653495</v>
      </c>
    </row>
    <row r="162" spans="1:12" x14ac:dyDescent="0.25">
      <c r="A162" s="8" t="s">
        <v>149</v>
      </c>
      <c r="B162" s="2" t="s">
        <v>34</v>
      </c>
      <c r="C162" s="4">
        <v>424.95701353567603</v>
      </c>
      <c r="D162" s="4">
        <v>410.752014240763</v>
      </c>
      <c r="E162" s="4">
        <v>309.17050774468601</v>
      </c>
      <c r="F162" s="4">
        <v>253.59773317333301</v>
      </c>
      <c r="G162" s="4">
        <v>241.41463605179999</v>
      </c>
      <c r="H162" s="4">
        <v>246.55484426129701</v>
      </c>
      <c r="I162" s="4">
        <v>248.81724483591401</v>
      </c>
      <c r="J162" s="4">
        <v>218.06742737726199</v>
      </c>
      <c r="K162" s="4">
        <v>150.53128596442301</v>
      </c>
      <c r="L162" s="4">
        <v>95.083421857998403</v>
      </c>
    </row>
    <row r="163" spans="1:12" x14ac:dyDescent="0.25">
      <c r="A163" s="8" t="s">
        <v>142</v>
      </c>
      <c r="B163" s="2" t="s">
        <v>35</v>
      </c>
      <c r="C163" s="4">
        <v>15.309460339284101</v>
      </c>
      <c r="D163" s="4">
        <v>15.208707328874899</v>
      </c>
      <c r="E163" s="4">
        <v>15.0842752176719</v>
      </c>
      <c r="F163" s="4">
        <v>14.8520788649786</v>
      </c>
      <c r="G163" s="4">
        <v>13.863441892146</v>
      </c>
      <c r="H163" s="4">
        <v>13.141538846773001</v>
      </c>
      <c r="I163" s="4">
        <v>10.7602546003841</v>
      </c>
      <c r="J163" s="4">
        <v>7.8955006686041402</v>
      </c>
      <c r="K163" s="4">
        <v>6.5848508216394297</v>
      </c>
      <c r="L163" s="4">
        <v>5.3845019967488597</v>
      </c>
    </row>
    <row r="164" spans="1:12" x14ac:dyDescent="0.25">
      <c r="A164" s="8" t="s">
        <v>143</v>
      </c>
      <c r="B164" s="2" t="s">
        <v>35</v>
      </c>
      <c r="C164" s="4">
        <v>175.11505363227201</v>
      </c>
      <c r="D164" s="4">
        <v>269.99062151533701</v>
      </c>
      <c r="E164" s="4">
        <v>195.10669422716799</v>
      </c>
      <c r="F164" s="4">
        <v>122.606896767828</v>
      </c>
      <c r="G164" s="4">
        <v>51.866993421350003</v>
      </c>
      <c r="H164" s="4">
        <v>42.6454687140915</v>
      </c>
      <c r="I164" s="4">
        <v>43.840142450469898</v>
      </c>
      <c r="J164" s="4">
        <v>64.744255946734697</v>
      </c>
      <c r="K164" s="4">
        <v>74.802755646001103</v>
      </c>
      <c r="L164" s="4">
        <v>64.410024364104302</v>
      </c>
    </row>
    <row r="165" spans="1:12" x14ac:dyDescent="0.25">
      <c r="A165" s="8" t="s">
        <v>144</v>
      </c>
      <c r="B165" s="2" t="s">
        <v>35</v>
      </c>
      <c r="C165" s="4">
        <v>7.0621674952697805E-2</v>
      </c>
      <c r="D165" s="4">
        <v>5.2672294374879698E-2</v>
      </c>
      <c r="E165" s="4">
        <v>4.52973654271209E-2</v>
      </c>
      <c r="F165" s="4">
        <v>2.78514418592627E-2</v>
      </c>
      <c r="G165" s="4">
        <v>1.8487568642304199E-2</v>
      </c>
      <c r="H165" s="4">
        <v>1.92721671744003E-2</v>
      </c>
      <c r="I165" s="4">
        <v>2.0146520704908601E-2</v>
      </c>
      <c r="J165" s="4">
        <v>1.7740337144921701E-2</v>
      </c>
      <c r="K165" s="4">
        <v>6.5885545609262802E-3</v>
      </c>
      <c r="L165" s="5"/>
    </row>
    <row r="166" spans="1:12" x14ac:dyDescent="0.25">
      <c r="A166" s="8" t="s">
        <v>145</v>
      </c>
      <c r="B166" s="2" t="s">
        <v>35</v>
      </c>
      <c r="C166" s="4">
        <v>297.319147381714</v>
      </c>
      <c r="D166" s="4">
        <v>273.93227644791</v>
      </c>
      <c r="E166" s="4">
        <v>283.21849209053403</v>
      </c>
      <c r="F166" s="4">
        <v>319.16891825392003</v>
      </c>
      <c r="G166" s="4">
        <v>306.20760583274</v>
      </c>
      <c r="H166" s="4">
        <v>292.990059942507</v>
      </c>
      <c r="I166" s="4">
        <v>279.31436013873002</v>
      </c>
      <c r="J166" s="4">
        <v>241.85962516896899</v>
      </c>
      <c r="K166" s="4">
        <v>248.54712096693399</v>
      </c>
      <c r="L166" s="4">
        <v>256.47592329626599</v>
      </c>
    </row>
    <row r="167" spans="1:12" x14ac:dyDescent="0.25">
      <c r="A167" s="8" t="s">
        <v>146</v>
      </c>
      <c r="B167" s="2" t="s">
        <v>35</v>
      </c>
      <c r="C167" s="4">
        <v>47.0990886727703</v>
      </c>
      <c r="D167" s="4">
        <v>36.655734995884004</v>
      </c>
      <c r="E167" s="4">
        <v>34.5334387777391</v>
      </c>
      <c r="F167" s="4">
        <v>30.811025431479401</v>
      </c>
      <c r="G167" s="4">
        <v>26.7958960459951</v>
      </c>
      <c r="H167" s="4">
        <v>26.672553661758801</v>
      </c>
      <c r="I167" s="4">
        <v>27.045692454676601</v>
      </c>
      <c r="J167" s="4">
        <v>24.864817393275601</v>
      </c>
      <c r="K167" s="4">
        <v>18.085628795428299</v>
      </c>
      <c r="L167" s="4">
        <v>11.448673679304701</v>
      </c>
    </row>
    <row r="168" spans="1:12" x14ac:dyDescent="0.25">
      <c r="A168" s="8" t="s">
        <v>147</v>
      </c>
      <c r="B168" s="2" t="s">
        <v>35</v>
      </c>
      <c r="C168" s="4">
        <v>291.01003888291098</v>
      </c>
      <c r="D168" s="4">
        <v>281.88412563044102</v>
      </c>
      <c r="E168" s="4">
        <v>288.83998625052698</v>
      </c>
      <c r="F168" s="4">
        <v>332.08755098378498</v>
      </c>
      <c r="G168" s="4">
        <v>295.68260869847398</v>
      </c>
      <c r="H168" s="4">
        <v>262.933008041785</v>
      </c>
      <c r="I168" s="4">
        <v>237.427591377857</v>
      </c>
      <c r="J168" s="4">
        <v>212.62189640578299</v>
      </c>
      <c r="K168" s="4">
        <v>190.30582881344699</v>
      </c>
      <c r="L168" s="4">
        <v>168.872660291964</v>
      </c>
    </row>
    <row r="169" spans="1:12" x14ac:dyDescent="0.25">
      <c r="A169" s="8" t="s">
        <v>148</v>
      </c>
      <c r="B169" s="2" t="s">
        <v>35</v>
      </c>
      <c r="C169" s="4">
        <v>3243.4329691954899</v>
      </c>
      <c r="D169" s="4">
        <v>3006.8869187688701</v>
      </c>
      <c r="E169" s="4">
        <v>2483.4914579461602</v>
      </c>
      <c r="F169" s="4">
        <v>1776.71157586975</v>
      </c>
      <c r="G169" s="4">
        <v>880.14237581020302</v>
      </c>
      <c r="H169" s="4">
        <v>701.70885672891995</v>
      </c>
      <c r="I169" s="4">
        <v>720.69255595656205</v>
      </c>
      <c r="J169" s="4">
        <v>897.46552212359904</v>
      </c>
      <c r="K169" s="4">
        <v>932.60860931304001</v>
      </c>
      <c r="L169" s="4">
        <v>764.960151016797</v>
      </c>
    </row>
    <row r="170" spans="1:12" x14ac:dyDescent="0.25">
      <c r="A170" s="8" t="s">
        <v>149</v>
      </c>
      <c r="B170" s="2" t="s">
        <v>35</v>
      </c>
      <c r="C170" s="4">
        <v>424.95701353567603</v>
      </c>
      <c r="D170" s="4">
        <v>410.752014240763</v>
      </c>
      <c r="E170" s="4">
        <v>309.17050774468601</v>
      </c>
      <c r="F170" s="4">
        <v>253.59773317333301</v>
      </c>
      <c r="G170" s="4">
        <v>241.41463605179999</v>
      </c>
      <c r="H170" s="4">
        <v>246.55484426129701</v>
      </c>
      <c r="I170" s="4">
        <v>248.81724483591401</v>
      </c>
      <c r="J170" s="4">
        <v>218.06742737726199</v>
      </c>
      <c r="K170" s="4">
        <v>150.53128596442201</v>
      </c>
      <c r="L170" s="4">
        <v>95.083421859434495</v>
      </c>
    </row>
    <row r="171" spans="1:12" x14ac:dyDescent="0.25">
      <c r="A171" s="8" t="s">
        <v>142</v>
      </c>
      <c r="B171" s="2" t="s">
        <v>36</v>
      </c>
      <c r="C171" s="4">
        <v>15.309460339284101</v>
      </c>
      <c r="D171" s="4">
        <v>15.208707328874899</v>
      </c>
      <c r="E171" s="4">
        <v>15.0842752176719</v>
      </c>
      <c r="F171" s="4">
        <v>14.8520788649786</v>
      </c>
      <c r="G171" s="4">
        <v>13.863441892146</v>
      </c>
      <c r="H171" s="4">
        <v>13.141538846773001</v>
      </c>
      <c r="I171" s="4">
        <v>10.7602546003841</v>
      </c>
      <c r="J171" s="4">
        <v>7.8955006686041402</v>
      </c>
      <c r="K171" s="4">
        <v>6.5848508216394297</v>
      </c>
      <c r="L171" s="4">
        <v>5.3845019967488597</v>
      </c>
    </row>
    <row r="172" spans="1:12" x14ac:dyDescent="0.25">
      <c r="A172" s="8" t="s">
        <v>143</v>
      </c>
      <c r="B172" s="2" t="s">
        <v>36</v>
      </c>
      <c r="C172" s="4">
        <v>175.11505363227201</v>
      </c>
      <c r="D172" s="4">
        <v>269.99062151533701</v>
      </c>
      <c r="E172" s="4">
        <v>192.062652711281</v>
      </c>
      <c r="F172" s="4">
        <v>118.973028406178</v>
      </c>
      <c r="G172" s="4">
        <v>51.110528080650603</v>
      </c>
      <c r="H172" s="4">
        <v>40.182458513143501</v>
      </c>
      <c r="I172" s="4">
        <v>43.837758432471801</v>
      </c>
      <c r="J172" s="4">
        <v>66.216264825422797</v>
      </c>
      <c r="K172" s="4">
        <v>76.280854420946895</v>
      </c>
      <c r="L172" s="4">
        <v>65.888123139273404</v>
      </c>
    </row>
    <row r="173" spans="1:12" x14ac:dyDescent="0.25">
      <c r="A173" s="8" t="s">
        <v>144</v>
      </c>
      <c r="B173" s="2" t="s">
        <v>36</v>
      </c>
      <c r="C173" s="4">
        <v>7.0621674952697902E-2</v>
      </c>
      <c r="D173" s="4">
        <v>5.2672294374879698E-2</v>
      </c>
      <c r="E173" s="4">
        <v>4.52973654271209E-2</v>
      </c>
      <c r="F173" s="4">
        <v>2.78514418592626E-2</v>
      </c>
      <c r="G173" s="4">
        <v>1.8487568642304199E-2</v>
      </c>
      <c r="H173" s="4">
        <v>1.92721671744003E-2</v>
      </c>
      <c r="I173" s="4">
        <v>2.0146520704908601E-2</v>
      </c>
      <c r="J173" s="4">
        <v>1.7740337144921799E-2</v>
      </c>
      <c r="K173" s="4">
        <v>6.5885545609264198E-3</v>
      </c>
      <c r="L173" s="5"/>
    </row>
    <row r="174" spans="1:12" x14ac:dyDescent="0.25">
      <c r="A174" s="8" t="s">
        <v>145</v>
      </c>
      <c r="B174" s="2" t="s">
        <v>36</v>
      </c>
      <c r="C174" s="4">
        <v>297.319147381714</v>
      </c>
      <c r="D174" s="4">
        <v>273.93227644791102</v>
      </c>
      <c r="E174" s="4">
        <v>283.27970758082103</v>
      </c>
      <c r="F174" s="4">
        <v>319.175328272836</v>
      </c>
      <c r="G174" s="4">
        <v>306.20760583274</v>
      </c>
      <c r="H174" s="4">
        <v>292.990059942507</v>
      </c>
      <c r="I174" s="4">
        <v>279.31436013037802</v>
      </c>
      <c r="J174" s="4">
        <v>241.85962516907901</v>
      </c>
      <c r="K174" s="4">
        <v>248.54712096693399</v>
      </c>
      <c r="L174" s="4">
        <v>256.47592329626599</v>
      </c>
    </row>
    <row r="175" spans="1:12" x14ac:dyDescent="0.25">
      <c r="A175" s="8" t="s">
        <v>146</v>
      </c>
      <c r="B175" s="2" t="s">
        <v>36</v>
      </c>
      <c r="C175" s="4">
        <v>47.0990886727703</v>
      </c>
      <c r="D175" s="4">
        <v>36.655734995884004</v>
      </c>
      <c r="E175" s="4">
        <v>34.533713387777802</v>
      </c>
      <c r="F175" s="4">
        <v>30.811049323560699</v>
      </c>
      <c r="G175" s="4">
        <v>26.795896045995502</v>
      </c>
      <c r="H175" s="4">
        <v>26.672553661761999</v>
      </c>
      <c r="I175" s="4">
        <v>27.045692454679902</v>
      </c>
      <c r="J175" s="4">
        <v>24.8648173932791</v>
      </c>
      <c r="K175" s="4">
        <v>18.085628795431798</v>
      </c>
      <c r="L175" s="4">
        <v>11.448673679282701</v>
      </c>
    </row>
    <row r="176" spans="1:12" x14ac:dyDescent="0.25">
      <c r="A176" s="8" t="s">
        <v>147</v>
      </c>
      <c r="B176" s="2" t="s">
        <v>36</v>
      </c>
      <c r="C176" s="4">
        <v>291.01003888291098</v>
      </c>
      <c r="D176" s="4">
        <v>281.88412563044102</v>
      </c>
      <c r="E176" s="4">
        <v>288.83998625052698</v>
      </c>
      <c r="F176" s="4">
        <v>332.08755098378498</v>
      </c>
      <c r="G176" s="4">
        <v>295.68260869847398</v>
      </c>
      <c r="H176" s="4">
        <v>262.933008041785</v>
      </c>
      <c r="I176" s="4">
        <v>237.427591377857</v>
      </c>
      <c r="J176" s="4">
        <v>212.62189640578299</v>
      </c>
      <c r="K176" s="4">
        <v>190.30582881344699</v>
      </c>
      <c r="L176" s="4">
        <v>168.872660291964</v>
      </c>
    </row>
    <row r="177" spans="1:12" x14ac:dyDescent="0.25">
      <c r="A177" s="8" t="s">
        <v>148</v>
      </c>
      <c r="B177" s="2" t="s">
        <v>36</v>
      </c>
      <c r="C177" s="4">
        <v>3243.4329691954899</v>
      </c>
      <c r="D177" s="4">
        <v>3006.8869187688701</v>
      </c>
      <c r="E177" s="4">
        <v>2483.4914579460401</v>
      </c>
      <c r="F177" s="4">
        <v>1776.7115758735499</v>
      </c>
      <c r="G177" s="4">
        <v>880.14237580239296</v>
      </c>
      <c r="H177" s="4">
        <v>701.70885672879399</v>
      </c>
      <c r="I177" s="4">
        <v>720.69255594834601</v>
      </c>
      <c r="J177" s="4">
        <v>897.46552212348195</v>
      </c>
      <c r="K177" s="4">
        <v>932.60860931346497</v>
      </c>
      <c r="L177" s="4">
        <v>764.96015101664204</v>
      </c>
    </row>
    <row r="178" spans="1:12" x14ac:dyDescent="0.25">
      <c r="A178" s="8" t="s">
        <v>149</v>
      </c>
      <c r="B178" s="2" t="s">
        <v>36</v>
      </c>
      <c r="C178" s="4">
        <v>424.95701353567603</v>
      </c>
      <c r="D178" s="4">
        <v>410.752014240763</v>
      </c>
      <c r="E178" s="4">
        <v>309.17050774468601</v>
      </c>
      <c r="F178" s="4">
        <v>253.59773317333301</v>
      </c>
      <c r="G178" s="4">
        <v>241.41463605179999</v>
      </c>
      <c r="H178" s="4">
        <v>246.55484426129701</v>
      </c>
      <c r="I178" s="4">
        <v>248.81724483591401</v>
      </c>
      <c r="J178" s="4">
        <v>218.06742737726199</v>
      </c>
      <c r="K178" s="4">
        <v>150.53128596442301</v>
      </c>
      <c r="L178" s="4">
        <v>95.083421859274594</v>
      </c>
    </row>
    <row r="179" spans="1:12" x14ac:dyDescent="0.25">
      <c r="A179" s="8" t="s">
        <v>142</v>
      </c>
      <c r="B179" s="2" t="s">
        <v>119</v>
      </c>
      <c r="C179" s="4">
        <v>15.309460339284101</v>
      </c>
      <c r="D179" s="4">
        <v>15.2087268235558</v>
      </c>
      <c r="E179" s="4">
        <v>15.084326051035699</v>
      </c>
      <c r="F179" s="4">
        <v>14.8520589288108</v>
      </c>
      <c r="G179" s="4">
        <v>13.863270850126799</v>
      </c>
      <c r="H179" s="4">
        <v>13.141538846773001</v>
      </c>
      <c r="I179" s="4">
        <v>10.7602546003841</v>
      </c>
      <c r="J179" s="4">
        <v>7.9126249924807102</v>
      </c>
      <c r="K179" s="4">
        <v>6.5816201662500298</v>
      </c>
      <c r="L179" s="4">
        <v>5.3861521122067098</v>
      </c>
    </row>
    <row r="180" spans="1:12" x14ac:dyDescent="0.25">
      <c r="A180" s="8" t="s">
        <v>143</v>
      </c>
      <c r="B180" s="2" t="s">
        <v>119</v>
      </c>
      <c r="C180" s="4">
        <v>175.11627502722499</v>
      </c>
      <c r="D180" s="4">
        <v>269.99555869257</v>
      </c>
      <c r="E180" s="4">
        <v>192.064991485901</v>
      </c>
      <c r="F180" s="4">
        <v>118.099409845178</v>
      </c>
      <c r="G180" s="4">
        <v>51.840934276062001</v>
      </c>
      <c r="H180" s="4">
        <v>42.967434887283403</v>
      </c>
      <c r="I180" s="4">
        <v>46.973794619014598</v>
      </c>
      <c r="J180" s="4">
        <v>68.365612801445096</v>
      </c>
      <c r="K180" s="4">
        <v>77.884004027363702</v>
      </c>
      <c r="L180" s="4">
        <v>66.7143125064771</v>
      </c>
    </row>
    <row r="181" spans="1:12" x14ac:dyDescent="0.25">
      <c r="A181" s="8" t="s">
        <v>144</v>
      </c>
      <c r="B181" s="2" t="s">
        <v>119</v>
      </c>
      <c r="C181" s="4">
        <v>7.0621674952697902E-2</v>
      </c>
      <c r="D181" s="4">
        <v>5.2668099352317699E-2</v>
      </c>
      <c r="E181" s="4">
        <v>4.5293693356760201E-2</v>
      </c>
      <c r="F181" s="4">
        <v>2.7862860450313501E-2</v>
      </c>
      <c r="G181" s="4">
        <v>1.8487568642304199E-2</v>
      </c>
      <c r="H181" s="4">
        <v>1.9304015803911299E-2</v>
      </c>
      <c r="I181" s="4">
        <v>2.0202602340867602E-2</v>
      </c>
      <c r="J181" s="4">
        <v>1.7923582820901202E-2</v>
      </c>
      <c r="K181" s="4">
        <v>6.6488843821922803E-3</v>
      </c>
      <c r="L181" s="5"/>
    </row>
    <row r="182" spans="1:12" x14ac:dyDescent="0.25">
      <c r="A182" s="8" t="s">
        <v>145</v>
      </c>
      <c r="B182" s="2" t="s">
        <v>119</v>
      </c>
      <c r="C182" s="4">
        <v>297.319147381714</v>
      </c>
      <c r="D182" s="4">
        <v>273.931145792861</v>
      </c>
      <c r="E182" s="4">
        <v>283.24871206114301</v>
      </c>
      <c r="F182" s="4">
        <v>319.17100396816898</v>
      </c>
      <c r="G182" s="4">
        <v>306.25263771932498</v>
      </c>
      <c r="H182" s="4">
        <v>292.183027575719</v>
      </c>
      <c r="I182" s="4">
        <v>280.50082323303502</v>
      </c>
      <c r="J182" s="4">
        <v>241.53782854193901</v>
      </c>
      <c r="K182" s="4">
        <v>248.53790594125601</v>
      </c>
      <c r="L182" s="4">
        <v>256.459476010412</v>
      </c>
    </row>
    <row r="183" spans="1:12" x14ac:dyDescent="0.25">
      <c r="A183" s="8" t="s">
        <v>146</v>
      </c>
      <c r="B183" s="2" t="s">
        <v>119</v>
      </c>
      <c r="C183" s="4">
        <v>47.0990886727703</v>
      </c>
      <c r="D183" s="4">
        <v>36.6557546217729</v>
      </c>
      <c r="E183" s="4">
        <v>34.5358286390383</v>
      </c>
      <c r="F183" s="4">
        <v>30.820915208582498</v>
      </c>
      <c r="G183" s="4">
        <v>26.795820700230699</v>
      </c>
      <c r="H183" s="4">
        <v>26.678875333686701</v>
      </c>
      <c r="I183" s="4">
        <v>27.058775398731299</v>
      </c>
      <c r="J183" s="4">
        <v>25.031251151638202</v>
      </c>
      <c r="K183" s="4">
        <v>18.141406402589499</v>
      </c>
      <c r="L183" s="4">
        <v>11.466240489671501</v>
      </c>
    </row>
    <row r="184" spans="1:12" x14ac:dyDescent="0.25">
      <c r="A184" s="8" t="s">
        <v>147</v>
      </c>
      <c r="B184" s="2" t="s">
        <v>119</v>
      </c>
      <c r="C184" s="4">
        <v>291.01003888291098</v>
      </c>
      <c r="D184" s="4">
        <v>281.88412563044102</v>
      </c>
      <c r="E184" s="4">
        <v>288.84014739265803</v>
      </c>
      <c r="F184" s="4">
        <v>332.08771928477398</v>
      </c>
      <c r="G184" s="4">
        <v>295.68278407594102</v>
      </c>
      <c r="H184" s="4">
        <v>262.93469839806801</v>
      </c>
      <c r="I184" s="4">
        <v>237.43417460587099</v>
      </c>
      <c r="J184" s="4">
        <v>212.62835554086899</v>
      </c>
      <c r="K184" s="4">
        <v>190.31230979343701</v>
      </c>
      <c r="L184" s="4">
        <v>168.877949911608</v>
      </c>
    </row>
    <row r="185" spans="1:12" x14ac:dyDescent="0.25">
      <c r="A185" s="8" t="s">
        <v>148</v>
      </c>
      <c r="B185" s="2" t="s">
        <v>119</v>
      </c>
      <c r="C185" s="4">
        <v>3243.46990711645</v>
      </c>
      <c r="D185" s="4">
        <v>3006.8870542538398</v>
      </c>
      <c r="E185" s="4">
        <v>2483.4037466078198</v>
      </c>
      <c r="F185" s="4">
        <v>1778.1466984568401</v>
      </c>
      <c r="G185" s="4">
        <v>882.87364499335797</v>
      </c>
      <c r="H185" s="4">
        <v>701.91915456008098</v>
      </c>
      <c r="I185" s="4">
        <v>727.20216302513302</v>
      </c>
      <c r="J185" s="4">
        <v>909.68518757319805</v>
      </c>
      <c r="K185" s="4">
        <v>941.89155954409</v>
      </c>
      <c r="L185" s="4">
        <v>814.45606474448903</v>
      </c>
    </row>
    <row r="186" spans="1:12" x14ac:dyDescent="0.25">
      <c r="A186" s="8" t="s">
        <v>149</v>
      </c>
      <c r="B186" s="2" t="s">
        <v>119</v>
      </c>
      <c r="C186" s="4">
        <v>424.95701353567603</v>
      </c>
      <c r="D186" s="4">
        <v>410.752014240763</v>
      </c>
      <c r="E186" s="4">
        <v>309.17050774468601</v>
      </c>
      <c r="F186" s="4">
        <v>253.62569883990599</v>
      </c>
      <c r="G186" s="4">
        <v>241.41463605179999</v>
      </c>
      <c r="H186" s="4">
        <v>246.50735413387201</v>
      </c>
      <c r="I186" s="4">
        <v>248.75495426355599</v>
      </c>
      <c r="J186" s="4">
        <v>219.65139139672701</v>
      </c>
      <c r="K186" s="4">
        <v>151.732102763429</v>
      </c>
      <c r="L186" s="4">
        <v>95.395126688826196</v>
      </c>
    </row>
    <row r="187" spans="1:12" x14ac:dyDescent="0.25">
      <c r="A187" s="8" t="s">
        <v>142</v>
      </c>
      <c r="B187" s="2" t="s">
        <v>122</v>
      </c>
      <c r="C187" s="4">
        <v>15.309460339284101</v>
      </c>
      <c r="D187" s="4">
        <v>15.208707328874899</v>
      </c>
      <c r="E187" s="4">
        <v>15.0842752176719</v>
      </c>
      <c r="F187" s="4">
        <v>14.8520788649786</v>
      </c>
      <c r="G187" s="4">
        <v>13.863441892146</v>
      </c>
      <c r="H187" s="4">
        <v>13.141538846773001</v>
      </c>
      <c r="I187" s="4">
        <v>10.7602546003841</v>
      </c>
      <c r="J187" s="4">
        <v>7.91460211736534</v>
      </c>
      <c r="K187" s="4">
        <v>6.58420244016596</v>
      </c>
      <c r="L187" s="4">
        <v>5.3845019967488597</v>
      </c>
    </row>
    <row r="188" spans="1:12" x14ac:dyDescent="0.25">
      <c r="A188" s="8" t="s">
        <v>143</v>
      </c>
      <c r="B188" s="2" t="s">
        <v>122</v>
      </c>
      <c r="C188" s="4">
        <v>175.11505363227201</v>
      </c>
      <c r="D188" s="4">
        <v>269.99062151533701</v>
      </c>
      <c r="E188" s="4">
        <v>195.107549154465</v>
      </c>
      <c r="F188" s="4">
        <v>122.754645140842</v>
      </c>
      <c r="G188" s="4">
        <v>52.288673690988297</v>
      </c>
      <c r="H188" s="4">
        <v>41.404360438247402</v>
      </c>
      <c r="I188" s="4">
        <v>45.248831345020903</v>
      </c>
      <c r="J188" s="4">
        <v>65.246877662028893</v>
      </c>
      <c r="K188" s="4">
        <v>75.270447783105794</v>
      </c>
      <c r="L188" s="4">
        <v>65.151019111083798</v>
      </c>
    </row>
    <row r="189" spans="1:12" x14ac:dyDescent="0.25">
      <c r="A189" s="8" t="s">
        <v>144</v>
      </c>
      <c r="B189" s="2" t="s">
        <v>122</v>
      </c>
      <c r="C189" s="4">
        <v>7.0621674952697902E-2</v>
      </c>
      <c r="D189" s="4">
        <v>5.2670741197858799E-2</v>
      </c>
      <c r="E189" s="4">
        <v>4.5296000540150497E-2</v>
      </c>
      <c r="F189" s="4">
        <v>2.7855757811202898E-2</v>
      </c>
      <c r="G189" s="4">
        <v>1.84946596387911E-2</v>
      </c>
      <c r="H189" s="4">
        <v>1.9265430734939502E-2</v>
      </c>
      <c r="I189" s="4">
        <v>2.01839803988586E-2</v>
      </c>
      <c r="J189" s="4">
        <v>1.7710867996102699E-2</v>
      </c>
      <c r="K189" s="4">
        <v>6.5381134720809003E-3</v>
      </c>
      <c r="L189" s="5"/>
    </row>
    <row r="190" spans="1:12" x14ac:dyDescent="0.25">
      <c r="A190" s="8" t="s">
        <v>145</v>
      </c>
      <c r="B190" s="2" t="s">
        <v>122</v>
      </c>
      <c r="C190" s="4">
        <v>297.319147381714</v>
      </c>
      <c r="D190" s="4">
        <v>273.93227654925602</v>
      </c>
      <c r="E190" s="4">
        <v>283.26887510727602</v>
      </c>
      <c r="F190" s="4">
        <v>319.21519752737498</v>
      </c>
      <c r="G190" s="4">
        <v>306.20810357369601</v>
      </c>
      <c r="H190" s="4">
        <v>292.99243166769202</v>
      </c>
      <c r="I190" s="4">
        <v>277.90122548883897</v>
      </c>
      <c r="J190" s="4">
        <v>241.93236124654399</v>
      </c>
      <c r="K190" s="4">
        <v>248.54590417775199</v>
      </c>
      <c r="L190" s="4">
        <v>256.47592329626599</v>
      </c>
    </row>
    <row r="191" spans="1:12" x14ac:dyDescent="0.25">
      <c r="A191" s="8" t="s">
        <v>146</v>
      </c>
      <c r="B191" s="2" t="s">
        <v>122</v>
      </c>
      <c r="C191" s="4">
        <v>47.0990886727703</v>
      </c>
      <c r="D191" s="4">
        <v>36.655735762535599</v>
      </c>
      <c r="E191" s="4">
        <v>34.532035201165598</v>
      </c>
      <c r="F191" s="4">
        <v>30.812909432828299</v>
      </c>
      <c r="G191" s="4">
        <v>26.798100608515199</v>
      </c>
      <c r="H191" s="4">
        <v>26.660456399850698</v>
      </c>
      <c r="I191" s="4">
        <v>27.047159155783799</v>
      </c>
      <c r="J191" s="4">
        <v>24.8594168313066</v>
      </c>
      <c r="K191" s="4">
        <v>18.069358123421399</v>
      </c>
      <c r="L191" s="4">
        <v>11.478288492277001</v>
      </c>
    </row>
    <row r="192" spans="1:12" x14ac:dyDescent="0.25">
      <c r="A192" s="8" t="s">
        <v>147</v>
      </c>
      <c r="B192" s="2" t="s">
        <v>122</v>
      </c>
      <c r="C192" s="4">
        <v>291.01003888291098</v>
      </c>
      <c r="D192" s="4">
        <v>281.88412563044102</v>
      </c>
      <c r="E192" s="4">
        <v>288.84009001737701</v>
      </c>
      <c r="F192" s="4">
        <v>332.08765936055403</v>
      </c>
      <c r="G192" s="4">
        <v>295.68272163211401</v>
      </c>
      <c r="H192" s="4">
        <v>262.934657169746</v>
      </c>
      <c r="I192" s="4">
        <v>237.43417460587099</v>
      </c>
      <c r="J192" s="4">
        <v>212.62840519584699</v>
      </c>
      <c r="K192" s="4">
        <v>190.31235944841401</v>
      </c>
      <c r="L192" s="4">
        <v>168.879935137183</v>
      </c>
    </row>
    <row r="193" spans="1:12" x14ac:dyDescent="0.25">
      <c r="A193" s="8" t="s">
        <v>148</v>
      </c>
      <c r="B193" s="2" t="s">
        <v>122</v>
      </c>
      <c r="C193" s="4">
        <v>3243.4329691954899</v>
      </c>
      <c r="D193" s="4">
        <v>3006.8869187512801</v>
      </c>
      <c r="E193" s="4">
        <v>2483.4548067309602</v>
      </c>
      <c r="F193" s="4">
        <v>1778.2239679930899</v>
      </c>
      <c r="G193" s="4">
        <v>882.57601172773502</v>
      </c>
      <c r="H193" s="4">
        <v>704.28251965243396</v>
      </c>
      <c r="I193" s="4">
        <v>724.88029933068003</v>
      </c>
      <c r="J193" s="4">
        <v>904.33550788186403</v>
      </c>
      <c r="K193" s="4">
        <v>938.81297162940098</v>
      </c>
      <c r="L193" s="4">
        <v>775.90822964804102</v>
      </c>
    </row>
    <row r="194" spans="1:12" x14ac:dyDescent="0.25">
      <c r="A194" s="8" t="s">
        <v>149</v>
      </c>
      <c r="B194" s="2" t="s">
        <v>122</v>
      </c>
      <c r="C194" s="4">
        <v>424.95701353567603</v>
      </c>
      <c r="D194" s="4">
        <v>410.752014240763</v>
      </c>
      <c r="E194" s="4">
        <v>309.17050774468601</v>
      </c>
      <c r="F194" s="4">
        <v>253.60813208858701</v>
      </c>
      <c r="G194" s="4">
        <v>241.41463605179999</v>
      </c>
      <c r="H194" s="4">
        <v>246.566942658203</v>
      </c>
      <c r="I194" s="4">
        <v>248.79353189119601</v>
      </c>
      <c r="J194" s="4">
        <v>217.91709354818201</v>
      </c>
      <c r="K194" s="4">
        <v>150.37538188931001</v>
      </c>
      <c r="L194" s="4">
        <v>95.250225098559596</v>
      </c>
    </row>
    <row r="195" spans="1:12" x14ac:dyDescent="0.25">
      <c r="A195" s="8" t="s">
        <v>142</v>
      </c>
      <c r="B195" s="2" t="s">
        <v>125</v>
      </c>
      <c r="C195" s="4">
        <v>15.309460339284101</v>
      </c>
      <c r="D195" s="4">
        <v>15.2087268235558</v>
      </c>
      <c r="E195" s="4">
        <v>15.084326051035699</v>
      </c>
      <c r="F195" s="4">
        <v>14.8520589288108</v>
      </c>
      <c r="G195" s="4">
        <v>13.863270850126799</v>
      </c>
      <c r="H195" s="4">
        <v>13.141538846773001</v>
      </c>
      <c r="I195" s="4">
        <v>10.7602546003841</v>
      </c>
      <c r="J195" s="4">
        <v>7.9126249924807102</v>
      </c>
      <c r="K195" s="4">
        <v>6.5816201662500298</v>
      </c>
      <c r="L195" s="4">
        <v>5.3861521122067098</v>
      </c>
    </row>
    <row r="196" spans="1:12" x14ac:dyDescent="0.25">
      <c r="A196" s="8" t="s">
        <v>143</v>
      </c>
      <c r="B196" s="2" t="s">
        <v>125</v>
      </c>
      <c r="C196" s="4">
        <v>175.11627431986301</v>
      </c>
      <c r="D196" s="4">
        <v>269.995555833239</v>
      </c>
      <c r="E196" s="4">
        <v>195.109033001787</v>
      </c>
      <c r="F196" s="4">
        <v>118.09941086388601</v>
      </c>
      <c r="G196" s="4">
        <v>51.840997007810799</v>
      </c>
      <c r="H196" s="4">
        <v>42.967444623383898</v>
      </c>
      <c r="I196" s="4">
        <v>46.9738463791642</v>
      </c>
      <c r="J196" s="4">
        <v>65.968197452053204</v>
      </c>
      <c r="K196" s="4">
        <v>75.486604888285797</v>
      </c>
      <c r="L196" s="4">
        <v>66.714277057031495</v>
      </c>
    </row>
    <row r="197" spans="1:12" x14ac:dyDescent="0.25">
      <c r="A197" s="8" t="s">
        <v>144</v>
      </c>
      <c r="B197" s="2" t="s">
        <v>125</v>
      </c>
      <c r="C197" s="4">
        <v>7.0621674952697902E-2</v>
      </c>
      <c r="D197" s="4">
        <v>5.2668099352320599E-2</v>
      </c>
      <c r="E197" s="4">
        <v>4.5293693356760201E-2</v>
      </c>
      <c r="F197" s="4">
        <v>2.7862860450313501E-2</v>
      </c>
      <c r="G197" s="4">
        <v>1.8487568642304199E-2</v>
      </c>
      <c r="H197" s="4">
        <v>1.9304015803911299E-2</v>
      </c>
      <c r="I197" s="4">
        <v>2.0202604656139499E-2</v>
      </c>
      <c r="J197" s="4">
        <v>1.7923577142251401E-2</v>
      </c>
      <c r="K197" s="4">
        <v>6.6488979714397099E-3</v>
      </c>
      <c r="L197" s="5"/>
    </row>
    <row r="198" spans="1:12" x14ac:dyDescent="0.25">
      <c r="A198" s="8" t="s">
        <v>145</v>
      </c>
      <c r="B198" s="2" t="s">
        <v>125</v>
      </c>
      <c r="C198" s="4">
        <v>297.319147381714</v>
      </c>
      <c r="D198" s="4">
        <v>273.931145792861</v>
      </c>
      <c r="E198" s="4">
        <v>283.24871206114102</v>
      </c>
      <c r="F198" s="4">
        <v>319.17100396816898</v>
      </c>
      <c r="G198" s="4">
        <v>306.25263771932498</v>
      </c>
      <c r="H198" s="4">
        <v>292.183027575719</v>
      </c>
      <c r="I198" s="4">
        <v>280.50082323303502</v>
      </c>
      <c r="J198" s="4">
        <v>241.53783568577899</v>
      </c>
      <c r="K198" s="4">
        <v>248.53790594125701</v>
      </c>
      <c r="L198" s="4">
        <v>256.459476010412</v>
      </c>
    </row>
    <row r="199" spans="1:12" x14ac:dyDescent="0.25">
      <c r="A199" s="8" t="s">
        <v>146</v>
      </c>
      <c r="B199" s="2" t="s">
        <v>125</v>
      </c>
      <c r="C199" s="4">
        <v>47.0990886727703</v>
      </c>
      <c r="D199" s="4">
        <v>36.6557546217729</v>
      </c>
      <c r="E199" s="4">
        <v>34.535828635140398</v>
      </c>
      <c r="F199" s="4">
        <v>30.820915205004599</v>
      </c>
      <c r="G199" s="4">
        <v>26.795820664325799</v>
      </c>
      <c r="H199" s="4">
        <v>26.678875323857099</v>
      </c>
      <c r="I199" s="4">
        <v>27.0587753994906</v>
      </c>
      <c r="J199" s="4">
        <v>25.031248535922298</v>
      </c>
      <c r="K199" s="4">
        <v>18.141418181357999</v>
      </c>
      <c r="L199" s="4">
        <v>11.4662388870744</v>
      </c>
    </row>
    <row r="200" spans="1:12" x14ac:dyDescent="0.25">
      <c r="A200" s="8" t="s">
        <v>147</v>
      </c>
      <c r="B200" s="2" t="s">
        <v>125</v>
      </c>
      <c r="C200" s="4">
        <v>291.01003888291098</v>
      </c>
      <c r="D200" s="4">
        <v>281.88412563044102</v>
      </c>
      <c r="E200" s="4">
        <v>288.84014739265803</v>
      </c>
      <c r="F200" s="4">
        <v>332.08771928477398</v>
      </c>
      <c r="G200" s="4">
        <v>295.68278407594102</v>
      </c>
      <c r="H200" s="4">
        <v>262.93469839806801</v>
      </c>
      <c r="I200" s="4">
        <v>237.43417460587099</v>
      </c>
      <c r="J200" s="4">
        <v>212.62835554086899</v>
      </c>
      <c r="K200" s="4">
        <v>190.31230979343701</v>
      </c>
      <c r="L200" s="4">
        <v>168.877949911608</v>
      </c>
    </row>
    <row r="201" spans="1:12" x14ac:dyDescent="0.25">
      <c r="A201" s="8" t="s">
        <v>148</v>
      </c>
      <c r="B201" s="2" t="s">
        <v>125</v>
      </c>
      <c r="C201" s="4">
        <v>3243.4698857241101</v>
      </c>
      <c r="D201" s="4">
        <v>3006.8870542538398</v>
      </c>
      <c r="E201" s="4">
        <v>2483.4037486847201</v>
      </c>
      <c r="F201" s="4">
        <v>1778.1465479907099</v>
      </c>
      <c r="G201" s="4">
        <v>882.87442021570905</v>
      </c>
      <c r="H201" s="4">
        <v>701.91938535300801</v>
      </c>
      <c r="I201" s="4">
        <v>727.20303286537103</v>
      </c>
      <c r="J201" s="4">
        <v>909.68490985146298</v>
      </c>
      <c r="K201" s="4">
        <v>941.89156886226897</v>
      </c>
      <c r="L201" s="4">
        <v>814.45539933918803</v>
      </c>
    </row>
    <row r="202" spans="1:12" x14ac:dyDescent="0.25">
      <c r="A202" s="8" t="s">
        <v>149</v>
      </c>
      <c r="B202" s="2" t="s">
        <v>125</v>
      </c>
      <c r="C202" s="4">
        <v>424.95701353567603</v>
      </c>
      <c r="D202" s="4">
        <v>410.752014240763</v>
      </c>
      <c r="E202" s="4">
        <v>309.17050774468601</v>
      </c>
      <c r="F202" s="4">
        <v>253.62569883990599</v>
      </c>
      <c r="G202" s="4">
        <v>241.41463605179999</v>
      </c>
      <c r="H202" s="4">
        <v>246.50735413387201</v>
      </c>
      <c r="I202" s="4">
        <v>248.75495426355599</v>
      </c>
      <c r="J202" s="4">
        <v>219.65136716754799</v>
      </c>
      <c r="K202" s="4">
        <v>151.732128273673</v>
      </c>
      <c r="L202" s="4">
        <v>95.395111465785405</v>
      </c>
    </row>
    <row r="203" spans="1:12" x14ac:dyDescent="0.25">
      <c r="A203" s="8" t="s">
        <v>142</v>
      </c>
      <c r="B203" s="2" t="s">
        <v>126</v>
      </c>
      <c r="C203" s="4">
        <v>15.309460339284101</v>
      </c>
      <c r="D203" s="4">
        <v>15.2087268235558</v>
      </c>
      <c r="E203" s="4">
        <v>15.084326051035699</v>
      </c>
      <c r="F203" s="4">
        <v>14.8520589288108</v>
      </c>
      <c r="G203" s="4">
        <v>13.863270850126799</v>
      </c>
      <c r="H203" s="4">
        <v>13.141538846773001</v>
      </c>
      <c r="I203" s="4">
        <v>10.7602546003841</v>
      </c>
      <c r="J203" s="4">
        <v>7.9126249924807102</v>
      </c>
      <c r="K203" s="4">
        <v>6.5816201662500298</v>
      </c>
      <c r="L203" s="4">
        <v>5.3861521122067098</v>
      </c>
    </row>
    <row r="204" spans="1:12" x14ac:dyDescent="0.25">
      <c r="A204" s="8" t="s">
        <v>143</v>
      </c>
      <c r="B204" s="2" t="s">
        <v>126</v>
      </c>
      <c r="C204" s="4">
        <v>175.11627431991101</v>
      </c>
      <c r="D204" s="4">
        <v>269.995555833433</v>
      </c>
      <c r="E204" s="4">
        <v>195.109033001787</v>
      </c>
      <c r="F204" s="4">
        <v>118.09941086343601</v>
      </c>
      <c r="G204" s="4">
        <v>51.840997008007903</v>
      </c>
      <c r="H204" s="4">
        <v>40.570045472006697</v>
      </c>
      <c r="I204" s="4">
        <v>44.576447225783298</v>
      </c>
      <c r="J204" s="4">
        <v>65.968197453151703</v>
      </c>
      <c r="K204" s="4">
        <v>75.486604888284702</v>
      </c>
      <c r="L204" s="4">
        <v>66.714277057028895</v>
      </c>
    </row>
    <row r="205" spans="1:12" x14ac:dyDescent="0.25">
      <c r="A205" s="8" t="s">
        <v>144</v>
      </c>
      <c r="B205" s="2" t="s">
        <v>126</v>
      </c>
      <c r="C205" s="4">
        <v>7.0621674952697902E-2</v>
      </c>
      <c r="D205" s="4">
        <v>5.2668099352320599E-2</v>
      </c>
      <c r="E205" s="4">
        <v>4.5293693356760201E-2</v>
      </c>
      <c r="F205" s="4">
        <v>2.7862860450313501E-2</v>
      </c>
      <c r="G205" s="4">
        <v>1.8487568642304199E-2</v>
      </c>
      <c r="H205" s="4">
        <v>1.9304015803911299E-2</v>
      </c>
      <c r="I205" s="4">
        <v>2.02026046559819E-2</v>
      </c>
      <c r="J205" s="4">
        <v>1.7923577142629901E-2</v>
      </c>
      <c r="K205" s="4">
        <v>6.6488979714645902E-3</v>
      </c>
      <c r="L205" s="5"/>
    </row>
    <row r="206" spans="1:12" x14ac:dyDescent="0.25">
      <c r="A206" s="8" t="s">
        <v>145</v>
      </c>
      <c r="B206" s="2" t="s">
        <v>126</v>
      </c>
      <c r="C206" s="4">
        <v>297.319147381714</v>
      </c>
      <c r="D206" s="4">
        <v>273.931145792861</v>
      </c>
      <c r="E206" s="4">
        <v>283.24871206118701</v>
      </c>
      <c r="F206" s="4">
        <v>319.17100396821297</v>
      </c>
      <c r="G206" s="4">
        <v>306.25263771932498</v>
      </c>
      <c r="H206" s="4">
        <v>292.183027575719</v>
      </c>
      <c r="I206" s="4">
        <v>280.50082323303502</v>
      </c>
      <c r="J206" s="4">
        <v>241.53783568530699</v>
      </c>
      <c r="K206" s="4">
        <v>248.53790594125601</v>
      </c>
      <c r="L206" s="4">
        <v>256.459476010412</v>
      </c>
    </row>
    <row r="207" spans="1:12" x14ac:dyDescent="0.25">
      <c r="A207" s="8" t="s">
        <v>146</v>
      </c>
      <c r="B207" s="2" t="s">
        <v>126</v>
      </c>
      <c r="C207" s="4">
        <v>47.0990886727703</v>
      </c>
      <c r="D207" s="4">
        <v>36.6557546217729</v>
      </c>
      <c r="E207" s="4">
        <v>34.535828635144298</v>
      </c>
      <c r="F207" s="4">
        <v>30.8209152050031</v>
      </c>
      <c r="G207" s="4">
        <v>26.7958206643256</v>
      </c>
      <c r="H207" s="4">
        <v>26.678875323856101</v>
      </c>
      <c r="I207" s="4">
        <v>27.058775399489001</v>
      </c>
      <c r="J207" s="4">
        <v>25.031248536078099</v>
      </c>
      <c r="K207" s="4">
        <v>18.141418181171201</v>
      </c>
      <c r="L207" s="4">
        <v>11.4662388871715</v>
      </c>
    </row>
    <row r="208" spans="1:12" x14ac:dyDescent="0.25">
      <c r="A208" s="8" t="s">
        <v>147</v>
      </c>
      <c r="B208" s="2" t="s">
        <v>126</v>
      </c>
      <c r="C208" s="4">
        <v>291.01003888291098</v>
      </c>
      <c r="D208" s="4">
        <v>281.88412563044102</v>
      </c>
      <c r="E208" s="4">
        <v>288.84014739265803</v>
      </c>
      <c r="F208" s="4">
        <v>332.08771928477398</v>
      </c>
      <c r="G208" s="4">
        <v>295.68278407594102</v>
      </c>
      <c r="H208" s="4">
        <v>262.93469839806801</v>
      </c>
      <c r="I208" s="4">
        <v>237.43417460587099</v>
      </c>
      <c r="J208" s="4">
        <v>212.62835554086899</v>
      </c>
      <c r="K208" s="4">
        <v>190.31230979343701</v>
      </c>
      <c r="L208" s="4">
        <v>168.877949911608</v>
      </c>
    </row>
    <row r="209" spans="1:12" x14ac:dyDescent="0.25">
      <c r="A209" s="8" t="s">
        <v>148</v>
      </c>
      <c r="B209" s="2" t="s">
        <v>126</v>
      </c>
      <c r="C209" s="4">
        <v>3243.4698857255698</v>
      </c>
      <c r="D209" s="4">
        <v>3006.8870542538398</v>
      </c>
      <c r="E209" s="4">
        <v>2483.4037486846501</v>
      </c>
      <c r="F209" s="4">
        <v>1778.14654799652</v>
      </c>
      <c r="G209" s="4">
        <v>882.87442021813695</v>
      </c>
      <c r="H209" s="4">
        <v>701.91938545826895</v>
      </c>
      <c r="I209" s="4">
        <v>727.20303291325399</v>
      </c>
      <c r="J209" s="4">
        <v>909.68490987044095</v>
      </c>
      <c r="K209" s="4">
        <v>941.89156886222202</v>
      </c>
      <c r="L209" s="4">
        <v>814.455399339157</v>
      </c>
    </row>
    <row r="210" spans="1:12" x14ac:dyDescent="0.25">
      <c r="A210" s="8" t="s">
        <v>149</v>
      </c>
      <c r="B210" s="2" t="s">
        <v>126</v>
      </c>
      <c r="C210" s="4">
        <v>424.95701353567603</v>
      </c>
      <c r="D210" s="4">
        <v>410.752014240763</v>
      </c>
      <c r="E210" s="4">
        <v>309.17050774468601</v>
      </c>
      <c r="F210" s="4">
        <v>253.62569883990599</v>
      </c>
      <c r="G210" s="4">
        <v>241.41463605179999</v>
      </c>
      <c r="H210" s="4">
        <v>246.50735413387201</v>
      </c>
      <c r="I210" s="4">
        <v>248.75495426355599</v>
      </c>
      <c r="J210" s="4">
        <v>219.65136716900801</v>
      </c>
      <c r="K210" s="4">
        <v>151.73212827394499</v>
      </c>
      <c r="L210" s="4">
        <v>95.395111466702303</v>
      </c>
    </row>
    <row r="211" spans="1:12" x14ac:dyDescent="0.25">
      <c r="A211" s="8" t="s">
        <v>142</v>
      </c>
      <c r="B211" s="2" t="s">
        <v>127</v>
      </c>
      <c r="C211" s="4">
        <v>15.309460339284101</v>
      </c>
      <c r="D211" s="4">
        <v>15.2087268235558</v>
      </c>
      <c r="E211" s="4">
        <v>15.084326051035699</v>
      </c>
      <c r="F211" s="4">
        <v>14.8520589288108</v>
      </c>
      <c r="G211" s="4">
        <v>13.863270850126799</v>
      </c>
      <c r="H211" s="4">
        <v>13.141538846773001</v>
      </c>
      <c r="I211" s="4">
        <v>10.7602546003841</v>
      </c>
      <c r="J211" s="4">
        <v>7.9126249924807102</v>
      </c>
      <c r="K211" s="4">
        <v>6.5816201662500298</v>
      </c>
      <c r="L211" s="4">
        <v>5.3861521122067098</v>
      </c>
    </row>
    <row r="212" spans="1:12" x14ac:dyDescent="0.25">
      <c r="A212" s="8" t="s">
        <v>143</v>
      </c>
      <c r="B212" s="2" t="s">
        <v>127</v>
      </c>
      <c r="C212" s="4">
        <v>175.11627431986301</v>
      </c>
      <c r="D212" s="4">
        <v>269.99555583323701</v>
      </c>
      <c r="E212" s="4">
        <v>195.10903300178401</v>
      </c>
      <c r="F212" s="4">
        <v>118.099410863887</v>
      </c>
      <c r="G212" s="4">
        <v>51.840997007844202</v>
      </c>
      <c r="H212" s="4">
        <v>42.9674446233848</v>
      </c>
      <c r="I212" s="4">
        <v>46.973846379165103</v>
      </c>
      <c r="J212" s="4">
        <v>68.365596608094407</v>
      </c>
      <c r="K212" s="4">
        <v>77.884004044334304</v>
      </c>
      <c r="L212" s="4">
        <v>66.714277057026095</v>
      </c>
    </row>
    <row r="213" spans="1:12" x14ac:dyDescent="0.25">
      <c r="A213" s="8" t="s">
        <v>144</v>
      </c>
      <c r="B213" s="2" t="s">
        <v>127</v>
      </c>
      <c r="C213" s="4">
        <v>7.0621674952697902E-2</v>
      </c>
      <c r="D213" s="4">
        <v>5.2668099352320599E-2</v>
      </c>
      <c r="E213" s="4">
        <v>4.5293693356760201E-2</v>
      </c>
      <c r="F213" s="4">
        <v>2.7862860450313501E-2</v>
      </c>
      <c r="G213" s="4">
        <v>1.8487568642304199E-2</v>
      </c>
      <c r="H213" s="4">
        <v>1.9304015803911299E-2</v>
      </c>
      <c r="I213" s="4">
        <v>2.0202604656140599E-2</v>
      </c>
      <c r="J213" s="4">
        <v>1.7923577142248799E-2</v>
      </c>
      <c r="K213" s="4">
        <v>6.6488979714380203E-3</v>
      </c>
      <c r="L213" s="5"/>
    </row>
    <row r="214" spans="1:12" x14ac:dyDescent="0.25">
      <c r="A214" s="8" t="s">
        <v>145</v>
      </c>
      <c r="B214" s="2" t="s">
        <v>127</v>
      </c>
      <c r="C214" s="4">
        <v>297.319147381714</v>
      </c>
      <c r="D214" s="4">
        <v>273.931145792861</v>
      </c>
      <c r="E214" s="4">
        <v>283.24871206118098</v>
      </c>
      <c r="F214" s="4">
        <v>319.17100396816898</v>
      </c>
      <c r="G214" s="4">
        <v>306.25263771932498</v>
      </c>
      <c r="H214" s="4">
        <v>292.183027575719</v>
      </c>
      <c r="I214" s="4">
        <v>280.50082323303502</v>
      </c>
      <c r="J214" s="4">
        <v>241.537835685781</v>
      </c>
      <c r="K214" s="4">
        <v>248.53790594125601</v>
      </c>
      <c r="L214" s="4">
        <v>256.459476010412</v>
      </c>
    </row>
    <row r="215" spans="1:12" x14ac:dyDescent="0.25">
      <c r="A215" s="8" t="s">
        <v>146</v>
      </c>
      <c r="B215" s="2" t="s">
        <v>127</v>
      </c>
      <c r="C215" s="4">
        <v>47.0990886727703</v>
      </c>
      <c r="D215" s="4">
        <v>36.6557546217729</v>
      </c>
      <c r="E215" s="4">
        <v>34.535828635140398</v>
      </c>
      <c r="F215" s="4">
        <v>30.8209152050045</v>
      </c>
      <c r="G215" s="4">
        <v>26.795820664325799</v>
      </c>
      <c r="H215" s="4">
        <v>26.678875323857099</v>
      </c>
      <c r="I215" s="4">
        <v>27.0587753994906</v>
      </c>
      <c r="J215" s="4">
        <v>25.031248535921399</v>
      </c>
      <c r="K215" s="4">
        <v>18.1414181813584</v>
      </c>
      <c r="L215" s="4">
        <v>11.4662388870738</v>
      </c>
    </row>
    <row r="216" spans="1:12" x14ac:dyDescent="0.25">
      <c r="A216" s="8" t="s">
        <v>147</v>
      </c>
      <c r="B216" s="2" t="s">
        <v>127</v>
      </c>
      <c r="C216" s="4">
        <v>291.01003888291098</v>
      </c>
      <c r="D216" s="4">
        <v>281.88412563044102</v>
      </c>
      <c r="E216" s="4">
        <v>288.84014739265803</v>
      </c>
      <c r="F216" s="4">
        <v>332.08771928477398</v>
      </c>
      <c r="G216" s="4">
        <v>295.68278407594102</v>
      </c>
      <c r="H216" s="4">
        <v>262.93469839806801</v>
      </c>
      <c r="I216" s="4">
        <v>237.43417460587099</v>
      </c>
      <c r="J216" s="4">
        <v>212.62835554086899</v>
      </c>
      <c r="K216" s="4">
        <v>190.31230979343701</v>
      </c>
      <c r="L216" s="4">
        <v>168.877949911608</v>
      </c>
    </row>
    <row r="217" spans="1:12" x14ac:dyDescent="0.25">
      <c r="A217" s="8" t="s">
        <v>148</v>
      </c>
      <c r="B217" s="2" t="s">
        <v>127</v>
      </c>
      <c r="C217" s="4">
        <v>3243.4698857241101</v>
      </c>
      <c r="D217" s="4">
        <v>3006.8870542538398</v>
      </c>
      <c r="E217" s="4">
        <v>2483.4037486847201</v>
      </c>
      <c r="F217" s="4">
        <v>1778.1465479906999</v>
      </c>
      <c r="G217" s="4">
        <v>882.87442021629602</v>
      </c>
      <c r="H217" s="4">
        <v>701.91938535302495</v>
      </c>
      <c r="I217" s="4">
        <v>727.20303286538694</v>
      </c>
      <c r="J217" s="4">
        <v>909.68490985133201</v>
      </c>
      <c r="K217" s="4">
        <v>941.89156886226795</v>
      </c>
      <c r="L217" s="4">
        <v>814.45539933907298</v>
      </c>
    </row>
    <row r="218" spans="1:12" x14ac:dyDescent="0.25">
      <c r="A218" s="8" t="s">
        <v>149</v>
      </c>
      <c r="B218" s="2" t="s">
        <v>127</v>
      </c>
      <c r="C218" s="4">
        <v>424.95701353567603</v>
      </c>
      <c r="D218" s="4">
        <v>410.752014240763</v>
      </c>
      <c r="E218" s="4">
        <v>309.17050774468601</v>
      </c>
      <c r="F218" s="4">
        <v>253.62569883990599</v>
      </c>
      <c r="G218" s="4">
        <v>241.41463605179999</v>
      </c>
      <c r="H218" s="4">
        <v>246.50735413387201</v>
      </c>
      <c r="I218" s="4">
        <v>248.75495426355599</v>
      </c>
      <c r="J218" s="4">
        <v>219.65136716754</v>
      </c>
      <c r="K218" s="4">
        <v>151.73212827366899</v>
      </c>
      <c r="L218" s="4">
        <v>95.395111465780104</v>
      </c>
    </row>
    <row r="219" spans="1:12" x14ac:dyDescent="0.25">
      <c r="A219" s="8" t="s">
        <v>142</v>
      </c>
      <c r="B219" s="2" t="s">
        <v>128</v>
      </c>
      <c r="C219" s="4">
        <v>15.309460339284101</v>
      </c>
      <c r="D219" s="4">
        <v>15.208707328874899</v>
      </c>
      <c r="E219" s="4">
        <v>15.0842752176719</v>
      </c>
      <c r="F219" s="4">
        <v>14.8520788649786</v>
      </c>
      <c r="G219" s="4">
        <v>13.863441892146</v>
      </c>
      <c r="H219" s="4">
        <v>13.141538846773001</v>
      </c>
      <c r="I219" s="4">
        <v>10.7602546003841</v>
      </c>
      <c r="J219" s="4">
        <v>7.8955006686041402</v>
      </c>
      <c r="K219" s="4">
        <v>6.5848508216394297</v>
      </c>
      <c r="L219" s="4">
        <v>5.3845019967488597</v>
      </c>
    </row>
    <row r="220" spans="1:12" x14ac:dyDescent="0.25">
      <c r="A220" s="8" t="s">
        <v>143</v>
      </c>
      <c r="B220" s="2" t="s">
        <v>128</v>
      </c>
      <c r="C220" s="4">
        <v>175.11505363227201</v>
      </c>
      <c r="D220" s="4">
        <v>269.99062151533599</v>
      </c>
      <c r="E220" s="4">
        <v>195.10669422718999</v>
      </c>
      <c r="F220" s="4">
        <v>122.606896767859</v>
      </c>
      <c r="G220" s="4">
        <v>51.866993421213202</v>
      </c>
      <c r="H220" s="4">
        <v>42.645468714091898</v>
      </c>
      <c r="I220" s="4">
        <v>46.3007686334198</v>
      </c>
      <c r="J220" s="4">
        <v>67.204882129680499</v>
      </c>
      <c r="K220" s="4">
        <v>77.269471725182598</v>
      </c>
      <c r="L220" s="4">
        <v>64.413730242561101</v>
      </c>
    </row>
    <row r="221" spans="1:12" x14ac:dyDescent="0.25">
      <c r="A221" s="8" t="s">
        <v>144</v>
      </c>
      <c r="B221" s="2" t="s">
        <v>128</v>
      </c>
      <c r="C221" s="4">
        <v>7.0621674952697805E-2</v>
      </c>
      <c r="D221" s="4">
        <v>5.2672294374879698E-2</v>
      </c>
      <c r="E221" s="4">
        <v>4.52973654271209E-2</v>
      </c>
      <c r="F221" s="4">
        <v>2.78514418592627E-2</v>
      </c>
      <c r="G221" s="4">
        <v>1.8487568642304199E-2</v>
      </c>
      <c r="H221" s="4">
        <v>1.92721671744003E-2</v>
      </c>
      <c r="I221" s="4">
        <v>2.0146520704908501E-2</v>
      </c>
      <c r="J221" s="4">
        <v>1.7740337144921899E-2</v>
      </c>
      <c r="K221" s="4">
        <v>6.5885545609266002E-3</v>
      </c>
      <c r="L221" s="5"/>
    </row>
    <row r="222" spans="1:12" x14ac:dyDescent="0.25">
      <c r="A222" s="8" t="s">
        <v>145</v>
      </c>
      <c r="B222" s="2" t="s">
        <v>128</v>
      </c>
      <c r="C222" s="4">
        <v>297.319147381714</v>
      </c>
      <c r="D222" s="4">
        <v>273.93227644791</v>
      </c>
      <c r="E222" s="4">
        <v>283.27970758054698</v>
      </c>
      <c r="F222" s="4">
        <v>319.17532827283702</v>
      </c>
      <c r="G222" s="4">
        <v>306.20760583274</v>
      </c>
      <c r="H222" s="4">
        <v>292.990059942507</v>
      </c>
      <c r="I222" s="4">
        <v>279.31436013741001</v>
      </c>
      <c r="J222" s="4">
        <v>241.85962516898601</v>
      </c>
      <c r="K222" s="4">
        <v>248.54712096693399</v>
      </c>
      <c r="L222" s="4">
        <v>256.47592329626599</v>
      </c>
    </row>
    <row r="223" spans="1:12" x14ac:dyDescent="0.25">
      <c r="A223" s="8" t="s">
        <v>146</v>
      </c>
      <c r="B223" s="2" t="s">
        <v>128</v>
      </c>
      <c r="C223" s="4">
        <v>47.0990886727703</v>
      </c>
      <c r="D223" s="4">
        <v>36.655734995884004</v>
      </c>
      <c r="E223" s="4">
        <v>34.533713387774903</v>
      </c>
      <c r="F223" s="4">
        <v>30.811049323557999</v>
      </c>
      <c r="G223" s="4">
        <v>26.7958960459952</v>
      </c>
      <c r="H223" s="4">
        <v>26.672553661759199</v>
      </c>
      <c r="I223" s="4">
        <v>27.045692454676999</v>
      </c>
      <c r="J223" s="4">
        <v>24.864817393276201</v>
      </c>
      <c r="K223" s="4">
        <v>18.0856287954288</v>
      </c>
      <c r="L223" s="4">
        <v>11.4486736792207</v>
      </c>
    </row>
    <row r="224" spans="1:12" x14ac:dyDescent="0.25">
      <c r="A224" s="8" t="s">
        <v>147</v>
      </c>
      <c r="B224" s="2" t="s">
        <v>128</v>
      </c>
      <c r="C224" s="4">
        <v>291.01003888291098</v>
      </c>
      <c r="D224" s="4">
        <v>281.88412563044102</v>
      </c>
      <c r="E224" s="4">
        <v>288.83998625052698</v>
      </c>
      <c r="F224" s="4">
        <v>332.08755098378498</v>
      </c>
      <c r="G224" s="4">
        <v>295.68260869847398</v>
      </c>
      <c r="H224" s="4">
        <v>262.933008041785</v>
      </c>
      <c r="I224" s="4">
        <v>237.427591377857</v>
      </c>
      <c r="J224" s="4">
        <v>212.62189640578299</v>
      </c>
      <c r="K224" s="4">
        <v>190.30582881344699</v>
      </c>
      <c r="L224" s="4">
        <v>168.872660291964</v>
      </c>
    </row>
    <row r="225" spans="1:12" x14ac:dyDescent="0.25">
      <c r="A225" s="8" t="s">
        <v>148</v>
      </c>
      <c r="B225" s="2" t="s">
        <v>128</v>
      </c>
      <c r="C225" s="4">
        <v>3243.4329691954899</v>
      </c>
      <c r="D225" s="4">
        <v>3006.8869187688701</v>
      </c>
      <c r="E225" s="4">
        <v>2483.4914579459701</v>
      </c>
      <c r="F225" s="4">
        <v>1776.7115758699399</v>
      </c>
      <c r="G225" s="4">
        <v>880.14237580830002</v>
      </c>
      <c r="H225" s="4">
        <v>701.70885672873806</v>
      </c>
      <c r="I225" s="4">
        <v>720.69255595507002</v>
      </c>
      <c r="J225" s="4">
        <v>897.46552212338304</v>
      </c>
      <c r="K225" s="4">
        <v>932.60860931338095</v>
      </c>
      <c r="L225" s="4">
        <v>764.96015101650698</v>
      </c>
    </row>
    <row r="226" spans="1:12" x14ac:dyDescent="0.25">
      <c r="A226" s="8" t="s">
        <v>149</v>
      </c>
      <c r="B226" s="2" t="s">
        <v>128</v>
      </c>
      <c r="C226" s="4">
        <v>424.95701353567603</v>
      </c>
      <c r="D226" s="4">
        <v>410.752014240763</v>
      </c>
      <c r="E226" s="4">
        <v>309.17050774468601</v>
      </c>
      <c r="F226" s="4">
        <v>253.59773317333301</v>
      </c>
      <c r="G226" s="4">
        <v>241.41463605179999</v>
      </c>
      <c r="H226" s="4">
        <v>246.55484426129701</v>
      </c>
      <c r="I226" s="4">
        <v>248.81724483591401</v>
      </c>
      <c r="J226" s="4">
        <v>218.06742737726199</v>
      </c>
      <c r="K226" s="4">
        <v>150.53128596442301</v>
      </c>
      <c r="L226" s="4">
        <v>95.083421858905695</v>
      </c>
    </row>
    <row r="227" spans="1:12" x14ac:dyDescent="0.25">
      <c r="A227" s="8" t="s">
        <v>142</v>
      </c>
      <c r="B227" s="2" t="s">
        <v>129</v>
      </c>
      <c r="C227" s="4">
        <v>15.309460339284101</v>
      </c>
      <c r="D227" s="4">
        <v>15.208707328874899</v>
      </c>
      <c r="E227" s="4">
        <v>15.0842752176719</v>
      </c>
      <c r="F227" s="4">
        <v>14.8520788649786</v>
      </c>
      <c r="G227" s="4">
        <v>13.8634418921459</v>
      </c>
      <c r="H227" s="4">
        <v>13.141538846773001</v>
      </c>
      <c r="I227" s="4">
        <v>10.7602546003841</v>
      </c>
      <c r="J227" s="4">
        <v>7.8955006686041402</v>
      </c>
      <c r="K227" s="4">
        <v>6.5848508216394404</v>
      </c>
      <c r="L227" s="4">
        <v>5.3845019967488597</v>
      </c>
    </row>
    <row r="228" spans="1:12" x14ac:dyDescent="0.25">
      <c r="A228" s="8" t="s">
        <v>143</v>
      </c>
      <c r="B228" s="2" t="s">
        <v>129</v>
      </c>
      <c r="C228" s="4">
        <v>175.11505363227201</v>
      </c>
      <c r="D228" s="4">
        <v>269.99062151533701</v>
      </c>
      <c r="E228" s="4">
        <v>195.10669422715199</v>
      </c>
      <c r="F228" s="4">
        <v>118.97302840624199</v>
      </c>
      <c r="G228" s="4">
        <v>51.866993420829601</v>
      </c>
      <c r="H228" s="4">
        <v>42.6454687140915</v>
      </c>
      <c r="I228" s="4">
        <v>46.303152651194601</v>
      </c>
      <c r="J228" s="4">
        <v>67.207266147436798</v>
      </c>
      <c r="K228" s="4">
        <v>77.265765846725699</v>
      </c>
      <c r="L228" s="4">
        <v>64.410024364104302</v>
      </c>
    </row>
    <row r="229" spans="1:12" x14ac:dyDescent="0.25">
      <c r="A229" s="8" t="s">
        <v>144</v>
      </c>
      <c r="B229" s="2" t="s">
        <v>129</v>
      </c>
      <c r="C229" s="4">
        <v>7.0621674952697805E-2</v>
      </c>
      <c r="D229" s="4">
        <v>5.2672294374879698E-2</v>
      </c>
      <c r="E229" s="4">
        <v>4.52973654271209E-2</v>
      </c>
      <c r="F229" s="4">
        <v>2.78514418592627E-2</v>
      </c>
      <c r="G229" s="4">
        <v>1.8487568642304199E-2</v>
      </c>
      <c r="H229" s="4">
        <v>1.92721671744003E-2</v>
      </c>
      <c r="I229" s="4">
        <v>2.0146520704908501E-2</v>
      </c>
      <c r="J229" s="4">
        <v>1.7740337144921899E-2</v>
      </c>
      <c r="K229" s="4">
        <v>6.58855456092651E-3</v>
      </c>
      <c r="L229" s="5"/>
    </row>
    <row r="230" spans="1:12" x14ac:dyDescent="0.25">
      <c r="A230" s="8" t="s">
        <v>145</v>
      </c>
      <c r="B230" s="2" t="s">
        <v>129</v>
      </c>
      <c r="C230" s="4">
        <v>297.319147381714</v>
      </c>
      <c r="D230" s="4">
        <v>273.93227644790898</v>
      </c>
      <c r="E230" s="4">
        <v>283.21849209074202</v>
      </c>
      <c r="F230" s="4">
        <v>319.16891825392003</v>
      </c>
      <c r="G230" s="4">
        <v>306.20760583274102</v>
      </c>
      <c r="H230" s="4">
        <v>292.990059942507</v>
      </c>
      <c r="I230" s="4">
        <v>279.31436013152899</v>
      </c>
      <c r="J230" s="4">
        <v>241.85962516906301</v>
      </c>
      <c r="K230" s="4">
        <v>248.54712096693399</v>
      </c>
      <c r="L230" s="4">
        <v>256.47592329626599</v>
      </c>
    </row>
    <row r="231" spans="1:12" x14ac:dyDescent="0.25">
      <c r="A231" s="8" t="s">
        <v>146</v>
      </c>
      <c r="B231" s="2" t="s">
        <v>129</v>
      </c>
      <c r="C231" s="4">
        <v>47.0990886727703</v>
      </c>
      <c r="D231" s="4">
        <v>36.649178853468896</v>
      </c>
      <c r="E231" s="4">
        <v>34.533438777741701</v>
      </c>
      <c r="F231" s="4">
        <v>30.811025431482101</v>
      </c>
      <c r="G231" s="4">
        <v>26.795896045995399</v>
      </c>
      <c r="H231" s="4">
        <v>26.672553661761601</v>
      </c>
      <c r="I231" s="4">
        <v>27.0456924546795</v>
      </c>
      <c r="J231" s="4">
        <v>24.864817393278699</v>
      </c>
      <c r="K231" s="4">
        <v>18.085628795431401</v>
      </c>
      <c r="L231" s="4">
        <v>11.448673679296</v>
      </c>
    </row>
    <row r="232" spans="1:12" x14ac:dyDescent="0.25">
      <c r="A232" s="8" t="s">
        <v>147</v>
      </c>
      <c r="B232" s="2" t="s">
        <v>129</v>
      </c>
      <c r="C232" s="4">
        <v>291.01003888291098</v>
      </c>
      <c r="D232" s="4">
        <v>281.88412563044102</v>
      </c>
      <c r="E232" s="4">
        <v>288.83998625052698</v>
      </c>
      <c r="F232" s="4">
        <v>332.08755098378498</v>
      </c>
      <c r="G232" s="4">
        <v>295.68260869847398</v>
      </c>
      <c r="H232" s="4">
        <v>262.933008041785</v>
      </c>
      <c r="I232" s="4">
        <v>237.427591377857</v>
      </c>
      <c r="J232" s="4">
        <v>212.62189640578299</v>
      </c>
      <c r="K232" s="4">
        <v>190.30582881344699</v>
      </c>
      <c r="L232" s="4">
        <v>168.872660291964</v>
      </c>
    </row>
    <row r="233" spans="1:12" x14ac:dyDescent="0.25">
      <c r="A233" s="8" t="s">
        <v>148</v>
      </c>
      <c r="B233" s="2" t="s">
        <v>129</v>
      </c>
      <c r="C233" s="4">
        <v>3243.4329691954899</v>
      </c>
      <c r="D233" s="4">
        <v>3006.8869187688701</v>
      </c>
      <c r="E233" s="4">
        <v>2483.4914579461602</v>
      </c>
      <c r="F233" s="4">
        <v>1776.71157587326</v>
      </c>
      <c r="G233" s="4">
        <v>880.14237580378199</v>
      </c>
      <c r="H233" s="4">
        <v>701.708856728922</v>
      </c>
      <c r="I233" s="4">
        <v>720.69255594959395</v>
      </c>
      <c r="J233" s="4">
        <v>897.46552212361496</v>
      </c>
      <c r="K233" s="4">
        <v>932.608609313682</v>
      </c>
      <c r="L233" s="4">
        <v>764.96015101679598</v>
      </c>
    </row>
    <row r="234" spans="1:12" x14ac:dyDescent="0.25">
      <c r="A234" s="8" t="s">
        <v>149</v>
      </c>
      <c r="B234" s="2" t="s">
        <v>129</v>
      </c>
      <c r="C234" s="4">
        <v>424.95701353567699</v>
      </c>
      <c r="D234" s="4">
        <v>410.752014240763</v>
      </c>
      <c r="E234" s="4">
        <v>309.17050774468601</v>
      </c>
      <c r="F234" s="4">
        <v>253.59773317333301</v>
      </c>
      <c r="G234" s="4">
        <v>241.41463605179899</v>
      </c>
      <c r="H234" s="4">
        <v>246.55484426129701</v>
      </c>
      <c r="I234" s="4">
        <v>248.81724483591401</v>
      </c>
      <c r="J234" s="4">
        <v>218.06742737726199</v>
      </c>
      <c r="K234" s="4">
        <v>150.53128596442301</v>
      </c>
      <c r="L234" s="4">
        <v>95.083421859361493</v>
      </c>
    </row>
    <row r="235" spans="1:12" x14ac:dyDescent="0.25">
      <c r="A235" s="8" t="s">
        <v>142</v>
      </c>
      <c r="B235" s="2" t="s">
        <v>130</v>
      </c>
      <c r="C235" s="4">
        <v>15.309460339284101</v>
      </c>
      <c r="D235" s="4">
        <v>15.208707328874899</v>
      </c>
      <c r="E235" s="4">
        <v>15.0842752176719</v>
      </c>
      <c r="F235" s="4">
        <v>14.8520788649786</v>
      </c>
      <c r="G235" s="4">
        <v>13.863441892146</v>
      </c>
      <c r="H235" s="4">
        <v>13.141538846773001</v>
      </c>
      <c r="I235" s="4">
        <v>10.7602546003841</v>
      </c>
      <c r="J235" s="4">
        <v>7.8955006686041402</v>
      </c>
      <c r="K235" s="4">
        <v>6.5848508216394297</v>
      </c>
      <c r="L235" s="4">
        <v>5.3845019967488597</v>
      </c>
    </row>
    <row r="236" spans="1:12" x14ac:dyDescent="0.25">
      <c r="A236" s="8" t="s">
        <v>143</v>
      </c>
      <c r="B236" s="2" t="s">
        <v>130</v>
      </c>
      <c r="C236" s="4">
        <v>175.11505363227201</v>
      </c>
      <c r="D236" s="4">
        <v>269.99062151533599</v>
      </c>
      <c r="E236" s="4">
        <v>195.10669422716799</v>
      </c>
      <c r="F236" s="4">
        <v>118.97302840666801</v>
      </c>
      <c r="G236" s="4">
        <v>51.866993434853597</v>
      </c>
      <c r="H236" s="4">
        <v>42.645468714091699</v>
      </c>
      <c r="I236" s="4">
        <v>43.837758432694599</v>
      </c>
      <c r="J236" s="4">
        <v>64.741871928968905</v>
      </c>
      <c r="K236" s="4">
        <v>74.800371628225804</v>
      </c>
      <c r="L236" s="4">
        <v>64.4076403463296</v>
      </c>
    </row>
    <row r="237" spans="1:12" x14ac:dyDescent="0.25">
      <c r="A237" s="8" t="s">
        <v>144</v>
      </c>
      <c r="B237" s="2" t="s">
        <v>130</v>
      </c>
      <c r="C237" s="4">
        <v>7.0621674952697805E-2</v>
      </c>
      <c r="D237" s="4">
        <v>5.2672294374879698E-2</v>
      </c>
      <c r="E237" s="4">
        <v>4.52973654271209E-2</v>
      </c>
      <c r="F237" s="4">
        <v>2.78514418592627E-2</v>
      </c>
      <c r="G237" s="4">
        <v>1.8487568642304199E-2</v>
      </c>
      <c r="H237" s="4">
        <v>1.92721671744003E-2</v>
      </c>
      <c r="I237" s="4">
        <v>2.0146520704908501E-2</v>
      </c>
      <c r="J237" s="4">
        <v>1.7740337144921899E-2</v>
      </c>
      <c r="K237" s="4">
        <v>6.5885545609265499E-3</v>
      </c>
      <c r="L237" s="5"/>
    </row>
    <row r="238" spans="1:12" x14ac:dyDescent="0.25">
      <c r="A238" s="8" t="s">
        <v>145</v>
      </c>
      <c r="B238" s="2" t="s">
        <v>130</v>
      </c>
      <c r="C238" s="4">
        <v>297.319147381714</v>
      </c>
      <c r="D238" s="4">
        <v>273.93227644791</v>
      </c>
      <c r="E238" s="4">
        <v>283.27586102043603</v>
      </c>
      <c r="F238" s="4">
        <v>319.175328272836</v>
      </c>
      <c r="G238" s="4">
        <v>306.20760583274</v>
      </c>
      <c r="H238" s="4">
        <v>292.990059942507</v>
      </c>
      <c r="I238" s="4">
        <v>279.31436014176597</v>
      </c>
      <c r="J238" s="4">
        <v>241.85962516892801</v>
      </c>
      <c r="K238" s="4">
        <v>248.54712096693399</v>
      </c>
      <c r="L238" s="4">
        <v>256.47592329626599</v>
      </c>
    </row>
    <row r="239" spans="1:12" x14ac:dyDescent="0.25">
      <c r="A239" s="8" t="s">
        <v>146</v>
      </c>
      <c r="B239" s="2" t="s">
        <v>130</v>
      </c>
      <c r="C239" s="4">
        <v>47.0990886727703</v>
      </c>
      <c r="D239" s="4">
        <v>36.655734995884004</v>
      </c>
      <c r="E239" s="4">
        <v>34.533713387774</v>
      </c>
      <c r="F239" s="4">
        <v>30.811049323557199</v>
      </c>
      <c r="G239" s="4">
        <v>26.795896045994599</v>
      </c>
      <c r="H239" s="4">
        <v>26.6725536617583</v>
      </c>
      <c r="I239" s="4">
        <v>27.0456924546761</v>
      </c>
      <c r="J239" s="4">
        <v>24.864817393275199</v>
      </c>
      <c r="K239" s="4">
        <v>18.085628795427802</v>
      </c>
      <c r="L239" s="4">
        <v>11.4486736791961</v>
      </c>
    </row>
    <row r="240" spans="1:12" x14ac:dyDescent="0.25">
      <c r="A240" s="8" t="s">
        <v>147</v>
      </c>
      <c r="B240" s="2" t="s">
        <v>130</v>
      </c>
      <c r="C240" s="4">
        <v>291.01003888291098</v>
      </c>
      <c r="D240" s="4">
        <v>281.88412563044102</v>
      </c>
      <c r="E240" s="4">
        <v>288.83998625052698</v>
      </c>
      <c r="F240" s="4">
        <v>332.08755098378498</v>
      </c>
      <c r="G240" s="4">
        <v>295.68260869847398</v>
      </c>
      <c r="H240" s="4">
        <v>262.933008041785</v>
      </c>
      <c r="I240" s="4">
        <v>237.427591377857</v>
      </c>
      <c r="J240" s="4">
        <v>212.62189640578299</v>
      </c>
      <c r="K240" s="4">
        <v>190.30582881344699</v>
      </c>
      <c r="L240" s="4">
        <v>168.872660291964</v>
      </c>
    </row>
    <row r="241" spans="1:12" x14ac:dyDescent="0.25">
      <c r="A241" s="8" t="s">
        <v>148</v>
      </c>
      <c r="B241" s="2" t="s">
        <v>130</v>
      </c>
      <c r="C241" s="4">
        <v>3243.4329691954899</v>
      </c>
      <c r="D241" s="4">
        <v>3006.8869187688701</v>
      </c>
      <c r="E241" s="4">
        <v>2483.4914579459901</v>
      </c>
      <c r="F241" s="4">
        <v>1776.71157586953</v>
      </c>
      <c r="G241" s="4">
        <v>880.14237604946004</v>
      </c>
      <c r="H241" s="4">
        <v>701.70885672876204</v>
      </c>
      <c r="I241" s="4">
        <v>720.692555959331</v>
      </c>
      <c r="J241" s="4">
        <v>897.46552212341101</v>
      </c>
      <c r="K241" s="4">
        <v>932.60860931322804</v>
      </c>
      <c r="L241" s="4">
        <v>764.96015101652597</v>
      </c>
    </row>
    <row r="242" spans="1:12" x14ac:dyDescent="0.25">
      <c r="A242" s="8" t="s">
        <v>149</v>
      </c>
      <c r="B242" s="2" t="s">
        <v>130</v>
      </c>
      <c r="C242" s="4">
        <v>424.95701353567603</v>
      </c>
      <c r="D242" s="4">
        <v>410.752014240763</v>
      </c>
      <c r="E242" s="4">
        <v>309.17050774468601</v>
      </c>
      <c r="F242" s="4">
        <v>253.59773317333301</v>
      </c>
      <c r="G242" s="4">
        <v>241.41463605179999</v>
      </c>
      <c r="H242" s="4">
        <v>246.55484426129701</v>
      </c>
      <c r="I242" s="4">
        <v>248.81724483591401</v>
      </c>
      <c r="J242" s="4">
        <v>218.06742737726199</v>
      </c>
      <c r="K242" s="4">
        <v>150.53128596442301</v>
      </c>
      <c r="L242" s="4">
        <v>95.083421858757603</v>
      </c>
    </row>
    <row r="243" spans="1:12" x14ac:dyDescent="0.25">
      <c r="A243" s="2" t="s">
        <v>142</v>
      </c>
      <c r="B243" s="2" t="s">
        <v>166</v>
      </c>
      <c r="C243" s="4">
        <v>15.309460339284101</v>
      </c>
      <c r="D243" s="4">
        <v>15.3390318770227</v>
      </c>
      <c r="E243" s="4">
        <v>15.210825083356401</v>
      </c>
      <c r="F243" s="4">
        <v>14.864785324994999</v>
      </c>
      <c r="G243" s="4">
        <v>14.689286004804099</v>
      </c>
      <c r="H243" s="4">
        <v>14.4970600682447</v>
      </c>
      <c r="I243" s="4">
        <v>14.0642720589105</v>
      </c>
      <c r="J243" s="4">
        <v>13.812895072520901</v>
      </c>
      <c r="K243" s="4">
        <v>13.9637855353678</v>
      </c>
      <c r="L243" s="4">
        <v>14.151872121332399</v>
      </c>
    </row>
    <row r="244" spans="1:12" x14ac:dyDescent="0.25">
      <c r="A244" s="8" t="s">
        <v>142</v>
      </c>
      <c r="B244" s="2" t="s">
        <v>163</v>
      </c>
      <c r="C244" s="4">
        <v>15.309460339284101</v>
      </c>
      <c r="D244" s="4">
        <v>15.2087268235558</v>
      </c>
      <c r="E244" s="4">
        <v>15.084326051035699</v>
      </c>
      <c r="F244" s="4">
        <v>14.8520589288108</v>
      </c>
      <c r="G244" s="4">
        <v>13.863270850126799</v>
      </c>
      <c r="H244" s="4">
        <v>13.1415388467729</v>
      </c>
      <c r="I244" s="4">
        <v>10.7602546003841</v>
      </c>
      <c r="J244" s="4">
        <v>7.9145938959693201</v>
      </c>
      <c r="K244" s="4">
        <v>6.5823581284168</v>
      </c>
      <c r="L244" s="4">
        <v>5.3856769092962899</v>
      </c>
    </row>
    <row r="245" spans="1:12" x14ac:dyDescent="0.25">
      <c r="A245" s="8" t="s">
        <v>142</v>
      </c>
      <c r="B245" s="2" t="s">
        <v>167</v>
      </c>
      <c r="C245" s="4">
        <v>15.309460339284101</v>
      </c>
      <c r="D245" s="4">
        <v>15.208726823555899</v>
      </c>
      <c r="E245" s="4">
        <v>15.0850288199575</v>
      </c>
      <c r="F245" s="4">
        <v>14.8526599294768</v>
      </c>
      <c r="G245" s="4">
        <v>13.863270850126799</v>
      </c>
      <c r="H245" s="4">
        <v>13.1415388467729</v>
      </c>
      <c r="I245" s="4">
        <v>10.7602546003841</v>
      </c>
      <c r="J245" s="4">
        <v>7.8870027729447001</v>
      </c>
      <c r="K245" s="4">
        <v>6.5811165605906998</v>
      </c>
      <c r="L245" s="4">
        <v>5.39253438173807</v>
      </c>
    </row>
    <row r="246" spans="1:12" x14ac:dyDescent="0.25">
      <c r="A246" s="8" t="s">
        <v>142</v>
      </c>
      <c r="B246" s="2" t="s">
        <v>168</v>
      </c>
      <c r="C246" s="4">
        <v>15.309460339284101</v>
      </c>
      <c r="D246" s="4">
        <v>15.208707328874899</v>
      </c>
      <c r="E246" s="4">
        <v>15.0842752176719</v>
      </c>
      <c r="F246" s="4">
        <v>14.8520788649786</v>
      </c>
      <c r="G246" s="4">
        <v>13.863441892146</v>
      </c>
      <c r="H246" s="4">
        <v>13.141538846773001</v>
      </c>
      <c r="I246" s="4">
        <v>10.7602546003841</v>
      </c>
      <c r="J246" s="4">
        <v>7.91460211736534</v>
      </c>
      <c r="K246" s="4">
        <v>6.5823778700922899</v>
      </c>
      <c r="L246" s="4">
        <v>5.3856769092962997</v>
      </c>
    </row>
    <row r="247" spans="1:12" x14ac:dyDescent="0.25">
      <c r="A247" s="8" t="s">
        <v>142</v>
      </c>
      <c r="B247" s="2" t="s">
        <v>169</v>
      </c>
      <c r="C247" s="4">
        <v>15.309460339284101</v>
      </c>
      <c r="D247" s="4">
        <v>15.2087268235558</v>
      </c>
      <c r="E247" s="4">
        <v>15.085028819957399</v>
      </c>
      <c r="F247" s="4">
        <v>14.8526599294768</v>
      </c>
      <c r="G247" s="4">
        <v>13.863270850126799</v>
      </c>
      <c r="H247" s="4">
        <v>13.141538846773001</v>
      </c>
      <c r="I247" s="4">
        <v>10.7602546003841</v>
      </c>
      <c r="J247" s="4">
        <v>7.9126249924807102</v>
      </c>
      <c r="K247" s="4">
        <v>6.5816201662500298</v>
      </c>
      <c r="L247" s="4">
        <v>5.3861521122067098</v>
      </c>
    </row>
    <row r="248" spans="1:12" x14ac:dyDescent="0.25">
      <c r="A248" s="8" t="s">
        <v>142</v>
      </c>
      <c r="B248" s="2" t="s">
        <v>170</v>
      </c>
      <c r="C248" s="4">
        <v>15.309460339284101</v>
      </c>
      <c r="D248" s="4">
        <v>15.208707328874899</v>
      </c>
      <c r="E248" s="4">
        <v>15.0842752176719</v>
      </c>
      <c r="F248" s="4">
        <v>14.8520788649786</v>
      </c>
      <c r="G248" s="4">
        <v>13.863441892146</v>
      </c>
      <c r="H248" s="4">
        <v>13.141538846773001</v>
      </c>
      <c r="I248" s="4">
        <v>10.7602546003841</v>
      </c>
      <c r="J248" s="4">
        <v>7.91460211736534</v>
      </c>
      <c r="K248" s="4">
        <v>6.5823778700922899</v>
      </c>
      <c r="L248" s="4">
        <v>5.3856769092962997</v>
      </c>
    </row>
    <row r="249" spans="1:12" x14ac:dyDescent="0.25">
      <c r="A249" s="8" t="s">
        <v>142</v>
      </c>
      <c r="B249" s="2" t="s">
        <v>171</v>
      </c>
      <c r="C249" s="4">
        <v>15.309460339284101</v>
      </c>
      <c r="D249" s="4">
        <v>15.208707328874899</v>
      </c>
      <c r="E249" s="4">
        <v>15.0842752176719</v>
      </c>
      <c r="F249" s="4">
        <v>14.8520788649786</v>
      </c>
      <c r="G249" s="4">
        <v>13.863441892146</v>
      </c>
      <c r="H249" s="4">
        <v>13.141538846773001</v>
      </c>
      <c r="I249" s="4">
        <v>10.7602546003841</v>
      </c>
      <c r="J249" s="4">
        <v>7.91460211736534</v>
      </c>
      <c r="K249" s="4">
        <v>6.5823778700922899</v>
      </c>
      <c r="L249" s="4">
        <v>5.3856769092962997</v>
      </c>
    </row>
    <row r="250" spans="1:12" x14ac:dyDescent="0.25">
      <c r="A250" s="8" t="s">
        <v>142</v>
      </c>
      <c r="B250" s="2" t="s">
        <v>172</v>
      </c>
      <c r="C250" s="4">
        <v>15.309460339284101</v>
      </c>
      <c r="D250" s="4">
        <v>15.208707328874899</v>
      </c>
      <c r="E250" s="4">
        <v>15.0842752176719</v>
      </c>
      <c r="F250" s="4">
        <v>14.8520788649786</v>
      </c>
      <c r="G250" s="4">
        <v>13.863441892146</v>
      </c>
      <c r="H250" s="4">
        <v>13.141538846773001</v>
      </c>
      <c r="I250" s="4">
        <v>10.7602546003841</v>
      </c>
      <c r="J250" s="4">
        <v>7.91460211736534</v>
      </c>
      <c r="K250" s="4">
        <v>6.5823778700922899</v>
      </c>
      <c r="L250" s="4">
        <v>5.3856769092962997</v>
      </c>
    </row>
    <row r="251" spans="1:12" x14ac:dyDescent="0.25">
      <c r="A251" s="8" t="s">
        <v>142</v>
      </c>
      <c r="B251" s="2" t="s">
        <v>173</v>
      </c>
      <c r="C251" s="4">
        <v>15.309460339284101</v>
      </c>
      <c r="D251" s="4">
        <v>15.2087268235558</v>
      </c>
      <c r="E251" s="4">
        <v>15.085028819957399</v>
      </c>
      <c r="F251" s="4">
        <v>14.8526599294768</v>
      </c>
      <c r="G251" s="4">
        <v>13.863270850126799</v>
      </c>
      <c r="H251" s="4">
        <v>13.141538846773001</v>
      </c>
      <c r="I251" s="4">
        <v>10.7602546003841</v>
      </c>
      <c r="J251" s="4">
        <v>7.9126249924807102</v>
      </c>
      <c r="K251" s="4">
        <v>6.5816201662500298</v>
      </c>
      <c r="L251" s="4">
        <v>5.3861521122067098</v>
      </c>
    </row>
    <row r="252" spans="1:12" x14ac:dyDescent="0.25">
      <c r="A252" s="8" t="s">
        <v>142</v>
      </c>
      <c r="B252" s="2" t="s">
        <v>174</v>
      </c>
      <c r="C252" s="4">
        <v>15.309460339284101</v>
      </c>
      <c r="D252" s="4">
        <v>15.2087268235558</v>
      </c>
      <c r="E252" s="4">
        <v>15.085028819957399</v>
      </c>
      <c r="F252" s="4">
        <v>14.8526599294768</v>
      </c>
      <c r="G252" s="4">
        <v>13.863270850126799</v>
      </c>
      <c r="H252" s="4">
        <v>13.141538846773001</v>
      </c>
      <c r="I252" s="4">
        <v>10.7602546003841</v>
      </c>
      <c r="J252" s="4">
        <v>7.9126249924807102</v>
      </c>
      <c r="K252" s="4">
        <v>6.5816201662500298</v>
      </c>
      <c r="L252" s="4">
        <v>5.3861521122067098</v>
      </c>
    </row>
    <row r="253" spans="1:12" x14ac:dyDescent="0.25">
      <c r="A253" s="8" t="s">
        <v>142</v>
      </c>
      <c r="B253" s="2" t="s">
        <v>175</v>
      </c>
      <c r="C253" s="4">
        <v>15.309460339284101</v>
      </c>
      <c r="D253" s="4">
        <v>15.2087268235558</v>
      </c>
      <c r="E253" s="4">
        <v>15.085028819957399</v>
      </c>
      <c r="F253" s="4">
        <v>14.8526599294768</v>
      </c>
      <c r="G253" s="4">
        <v>13.863270850126799</v>
      </c>
      <c r="H253" s="4">
        <v>13.141538846773001</v>
      </c>
      <c r="I253" s="4">
        <v>10.7602546003841</v>
      </c>
      <c r="J253" s="4">
        <v>7.9126249924807102</v>
      </c>
      <c r="K253" s="4">
        <v>6.5816201662500298</v>
      </c>
      <c r="L253" s="4">
        <v>5.3861521122067098</v>
      </c>
    </row>
    <row r="254" spans="1:12" x14ac:dyDescent="0.25">
      <c r="A254" s="8" t="s">
        <v>142</v>
      </c>
      <c r="B254" s="2" t="s">
        <v>164</v>
      </c>
      <c r="C254" s="4">
        <v>15.309460339284101</v>
      </c>
      <c r="D254" s="4">
        <v>15.2087268235558</v>
      </c>
      <c r="E254" s="4">
        <v>15.084326051035699</v>
      </c>
      <c r="F254" s="4">
        <v>14.8520589288108</v>
      </c>
      <c r="G254" s="4">
        <v>13.863270850126799</v>
      </c>
      <c r="H254" s="4">
        <v>13.141538846773001</v>
      </c>
      <c r="I254" s="4">
        <v>10.7602546003841</v>
      </c>
      <c r="J254" s="4">
        <v>7.9145938959693201</v>
      </c>
      <c r="K254" s="4">
        <v>6.5823581284167902</v>
      </c>
      <c r="L254" s="4">
        <v>5.3856769092962997</v>
      </c>
    </row>
    <row r="255" spans="1:12" x14ac:dyDescent="0.25">
      <c r="A255" s="8" t="s">
        <v>142</v>
      </c>
      <c r="B255" s="2" t="s">
        <v>176</v>
      </c>
      <c r="C255" s="4">
        <v>15.309460339284101</v>
      </c>
      <c r="D255" s="4">
        <v>15.2087268235558</v>
      </c>
      <c r="E255" s="4">
        <v>15.085028819957399</v>
      </c>
      <c r="F255" s="4">
        <v>14.8526599294768</v>
      </c>
      <c r="G255" s="4">
        <v>13.863270850126799</v>
      </c>
      <c r="H255" s="4">
        <v>13.141538846773001</v>
      </c>
      <c r="I255" s="4">
        <v>10.7602546003841</v>
      </c>
      <c r="J255" s="4">
        <v>7.8870027729447001</v>
      </c>
      <c r="K255" s="4">
        <v>6.5811165605906998</v>
      </c>
      <c r="L255" s="4">
        <v>5.3925343817380798</v>
      </c>
    </row>
    <row r="256" spans="1:12" x14ac:dyDescent="0.25">
      <c r="A256" s="8" t="s">
        <v>142</v>
      </c>
      <c r="B256" s="2" t="s">
        <v>177</v>
      </c>
      <c r="C256" s="4">
        <v>15.309460339284101</v>
      </c>
      <c r="D256" s="4">
        <v>15.208707328874899</v>
      </c>
      <c r="E256" s="4">
        <v>15.0842752176719</v>
      </c>
      <c r="F256" s="4">
        <v>14.8520788649786</v>
      </c>
      <c r="G256" s="4">
        <v>13.863441892146</v>
      </c>
      <c r="H256" s="4">
        <v>13.141538846773001</v>
      </c>
      <c r="I256" s="4">
        <v>10.7602546003841</v>
      </c>
      <c r="J256" s="4">
        <v>7.91460211736534</v>
      </c>
      <c r="K256" s="4">
        <v>6.5823778700922899</v>
      </c>
      <c r="L256" s="4">
        <v>5.3856769092962997</v>
      </c>
    </row>
    <row r="257" spans="1:12" x14ac:dyDescent="0.25">
      <c r="A257" s="8" t="s">
        <v>142</v>
      </c>
      <c r="B257" s="2" t="s">
        <v>178</v>
      </c>
      <c r="C257" s="4">
        <v>15.309460339284101</v>
      </c>
      <c r="D257" s="4">
        <v>15.2087268235558</v>
      </c>
      <c r="E257" s="4">
        <v>15.085028819957399</v>
      </c>
      <c r="F257" s="4">
        <v>14.8526599294768</v>
      </c>
      <c r="G257" s="4">
        <v>13.863270850126799</v>
      </c>
      <c r="H257" s="4">
        <v>13.141538846773001</v>
      </c>
      <c r="I257" s="4">
        <v>10.7602546003841</v>
      </c>
      <c r="J257" s="4">
        <v>7.9126249924807102</v>
      </c>
      <c r="K257" s="4">
        <v>6.5816201662500298</v>
      </c>
      <c r="L257" s="4">
        <v>5.3861521122067098</v>
      </c>
    </row>
    <row r="258" spans="1:12" x14ac:dyDescent="0.25">
      <c r="A258" s="2" t="s">
        <v>143</v>
      </c>
      <c r="B258" s="2" t="s">
        <v>166</v>
      </c>
      <c r="C258" s="4">
        <v>182.55993832828199</v>
      </c>
      <c r="D258" s="4">
        <v>268.27328511322497</v>
      </c>
      <c r="E258" s="4">
        <v>197.29802977202101</v>
      </c>
      <c r="F258" s="4">
        <v>117.638221751774</v>
      </c>
      <c r="G258" s="4">
        <v>71.409790322014501</v>
      </c>
      <c r="H258" s="4">
        <v>63.378808053123898</v>
      </c>
      <c r="I258" s="4">
        <v>54.046760957374502</v>
      </c>
      <c r="J258" s="4">
        <v>40.247050676359301</v>
      </c>
      <c r="K258" s="4">
        <v>35.232491650185104</v>
      </c>
      <c r="L258" s="4">
        <v>29.992865403857</v>
      </c>
    </row>
    <row r="259" spans="1:12" x14ac:dyDescent="0.25">
      <c r="A259" s="8" t="s">
        <v>143</v>
      </c>
      <c r="B259" s="2" t="s">
        <v>163</v>
      </c>
      <c r="C259" s="4">
        <v>175.115054008881</v>
      </c>
      <c r="D259" s="4">
        <v>269.99061572369402</v>
      </c>
      <c r="E259" s="4">
        <v>195.10903298575599</v>
      </c>
      <c r="F259" s="4">
        <v>122.7322541705</v>
      </c>
      <c r="G259" s="4">
        <v>52.431835208532704</v>
      </c>
      <c r="H259" s="4">
        <v>41.913667605049</v>
      </c>
      <c r="I259" s="4">
        <v>45.724737775492201</v>
      </c>
      <c r="J259" s="4">
        <v>64.665677615248896</v>
      </c>
      <c r="K259" s="4">
        <v>74.152360095131101</v>
      </c>
      <c r="L259" s="4">
        <v>66.384073625996706</v>
      </c>
    </row>
    <row r="260" spans="1:12" x14ac:dyDescent="0.25">
      <c r="A260" s="8" t="s">
        <v>143</v>
      </c>
      <c r="B260" s="2" t="s">
        <v>167</v>
      </c>
      <c r="C260" s="4">
        <v>175.11308097357201</v>
      </c>
      <c r="D260" s="4">
        <v>270.05367972050999</v>
      </c>
      <c r="E260" s="4">
        <v>194.302281057523</v>
      </c>
      <c r="F260" s="4">
        <v>121.789634328372</v>
      </c>
      <c r="G260" s="4">
        <v>51.801596144877699</v>
      </c>
      <c r="H260" s="4">
        <v>43.1666694118328</v>
      </c>
      <c r="I260" s="4">
        <v>47.213638464276798</v>
      </c>
      <c r="J260" s="4">
        <v>65.774502361496999</v>
      </c>
      <c r="K260" s="4">
        <v>75.853039046860204</v>
      </c>
      <c r="L260" s="4">
        <v>69.488714057827295</v>
      </c>
    </row>
    <row r="261" spans="1:12" x14ac:dyDescent="0.25">
      <c r="A261" s="8" t="s">
        <v>143</v>
      </c>
      <c r="B261" s="2" t="s">
        <v>168</v>
      </c>
      <c r="C261" s="4">
        <v>175.11505397389899</v>
      </c>
      <c r="D261" s="4">
        <v>269.99061626166201</v>
      </c>
      <c r="E261" s="4">
        <v>195.10664662222601</v>
      </c>
      <c r="F261" s="4">
        <v>118.85137907075899</v>
      </c>
      <c r="G261" s="4">
        <v>52.312632688547801</v>
      </c>
      <c r="H261" s="4">
        <v>39.107783378595897</v>
      </c>
      <c r="I261" s="4">
        <v>43.083741483208698</v>
      </c>
      <c r="J261" s="4">
        <v>63.958049110847703</v>
      </c>
      <c r="K261" s="4">
        <v>74.395212237552798</v>
      </c>
      <c r="L261" s="4">
        <v>65.775389130877301</v>
      </c>
    </row>
    <row r="262" spans="1:12" x14ac:dyDescent="0.25">
      <c r="A262" s="8" t="s">
        <v>143</v>
      </c>
      <c r="B262" s="2" t="s">
        <v>169</v>
      </c>
      <c r="C262" s="4">
        <v>175.11308097357201</v>
      </c>
      <c r="D262" s="4">
        <v>270.01521143004902</v>
      </c>
      <c r="E262" s="4">
        <v>195.12150283202001</v>
      </c>
      <c r="F262" s="4">
        <v>122.64440818377101</v>
      </c>
      <c r="G262" s="4">
        <v>52.579419026820297</v>
      </c>
      <c r="H262" s="4">
        <v>41.560044996607303</v>
      </c>
      <c r="I262" s="4">
        <v>45.352667402033703</v>
      </c>
      <c r="J262" s="4">
        <v>64.2999832473146</v>
      </c>
      <c r="K262" s="4">
        <v>75.312864120110603</v>
      </c>
      <c r="L262" s="4">
        <v>70.099613335961806</v>
      </c>
    </row>
    <row r="263" spans="1:12" x14ac:dyDescent="0.25">
      <c r="A263" s="8" t="s">
        <v>143</v>
      </c>
      <c r="B263" s="2" t="s">
        <v>170</v>
      </c>
      <c r="C263" s="4">
        <v>175.11505397389899</v>
      </c>
      <c r="D263" s="4">
        <v>269.99061626166201</v>
      </c>
      <c r="E263" s="4">
        <v>192.06498912413801</v>
      </c>
      <c r="F263" s="4">
        <v>118.854397200498</v>
      </c>
      <c r="G263" s="4">
        <v>52.305049996413601</v>
      </c>
      <c r="H263" s="4">
        <v>41.986994952040099</v>
      </c>
      <c r="I263" s="4">
        <v>44.036402653017397</v>
      </c>
      <c r="J263" s="4">
        <v>66.397175585263298</v>
      </c>
      <c r="K263" s="4">
        <v>75.168832177385895</v>
      </c>
      <c r="L263" s="4">
        <v>65.547584130946902</v>
      </c>
    </row>
    <row r="264" spans="1:12" x14ac:dyDescent="0.25">
      <c r="A264" s="8" t="s">
        <v>143</v>
      </c>
      <c r="B264" s="2" t="s">
        <v>171</v>
      </c>
      <c r="C264" s="4">
        <v>175.11505397389899</v>
      </c>
      <c r="D264" s="4">
        <v>269.99061626166201</v>
      </c>
      <c r="E264" s="4">
        <v>195.109030640002</v>
      </c>
      <c r="F264" s="4">
        <v>118.854397200479</v>
      </c>
      <c r="G264" s="4">
        <v>52.305050010519601</v>
      </c>
      <c r="H264" s="4">
        <v>41.545252695930998</v>
      </c>
      <c r="I264" s="4">
        <v>45.510795547052702</v>
      </c>
      <c r="J264" s="4">
        <v>66.397175582491599</v>
      </c>
      <c r="K264" s="4">
        <v>76.8343387091859</v>
      </c>
      <c r="L264" s="4">
        <v>65.547584131222905</v>
      </c>
    </row>
    <row r="265" spans="1:12" x14ac:dyDescent="0.25">
      <c r="A265" s="8" t="s">
        <v>143</v>
      </c>
      <c r="B265" s="2" t="s">
        <v>172</v>
      </c>
      <c r="C265" s="4">
        <v>197.86224978934601</v>
      </c>
      <c r="D265" s="4">
        <v>269.99061626166201</v>
      </c>
      <c r="E265" s="4">
        <v>192.06498912412499</v>
      </c>
      <c r="F265" s="4">
        <v>118.873912424951</v>
      </c>
      <c r="G265" s="4">
        <v>52.539685367172098</v>
      </c>
      <c r="H265" s="4">
        <v>42.2021150962983</v>
      </c>
      <c r="I265" s="4">
        <v>45.387634163449199</v>
      </c>
      <c r="J265" s="4">
        <v>66.274014198927006</v>
      </c>
      <c r="K265" s="4">
        <v>76.717267221853007</v>
      </c>
      <c r="L265" s="4">
        <v>65.366105181384896</v>
      </c>
    </row>
    <row r="266" spans="1:12" x14ac:dyDescent="0.25">
      <c r="A266" s="8" t="s">
        <v>143</v>
      </c>
      <c r="B266" s="2" t="s">
        <v>173</v>
      </c>
      <c r="C266" s="4">
        <v>175.11308097357201</v>
      </c>
      <c r="D266" s="4">
        <v>270.015211430048</v>
      </c>
      <c r="E266" s="4">
        <v>187.56597878401999</v>
      </c>
      <c r="F266" s="4">
        <v>122.634853219387</v>
      </c>
      <c r="G266" s="4">
        <v>52.569864062450499</v>
      </c>
      <c r="H266" s="4">
        <v>41.674365401030599</v>
      </c>
      <c r="I266" s="4">
        <v>45.466987806456402</v>
      </c>
      <c r="J266" s="4">
        <v>64.299983247315197</v>
      </c>
      <c r="K266" s="4">
        <v>75.312864120109893</v>
      </c>
      <c r="L266" s="4">
        <v>70.099613335962204</v>
      </c>
    </row>
    <row r="267" spans="1:12" x14ac:dyDescent="0.25">
      <c r="A267" s="8" t="s">
        <v>143</v>
      </c>
      <c r="B267" s="2" t="s">
        <v>174</v>
      </c>
      <c r="C267" s="4">
        <v>175.11308097357201</v>
      </c>
      <c r="D267" s="4">
        <v>270.015211430048</v>
      </c>
      <c r="E267" s="4">
        <v>195.121502832147</v>
      </c>
      <c r="F267" s="4">
        <v>122.634853219387</v>
      </c>
      <c r="G267" s="4">
        <v>52.569864062455302</v>
      </c>
      <c r="H267" s="4">
        <v>41.674365401031103</v>
      </c>
      <c r="I267" s="4">
        <v>45.466987806459798</v>
      </c>
      <c r="J267" s="4">
        <v>64.299983247313406</v>
      </c>
      <c r="K267" s="4">
        <v>75.312864120113602</v>
      </c>
      <c r="L267" s="4">
        <v>70.099613335960896</v>
      </c>
    </row>
    <row r="268" spans="1:12" x14ac:dyDescent="0.25">
      <c r="A268" s="8" t="s">
        <v>143</v>
      </c>
      <c r="B268" s="2" t="s">
        <v>175</v>
      </c>
      <c r="C268" s="4">
        <v>175.11308097357201</v>
      </c>
      <c r="D268" s="4">
        <v>270.015211430048</v>
      </c>
      <c r="E268" s="4">
        <v>195.12150283205901</v>
      </c>
      <c r="F268" s="4">
        <v>122.63485321938801</v>
      </c>
      <c r="G268" s="4">
        <v>52.5698640624543</v>
      </c>
      <c r="H268" s="4">
        <v>41.674365401030698</v>
      </c>
      <c r="I268" s="4">
        <v>45.466987806454398</v>
      </c>
      <c r="J268" s="4">
        <v>64.299983247318806</v>
      </c>
      <c r="K268" s="4">
        <v>75.312864120108003</v>
      </c>
      <c r="L268" s="4">
        <v>70.099613335961706</v>
      </c>
    </row>
    <row r="269" spans="1:12" x14ac:dyDescent="0.25">
      <c r="A269" s="8" t="s">
        <v>143</v>
      </c>
      <c r="B269" s="2" t="s">
        <v>164</v>
      </c>
      <c r="C269" s="4">
        <v>175.115054008881</v>
      </c>
      <c r="D269" s="4">
        <v>269.99061572369402</v>
      </c>
      <c r="E269" s="4">
        <v>195.10903298573299</v>
      </c>
      <c r="F269" s="4">
        <v>122.732254170711</v>
      </c>
      <c r="G269" s="4">
        <v>52.431835208597001</v>
      </c>
      <c r="H269" s="4">
        <v>42.351095606562403</v>
      </c>
      <c r="I269" s="4">
        <v>45.724737775503598</v>
      </c>
      <c r="J269" s="4">
        <v>64.665677615247603</v>
      </c>
      <c r="K269" s="4">
        <v>72.577063283673098</v>
      </c>
      <c r="L269" s="4">
        <v>66.384073626018306</v>
      </c>
    </row>
    <row r="270" spans="1:12" x14ac:dyDescent="0.25">
      <c r="A270" s="8" t="s">
        <v>143</v>
      </c>
      <c r="B270" s="2" t="s">
        <v>176</v>
      </c>
      <c r="C270" s="4">
        <v>175.11308097357201</v>
      </c>
      <c r="D270" s="4">
        <v>270.05367972050999</v>
      </c>
      <c r="E270" s="4">
        <v>194.302281057523</v>
      </c>
      <c r="F270" s="4">
        <v>121.78963432837401</v>
      </c>
      <c r="G270" s="4">
        <v>51.801596144877898</v>
      </c>
      <c r="H270" s="4">
        <v>43.1666694118328</v>
      </c>
      <c r="I270" s="4">
        <v>47.213638464276698</v>
      </c>
      <c r="J270" s="4">
        <v>68.254001543238005</v>
      </c>
      <c r="K270" s="4">
        <v>78.382810147655107</v>
      </c>
      <c r="L270" s="4">
        <v>69.482624161634703</v>
      </c>
    </row>
    <row r="271" spans="1:12" x14ac:dyDescent="0.25">
      <c r="A271" s="8" t="s">
        <v>143</v>
      </c>
      <c r="B271" s="2" t="s">
        <v>177</v>
      </c>
      <c r="C271" s="4">
        <v>175.11505397389899</v>
      </c>
      <c r="D271" s="4">
        <v>269.99061626166201</v>
      </c>
      <c r="E271" s="4">
        <v>195.10903064001101</v>
      </c>
      <c r="F271" s="4">
        <v>122.71534247235201</v>
      </c>
      <c r="G271" s="4">
        <v>52.315016706618501</v>
      </c>
      <c r="H271" s="4">
        <v>39.110167396541797</v>
      </c>
      <c r="I271" s="4">
        <v>43.083741483733696</v>
      </c>
      <c r="J271" s="4">
        <v>63.958049110874803</v>
      </c>
      <c r="K271" s="4">
        <v>74.395212237579898</v>
      </c>
      <c r="L271" s="4">
        <v>65.775389131101207</v>
      </c>
    </row>
    <row r="272" spans="1:12" x14ac:dyDescent="0.25">
      <c r="A272" s="8" t="s">
        <v>143</v>
      </c>
      <c r="B272" s="2" t="s">
        <v>178</v>
      </c>
      <c r="C272" s="4">
        <v>175.11308097357201</v>
      </c>
      <c r="D272" s="4">
        <v>270.015211430048</v>
      </c>
      <c r="E272" s="4">
        <v>192.07746131614201</v>
      </c>
      <c r="F272" s="4">
        <v>122.64440818377101</v>
      </c>
      <c r="G272" s="4">
        <v>52.5140759824247</v>
      </c>
      <c r="H272" s="4">
        <v>41.560044996606798</v>
      </c>
      <c r="I272" s="4">
        <v>45.352667402032601</v>
      </c>
      <c r="J272" s="4">
        <v>64.2999832473146</v>
      </c>
      <c r="K272" s="4">
        <v>75.312864120110405</v>
      </c>
      <c r="L272" s="4">
        <v>70.099613335961706</v>
      </c>
    </row>
    <row r="273" spans="1:12" x14ac:dyDescent="0.25">
      <c r="A273" s="2" t="s">
        <v>144</v>
      </c>
      <c r="B273" s="2" t="s">
        <v>166</v>
      </c>
      <c r="C273" s="4">
        <v>7.0621671823001206E-2</v>
      </c>
      <c r="D273" s="4">
        <v>4.9872712623135702E-2</v>
      </c>
      <c r="E273" s="4">
        <v>4.5535095373078399E-2</v>
      </c>
      <c r="F273" s="4">
        <v>2.79457896152603E-2</v>
      </c>
      <c r="G273" s="4">
        <v>2.0846063064962599E-2</v>
      </c>
      <c r="H273" s="4">
        <v>2.07688816842845E-2</v>
      </c>
      <c r="I273" s="4">
        <v>2.2583710638061399E-2</v>
      </c>
      <c r="J273" s="4">
        <v>2.2611009842583799E-2</v>
      </c>
      <c r="K273" s="4">
        <v>2.49984484603731E-2</v>
      </c>
      <c r="L273" s="4">
        <v>2.2940270352757201E-2</v>
      </c>
    </row>
    <row r="274" spans="1:12" x14ac:dyDescent="0.25">
      <c r="A274" s="8" t="s">
        <v>144</v>
      </c>
      <c r="B274" s="2" t="s">
        <v>163</v>
      </c>
      <c r="C274" s="4">
        <v>7.0621672960761897E-2</v>
      </c>
      <c r="D274" s="4">
        <v>5.2667900614001499E-2</v>
      </c>
      <c r="E274" s="4">
        <v>4.5293490772063801E-2</v>
      </c>
      <c r="F274" s="4">
        <v>3.0093835441424199E-2</v>
      </c>
      <c r="G274" s="4">
        <v>1.85043219324681E-2</v>
      </c>
      <c r="H274" s="4">
        <v>1.94056617487697E-2</v>
      </c>
      <c r="I274" s="4">
        <v>2.0269894425319599E-2</v>
      </c>
      <c r="J274" s="4">
        <v>1.78609077307882E-2</v>
      </c>
      <c r="K274" s="4">
        <v>6.7302286381142702E-3</v>
      </c>
      <c r="L274" s="5"/>
    </row>
    <row r="275" spans="1:12" x14ac:dyDescent="0.25">
      <c r="A275" s="8" t="s">
        <v>144</v>
      </c>
      <c r="B275" s="2" t="s">
        <v>167</v>
      </c>
      <c r="C275" s="4">
        <v>7.0621673145786504E-2</v>
      </c>
      <c r="D275" s="4">
        <v>5.2672952794825798E-2</v>
      </c>
      <c r="E275" s="4">
        <v>4.52978990134641E-2</v>
      </c>
      <c r="F275" s="4">
        <v>3.0080243148136201E-2</v>
      </c>
      <c r="G275" s="4">
        <v>1.8473002896099398E-2</v>
      </c>
      <c r="H275" s="4">
        <v>1.9217972319001801E-2</v>
      </c>
      <c r="I275" s="4">
        <v>2.02890034514344E-2</v>
      </c>
      <c r="J275" s="4">
        <v>1.7759490812292101E-2</v>
      </c>
      <c r="K275" s="4">
        <v>6.3645890570583298E-3</v>
      </c>
      <c r="L275" s="5"/>
    </row>
    <row r="276" spans="1:12" x14ac:dyDescent="0.25">
      <c r="A276" s="8" t="s">
        <v>144</v>
      </c>
      <c r="B276" s="2" t="s">
        <v>168</v>
      </c>
      <c r="C276" s="4">
        <v>7.0621673145786601E-2</v>
      </c>
      <c r="D276" s="4">
        <v>5.26685352129138E-2</v>
      </c>
      <c r="E276" s="4">
        <v>4.5294048563004501E-2</v>
      </c>
      <c r="F276" s="4">
        <v>3.0092188444530502E-2</v>
      </c>
      <c r="G276" s="4">
        <v>1.84946596387911E-2</v>
      </c>
      <c r="H276" s="4">
        <v>1.92510919591985E-2</v>
      </c>
      <c r="I276" s="4">
        <v>2.0155972960709301E-2</v>
      </c>
      <c r="J276" s="4">
        <v>1.7705959588345501E-2</v>
      </c>
      <c r="K276" s="4">
        <v>6.4609232077796003E-3</v>
      </c>
      <c r="L276" s="5"/>
    </row>
    <row r="277" spans="1:12" x14ac:dyDescent="0.25">
      <c r="A277" s="8" t="s">
        <v>144</v>
      </c>
      <c r="B277" s="2" t="s">
        <v>169</v>
      </c>
      <c r="C277" s="4">
        <v>7.0621673145786504E-2</v>
      </c>
      <c r="D277" s="4">
        <v>5.2672953545711602E-2</v>
      </c>
      <c r="E277" s="4">
        <v>4.52978990134641E-2</v>
      </c>
      <c r="F277" s="4">
        <v>3.0080243148136201E-2</v>
      </c>
      <c r="G277" s="4">
        <v>1.8479791039917801E-2</v>
      </c>
      <c r="H277" s="4">
        <v>1.91964173750786E-2</v>
      </c>
      <c r="I277" s="4">
        <v>2.0333640712973101E-2</v>
      </c>
      <c r="J277" s="4">
        <v>1.7711406170352401E-2</v>
      </c>
      <c r="K277" s="4">
        <v>6.3142835186018797E-3</v>
      </c>
      <c r="L277" s="5"/>
    </row>
    <row r="278" spans="1:12" x14ac:dyDescent="0.25">
      <c r="A278" s="8" t="s">
        <v>144</v>
      </c>
      <c r="B278" s="2" t="s">
        <v>170</v>
      </c>
      <c r="C278" s="4">
        <v>7.0621673145786504E-2</v>
      </c>
      <c r="D278" s="4">
        <v>5.2668535212913703E-2</v>
      </c>
      <c r="E278" s="4">
        <v>4.5294048563004501E-2</v>
      </c>
      <c r="F278" s="4">
        <v>3.0092188444530502E-2</v>
      </c>
      <c r="G278" s="4">
        <v>1.84946596387911E-2</v>
      </c>
      <c r="H278" s="4">
        <v>1.92510919591985E-2</v>
      </c>
      <c r="I278" s="4">
        <v>2.01559808142623E-2</v>
      </c>
      <c r="J278" s="4">
        <v>1.7709275845172401E-2</v>
      </c>
      <c r="K278" s="4">
        <v>6.4469257290805902E-3</v>
      </c>
      <c r="L278" s="5"/>
    </row>
    <row r="279" spans="1:12" x14ac:dyDescent="0.25">
      <c r="A279" s="8" t="s">
        <v>144</v>
      </c>
      <c r="B279" s="2" t="s">
        <v>171</v>
      </c>
      <c r="C279" s="4">
        <v>7.0621673145786504E-2</v>
      </c>
      <c r="D279" s="4">
        <v>5.2668535212913599E-2</v>
      </c>
      <c r="E279" s="4">
        <v>4.5294048563004501E-2</v>
      </c>
      <c r="F279" s="4">
        <v>3.0092188444530502E-2</v>
      </c>
      <c r="G279" s="4">
        <v>1.84946596387911E-2</v>
      </c>
      <c r="H279" s="4">
        <v>1.92510919591985E-2</v>
      </c>
      <c r="I279" s="4">
        <v>2.0155980814261999E-2</v>
      </c>
      <c r="J279" s="4">
        <v>1.7709275845166201E-2</v>
      </c>
      <c r="K279" s="4">
        <v>6.44692572905244E-3</v>
      </c>
      <c r="L279" s="5"/>
    </row>
    <row r="280" spans="1:12" x14ac:dyDescent="0.25">
      <c r="A280" s="8" t="s">
        <v>144</v>
      </c>
      <c r="B280" s="2" t="s">
        <v>172</v>
      </c>
      <c r="C280" s="4">
        <v>7.0621673145786504E-2</v>
      </c>
      <c r="D280" s="4">
        <v>5.2668535212913599E-2</v>
      </c>
      <c r="E280" s="4">
        <v>4.5294048563004501E-2</v>
      </c>
      <c r="F280" s="4">
        <v>3.0092188444530502E-2</v>
      </c>
      <c r="G280" s="4">
        <v>1.84946596387911E-2</v>
      </c>
      <c r="H280" s="4">
        <v>1.92510919591985E-2</v>
      </c>
      <c r="I280" s="4">
        <v>2.01559808142622E-2</v>
      </c>
      <c r="J280" s="4">
        <v>1.7709275845182799E-2</v>
      </c>
      <c r="K280" s="4">
        <v>6.4469257290295703E-3</v>
      </c>
      <c r="L280" s="5"/>
    </row>
    <row r="281" spans="1:12" x14ac:dyDescent="0.25">
      <c r="A281" s="8" t="s">
        <v>144</v>
      </c>
      <c r="B281" s="2" t="s">
        <v>173</v>
      </c>
      <c r="C281" s="4">
        <v>7.0621673145786504E-2</v>
      </c>
      <c r="D281" s="4">
        <v>5.2672953545711602E-2</v>
      </c>
      <c r="E281" s="4">
        <v>4.52978990134641E-2</v>
      </c>
      <c r="F281" s="4">
        <v>3.0080243148136201E-2</v>
      </c>
      <c r="G281" s="4">
        <v>1.8479791039917801E-2</v>
      </c>
      <c r="H281" s="4">
        <v>1.91964173750786E-2</v>
      </c>
      <c r="I281" s="4">
        <v>2.03336407129735E-2</v>
      </c>
      <c r="J281" s="4">
        <v>1.7711406170349601E-2</v>
      </c>
      <c r="K281" s="4">
        <v>6.3142835185987199E-3</v>
      </c>
      <c r="L281" s="5"/>
    </row>
    <row r="282" spans="1:12" x14ac:dyDescent="0.25">
      <c r="A282" s="8" t="s">
        <v>144</v>
      </c>
      <c r="B282" s="2" t="s">
        <v>174</v>
      </c>
      <c r="C282" s="4">
        <v>7.0621673145786504E-2</v>
      </c>
      <c r="D282" s="4">
        <v>5.2672953545711602E-2</v>
      </c>
      <c r="E282" s="4">
        <v>4.52978990134641E-2</v>
      </c>
      <c r="F282" s="4">
        <v>3.0080243148136201E-2</v>
      </c>
      <c r="G282" s="4">
        <v>1.8479791039917801E-2</v>
      </c>
      <c r="H282" s="4">
        <v>1.91964173750786E-2</v>
      </c>
      <c r="I282" s="4">
        <v>2.0333640712973299E-2</v>
      </c>
      <c r="J282" s="4">
        <v>1.7711406170351301E-2</v>
      </c>
      <c r="K282" s="4">
        <v>6.3142835186005396E-3</v>
      </c>
      <c r="L282" s="5"/>
    </row>
    <row r="283" spans="1:12" x14ac:dyDescent="0.25">
      <c r="A283" s="8" t="s">
        <v>144</v>
      </c>
      <c r="B283" s="2" t="s">
        <v>175</v>
      </c>
      <c r="C283" s="4">
        <v>7.0621673145786601E-2</v>
      </c>
      <c r="D283" s="4">
        <v>5.2672953545711602E-2</v>
      </c>
      <c r="E283" s="4">
        <v>4.52978990134641E-2</v>
      </c>
      <c r="F283" s="4">
        <v>3.0080243148136201E-2</v>
      </c>
      <c r="G283" s="4">
        <v>1.8479791039917801E-2</v>
      </c>
      <c r="H283" s="4">
        <v>1.91964173750786E-2</v>
      </c>
      <c r="I283" s="4">
        <v>2.0333640712969201E-2</v>
      </c>
      <c r="J283" s="4">
        <v>1.7711406170359299E-2</v>
      </c>
      <c r="K283" s="4">
        <v>6.3142835186117E-3</v>
      </c>
      <c r="L283" s="5"/>
    </row>
    <row r="284" spans="1:12" x14ac:dyDescent="0.25">
      <c r="A284" s="8" t="s">
        <v>144</v>
      </c>
      <c r="B284" s="2" t="s">
        <v>164</v>
      </c>
      <c r="C284" s="4">
        <v>7.0621672960761897E-2</v>
      </c>
      <c r="D284" s="4">
        <v>5.2667900614001499E-2</v>
      </c>
      <c r="E284" s="4">
        <v>4.5293490772063703E-2</v>
      </c>
      <c r="F284" s="4">
        <v>2.7863458624900899E-2</v>
      </c>
      <c r="G284" s="4">
        <v>1.85043219324681E-2</v>
      </c>
      <c r="H284" s="4">
        <v>1.94056617487697E-2</v>
      </c>
      <c r="I284" s="4">
        <v>2.0269894425075801E-2</v>
      </c>
      <c r="J284" s="4">
        <v>1.7860907731546902E-2</v>
      </c>
      <c r="K284" s="4">
        <v>6.7302286388333998E-3</v>
      </c>
      <c r="L284" s="5"/>
    </row>
    <row r="285" spans="1:12" x14ac:dyDescent="0.25">
      <c r="A285" s="8" t="s">
        <v>144</v>
      </c>
      <c r="B285" s="2" t="s">
        <v>176</v>
      </c>
      <c r="C285" s="4">
        <v>7.0621673145786504E-2</v>
      </c>
      <c r="D285" s="4">
        <v>5.2672952794825798E-2</v>
      </c>
      <c r="E285" s="4">
        <v>4.52978990134641E-2</v>
      </c>
      <c r="F285" s="4">
        <v>2.7849866331612998E-2</v>
      </c>
      <c r="G285" s="4">
        <v>1.8473002896099398E-2</v>
      </c>
      <c r="H285" s="4">
        <v>1.9217972319001801E-2</v>
      </c>
      <c r="I285" s="4">
        <v>2.02890034514344E-2</v>
      </c>
      <c r="J285" s="4">
        <v>1.7759490812292299E-2</v>
      </c>
      <c r="K285" s="4">
        <v>6.3645890570584503E-3</v>
      </c>
      <c r="L285" s="5"/>
    </row>
    <row r="286" spans="1:12" x14ac:dyDescent="0.25">
      <c r="A286" s="8" t="s">
        <v>144</v>
      </c>
      <c r="B286" s="2" t="s">
        <v>177</v>
      </c>
      <c r="C286" s="4">
        <v>7.0621673145786504E-2</v>
      </c>
      <c r="D286" s="4">
        <v>5.26685352129138E-2</v>
      </c>
      <c r="E286" s="4">
        <v>4.5294048563004501E-2</v>
      </c>
      <c r="F286" s="4">
        <v>2.7861811628007199E-2</v>
      </c>
      <c r="G286" s="4">
        <v>1.84946596387911E-2</v>
      </c>
      <c r="H286" s="4">
        <v>1.92510919591985E-2</v>
      </c>
      <c r="I286" s="4">
        <v>2.0155972960710401E-2</v>
      </c>
      <c r="J286" s="4">
        <v>1.7705959588406001E-2</v>
      </c>
      <c r="K286" s="4">
        <v>6.4609232077465599E-3</v>
      </c>
      <c r="L286" s="5"/>
    </row>
    <row r="287" spans="1:12" x14ac:dyDescent="0.25">
      <c r="A287" s="8" t="s">
        <v>144</v>
      </c>
      <c r="B287" s="2" t="s">
        <v>178</v>
      </c>
      <c r="C287" s="4">
        <v>7.0621673145786504E-2</v>
      </c>
      <c r="D287" s="4">
        <v>5.2672953545711602E-2</v>
      </c>
      <c r="E287" s="4">
        <v>4.52978990134641E-2</v>
      </c>
      <c r="F287" s="4">
        <v>2.7849866331612998E-2</v>
      </c>
      <c r="G287" s="4">
        <v>1.84797910399177E-2</v>
      </c>
      <c r="H287" s="4">
        <v>1.91964173750786E-2</v>
      </c>
      <c r="I287" s="4">
        <v>2.03336407129701E-2</v>
      </c>
      <c r="J287" s="4">
        <v>1.7711406170357699E-2</v>
      </c>
      <c r="K287" s="4">
        <v>6.3142835186094501E-3</v>
      </c>
      <c r="L287" s="5"/>
    </row>
    <row r="288" spans="1:12" x14ac:dyDescent="0.25">
      <c r="A288" s="2" t="s">
        <v>145</v>
      </c>
      <c r="B288" s="2" t="s">
        <v>166</v>
      </c>
      <c r="C288" s="4">
        <v>297.31740707944698</v>
      </c>
      <c r="D288" s="4">
        <v>272.86355425206801</v>
      </c>
      <c r="E288" s="4">
        <v>281.25474734756801</v>
      </c>
      <c r="F288" s="4">
        <v>320.72383456627301</v>
      </c>
      <c r="G288" s="4">
        <v>320.85428534007298</v>
      </c>
      <c r="H288" s="4">
        <v>317.72315374440802</v>
      </c>
      <c r="I288" s="4">
        <v>319.36456803367798</v>
      </c>
      <c r="J288" s="4">
        <v>320.405386785752</v>
      </c>
      <c r="K288" s="4">
        <v>336.39153460137402</v>
      </c>
      <c r="L288" s="4">
        <v>341.54660150623903</v>
      </c>
    </row>
    <row r="289" spans="1:12" x14ac:dyDescent="0.25">
      <c r="A289" s="8" t="s">
        <v>145</v>
      </c>
      <c r="B289" s="2" t="s">
        <v>163</v>
      </c>
      <c r="C289" s="4">
        <v>297.319147381714</v>
      </c>
      <c r="D289" s="4">
        <v>273.93114581085001</v>
      </c>
      <c r="E289" s="4">
        <v>283.24872496769501</v>
      </c>
      <c r="F289" s="4">
        <v>319.17406158317698</v>
      </c>
      <c r="G289" s="4">
        <v>306.25240827446402</v>
      </c>
      <c r="H289" s="4">
        <v>292.84396829977698</v>
      </c>
      <c r="I289" s="4">
        <v>279.38865946060702</v>
      </c>
      <c r="J289" s="4">
        <v>241.73698133267399</v>
      </c>
      <c r="K289" s="4">
        <v>248.54431331929101</v>
      </c>
      <c r="L289" s="4">
        <v>256.459476010412</v>
      </c>
    </row>
    <row r="290" spans="1:12" x14ac:dyDescent="0.25">
      <c r="A290" s="8" t="s">
        <v>145</v>
      </c>
      <c r="B290" s="2" t="s">
        <v>167</v>
      </c>
      <c r="C290" s="4">
        <v>297.31914738171298</v>
      </c>
      <c r="D290" s="4">
        <v>273.97595075719698</v>
      </c>
      <c r="E290" s="4">
        <v>283.14688336791102</v>
      </c>
      <c r="F290" s="4">
        <v>319.17946505763598</v>
      </c>
      <c r="G290" s="4">
        <v>306.19996997537601</v>
      </c>
      <c r="H290" s="4">
        <v>292.80674169586501</v>
      </c>
      <c r="I290" s="4">
        <v>281.51859144013298</v>
      </c>
      <c r="J290" s="4">
        <v>241.485922453483</v>
      </c>
      <c r="K290" s="4">
        <v>248.53632593504901</v>
      </c>
      <c r="L290" s="4">
        <v>256.47991766023398</v>
      </c>
    </row>
    <row r="291" spans="1:12" x14ac:dyDescent="0.25">
      <c r="A291" s="8" t="s">
        <v>145</v>
      </c>
      <c r="B291" s="2" t="s">
        <v>168</v>
      </c>
      <c r="C291" s="4">
        <v>297.319147381714</v>
      </c>
      <c r="D291" s="4">
        <v>273.93214301978202</v>
      </c>
      <c r="E291" s="4">
        <v>283.15343732087098</v>
      </c>
      <c r="F291" s="4">
        <v>319.17447434839403</v>
      </c>
      <c r="G291" s="4">
        <v>306.20678219137397</v>
      </c>
      <c r="H291" s="4">
        <v>292.99288153126298</v>
      </c>
      <c r="I291" s="4">
        <v>277.90001007917402</v>
      </c>
      <c r="J291" s="4">
        <v>241.89593685065401</v>
      </c>
      <c r="K291" s="4">
        <v>248.54495373988399</v>
      </c>
      <c r="L291" s="4">
        <v>256.47991766023398</v>
      </c>
    </row>
    <row r="292" spans="1:12" x14ac:dyDescent="0.25">
      <c r="A292" s="8" t="s">
        <v>145</v>
      </c>
      <c r="B292" s="2" t="s">
        <v>169</v>
      </c>
      <c r="C292" s="4">
        <v>297.319147381714</v>
      </c>
      <c r="D292" s="4">
        <v>273.93159311628199</v>
      </c>
      <c r="E292" s="4">
        <v>283.15923999594401</v>
      </c>
      <c r="F292" s="4">
        <v>319.19051981086898</v>
      </c>
      <c r="G292" s="4">
        <v>306.19996997537601</v>
      </c>
      <c r="H292" s="4">
        <v>292.13794676396498</v>
      </c>
      <c r="I292" s="4">
        <v>280.709759295487</v>
      </c>
      <c r="J292" s="4">
        <v>241.67528082941601</v>
      </c>
      <c r="K292" s="4">
        <v>248.54431331929101</v>
      </c>
      <c r="L292" s="4">
        <v>256.47991766023398</v>
      </c>
    </row>
    <row r="293" spans="1:12" x14ac:dyDescent="0.25">
      <c r="A293" s="8" t="s">
        <v>145</v>
      </c>
      <c r="B293" s="2" t="s">
        <v>170</v>
      </c>
      <c r="C293" s="4">
        <v>297.319147381714</v>
      </c>
      <c r="D293" s="4">
        <v>273.93214301978202</v>
      </c>
      <c r="E293" s="4">
        <v>283.15343732056101</v>
      </c>
      <c r="F293" s="4">
        <v>319.17447434839403</v>
      </c>
      <c r="G293" s="4">
        <v>306.20678219137397</v>
      </c>
      <c r="H293" s="4">
        <v>292.99288153126298</v>
      </c>
      <c r="I293" s="4">
        <v>277.89678759295299</v>
      </c>
      <c r="J293" s="4">
        <v>241.889238043315</v>
      </c>
      <c r="K293" s="4">
        <v>248.54526647577899</v>
      </c>
      <c r="L293" s="4">
        <v>256.479917660235</v>
      </c>
    </row>
    <row r="294" spans="1:12" x14ac:dyDescent="0.25">
      <c r="A294" s="8" t="s">
        <v>145</v>
      </c>
      <c r="B294" s="2" t="s">
        <v>171</v>
      </c>
      <c r="C294" s="4">
        <v>297.31914738171298</v>
      </c>
      <c r="D294" s="4">
        <v>273.93214301978202</v>
      </c>
      <c r="E294" s="4">
        <v>283.24715258610598</v>
      </c>
      <c r="F294" s="4">
        <v>319.20386775997002</v>
      </c>
      <c r="G294" s="4">
        <v>306.20678219137397</v>
      </c>
      <c r="H294" s="4">
        <v>292.99288153126298</v>
      </c>
      <c r="I294" s="4">
        <v>277.89678759299198</v>
      </c>
      <c r="J294" s="4">
        <v>241.88923804314501</v>
      </c>
      <c r="K294" s="4">
        <v>248.54526647577899</v>
      </c>
      <c r="L294" s="4">
        <v>256.479917660235</v>
      </c>
    </row>
    <row r="295" spans="1:12" x14ac:dyDescent="0.25">
      <c r="A295" s="8" t="s">
        <v>145</v>
      </c>
      <c r="B295" s="2" t="s">
        <v>172</v>
      </c>
      <c r="C295" s="4">
        <v>297.319147381714</v>
      </c>
      <c r="D295" s="4">
        <v>273.93316964797498</v>
      </c>
      <c r="E295" s="4">
        <v>283.19806657874398</v>
      </c>
      <c r="F295" s="4">
        <v>319.17854017244002</v>
      </c>
      <c r="G295" s="4">
        <v>306.20678219137397</v>
      </c>
      <c r="H295" s="4">
        <v>292.99288153126298</v>
      </c>
      <c r="I295" s="4">
        <v>277.89678759299602</v>
      </c>
      <c r="J295" s="4">
        <v>241.88923804314601</v>
      </c>
      <c r="K295" s="4">
        <v>248.54526647577899</v>
      </c>
      <c r="L295" s="4">
        <v>256.47991766018902</v>
      </c>
    </row>
    <row r="296" spans="1:12" x14ac:dyDescent="0.25">
      <c r="A296" s="8" t="s">
        <v>145</v>
      </c>
      <c r="B296" s="2" t="s">
        <v>173</v>
      </c>
      <c r="C296" s="4">
        <v>297.319147381714</v>
      </c>
      <c r="D296" s="4">
        <v>273.93159311628199</v>
      </c>
      <c r="E296" s="4">
        <v>283.15923999583998</v>
      </c>
      <c r="F296" s="4">
        <v>319.17466140894197</v>
      </c>
      <c r="G296" s="4">
        <v>306.19996997537601</v>
      </c>
      <c r="H296" s="4">
        <v>292.13794676396498</v>
      </c>
      <c r="I296" s="4">
        <v>280.70975929476498</v>
      </c>
      <c r="J296" s="4">
        <v>241.67528082942599</v>
      </c>
      <c r="K296" s="4">
        <v>248.54431331929101</v>
      </c>
      <c r="L296" s="4">
        <v>256.47991766023398</v>
      </c>
    </row>
    <row r="297" spans="1:12" x14ac:dyDescent="0.25">
      <c r="A297" s="8" t="s">
        <v>145</v>
      </c>
      <c r="B297" s="2" t="s">
        <v>174</v>
      </c>
      <c r="C297" s="4">
        <v>297.319147381714</v>
      </c>
      <c r="D297" s="4">
        <v>273.93159311628199</v>
      </c>
      <c r="E297" s="4">
        <v>283.15923999432403</v>
      </c>
      <c r="F297" s="4">
        <v>319.23038906540802</v>
      </c>
      <c r="G297" s="4">
        <v>306.19996997537601</v>
      </c>
      <c r="H297" s="4">
        <v>292.13794676396498</v>
      </c>
      <c r="I297" s="4">
        <v>280.70975929526497</v>
      </c>
      <c r="J297" s="4">
        <v>241.67528082941899</v>
      </c>
      <c r="K297" s="4">
        <v>248.54431331929101</v>
      </c>
      <c r="L297" s="4">
        <v>256.47991766023398</v>
      </c>
    </row>
    <row r="298" spans="1:12" x14ac:dyDescent="0.25">
      <c r="A298" s="8" t="s">
        <v>145</v>
      </c>
      <c r="B298" s="2" t="s">
        <v>175</v>
      </c>
      <c r="C298" s="4">
        <v>297.319147381714</v>
      </c>
      <c r="D298" s="4">
        <v>273.93159311628199</v>
      </c>
      <c r="E298" s="4">
        <v>283.15923999544401</v>
      </c>
      <c r="F298" s="4">
        <v>319.20812064456402</v>
      </c>
      <c r="G298" s="4">
        <v>306.19996997537601</v>
      </c>
      <c r="H298" s="4">
        <v>292.13794676396401</v>
      </c>
      <c r="I298" s="4">
        <v>280.70975929445001</v>
      </c>
      <c r="J298" s="4">
        <v>241.67528082939199</v>
      </c>
      <c r="K298" s="4">
        <v>248.54431331929101</v>
      </c>
      <c r="L298" s="4">
        <v>256.47991766023398</v>
      </c>
    </row>
    <row r="299" spans="1:12" x14ac:dyDescent="0.25">
      <c r="A299" s="8" t="s">
        <v>145</v>
      </c>
      <c r="B299" s="2" t="s">
        <v>164</v>
      </c>
      <c r="C299" s="4">
        <v>297.319147381714</v>
      </c>
      <c r="D299" s="4">
        <v>273.931145810852</v>
      </c>
      <c r="E299" s="4">
        <v>283.248724967979</v>
      </c>
      <c r="F299" s="4">
        <v>319.16811925629901</v>
      </c>
      <c r="G299" s="4">
        <v>306.25287596650099</v>
      </c>
      <c r="H299" s="4">
        <v>292.84350060773897</v>
      </c>
      <c r="I299" s="4">
        <v>279.38865946060702</v>
      </c>
      <c r="J299" s="4">
        <v>241.73698133267399</v>
      </c>
      <c r="K299" s="4">
        <v>248.54431331929101</v>
      </c>
      <c r="L299" s="4">
        <v>256.459476010412</v>
      </c>
    </row>
    <row r="300" spans="1:12" x14ac:dyDescent="0.25">
      <c r="A300" s="8" t="s">
        <v>145</v>
      </c>
      <c r="B300" s="2" t="s">
        <v>176</v>
      </c>
      <c r="C300" s="4">
        <v>297.319147381714</v>
      </c>
      <c r="D300" s="4">
        <v>273.97595075719801</v>
      </c>
      <c r="E300" s="4">
        <v>283.04520704898698</v>
      </c>
      <c r="F300" s="4">
        <v>319.17993274967398</v>
      </c>
      <c r="G300" s="4">
        <v>306.20043766741497</v>
      </c>
      <c r="H300" s="4">
        <v>292.80627400382701</v>
      </c>
      <c r="I300" s="4">
        <v>281.51859144013298</v>
      </c>
      <c r="J300" s="4">
        <v>241.485922453483</v>
      </c>
      <c r="K300" s="4">
        <v>248.53632593504901</v>
      </c>
      <c r="L300" s="4">
        <v>256.47991766023398</v>
      </c>
    </row>
    <row r="301" spans="1:12" x14ac:dyDescent="0.25">
      <c r="A301" s="8" t="s">
        <v>145</v>
      </c>
      <c r="B301" s="2" t="s">
        <v>177</v>
      </c>
      <c r="C301" s="4">
        <v>297.319147381714</v>
      </c>
      <c r="D301" s="4">
        <v>273.93214301978202</v>
      </c>
      <c r="E301" s="4">
        <v>283.25126707927501</v>
      </c>
      <c r="F301" s="4">
        <v>319.16853202151498</v>
      </c>
      <c r="G301" s="4">
        <v>306.20724988341198</v>
      </c>
      <c r="H301" s="4">
        <v>292.99241383922498</v>
      </c>
      <c r="I301" s="4">
        <v>277.90001007917402</v>
      </c>
      <c r="J301" s="4">
        <v>241.89593685040001</v>
      </c>
      <c r="K301" s="4">
        <v>248.54495373988399</v>
      </c>
      <c r="L301" s="4">
        <v>256.47991766023301</v>
      </c>
    </row>
    <row r="302" spans="1:12" x14ac:dyDescent="0.25">
      <c r="A302" s="8" t="s">
        <v>145</v>
      </c>
      <c r="B302" s="2" t="s">
        <v>178</v>
      </c>
      <c r="C302" s="4">
        <v>297.319147381714</v>
      </c>
      <c r="D302" s="4">
        <v>273.93159311628199</v>
      </c>
      <c r="E302" s="4">
        <v>283.15923999583498</v>
      </c>
      <c r="F302" s="4">
        <v>319.23085675744602</v>
      </c>
      <c r="G302" s="4">
        <v>306.20043766741497</v>
      </c>
      <c r="H302" s="4">
        <v>292.13747907192601</v>
      </c>
      <c r="I302" s="4">
        <v>280.70975929472797</v>
      </c>
      <c r="J302" s="4">
        <v>241.67528082942701</v>
      </c>
      <c r="K302" s="4">
        <v>248.54431331929101</v>
      </c>
      <c r="L302" s="4">
        <v>256.47991766023398</v>
      </c>
    </row>
    <row r="303" spans="1:12" x14ac:dyDescent="0.25">
      <c r="A303" s="2" t="s">
        <v>146</v>
      </c>
      <c r="B303" s="2" t="s">
        <v>166</v>
      </c>
      <c r="C303" s="4">
        <v>47.099081216877799</v>
      </c>
      <c r="D303" s="4">
        <v>37.224368999835299</v>
      </c>
      <c r="E303" s="4">
        <v>35.4626131022412</v>
      </c>
      <c r="F303" s="4">
        <v>31.557343262864499</v>
      </c>
      <c r="G303" s="4">
        <v>27.647510648557201</v>
      </c>
      <c r="H303" s="4">
        <v>27.4635607335339</v>
      </c>
      <c r="I303" s="4">
        <v>28.207711363512001</v>
      </c>
      <c r="J303" s="4">
        <v>28.9983726206368</v>
      </c>
      <c r="K303" s="4">
        <v>29.822299221886102</v>
      </c>
      <c r="L303" s="4">
        <v>29.128588025424399</v>
      </c>
    </row>
    <row r="304" spans="1:12" x14ac:dyDescent="0.25">
      <c r="A304" s="8" t="s">
        <v>146</v>
      </c>
      <c r="B304" s="2" t="s">
        <v>163</v>
      </c>
      <c r="C304" s="4">
        <v>47.099088681288897</v>
      </c>
      <c r="D304" s="4">
        <v>36.655754721581197</v>
      </c>
      <c r="E304" s="4">
        <v>34.535163204436898</v>
      </c>
      <c r="F304" s="4">
        <v>30.8203713088844</v>
      </c>
      <c r="G304" s="4">
        <v>26.793578333971801</v>
      </c>
      <c r="H304" s="4">
        <v>26.689028954244101</v>
      </c>
      <c r="I304" s="4">
        <v>27.0696308418797</v>
      </c>
      <c r="J304" s="4">
        <v>24.9370989843374</v>
      </c>
      <c r="K304" s="4">
        <v>18.148244223860502</v>
      </c>
      <c r="L304" s="4">
        <v>11.3827345572707</v>
      </c>
    </row>
    <row r="305" spans="1:12" x14ac:dyDescent="0.25">
      <c r="A305" s="8" t="s">
        <v>146</v>
      </c>
      <c r="B305" s="2" t="s">
        <v>167</v>
      </c>
      <c r="C305" s="4">
        <v>47.099088680497701</v>
      </c>
      <c r="D305" s="4">
        <v>36.658177688797203</v>
      </c>
      <c r="E305" s="4">
        <v>34.535664477828199</v>
      </c>
      <c r="F305" s="4">
        <v>30.8121890622885</v>
      </c>
      <c r="G305" s="4">
        <v>26.780906229582801</v>
      </c>
      <c r="H305" s="4">
        <v>26.657095777721199</v>
      </c>
      <c r="I305" s="4">
        <v>27.0825028264248</v>
      </c>
      <c r="J305" s="4">
        <v>25.014648281431199</v>
      </c>
      <c r="K305" s="4">
        <v>18.0140178526709</v>
      </c>
      <c r="L305" s="4">
        <v>11.3930837510981</v>
      </c>
    </row>
    <row r="306" spans="1:12" x14ac:dyDescent="0.25">
      <c r="A306" s="8" t="s">
        <v>146</v>
      </c>
      <c r="B306" s="2" t="s">
        <v>168</v>
      </c>
      <c r="C306" s="4">
        <v>47.099088680497601</v>
      </c>
      <c r="D306" s="4">
        <v>36.655739294955801</v>
      </c>
      <c r="E306" s="4">
        <v>34.531465318154702</v>
      </c>
      <c r="F306" s="4">
        <v>30.816677875042199</v>
      </c>
      <c r="G306" s="4">
        <v>26.797995628512801</v>
      </c>
      <c r="H306" s="4">
        <v>26.6567063363545</v>
      </c>
      <c r="I306" s="4">
        <v>27.044787946505</v>
      </c>
      <c r="J306" s="4">
        <v>24.823940933409101</v>
      </c>
      <c r="K306" s="4">
        <v>17.9840169833566</v>
      </c>
      <c r="L306" s="4">
        <v>11.4902515285945</v>
      </c>
    </row>
    <row r="307" spans="1:12" x14ac:dyDescent="0.25">
      <c r="A307" s="8" t="s">
        <v>146</v>
      </c>
      <c r="B307" s="2" t="s">
        <v>169</v>
      </c>
      <c r="C307" s="4">
        <v>47.099088680497601</v>
      </c>
      <c r="D307" s="4">
        <v>36.661895552309502</v>
      </c>
      <c r="E307" s="4">
        <v>34.535923392729202</v>
      </c>
      <c r="F307" s="4">
        <v>30.812483345269001</v>
      </c>
      <c r="G307" s="4">
        <v>26.784523634691599</v>
      </c>
      <c r="H307" s="4">
        <v>26.644913098238199</v>
      </c>
      <c r="I307" s="4">
        <v>27.094207316285399</v>
      </c>
      <c r="J307" s="4">
        <v>24.918804908359899</v>
      </c>
      <c r="K307" s="4">
        <v>17.905385957344301</v>
      </c>
      <c r="L307" s="4">
        <v>11.3829493464258</v>
      </c>
    </row>
    <row r="308" spans="1:12" x14ac:dyDescent="0.25">
      <c r="A308" s="8" t="s">
        <v>146</v>
      </c>
      <c r="B308" s="2" t="s">
        <v>170</v>
      </c>
      <c r="C308" s="4">
        <v>47.099088680497601</v>
      </c>
      <c r="D308" s="4">
        <v>36.655739294955801</v>
      </c>
      <c r="E308" s="4">
        <v>34.534512345711299</v>
      </c>
      <c r="F308" s="4">
        <v>30.819474795530802</v>
      </c>
      <c r="G308" s="4">
        <v>26.798031297252599</v>
      </c>
      <c r="H308" s="4">
        <v>26.659648228963501</v>
      </c>
      <c r="I308" s="4">
        <v>27.0478219480398</v>
      </c>
      <c r="J308" s="4">
        <v>24.831372784040699</v>
      </c>
      <c r="K308" s="4">
        <v>17.980404956406002</v>
      </c>
      <c r="L308" s="4">
        <v>11.494811812084301</v>
      </c>
    </row>
    <row r="309" spans="1:12" x14ac:dyDescent="0.25">
      <c r="A309" s="8" t="s">
        <v>146</v>
      </c>
      <c r="B309" s="2" t="s">
        <v>171</v>
      </c>
      <c r="C309" s="4">
        <v>47.099088680497601</v>
      </c>
      <c r="D309" s="4">
        <v>36.655739294955801</v>
      </c>
      <c r="E309" s="4">
        <v>34.534929230000401</v>
      </c>
      <c r="F309" s="4">
        <v>30.8195828525411</v>
      </c>
      <c r="G309" s="4">
        <v>26.7980312972498</v>
      </c>
      <c r="H309" s="4">
        <v>26.659648228960702</v>
      </c>
      <c r="I309" s="4">
        <v>27.0478219480372</v>
      </c>
      <c r="J309" s="4">
        <v>24.8313727840453</v>
      </c>
      <c r="K309" s="4">
        <v>17.980404956406701</v>
      </c>
      <c r="L309" s="4">
        <v>11.494811812054101</v>
      </c>
    </row>
    <row r="310" spans="1:12" x14ac:dyDescent="0.25">
      <c r="A310" s="8" t="s">
        <v>146</v>
      </c>
      <c r="B310" s="2" t="s">
        <v>172</v>
      </c>
      <c r="C310" s="4">
        <v>47.099088680497601</v>
      </c>
      <c r="D310" s="4">
        <v>36.655739294955801</v>
      </c>
      <c r="E310" s="4">
        <v>34.534709200426498</v>
      </c>
      <c r="F310" s="4">
        <v>30.8194747955305</v>
      </c>
      <c r="G310" s="4">
        <v>26.798031297252301</v>
      </c>
      <c r="H310" s="4">
        <v>26.659648228963199</v>
      </c>
      <c r="I310" s="4">
        <v>27.047821948040301</v>
      </c>
      <c r="J310" s="4">
        <v>24.831372784080799</v>
      </c>
      <c r="K310" s="4">
        <v>17.980404956426</v>
      </c>
      <c r="L310" s="4">
        <v>11.494811812079201</v>
      </c>
    </row>
    <row r="311" spans="1:12" x14ac:dyDescent="0.25">
      <c r="A311" s="8" t="s">
        <v>146</v>
      </c>
      <c r="B311" s="2" t="s">
        <v>173</v>
      </c>
      <c r="C311" s="4">
        <v>47.099088680497601</v>
      </c>
      <c r="D311" s="4">
        <v>36.661895552310298</v>
      </c>
      <c r="E311" s="4">
        <v>34.535923392729202</v>
      </c>
      <c r="F311" s="4">
        <v>30.812420522442601</v>
      </c>
      <c r="G311" s="4">
        <v>26.784523634691599</v>
      </c>
      <c r="H311" s="4">
        <v>26.644913098238298</v>
      </c>
      <c r="I311" s="4">
        <v>27.094207316285399</v>
      </c>
      <c r="J311" s="4">
        <v>24.918804908355099</v>
      </c>
      <c r="K311" s="4">
        <v>17.905385957339401</v>
      </c>
      <c r="L311" s="4">
        <v>11.3829493464231</v>
      </c>
    </row>
    <row r="312" spans="1:12" x14ac:dyDescent="0.25">
      <c r="A312" s="8" t="s">
        <v>146</v>
      </c>
      <c r="B312" s="2" t="s">
        <v>174</v>
      </c>
      <c r="C312" s="4">
        <v>47.099088680497601</v>
      </c>
      <c r="D312" s="4">
        <v>36.661895552310803</v>
      </c>
      <c r="E312" s="4">
        <v>34.535923392729799</v>
      </c>
      <c r="F312" s="4">
        <v>30.812616795478601</v>
      </c>
      <c r="G312" s="4">
        <v>26.784523634691901</v>
      </c>
      <c r="H312" s="4">
        <v>26.6449130982387</v>
      </c>
      <c r="I312" s="4">
        <v>27.0942073162859</v>
      </c>
      <c r="J312" s="4">
        <v>24.918804908358901</v>
      </c>
      <c r="K312" s="4">
        <v>17.905385957343299</v>
      </c>
      <c r="L312" s="4">
        <v>11.382949346425599</v>
      </c>
    </row>
    <row r="313" spans="1:12" x14ac:dyDescent="0.25">
      <c r="A313" s="8" t="s">
        <v>146</v>
      </c>
      <c r="B313" s="2" t="s">
        <v>175</v>
      </c>
      <c r="C313" s="4">
        <v>47.099088680497601</v>
      </c>
      <c r="D313" s="4">
        <v>36.6618955523113</v>
      </c>
      <c r="E313" s="4">
        <v>34.535923392729401</v>
      </c>
      <c r="F313" s="4">
        <v>30.8125337943418</v>
      </c>
      <c r="G313" s="4">
        <v>26.784523634691698</v>
      </c>
      <c r="H313" s="4">
        <v>26.644913098238401</v>
      </c>
      <c r="I313" s="4">
        <v>27.094207316285502</v>
      </c>
      <c r="J313" s="4">
        <v>24.918804908355199</v>
      </c>
      <c r="K313" s="4">
        <v>17.905385957341402</v>
      </c>
      <c r="L313" s="4">
        <v>11.382949346422301</v>
      </c>
    </row>
    <row r="314" spans="1:12" x14ac:dyDescent="0.25">
      <c r="A314" s="8" t="s">
        <v>146</v>
      </c>
      <c r="B314" s="2" t="s">
        <v>164</v>
      </c>
      <c r="C314" s="4">
        <v>47.099088681288897</v>
      </c>
      <c r="D314" s="4">
        <v>36.655754721581197</v>
      </c>
      <c r="E314" s="4">
        <v>34.535163204436998</v>
      </c>
      <c r="F314" s="4">
        <v>30.8203474168062</v>
      </c>
      <c r="G314" s="4">
        <v>26.793578333971901</v>
      </c>
      <c r="H314" s="4">
        <v>26.689028954244101</v>
      </c>
      <c r="I314" s="4">
        <v>27.069630841880102</v>
      </c>
      <c r="J314" s="4">
        <v>24.937098984340299</v>
      </c>
      <c r="K314" s="4">
        <v>18.148244223863198</v>
      </c>
      <c r="L314" s="4">
        <v>11.382734557271901</v>
      </c>
    </row>
    <row r="315" spans="1:12" x14ac:dyDescent="0.25">
      <c r="A315" s="8" t="s">
        <v>146</v>
      </c>
      <c r="B315" s="2" t="s">
        <v>176</v>
      </c>
      <c r="C315" s="4">
        <v>47.099088680497601</v>
      </c>
      <c r="D315" s="4">
        <v>36.658177688853698</v>
      </c>
      <c r="E315" s="4">
        <v>34.535212742433401</v>
      </c>
      <c r="F315" s="4">
        <v>30.8121890622885</v>
      </c>
      <c r="G315" s="4">
        <v>26.780906229582801</v>
      </c>
      <c r="H315" s="4">
        <v>26.657095777721199</v>
      </c>
      <c r="I315" s="4">
        <v>27.0825028264248</v>
      </c>
      <c r="J315" s="4">
        <v>25.014648281431501</v>
      </c>
      <c r="K315" s="4">
        <v>18.014017852671198</v>
      </c>
      <c r="L315" s="4">
        <v>11.3930837510567</v>
      </c>
    </row>
    <row r="316" spans="1:12" x14ac:dyDescent="0.25">
      <c r="A316" s="8" t="s">
        <v>146</v>
      </c>
      <c r="B316" s="2" t="s">
        <v>177</v>
      </c>
      <c r="C316" s="4">
        <v>47.099088680497601</v>
      </c>
      <c r="D316" s="4">
        <v>36.655739294955801</v>
      </c>
      <c r="E316" s="4">
        <v>34.531917053545598</v>
      </c>
      <c r="F316" s="4">
        <v>30.8166539829604</v>
      </c>
      <c r="G316" s="4">
        <v>26.797995628512499</v>
      </c>
      <c r="H316" s="4">
        <v>26.656706336350801</v>
      </c>
      <c r="I316" s="4">
        <v>27.0447879465043</v>
      </c>
      <c r="J316" s="4">
        <v>24.8239409335606</v>
      </c>
      <c r="K316" s="4">
        <v>17.984016983506901</v>
      </c>
      <c r="L316" s="4">
        <v>11.490251528686301</v>
      </c>
    </row>
    <row r="317" spans="1:12" x14ac:dyDescent="0.25">
      <c r="A317" s="8" t="s">
        <v>146</v>
      </c>
      <c r="B317" s="2" t="s">
        <v>178</v>
      </c>
      <c r="C317" s="4">
        <v>47.099088680497601</v>
      </c>
      <c r="D317" s="4">
        <v>36.661895552311201</v>
      </c>
      <c r="E317" s="4">
        <v>34.535923392729202</v>
      </c>
      <c r="F317" s="4">
        <v>30.8126167954781</v>
      </c>
      <c r="G317" s="4">
        <v>26.784523634691698</v>
      </c>
      <c r="H317" s="4">
        <v>26.644913098238199</v>
      </c>
      <c r="I317" s="4">
        <v>27.094207316285399</v>
      </c>
      <c r="J317" s="4">
        <v>24.918804908356002</v>
      </c>
      <c r="K317" s="4">
        <v>17.905385957341799</v>
      </c>
      <c r="L317" s="4">
        <v>11.382949346422899</v>
      </c>
    </row>
    <row r="318" spans="1:12" x14ac:dyDescent="0.25">
      <c r="A318" s="2" t="s">
        <v>147</v>
      </c>
      <c r="B318" s="2" t="s">
        <v>166</v>
      </c>
      <c r="C318" s="4">
        <v>291.01003888291098</v>
      </c>
      <c r="D318" s="4">
        <v>281.88451425364298</v>
      </c>
      <c r="E318" s="4">
        <v>288.84253172601001</v>
      </c>
      <c r="F318" s="4">
        <v>332.09872807483401</v>
      </c>
      <c r="G318" s="4">
        <v>295.70184044110999</v>
      </c>
      <c r="H318" s="4">
        <v>262.99901035252799</v>
      </c>
      <c r="I318" s="4">
        <v>237.477912512535</v>
      </c>
      <c r="J318" s="4">
        <v>212.73834687561799</v>
      </c>
      <c r="K318" s="4">
        <v>190.42580339466599</v>
      </c>
      <c r="L318" s="4">
        <v>169.045810941844</v>
      </c>
    </row>
    <row r="319" spans="1:12" x14ac:dyDescent="0.25">
      <c r="A319" s="8" t="s">
        <v>147</v>
      </c>
      <c r="B319" s="2" t="s">
        <v>163</v>
      </c>
      <c r="C319" s="4">
        <v>291.01003888291098</v>
      </c>
      <c r="D319" s="4">
        <v>281.88412563044102</v>
      </c>
      <c r="E319" s="4">
        <v>288.84009001737797</v>
      </c>
      <c r="F319" s="4">
        <v>332.08765936055499</v>
      </c>
      <c r="G319" s="4">
        <v>295.68272163211401</v>
      </c>
      <c r="H319" s="4">
        <v>262.934657169746</v>
      </c>
      <c r="I319" s="4">
        <v>237.43417460587099</v>
      </c>
      <c r="J319" s="4">
        <v>212.62835554086899</v>
      </c>
      <c r="K319" s="4">
        <v>190.31230979343701</v>
      </c>
      <c r="L319" s="4">
        <v>168.88062706125999</v>
      </c>
    </row>
    <row r="320" spans="1:12" x14ac:dyDescent="0.25">
      <c r="A320" s="8" t="s">
        <v>147</v>
      </c>
      <c r="B320" s="2" t="s">
        <v>167</v>
      </c>
      <c r="C320" s="4">
        <v>291.01003888291098</v>
      </c>
      <c r="D320" s="4">
        <v>281.88412563044102</v>
      </c>
      <c r="E320" s="4">
        <v>288.84009001737797</v>
      </c>
      <c r="F320" s="4">
        <v>332.08765936055403</v>
      </c>
      <c r="G320" s="4">
        <v>295.68272163211401</v>
      </c>
      <c r="H320" s="4">
        <v>262.934657169746</v>
      </c>
      <c r="I320" s="4">
        <v>237.43153682751</v>
      </c>
      <c r="J320" s="4">
        <v>212.62555761884801</v>
      </c>
      <c r="K320" s="4">
        <v>190.30951187141599</v>
      </c>
      <c r="L320" s="4">
        <v>168.88062706125999</v>
      </c>
    </row>
    <row r="321" spans="1:12" x14ac:dyDescent="0.25">
      <c r="A321" s="8" t="s">
        <v>147</v>
      </c>
      <c r="B321" s="2" t="s">
        <v>168</v>
      </c>
      <c r="C321" s="4">
        <v>291.01003888291098</v>
      </c>
      <c r="D321" s="4">
        <v>281.88412563044102</v>
      </c>
      <c r="E321" s="4">
        <v>288.84009001737701</v>
      </c>
      <c r="F321" s="4">
        <v>332.08765936055403</v>
      </c>
      <c r="G321" s="4">
        <v>295.68275274028002</v>
      </c>
      <c r="H321" s="4">
        <v>262.93469027813097</v>
      </c>
      <c r="I321" s="4">
        <v>237.43420771425599</v>
      </c>
      <c r="J321" s="4">
        <v>212.628438304231</v>
      </c>
      <c r="K321" s="4">
        <v>190.31235944841401</v>
      </c>
      <c r="L321" s="4">
        <v>168.879935137183</v>
      </c>
    </row>
    <row r="322" spans="1:12" x14ac:dyDescent="0.25">
      <c r="A322" s="8" t="s">
        <v>147</v>
      </c>
      <c r="B322" s="2" t="s">
        <v>169</v>
      </c>
      <c r="C322" s="4">
        <v>291.01003888291098</v>
      </c>
      <c r="D322" s="4">
        <v>281.88412563044102</v>
      </c>
      <c r="E322" s="4">
        <v>288.84009001737701</v>
      </c>
      <c r="F322" s="4">
        <v>332.08765936055403</v>
      </c>
      <c r="G322" s="4">
        <v>295.68272163211401</v>
      </c>
      <c r="H322" s="4">
        <v>262.934657169746</v>
      </c>
      <c r="I322" s="4">
        <v>237.43417460587099</v>
      </c>
      <c r="J322" s="4">
        <v>212.62835554086899</v>
      </c>
      <c r="K322" s="4">
        <v>190.31230979343701</v>
      </c>
      <c r="L322" s="4">
        <v>168.88062706125999</v>
      </c>
    </row>
    <row r="323" spans="1:12" x14ac:dyDescent="0.25">
      <c r="A323" s="8" t="s">
        <v>147</v>
      </c>
      <c r="B323" s="2" t="s">
        <v>170</v>
      </c>
      <c r="C323" s="4">
        <v>291.01003888291098</v>
      </c>
      <c r="D323" s="4">
        <v>281.88412563044102</v>
      </c>
      <c r="E323" s="4">
        <v>288.84009001737701</v>
      </c>
      <c r="F323" s="4">
        <v>332.08765936055403</v>
      </c>
      <c r="G323" s="4">
        <v>295.68275274028002</v>
      </c>
      <c r="H323" s="4">
        <v>262.93469027813097</v>
      </c>
      <c r="I323" s="4">
        <v>237.43420771425599</v>
      </c>
      <c r="J323" s="4">
        <v>212.628438304231</v>
      </c>
      <c r="K323" s="4">
        <v>190.31235944841401</v>
      </c>
      <c r="L323" s="4">
        <v>168.879935137183</v>
      </c>
    </row>
    <row r="324" spans="1:12" x14ac:dyDescent="0.25">
      <c r="A324" s="8" t="s">
        <v>147</v>
      </c>
      <c r="B324" s="2" t="s">
        <v>171</v>
      </c>
      <c r="C324" s="4">
        <v>291.01003888291098</v>
      </c>
      <c r="D324" s="4">
        <v>281.88412563044102</v>
      </c>
      <c r="E324" s="4">
        <v>288.84009001737701</v>
      </c>
      <c r="F324" s="4">
        <v>332.08765936055403</v>
      </c>
      <c r="G324" s="4">
        <v>295.68275274028002</v>
      </c>
      <c r="H324" s="4">
        <v>262.93469027813097</v>
      </c>
      <c r="I324" s="4">
        <v>237.43420771425599</v>
      </c>
      <c r="J324" s="4">
        <v>212.628438304231</v>
      </c>
      <c r="K324" s="4">
        <v>190.31235944841401</v>
      </c>
      <c r="L324" s="4">
        <v>168.879935137183</v>
      </c>
    </row>
    <row r="325" spans="1:12" x14ac:dyDescent="0.25">
      <c r="A325" s="8" t="s">
        <v>147</v>
      </c>
      <c r="B325" s="2" t="s">
        <v>172</v>
      </c>
      <c r="C325" s="4">
        <v>291.01003888291098</v>
      </c>
      <c r="D325" s="4">
        <v>281.88412563044102</v>
      </c>
      <c r="E325" s="4">
        <v>288.84009001737701</v>
      </c>
      <c r="F325" s="4">
        <v>332.08765936055403</v>
      </c>
      <c r="G325" s="4">
        <v>295.68275274028002</v>
      </c>
      <c r="H325" s="4">
        <v>262.93469027813097</v>
      </c>
      <c r="I325" s="4">
        <v>237.43420771425599</v>
      </c>
      <c r="J325" s="4">
        <v>212.628438304231</v>
      </c>
      <c r="K325" s="4">
        <v>190.31235944841401</v>
      </c>
      <c r="L325" s="4">
        <v>168.879935137183</v>
      </c>
    </row>
    <row r="326" spans="1:12" x14ac:dyDescent="0.25">
      <c r="A326" s="8" t="s">
        <v>147</v>
      </c>
      <c r="B326" s="2" t="s">
        <v>173</v>
      </c>
      <c r="C326" s="4">
        <v>291.01003888291098</v>
      </c>
      <c r="D326" s="4">
        <v>281.88412563044102</v>
      </c>
      <c r="E326" s="4">
        <v>288.84009001737701</v>
      </c>
      <c r="F326" s="4">
        <v>332.08765936055403</v>
      </c>
      <c r="G326" s="4">
        <v>295.68272163211401</v>
      </c>
      <c r="H326" s="4">
        <v>262.934657169746</v>
      </c>
      <c r="I326" s="4">
        <v>237.43417460587099</v>
      </c>
      <c r="J326" s="4">
        <v>212.62835554086899</v>
      </c>
      <c r="K326" s="4">
        <v>190.31230979343701</v>
      </c>
      <c r="L326" s="4">
        <v>168.88062706125999</v>
      </c>
    </row>
    <row r="327" spans="1:12" x14ac:dyDescent="0.25">
      <c r="A327" s="8" t="s">
        <v>147</v>
      </c>
      <c r="B327" s="2" t="s">
        <v>174</v>
      </c>
      <c r="C327" s="4">
        <v>291.01003888291098</v>
      </c>
      <c r="D327" s="4">
        <v>281.88412563044102</v>
      </c>
      <c r="E327" s="4">
        <v>288.84009001737701</v>
      </c>
      <c r="F327" s="4">
        <v>332.08765936055403</v>
      </c>
      <c r="G327" s="4">
        <v>295.68272163211401</v>
      </c>
      <c r="H327" s="4">
        <v>262.934657169746</v>
      </c>
      <c r="I327" s="4">
        <v>237.43417460587099</v>
      </c>
      <c r="J327" s="4">
        <v>212.62835554086899</v>
      </c>
      <c r="K327" s="4">
        <v>190.31230979343701</v>
      </c>
      <c r="L327" s="4">
        <v>168.88062706125999</v>
      </c>
    </row>
    <row r="328" spans="1:12" x14ac:dyDescent="0.25">
      <c r="A328" s="8" t="s">
        <v>147</v>
      </c>
      <c r="B328" s="2" t="s">
        <v>175</v>
      </c>
      <c r="C328" s="4">
        <v>291.01003888291098</v>
      </c>
      <c r="D328" s="4">
        <v>281.88412563044102</v>
      </c>
      <c r="E328" s="4">
        <v>288.84009001737701</v>
      </c>
      <c r="F328" s="4">
        <v>332.08765936055403</v>
      </c>
      <c r="G328" s="4">
        <v>295.68272163211401</v>
      </c>
      <c r="H328" s="4">
        <v>262.934657169746</v>
      </c>
      <c r="I328" s="4">
        <v>237.43417460587099</v>
      </c>
      <c r="J328" s="4">
        <v>212.62835554086899</v>
      </c>
      <c r="K328" s="4">
        <v>190.31230979343701</v>
      </c>
      <c r="L328" s="4">
        <v>168.88062706125999</v>
      </c>
    </row>
    <row r="329" spans="1:12" x14ac:dyDescent="0.25">
      <c r="A329" s="8" t="s">
        <v>147</v>
      </c>
      <c r="B329" s="2" t="s">
        <v>164</v>
      </c>
      <c r="C329" s="4">
        <v>291.01003888291098</v>
      </c>
      <c r="D329" s="4">
        <v>281.88412563044102</v>
      </c>
      <c r="E329" s="4">
        <v>288.84009001737701</v>
      </c>
      <c r="F329" s="4">
        <v>332.08765936055403</v>
      </c>
      <c r="G329" s="4">
        <v>295.68272163211401</v>
      </c>
      <c r="H329" s="4">
        <v>262.934657169746</v>
      </c>
      <c r="I329" s="4">
        <v>237.43417460587099</v>
      </c>
      <c r="J329" s="4">
        <v>212.62835554086899</v>
      </c>
      <c r="K329" s="4">
        <v>190.31230979343701</v>
      </c>
      <c r="L329" s="4">
        <v>168.88062706125999</v>
      </c>
    </row>
    <row r="330" spans="1:12" x14ac:dyDescent="0.25">
      <c r="A330" s="8" t="s">
        <v>147</v>
      </c>
      <c r="B330" s="2" t="s">
        <v>176</v>
      </c>
      <c r="C330" s="4">
        <v>291.01003888291098</v>
      </c>
      <c r="D330" s="4">
        <v>281.88412563044102</v>
      </c>
      <c r="E330" s="4">
        <v>288.84009001737701</v>
      </c>
      <c r="F330" s="4">
        <v>332.08765936055403</v>
      </c>
      <c r="G330" s="4">
        <v>295.68272163211401</v>
      </c>
      <c r="H330" s="4">
        <v>262.934657169746</v>
      </c>
      <c r="I330" s="4">
        <v>237.43153682751</v>
      </c>
      <c r="J330" s="4">
        <v>212.62555761884801</v>
      </c>
      <c r="K330" s="4">
        <v>190.30951187141599</v>
      </c>
      <c r="L330" s="4">
        <v>168.88062706125999</v>
      </c>
    </row>
    <row r="331" spans="1:12" x14ac:dyDescent="0.25">
      <c r="A331" s="8" t="s">
        <v>147</v>
      </c>
      <c r="B331" s="2" t="s">
        <v>177</v>
      </c>
      <c r="C331" s="4">
        <v>291.01003888291098</v>
      </c>
      <c r="D331" s="4">
        <v>281.88412563044102</v>
      </c>
      <c r="E331" s="4">
        <v>288.84009001737701</v>
      </c>
      <c r="F331" s="4">
        <v>332.08765936055403</v>
      </c>
      <c r="G331" s="4">
        <v>295.68275274028002</v>
      </c>
      <c r="H331" s="4">
        <v>262.93469027813097</v>
      </c>
      <c r="I331" s="4">
        <v>237.43420771425599</v>
      </c>
      <c r="J331" s="4">
        <v>212.628438304231</v>
      </c>
      <c r="K331" s="4">
        <v>190.31235944841401</v>
      </c>
      <c r="L331" s="4">
        <v>168.879935137183</v>
      </c>
    </row>
    <row r="332" spans="1:12" x14ac:dyDescent="0.25">
      <c r="A332" s="8" t="s">
        <v>147</v>
      </c>
      <c r="B332" s="2" t="s">
        <v>178</v>
      </c>
      <c r="C332" s="4">
        <v>291.01003888291098</v>
      </c>
      <c r="D332" s="4">
        <v>281.88412563044102</v>
      </c>
      <c r="E332" s="4">
        <v>288.84009001737701</v>
      </c>
      <c r="F332" s="4">
        <v>332.08765936055403</v>
      </c>
      <c r="G332" s="4">
        <v>295.68272163211401</v>
      </c>
      <c r="H332" s="4">
        <v>262.934657169746</v>
      </c>
      <c r="I332" s="4">
        <v>237.43417460587099</v>
      </c>
      <c r="J332" s="4">
        <v>212.62835554086899</v>
      </c>
      <c r="K332" s="4">
        <v>190.31230979343701</v>
      </c>
      <c r="L332" s="4">
        <v>168.88062706125999</v>
      </c>
    </row>
    <row r="333" spans="1:12" x14ac:dyDescent="0.25">
      <c r="A333" s="2" t="s">
        <v>148</v>
      </c>
      <c r="B333" s="2" t="s">
        <v>166</v>
      </c>
      <c r="C333" s="4">
        <v>3245.6069976398599</v>
      </c>
      <c r="D333" s="4">
        <v>3008.4609952153901</v>
      </c>
      <c r="E333" s="4">
        <v>2485.8922358743098</v>
      </c>
      <c r="F333" s="4">
        <v>1769.4746511036401</v>
      </c>
      <c r="G333" s="4">
        <v>1555.01813393254</v>
      </c>
      <c r="H333" s="4">
        <v>1400.31328878198</v>
      </c>
      <c r="I333" s="4">
        <v>1195.9870041977099</v>
      </c>
      <c r="J333" s="4">
        <v>964.49222316211899</v>
      </c>
      <c r="K333" s="4">
        <v>884.43758970647798</v>
      </c>
      <c r="L333" s="4">
        <v>805.69072627363096</v>
      </c>
    </row>
    <row r="334" spans="1:12" x14ac:dyDescent="0.25">
      <c r="A334" s="8" t="s">
        <v>148</v>
      </c>
      <c r="B334" s="2" t="s">
        <v>163</v>
      </c>
      <c r="C334" s="4">
        <v>3243.4329805911102</v>
      </c>
      <c r="D334" s="4">
        <v>3006.8870668416198</v>
      </c>
      <c r="E334" s="4">
        <v>2483.4942298115302</v>
      </c>
      <c r="F334" s="4">
        <v>1778.29042557503</v>
      </c>
      <c r="G334" s="4">
        <v>881.74262757399197</v>
      </c>
      <c r="H334" s="4">
        <v>702.425562792915</v>
      </c>
      <c r="I334" s="4">
        <v>723.62525413033097</v>
      </c>
      <c r="J334" s="4">
        <v>905.09458992295197</v>
      </c>
      <c r="K334" s="4">
        <v>942.88290912105401</v>
      </c>
      <c r="L334" s="4">
        <v>812.75511582709305</v>
      </c>
    </row>
    <row r="335" spans="1:12" x14ac:dyDescent="0.25">
      <c r="A335" s="8" t="s">
        <v>148</v>
      </c>
      <c r="B335" s="2" t="s">
        <v>167</v>
      </c>
      <c r="C335" s="4">
        <v>3243.37331125745</v>
      </c>
      <c r="D335" s="4">
        <v>3006.8308370017498</v>
      </c>
      <c r="E335" s="4">
        <v>2483.5077790074702</v>
      </c>
      <c r="F335" s="4">
        <v>1776.5049126481399</v>
      </c>
      <c r="G335" s="4">
        <v>882.88413041201397</v>
      </c>
      <c r="H335" s="4">
        <v>706.27866132711995</v>
      </c>
      <c r="I335" s="4">
        <v>728.01134169442901</v>
      </c>
      <c r="J335" s="4">
        <v>914.23165786880202</v>
      </c>
      <c r="K335" s="4">
        <v>947.57439870568703</v>
      </c>
      <c r="L335" s="4">
        <v>836.58677611508199</v>
      </c>
    </row>
    <row r="336" spans="1:12" x14ac:dyDescent="0.25">
      <c r="A336" s="8" t="s">
        <v>148</v>
      </c>
      <c r="B336" s="2" t="s">
        <v>168</v>
      </c>
      <c r="C336" s="4">
        <v>3243.4329795325998</v>
      </c>
      <c r="D336" s="4">
        <v>3006.8869490003099</v>
      </c>
      <c r="E336" s="4">
        <v>2483.48202736659</v>
      </c>
      <c r="F336" s="4">
        <v>1778.0649237408199</v>
      </c>
      <c r="G336" s="4">
        <v>884.35161063360101</v>
      </c>
      <c r="H336" s="4">
        <v>704.89738777090497</v>
      </c>
      <c r="I336" s="4">
        <v>727.19314194664105</v>
      </c>
      <c r="J336" s="4">
        <v>906.38630128334</v>
      </c>
      <c r="K336" s="4">
        <v>946.35891989684103</v>
      </c>
      <c r="L336" s="4">
        <v>811.58849922612001</v>
      </c>
    </row>
    <row r="337" spans="1:12" x14ac:dyDescent="0.25">
      <c r="A337" s="8" t="s">
        <v>148</v>
      </c>
      <c r="B337" s="2" t="s">
        <v>169</v>
      </c>
      <c r="C337" s="4">
        <v>3243.37331125744</v>
      </c>
      <c r="D337" s="4">
        <v>3006.83105985975</v>
      </c>
      <c r="E337" s="4">
        <v>2483.5095923948702</v>
      </c>
      <c r="F337" s="4">
        <v>1776.8279962899901</v>
      </c>
      <c r="G337" s="4">
        <v>882.27378847250804</v>
      </c>
      <c r="H337" s="4">
        <v>705.71157907711597</v>
      </c>
      <c r="I337" s="4">
        <v>727.37964994964796</v>
      </c>
      <c r="J337" s="4">
        <v>912.60937432353001</v>
      </c>
      <c r="K337" s="4">
        <v>973.15530207282995</v>
      </c>
      <c r="L337" s="4">
        <v>878.27690762631801</v>
      </c>
    </row>
    <row r="338" spans="1:12" x14ac:dyDescent="0.25">
      <c r="A338" s="8" t="s">
        <v>148</v>
      </c>
      <c r="B338" s="2" t="s">
        <v>170</v>
      </c>
      <c r="C338" s="4">
        <v>3243.4329795325998</v>
      </c>
      <c r="D338" s="4">
        <v>3006.8869490003099</v>
      </c>
      <c r="E338" s="4">
        <v>2483.4788278481201</v>
      </c>
      <c r="F338" s="4">
        <v>1778.06738432098</v>
      </c>
      <c r="G338" s="4">
        <v>884.22635281200803</v>
      </c>
      <c r="H338" s="4">
        <v>704.87593111586898</v>
      </c>
      <c r="I338" s="4">
        <v>727.05286000985996</v>
      </c>
      <c r="J338" s="4">
        <v>906.45818120211504</v>
      </c>
      <c r="K338" s="4">
        <v>946.42495972122003</v>
      </c>
      <c r="L338" s="4">
        <v>808.71098795892397</v>
      </c>
    </row>
    <row r="339" spans="1:12" x14ac:dyDescent="0.25">
      <c r="A339" s="8" t="s">
        <v>148</v>
      </c>
      <c r="B339" s="2" t="s">
        <v>171</v>
      </c>
      <c r="C339" s="4">
        <v>3243.4329795325998</v>
      </c>
      <c r="D339" s="4">
        <v>3006.8869490003099</v>
      </c>
      <c r="E339" s="4">
        <v>2483.47882784791</v>
      </c>
      <c r="F339" s="4">
        <v>1778.06738432059</v>
      </c>
      <c r="G339" s="4">
        <v>884.22635306123698</v>
      </c>
      <c r="H339" s="4">
        <v>704.87593108143801</v>
      </c>
      <c r="I339" s="4">
        <v>727.05285996580096</v>
      </c>
      <c r="J339" s="4">
        <v>906.45818115181805</v>
      </c>
      <c r="K339" s="4">
        <v>946.42495967092998</v>
      </c>
      <c r="L339" s="4">
        <v>808.71098796369904</v>
      </c>
    </row>
    <row r="340" spans="1:12" x14ac:dyDescent="0.25">
      <c r="A340" s="8" t="s">
        <v>148</v>
      </c>
      <c r="B340" s="2" t="s">
        <v>172</v>
      </c>
      <c r="C340" s="4">
        <v>3243.4329795325998</v>
      </c>
      <c r="D340" s="4">
        <v>3006.8869490003099</v>
      </c>
      <c r="E340" s="4">
        <v>2483.478827848</v>
      </c>
      <c r="F340" s="4">
        <v>1778.06738432062</v>
      </c>
      <c r="G340" s="4">
        <v>884.22635281567898</v>
      </c>
      <c r="H340" s="4">
        <v>704.87593108086196</v>
      </c>
      <c r="I340" s="4">
        <v>727.05285996556302</v>
      </c>
      <c r="J340" s="4">
        <v>906.45818115228201</v>
      </c>
      <c r="K340" s="4">
        <v>946.424959671392</v>
      </c>
      <c r="L340" s="4">
        <v>808.710987962383</v>
      </c>
    </row>
    <row r="341" spans="1:12" x14ac:dyDescent="0.25">
      <c r="A341" s="8" t="s">
        <v>148</v>
      </c>
      <c r="B341" s="2" t="s">
        <v>173</v>
      </c>
      <c r="C341" s="4">
        <v>3243.37331125744</v>
      </c>
      <c r="D341" s="4">
        <v>3006.83105985975</v>
      </c>
      <c r="E341" s="4">
        <v>2483.5095923948702</v>
      </c>
      <c r="F341" s="4">
        <v>1776.8279962899901</v>
      </c>
      <c r="G341" s="4">
        <v>882.27378847275395</v>
      </c>
      <c r="H341" s="4">
        <v>705.711579077088</v>
      </c>
      <c r="I341" s="4">
        <v>727.37964994891502</v>
      </c>
      <c r="J341" s="4">
        <v>912.60937432353796</v>
      </c>
      <c r="K341" s="4">
        <v>973.15530207287497</v>
      </c>
      <c r="L341" s="4">
        <v>878.27690762632699</v>
      </c>
    </row>
    <row r="342" spans="1:12" x14ac:dyDescent="0.25">
      <c r="A342" s="8" t="s">
        <v>148</v>
      </c>
      <c r="B342" s="2" t="s">
        <v>174</v>
      </c>
      <c r="C342" s="4">
        <v>3243.37331125745</v>
      </c>
      <c r="D342" s="4">
        <v>3006.83105985975</v>
      </c>
      <c r="E342" s="4">
        <v>2483.5095923948702</v>
      </c>
      <c r="F342" s="4">
        <v>1776.8279962899901</v>
      </c>
      <c r="G342" s="4">
        <v>882.27378847283705</v>
      </c>
      <c r="H342" s="4">
        <v>705.71157907711699</v>
      </c>
      <c r="I342" s="4">
        <v>727.37964994947004</v>
      </c>
      <c r="J342" s="4">
        <v>912.60937432351398</v>
      </c>
      <c r="K342" s="4">
        <v>973.15530207288703</v>
      </c>
      <c r="L342" s="4">
        <v>878.27690762630903</v>
      </c>
    </row>
    <row r="343" spans="1:12" x14ac:dyDescent="0.25">
      <c r="A343" s="8" t="s">
        <v>148</v>
      </c>
      <c r="B343" s="2" t="s">
        <v>175</v>
      </c>
      <c r="C343" s="4">
        <v>3243.37331125744</v>
      </c>
      <c r="D343" s="4">
        <v>3006.83105985975</v>
      </c>
      <c r="E343" s="4">
        <v>2483.5095923948702</v>
      </c>
      <c r="F343" s="4">
        <v>1776.8279962900001</v>
      </c>
      <c r="G343" s="4">
        <v>882.27378847281898</v>
      </c>
      <c r="H343" s="4">
        <v>705.71157907709403</v>
      </c>
      <c r="I343" s="4">
        <v>727.37964994856804</v>
      </c>
      <c r="J343" s="4">
        <v>912.609374323525</v>
      </c>
      <c r="K343" s="4">
        <v>973.15530207277698</v>
      </c>
      <c r="L343" s="4">
        <v>878.27690762632403</v>
      </c>
    </row>
    <row r="344" spans="1:12" x14ac:dyDescent="0.25">
      <c r="A344" s="8" t="s">
        <v>148</v>
      </c>
      <c r="B344" s="2" t="s">
        <v>164</v>
      </c>
      <c r="C344" s="4">
        <v>3243.4329805911002</v>
      </c>
      <c r="D344" s="4">
        <v>3006.8870668416198</v>
      </c>
      <c r="E344" s="4">
        <v>2483.4942298115002</v>
      </c>
      <c r="F344" s="4">
        <v>1778.2904255769099</v>
      </c>
      <c r="G344" s="4">
        <v>881.74262757475401</v>
      </c>
      <c r="H344" s="4">
        <v>702.42556272849299</v>
      </c>
      <c r="I344" s="4">
        <v>723.625254130504</v>
      </c>
      <c r="J344" s="4">
        <v>905.09458992289899</v>
      </c>
      <c r="K344" s="4">
        <v>942.88290912102104</v>
      </c>
      <c r="L344" s="4">
        <v>812.75511582751096</v>
      </c>
    </row>
    <row r="345" spans="1:12" x14ac:dyDescent="0.25">
      <c r="A345" s="8" t="s">
        <v>148</v>
      </c>
      <c r="B345" s="2" t="s">
        <v>176</v>
      </c>
      <c r="C345" s="4">
        <v>3243.37331125745</v>
      </c>
      <c r="D345" s="4">
        <v>3006.8308370017498</v>
      </c>
      <c r="E345" s="4">
        <v>2483.5077790074702</v>
      </c>
      <c r="F345" s="4">
        <v>1776.5049126481799</v>
      </c>
      <c r="G345" s="4">
        <v>882.88413041201704</v>
      </c>
      <c r="H345" s="4">
        <v>706.27866132711995</v>
      </c>
      <c r="I345" s="4">
        <v>728.01134169442798</v>
      </c>
      <c r="J345" s="4">
        <v>914.23165786975505</v>
      </c>
      <c r="K345" s="4">
        <v>947.57439870663097</v>
      </c>
      <c r="L345" s="4">
        <v>836.58677611610597</v>
      </c>
    </row>
    <row r="346" spans="1:12" x14ac:dyDescent="0.25">
      <c r="A346" s="8" t="s">
        <v>148</v>
      </c>
      <c r="B346" s="2" t="s">
        <v>177</v>
      </c>
      <c r="C346" s="4">
        <v>3243.4329795325998</v>
      </c>
      <c r="D346" s="4">
        <v>3006.8869490003099</v>
      </c>
      <c r="E346" s="4">
        <v>2483.4820273662899</v>
      </c>
      <c r="F346" s="4">
        <v>1778.0649237402699</v>
      </c>
      <c r="G346" s="4">
        <v>884.35161063673104</v>
      </c>
      <c r="H346" s="4">
        <v>704.89738777125501</v>
      </c>
      <c r="I346" s="4">
        <v>727.193141952264</v>
      </c>
      <c r="J346" s="4">
        <v>906.38630128057696</v>
      </c>
      <c r="K346" s="4">
        <v>946.35891989408799</v>
      </c>
      <c r="L346" s="4">
        <v>811.58849922963498</v>
      </c>
    </row>
    <row r="347" spans="1:12" x14ac:dyDescent="0.25">
      <c r="A347" s="8" t="s">
        <v>148</v>
      </c>
      <c r="B347" s="2" t="s">
        <v>178</v>
      </c>
      <c r="C347" s="4">
        <v>3243.37331125744</v>
      </c>
      <c r="D347" s="4">
        <v>3006.83105985975</v>
      </c>
      <c r="E347" s="4">
        <v>2483.5095923948702</v>
      </c>
      <c r="F347" s="4">
        <v>1776.8279962899901</v>
      </c>
      <c r="G347" s="4">
        <v>882.27378847258603</v>
      </c>
      <c r="H347" s="4">
        <v>705.71157907708903</v>
      </c>
      <c r="I347" s="4">
        <v>727.37964994887795</v>
      </c>
      <c r="J347" s="4">
        <v>912.60937432352705</v>
      </c>
      <c r="K347" s="4">
        <v>973.15530207282495</v>
      </c>
      <c r="L347" s="4">
        <v>878.27690762632301</v>
      </c>
    </row>
    <row r="348" spans="1:12" x14ac:dyDescent="0.25">
      <c r="A348" s="2" t="s">
        <v>149</v>
      </c>
      <c r="B348" s="2" t="s">
        <v>166</v>
      </c>
      <c r="C348" s="4">
        <v>424.95701353567699</v>
      </c>
      <c r="D348" s="4">
        <v>410.74730024573302</v>
      </c>
      <c r="E348" s="4">
        <v>309.17050774468601</v>
      </c>
      <c r="F348" s="4">
        <v>253.30147847407801</v>
      </c>
      <c r="G348" s="4">
        <v>241.426817382656</v>
      </c>
      <c r="H348" s="4">
        <v>247.168077134702</v>
      </c>
      <c r="I348" s="4">
        <v>250.427120980745</v>
      </c>
      <c r="J348" s="4">
        <v>249.526234195786</v>
      </c>
      <c r="K348" s="4">
        <v>249.85699738196999</v>
      </c>
      <c r="L348" s="4">
        <v>235.220255379945</v>
      </c>
    </row>
    <row r="349" spans="1:12" x14ac:dyDescent="0.25">
      <c r="A349" s="8" t="s">
        <v>149</v>
      </c>
      <c r="B349" s="2" t="s">
        <v>163</v>
      </c>
      <c r="C349" s="4">
        <v>424.95701353567699</v>
      </c>
      <c r="D349" s="4">
        <v>410.752014240763</v>
      </c>
      <c r="E349" s="4">
        <v>309.17050774468601</v>
      </c>
      <c r="F349" s="4">
        <v>253.62723980056899</v>
      </c>
      <c r="G349" s="4">
        <v>241.42909992220299</v>
      </c>
      <c r="H349" s="4">
        <v>246.438428599281</v>
      </c>
      <c r="I349" s="4">
        <v>248.686694667989</v>
      </c>
      <c r="J349" s="4">
        <v>218.772800842804</v>
      </c>
      <c r="K349" s="4">
        <v>151.10011678156201</v>
      </c>
      <c r="L349" s="4">
        <v>94.705646812060493</v>
      </c>
    </row>
    <row r="350" spans="1:12" x14ac:dyDescent="0.25">
      <c r="A350" s="8" t="s">
        <v>149</v>
      </c>
      <c r="B350" s="2" t="s">
        <v>167</v>
      </c>
      <c r="C350" s="4">
        <v>424.95701353567699</v>
      </c>
      <c r="D350" s="4">
        <v>410.752014240763</v>
      </c>
      <c r="E350" s="4">
        <v>309.17050774468601</v>
      </c>
      <c r="F350" s="4">
        <v>253.59367444836599</v>
      </c>
      <c r="G350" s="4">
        <v>241.522369598952</v>
      </c>
      <c r="H350" s="4">
        <v>246.623627136061</v>
      </c>
      <c r="I350" s="4">
        <v>248.83359087443799</v>
      </c>
      <c r="J350" s="4">
        <v>220.160662790207</v>
      </c>
      <c r="K350" s="4">
        <v>151.615467882026</v>
      </c>
      <c r="L350" s="4">
        <v>94.390797633517806</v>
      </c>
    </row>
    <row r="351" spans="1:12" x14ac:dyDescent="0.25">
      <c r="A351" s="8" t="s">
        <v>149</v>
      </c>
      <c r="B351" s="2" t="s">
        <v>168</v>
      </c>
      <c r="C351" s="4">
        <v>424.95701353567603</v>
      </c>
      <c r="D351" s="4">
        <v>410.752014240763</v>
      </c>
      <c r="E351" s="4">
        <v>309.17050774468601</v>
      </c>
      <c r="F351" s="4">
        <v>253.62299696331101</v>
      </c>
      <c r="G351" s="4">
        <v>241.41463605179999</v>
      </c>
      <c r="H351" s="4">
        <v>246.57602662497899</v>
      </c>
      <c r="I351" s="4">
        <v>248.80048860016501</v>
      </c>
      <c r="J351" s="4">
        <v>217.955774123504</v>
      </c>
      <c r="K351" s="4">
        <v>150.154877300446</v>
      </c>
      <c r="L351" s="4">
        <v>94.874627390347598</v>
      </c>
    </row>
    <row r="352" spans="1:12" x14ac:dyDescent="0.25">
      <c r="A352" s="8" t="s">
        <v>149</v>
      </c>
      <c r="B352" s="2" t="s">
        <v>169</v>
      </c>
      <c r="C352" s="4">
        <v>424.95701353567603</v>
      </c>
      <c r="D352" s="4">
        <v>410.752014240763</v>
      </c>
      <c r="E352" s="4">
        <v>309.17050774468601</v>
      </c>
      <c r="F352" s="4">
        <v>253.59367444836599</v>
      </c>
      <c r="G352" s="4">
        <v>241.51459675246599</v>
      </c>
      <c r="H352" s="4">
        <v>246.656282213851</v>
      </c>
      <c r="I352" s="4">
        <v>248.85558846891999</v>
      </c>
      <c r="J352" s="4">
        <v>219.031324669719</v>
      </c>
      <c r="K352" s="4">
        <v>150.53280616335601</v>
      </c>
      <c r="L352" s="4">
        <v>93.937073011169701</v>
      </c>
    </row>
    <row r="353" spans="1:12" x14ac:dyDescent="0.25">
      <c r="A353" s="8" t="s">
        <v>149</v>
      </c>
      <c r="B353" s="2" t="s">
        <v>170</v>
      </c>
      <c r="C353" s="4">
        <v>424.95701353567603</v>
      </c>
      <c r="D353" s="4">
        <v>410.752014240763</v>
      </c>
      <c r="E353" s="4">
        <v>309.17050774468601</v>
      </c>
      <c r="F353" s="4">
        <v>253.62299696331101</v>
      </c>
      <c r="G353" s="4">
        <v>241.41463605179999</v>
      </c>
      <c r="H353" s="4">
        <v>246.57602662497899</v>
      </c>
      <c r="I353" s="4">
        <v>248.80040331754799</v>
      </c>
      <c r="J353" s="4">
        <v>217.96143843882399</v>
      </c>
      <c r="K353" s="4">
        <v>150.12269745131599</v>
      </c>
      <c r="L353" s="4">
        <v>94.892901031656507</v>
      </c>
    </row>
    <row r="354" spans="1:12" x14ac:dyDescent="0.25">
      <c r="A354" s="8" t="s">
        <v>149</v>
      </c>
      <c r="B354" s="2" t="s">
        <v>171</v>
      </c>
      <c r="C354" s="4">
        <v>424.95701353567603</v>
      </c>
      <c r="D354" s="4">
        <v>410.752014240763</v>
      </c>
      <c r="E354" s="4">
        <v>309.17050774468601</v>
      </c>
      <c r="F354" s="4">
        <v>253.62299696331101</v>
      </c>
      <c r="G354" s="4">
        <v>241.41463605179999</v>
      </c>
      <c r="H354" s="4">
        <v>246.57602662497899</v>
      </c>
      <c r="I354" s="4">
        <v>248.800403317546</v>
      </c>
      <c r="J354" s="4">
        <v>217.96143843910201</v>
      </c>
      <c r="K354" s="4">
        <v>150.122697451579</v>
      </c>
      <c r="L354" s="4">
        <v>94.892901031486005</v>
      </c>
    </row>
    <row r="355" spans="1:12" x14ac:dyDescent="0.25">
      <c r="A355" s="8" t="s">
        <v>149</v>
      </c>
      <c r="B355" s="2" t="s">
        <v>172</v>
      </c>
      <c r="C355" s="4">
        <v>424.95701353567603</v>
      </c>
      <c r="D355" s="4">
        <v>410.752014240763</v>
      </c>
      <c r="E355" s="4">
        <v>309.17050774468601</v>
      </c>
      <c r="F355" s="4">
        <v>253.62299696331101</v>
      </c>
      <c r="G355" s="4">
        <v>241.41463605179999</v>
      </c>
      <c r="H355" s="4">
        <v>246.57602662497899</v>
      </c>
      <c r="I355" s="4">
        <v>248.80040331754401</v>
      </c>
      <c r="J355" s="4">
        <v>217.961438439322</v>
      </c>
      <c r="K355" s="4">
        <v>150.12269745174399</v>
      </c>
      <c r="L355" s="4">
        <v>94.892901031691906</v>
      </c>
    </row>
    <row r="356" spans="1:12" x14ac:dyDescent="0.25">
      <c r="A356" s="8" t="s">
        <v>149</v>
      </c>
      <c r="B356" s="2" t="s">
        <v>173</v>
      </c>
      <c r="C356" s="4">
        <v>424.95701353567603</v>
      </c>
      <c r="D356" s="4">
        <v>410.752014240763</v>
      </c>
      <c r="E356" s="4">
        <v>309.17050774468601</v>
      </c>
      <c r="F356" s="4">
        <v>253.59367444836599</v>
      </c>
      <c r="G356" s="4">
        <v>241.51459675246599</v>
      </c>
      <c r="H356" s="4">
        <v>246.656282213851</v>
      </c>
      <c r="I356" s="4">
        <v>248.85558846891999</v>
      </c>
      <c r="J356" s="4">
        <v>219.03132466967699</v>
      </c>
      <c r="K356" s="4">
        <v>150.53280616331099</v>
      </c>
      <c r="L356" s="4">
        <v>93.937073011142701</v>
      </c>
    </row>
    <row r="357" spans="1:12" x14ac:dyDescent="0.25">
      <c r="A357" s="8" t="s">
        <v>149</v>
      </c>
      <c r="B357" s="2" t="s">
        <v>174</v>
      </c>
      <c r="C357" s="4">
        <v>424.95701353567603</v>
      </c>
      <c r="D357" s="4">
        <v>410.752014240763</v>
      </c>
      <c r="E357" s="4">
        <v>309.17050774468601</v>
      </c>
      <c r="F357" s="4">
        <v>253.59367444836599</v>
      </c>
      <c r="G357" s="4">
        <v>241.51459675246599</v>
      </c>
      <c r="H357" s="4">
        <v>246.656282213851</v>
      </c>
      <c r="I357" s="4">
        <v>248.85558846891999</v>
      </c>
      <c r="J357" s="4">
        <v>219.03132466970601</v>
      </c>
      <c r="K357" s="4">
        <v>150.532806163342</v>
      </c>
      <c r="L357" s="4">
        <v>93.937073011161402</v>
      </c>
    </row>
    <row r="358" spans="1:12" x14ac:dyDescent="0.25">
      <c r="A358" s="8" t="s">
        <v>149</v>
      </c>
      <c r="B358" s="2" t="s">
        <v>175</v>
      </c>
      <c r="C358" s="4">
        <v>424.95701353567603</v>
      </c>
      <c r="D358" s="4">
        <v>410.752014240763</v>
      </c>
      <c r="E358" s="4">
        <v>309.17050774468601</v>
      </c>
      <c r="F358" s="4">
        <v>253.59367444836599</v>
      </c>
      <c r="G358" s="4">
        <v>241.51459675246599</v>
      </c>
      <c r="H358" s="4">
        <v>246.656282213851</v>
      </c>
      <c r="I358" s="4">
        <v>248.85558846891999</v>
      </c>
      <c r="J358" s="4">
        <v>219.031324669653</v>
      </c>
      <c r="K358" s="4">
        <v>150.53280616331699</v>
      </c>
      <c r="L358" s="4">
        <v>93.937073011134302</v>
      </c>
    </row>
    <row r="359" spans="1:12" x14ac:dyDescent="0.25">
      <c r="A359" s="8" t="s">
        <v>149</v>
      </c>
      <c r="B359" s="2" t="s">
        <v>164</v>
      </c>
      <c r="C359" s="4">
        <v>424.95701353567603</v>
      </c>
      <c r="D359" s="4">
        <v>410.752014240763</v>
      </c>
      <c r="E359" s="4">
        <v>309.17050774468601</v>
      </c>
      <c r="F359" s="4">
        <v>253.62723980056899</v>
      </c>
      <c r="G359" s="4">
        <v>241.42909992220399</v>
      </c>
      <c r="H359" s="4">
        <v>246.438428599281</v>
      </c>
      <c r="I359" s="4">
        <v>248.68669466798801</v>
      </c>
      <c r="J359" s="4">
        <v>218.772800842821</v>
      </c>
      <c r="K359" s="4">
        <v>151.10011678158</v>
      </c>
      <c r="L359" s="4">
        <v>94.705646812070299</v>
      </c>
    </row>
    <row r="360" spans="1:12" x14ac:dyDescent="0.25">
      <c r="A360" s="8" t="s">
        <v>149</v>
      </c>
      <c r="B360" s="2" t="s">
        <v>176</v>
      </c>
      <c r="C360" s="4">
        <v>424.95701353567603</v>
      </c>
      <c r="D360" s="4">
        <v>410.752014240763</v>
      </c>
      <c r="E360" s="4">
        <v>309.17050774468601</v>
      </c>
      <c r="F360" s="4">
        <v>253.59367444836599</v>
      </c>
      <c r="G360" s="4">
        <v>241.52236959895299</v>
      </c>
      <c r="H360" s="4">
        <v>246.623627136061</v>
      </c>
      <c r="I360" s="4">
        <v>248.83359087443799</v>
      </c>
      <c r="J360" s="4">
        <v>220.16066279021001</v>
      </c>
      <c r="K360" s="4">
        <v>151.61546788202901</v>
      </c>
      <c r="L360" s="4">
        <v>94.390797633259098</v>
      </c>
    </row>
    <row r="361" spans="1:12" x14ac:dyDescent="0.25">
      <c r="A361" s="8" t="s">
        <v>149</v>
      </c>
      <c r="B361" s="2" t="s">
        <v>177</v>
      </c>
      <c r="C361" s="4">
        <v>424.95701353567603</v>
      </c>
      <c r="D361" s="4">
        <v>410.752014240763</v>
      </c>
      <c r="E361" s="4">
        <v>309.17050774468601</v>
      </c>
      <c r="F361" s="4">
        <v>253.62299696331101</v>
      </c>
      <c r="G361" s="4">
        <v>241.41463605179999</v>
      </c>
      <c r="H361" s="4">
        <v>246.57602662497899</v>
      </c>
      <c r="I361" s="4">
        <v>248.80048860015299</v>
      </c>
      <c r="J361" s="4">
        <v>217.95577412490599</v>
      </c>
      <c r="K361" s="4">
        <v>150.15487730185299</v>
      </c>
      <c r="L361" s="4">
        <v>94.8746273912368</v>
      </c>
    </row>
    <row r="362" spans="1:12" x14ac:dyDescent="0.25">
      <c r="A362" s="8" t="s">
        <v>149</v>
      </c>
      <c r="B362" s="2" t="s">
        <v>178</v>
      </c>
      <c r="C362" s="4">
        <v>424.95701353567603</v>
      </c>
      <c r="D362" s="4">
        <v>410.752014240763</v>
      </c>
      <c r="E362" s="4">
        <v>309.17050774468601</v>
      </c>
      <c r="F362" s="4">
        <v>253.59367444836599</v>
      </c>
      <c r="G362" s="4">
        <v>241.51459675246599</v>
      </c>
      <c r="H362" s="4">
        <v>246.656282213851</v>
      </c>
      <c r="I362" s="4">
        <v>248.85558846891999</v>
      </c>
      <c r="J362" s="4">
        <v>219.03132466966599</v>
      </c>
      <c r="K362" s="4">
        <v>150.53280616332501</v>
      </c>
      <c r="L362" s="4">
        <v>93.937073011141294</v>
      </c>
    </row>
    <row r="363" spans="1:12" x14ac:dyDescent="0.25">
      <c r="A363" s="2" t="s">
        <v>142</v>
      </c>
      <c r="B363" s="2" t="s">
        <v>179</v>
      </c>
      <c r="C363" s="4">
        <v>15.309460339284101</v>
      </c>
      <c r="D363" s="4">
        <v>15.208707328874899</v>
      </c>
      <c r="E363" s="4">
        <v>15.0849779865936</v>
      </c>
      <c r="F363" s="4">
        <v>14.8526798656445</v>
      </c>
      <c r="G363" s="4">
        <v>13.863441892146</v>
      </c>
      <c r="H363" s="4">
        <v>13.141538846773001</v>
      </c>
      <c r="I363" s="4">
        <v>10.7602546003841</v>
      </c>
      <c r="J363" s="4">
        <v>7.8942259078694903</v>
      </c>
      <c r="K363" s="4">
        <v>6.5830262515657596</v>
      </c>
      <c r="L363" s="4">
        <v>5.3856769092962997</v>
      </c>
    </row>
    <row r="364" spans="1:12" x14ac:dyDescent="0.25">
      <c r="A364" s="8" t="s">
        <v>142</v>
      </c>
      <c r="B364" s="2" t="s">
        <v>180</v>
      </c>
      <c r="C364" s="4">
        <v>15.309460339284101</v>
      </c>
      <c r="D364" s="4">
        <v>15.208707328874899</v>
      </c>
      <c r="E364" s="4">
        <v>15.0849779865936</v>
      </c>
      <c r="F364" s="4">
        <v>14.8526798656445</v>
      </c>
      <c r="G364" s="4">
        <v>13.863441892146</v>
      </c>
      <c r="H364" s="4">
        <v>13.141538846773001</v>
      </c>
      <c r="I364" s="4">
        <v>10.7602546003841</v>
      </c>
      <c r="J364" s="4">
        <v>7.8942259078694903</v>
      </c>
      <c r="K364" s="4">
        <v>6.5830262515657596</v>
      </c>
      <c r="L364" s="4">
        <v>5.3856769092962997</v>
      </c>
    </row>
    <row r="365" spans="1:12" x14ac:dyDescent="0.25">
      <c r="A365" s="8" t="s">
        <v>142</v>
      </c>
      <c r="B365" s="2" t="s">
        <v>181</v>
      </c>
      <c r="C365" s="4">
        <v>15.309460339284101</v>
      </c>
      <c r="D365" s="4">
        <v>15.208707328874899</v>
      </c>
      <c r="E365" s="4">
        <v>15.0849779865936</v>
      </c>
      <c r="F365" s="4">
        <v>14.8526798656445</v>
      </c>
      <c r="G365" s="4">
        <v>13.863441892146</v>
      </c>
      <c r="H365" s="4">
        <v>13.141538846773001</v>
      </c>
      <c r="I365" s="4">
        <v>10.7602546003841</v>
      </c>
      <c r="J365" s="4">
        <v>7.8942259078694903</v>
      </c>
      <c r="K365" s="4">
        <v>6.5830262515657596</v>
      </c>
      <c r="L365" s="4">
        <v>5.3856769092962997</v>
      </c>
    </row>
    <row r="366" spans="1:12" x14ac:dyDescent="0.25">
      <c r="A366" s="8" t="s">
        <v>142</v>
      </c>
      <c r="B366" s="2" t="s">
        <v>182</v>
      </c>
      <c r="C366" s="4">
        <v>15.309460339284101</v>
      </c>
      <c r="D366" s="4">
        <v>15.2087268235558</v>
      </c>
      <c r="E366" s="4">
        <v>15.085028819957399</v>
      </c>
      <c r="F366" s="4">
        <v>14.8526599294768</v>
      </c>
      <c r="G366" s="4">
        <v>13.863270850126799</v>
      </c>
      <c r="H366" s="4">
        <v>13.141538846773001</v>
      </c>
      <c r="I366" s="4">
        <v>10.7602546003841</v>
      </c>
      <c r="J366" s="4">
        <v>7.8583176922279296</v>
      </c>
      <c r="K366" s="4">
        <v>6.58128766823204</v>
      </c>
      <c r="L366" s="4">
        <v>5.3926724876237104</v>
      </c>
    </row>
    <row r="367" spans="1:12" x14ac:dyDescent="0.25">
      <c r="A367" s="8" t="s">
        <v>142</v>
      </c>
      <c r="B367" s="2" t="s">
        <v>183</v>
      </c>
      <c r="C367" s="4">
        <v>15.309460339284101</v>
      </c>
      <c r="D367" s="4">
        <v>15.2087268235558</v>
      </c>
      <c r="E367" s="4">
        <v>15.085028819957399</v>
      </c>
      <c r="F367" s="4">
        <v>14.8526599294768</v>
      </c>
      <c r="G367" s="4">
        <v>13.863270850126799</v>
      </c>
      <c r="H367" s="4">
        <v>13.141538846773001</v>
      </c>
      <c r="I367" s="4">
        <v>10.7602546003841</v>
      </c>
      <c r="J367" s="4">
        <v>7.8583176922279296</v>
      </c>
      <c r="K367" s="4">
        <v>6.58128766823204</v>
      </c>
      <c r="L367" s="4">
        <v>5.3926724876237104</v>
      </c>
    </row>
    <row r="368" spans="1:12" x14ac:dyDescent="0.25">
      <c r="A368" s="8" t="s">
        <v>142</v>
      </c>
      <c r="B368" s="2" t="s">
        <v>184</v>
      </c>
      <c r="C368" s="4">
        <v>15.309460339284101</v>
      </c>
      <c r="D368" s="4">
        <v>15.2087268235558</v>
      </c>
      <c r="E368" s="4">
        <v>15.085028819957399</v>
      </c>
      <c r="F368" s="4">
        <v>14.8526599294768</v>
      </c>
      <c r="G368" s="4">
        <v>13.863270850126799</v>
      </c>
      <c r="H368" s="4">
        <v>13.141538846773001</v>
      </c>
      <c r="I368" s="4">
        <v>10.7602546003841</v>
      </c>
      <c r="J368" s="4">
        <v>7.8583176922279296</v>
      </c>
      <c r="K368" s="4">
        <v>6.58128766823204</v>
      </c>
      <c r="L368" s="4">
        <v>5.3926724876237104</v>
      </c>
    </row>
    <row r="369" spans="1:12" x14ac:dyDescent="0.25">
      <c r="A369" s="8" t="s">
        <v>142</v>
      </c>
      <c r="B369" s="2" t="s">
        <v>165</v>
      </c>
      <c r="C369" s="4">
        <v>15.309460339284101</v>
      </c>
      <c r="D369" s="4">
        <v>15.2087268235558</v>
      </c>
      <c r="E369" s="4">
        <v>15.084326051035699</v>
      </c>
      <c r="F369" s="4">
        <v>14.8520589288108</v>
      </c>
      <c r="G369" s="4">
        <v>13.863270850126799</v>
      </c>
      <c r="H369" s="4">
        <v>13.141538846773001</v>
      </c>
      <c r="I369" s="4">
        <v>10.7602546003841</v>
      </c>
      <c r="J369" s="4">
        <v>7.9145938959693201</v>
      </c>
      <c r="K369" s="4">
        <v>6.5823581284167902</v>
      </c>
      <c r="L369" s="4">
        <v>5.3856769092962997</v>
      </c>
    </row>
    <row r="370" spans="1:12" x14ac:dyDescent="0.25">
      <c r="A370" s="8" t="s">
        <v>142</v>
      </c>
      <c r="B370" s="2" t="s">
        <v>185</v>
      </c>
      <c r="C370" s="4">
        <v>15.309460339284101</v>
      </c>
      <c r="D370" s="4">
        <v>15.2087268235558</v>
      </c>
      <c r="E370" s="4">
        <v>15.085028819957399</v>
      </c>
      <c r="F370" s="4">
        <v>14.8526599294768</v>
      </c>
      <c r="G370" s="4">
        <v>13.863270850126799</v>
      </c>
      <c r="H370" s="4">
        <v>13.141538846773001</v>
      </c>
      <c r="I370" s="4">
        <v>10.7602546003841</v>
      </c>
      <c r="J370" s="4">
        <v>7.8870027729447001</v>
      </c>
      <c r="K370" s="4">
        <v>6.5811165605906998</v>
      </c>
      <c r="L370" s="4">
        <v>5.3925343817380798</v>
      </c>
    </row>
    <row r="371" spans="1:12" x14ac:dyDescent="0.25">
      <c r="A371" s="8" t="s">
        <v>142</v>
      </c>
      <c r="B371" s="2" t="s">
        <v>186</v>
      </c>
      <c r="C371" s="4">
        <v>15.309460339284101</v>
      </c>
      <c r="D371" s="4">
        <v>15.208707328874899</v>
      </c>
      <c r="E371" s="4">
        <v>15.0842752176719</v>
      </c>
      <c r="F371" s="4">
        <v>14.8520788649786</v>
      </c>
      <c r="G371" s="4">
        <v>13.863441892146</v>
      </c>
      <c r="H371" s="4">
        <v>13.141538846773001</v>
      </c>
      <c r="I371" s="4">
        <v>10.7602546003841</v>
      </c>
      <c r="J371" s="4">
        <v>7.91460211736534</v>
      </c>
      <c r="K371" s="4">
        <v>6.5823778700922899</v>
      </c>
      <c r="L371" s="4">
        <v>5.3856769092962997</v>
      </c>
    </row>
    <row r="372" spans="1:12" x14ac:dyDescent="0.25">
      <c r="A372" s="8" t="s">
        <v>142</v>
      </c>
      <c r="B372" s="2" t="s">
        <v>187</v>
      </c>
      <c r="C372" s="4">
        <v>15.309460339284101</v>
      </c>
      <c r="D372" s="4">
        <v>15.2087268235558</v>
      </c>
      <c r="E372" s="4">
        <v>15.085028819957399</v>
      </c>
      <c r="F372" s="4">
        <v>14.8526599294768</v>
      </c>
      <c r="G372" s="4">
        <v>13.863270850126799</v>
      </c>
      <c r="H372" s="4">
        <v>13.141538846773001</v>
      </c>
      <c r="I372" s="4">
        <v>10.7602546003841</v>
      </c>
      <c r="J372" s="4">
        <v>7.9126249924807102</v>
      </c>
      <c r="K372" s="4">
        <v>6.5816201662500298</v>
      </c>
      <c r="L372" s="4">
        <v>5.3861521122067098</v>
      </c>
    </row>
    <row r="373" spans="1:12" x14ac:dyDescent="0.25">
      <c r="A373" s="8" t="s">
        <v>142</v>
      </c>
      <c r="B373" s="2" t="s">
        <v>188</v>
      </c>
      <c r="C373" s="4">
        <v>15.309460339284101</v>
      </c>
      <c r="D373" s="4">
        <v>15.208707328874899</v>
      </c>
      <c r="E373" s="4">
        <v>15.0849779865936</v>
      </c>
      <c r="F373" s="4">
        <v>14.8526798656445</v>
      </c>
      <c r="G373" s="4">
        <v>13.863441892146</v>
      </c>
      <c r="H373" s="4">
        <v>13.141538846773001</v>
      </c>
      <c r="I373" s="4">
        <v>10.7602546003841</v>
      </c>
      <c r="J373" s="4">
        <v>7.8942259078694903</v>
      </c>
      <c r="K373" s="4">
        <v>6.5830262515657596</v>
      </c>
      <c r="L373" s="4">
        <v>5.3856769092962997</v>
      </c>
    </row>
    <row r="374" spans="1:12" x14ac:dyDescent="0.25">
      <c r="A374" s="8" t="s">
        <v>142</v>
      </c>
      <c r="B374" s="2" t="s">
        <v>189</v>
      </c>
      <c r="C374" s="4">
        <v>15.309460339284101</v>
      </c>
      <c r="D374" s="4">
        <v>15.208707328874899</v>
      </c>
      <c r="E374" s="4">
        <v>15.0849779865936</v>
      </c>
      <c r="F374" s="4">
        <v>14.8526798656445</v>
      </c>
      <c r="G374" s="4">
        <v>13.863441892146</v>
      </c>
      <c r="H374" s="4">
        <v>13.141538846773001</v>
      </c>
      <c r="I374" s="4">
        <v>10.7602546003841</v>
      </c>
      <c r="J374" s="4">
        <v>7.8942259078694903</v>
      </c>
      <c r="K374" s="4">
        <v>6.5830262515657596</v>
      </c>
      <c r="L374" s="4">
        <v>5.3856769092962997</v>
      </c>
    </row>
    <row r="375" spans="1:12" x14ac:dyDescent="0.25">
      <c r="A375" s="8" t="s">
        <v>142</v>
      </c>
      <c r="B375" s="2" t="s">
        <v>190</v>
      </c>
      <c r="C375" s="4">
        <v>15.309460339284101</v>
      </c>
      <c r="D375" s="4">
        <v>15.208707328874899</v>
      </c>
      <c r="E375" s="4">
        <v>15.0849779865936</v>
      </c>
      <c r="F375" s="4">
        <v>14.8526798656445</v>
      </c>
      <c r="G375" s="4">
        <v>13.863441892146</v>
      </c>
      <c r="H375" s="4">
        <v>13.141538846773001</v>
      </c>
      <c r="I375" s="4">
        <v>10.7602546003841</v>
      </c>
      <c r="J375" s="4">
        <v>7.8942259078694903</v>
      </c>
      <c r="K375" s="4">
        <v>6.5830262515657596</v>
      </c>
      <c r="L375" s="4">
        <v>5.3856769092962997</v>
      </c>
    </row>
    <row r="376" spans="1:12" x14ac:dyDescent="0.25">
      <c r="A376" s="8" t="s">
        <v>142</v>
      </c>
      <c r="B376" s="2" t="s">
        <v>191</v>
      </c>
      <c r="C376" s="4">
        <v>15.309460339284101</v>
      </c>
      <c r="D376" s="4">
        <v>15.2087268235558</v>
      </c>
      <c r="E376" s="4">
        <v>15.085028819957399</v>
      </c>
      <c r="F376" s="4">
        <v>14.8526599294768</v>
      </c>
      <c r="G376" s="4">
        <v>13.863270850126799</v>
      </c>
      <c r="H376" s="4">
        <v>13.141538846773001</v>
      </c>
      <c r="I376" s="4">
        <v>10.7602546003841</v>
      </c>
      <c r="J376" s="4">
        <v>7.8583176922279296</v>
      </c>
      <c r="K376" s="4">
        <v>6.58128766823204</v>
      </c>
      <c r="L376" s="4">
        <v>5.3926724876237104</v>
      </c>
    </row>
    <row r="377" spans="1:12" x14ac:dyDescent="0.25">
      <c r="A377" s="8" t="s">
        <v>142</v>
      </c>
      <c r="B377" s="2" t="s">
        <v>192</v>
      </c>
      <c r="C377" s="4">
        <v>15.309460339284101</v>
      </c>
      <c r="D377" s="4">
        <v>15.2087268235558</v>
      </c>
      <c r="E377" s="4">
        <v>15.085028819957399</v>
      </c>
      <c r="F377" s="4">
        <v>14.8526599294768</v>
      </c>
      <c r="G377" s="4">
        <v>13.863270850126799</v>
      </c>
      <c r="H377" s="4">
        <v>13.141538846773001</v>
      </c>
      <c r="I377" s="4">
        <v>10.7602546003841</v>
      </c>
      <c r="J377" s="4">
        <v>7.8583176922279296</v>
      </c>
      <c r="K377" s="4">
        <v>6.58128766823204</v>
      </c>
      <c r="L377" s="4">
        <v>5.3926724876237104</v>
      </c>
    </row>
    <row r="378" spans="1:12" x14ac:dyDescent="0.25">
      <c r="A378" s="8" t="s">
        <v>142</v>
      </c>
      <c r="B378" s="2" t="s">
        <v>193</v>
      </c>
      <c r="C378" s="4">
        <v>15.309460339284101</v>
      </c>
      <c r="D378" s="4">
        <v>15.2087268235558</v>
      </c>
      <c r="E378" s="4">
        <v>15.085028819957399</v>
      </c>
      <c r="F378" s="4">
        <v>14.8526599294768</v>
      </c>
      <c r="G378" s="4">
        <v>13.863270850126799</v>
      </c>
      <c r="H378" s="4">
        <v>13.141538846773001</v>
      </c>
      <c r="I378" s="4">
        <v>10.7602546003841</v>
      </c>
      <c r="J378" s="4">
        <v>7.8583176922279296</v>
      </c>
      <c r="K378" s="4">
        <v>6.58128766823204</v>
      </c>
      <c r="L378" s="4">
        <v>5.3926724876237104</v>
      </c>
    </row>
    <row r="379" spans="1:12" x14ac:dyDescent="0.25">
      <c r="A379" s="2" t="s">
        <v>143</v>
      </c>
      <c r="B379" s="2" t="s">
        <v>179</v>
      </c>
      <c r="C379" s="4">
        <v>175.11505397389899</v>
      </c>
      <c r="D379" s="4">
        <v>269.99061626166201</v>
      </c>
      <c r="E379" s="4">
        <v>195.11754622115399</v>
      </c>
      <c r="F379" s="4">
        <v>122.638586384875</v>
      </c>
      <c r="G379" s="4">
        <v>52.108670654588998</v>
      </c>
      <c r="H379" s="4">
        <v>42.977060971319403</v>
      </c>
      <c r="I379" s="4">
        <v>46.6026948296238</v>
      </c>
      <c r="J379" s="4">
        <v>68.389316366087897</v>
      </c>
      <c r="K379" s="4">
        <v>77.643898547451499</v>
      </c>
      <c r="L379" s="4">
        <v>65.029983415292605</v>
      </c>
    </row>
    <row r="380" spans="1:12" x14ac:dyDescent="0.25">
      <c r="A380" s="8" t="s">
        <v>143</v>
      </c>
      <c r="B380" s="2" t="s">
        <v>180</v>
      </c>
      <c r="C380" s="4">
        <v>175.11505397389899</v>
      </c>
      <c r="D380" s="4">
        <v>269.99061626166201</v>
      </c>
      <c r="E380" s="4">
        <v>192.07350470527001</v>
      </c>
      <c r="F380" s="4">
        <v>118.903195052727</v>
      </c>
      <c r="G380" s="4">
        <v>52.108670654588302</v>
      </c>
      <c r="H380" s="4">
        <v>42.9770609713201</v>
      </c>
      <c r="I380" s="4">
        <v>46.602694829619601</v>
      </c>
      <c r="J380" s="4">
        <v>68.389316366081502</v>
      </c>
      <c r="K380" s="4">
        <v>77.643898547451499</v>
      </c>
      <c r="L380" s="4">
        <v>65.029983415297195</v>
      </c>
    </row>
    <row r="381" spans="1:12" x14ac:dyDescent="0.25">
      <c r="A381" s="8" t="s">
        <v>143</v>
      </c>
      <c r="B381" s="2" t="s">
        <v>181</v>
      </c>
      <c r="C381" s="4">
        <v>175.11505397389899</v>
      </c>
      <c r="D381" s="4">
        <v>269.99061626166201</v>
      </c>
      <c r="E381" s="4">
        <v>195.11754622116101</v>
      </c>
      <c r="F381" s="4">
        <v>118.922710277205</v>
      </c>
      <c r="G381" s="4">
        <v>52.128185879356501</v>
      </c>
      <c r="H381" s="4">
        <v>42.977060971319403</v>
      </c>
      <c r="I381" s="4">
        <v>46.602694829620397</v>
      </c>
      <c r="J381" s="4">
        <v>68.389316366081999</v>
      </c>
      <c r="K381" s="4">
        <v>77.643898547451499</v>
      </c>
      <c r="L381" s="4">
        <v>65.029983415179501</v>
      </c>
    </row>
    <row r="382" spans="1:12" x14ac:dyDescent="0.25">
      <c r="A382" s="8" t="s">
        <v>143</v>
      </c>
      <c r="B382" s="2" t="s">
        <v>182</v>
      </c>
      <c r="C382" s="4">
        <v>175.11308099478401</v>
      </c>
      <c r="D382" s="4">
        <v>270.01521110385301</v>
      </c>
      <c r="E382" s="4">
        <v>195.12892250490199</v>
      </c>
      <c r="F382" s="4">
        <v>122.63147770449901</v>
      </c>
      <c r="G382" s="4">
        <v>52.5590995987558</v>
      </c>
      <c r="H382" s="4">
        <v>38.961880034779803</v>
      </c>
      <c r="I382" s="4">
        <v>42.758176155318097</v>
      </c>
      <c r="J382" s="4">
        <v>65.371401162431198</v>
      </c>
      <c r="K382" s="4">
        <v>75.3985621027702</v>
      </c>
      <c r="L382" s="4">
        <v>68.329549868454606</v>
      </c>
    </row>
    <row r="383" spans="1:12" x14ac:dyDescent="0.25">
      <c r="A383" s="8" t="s">
        <v>143</v>
      </c>
      <c r="B383" s="2" t="s">
        <v>183</v>
      </c>
      <c r="C383" s="4">
        <v>175.11308099478501</v>
      </c>
      <c r="D383" s="4">
        <v>270.01521110384402</v>
      </c>
      <c r="E383" s="4">
        <v>192.08488098903899</v>
      </c>
      <c r="F383" s="4">
        <v>122.611962479998</v>
      </c>
      <c r="G383" s="4">
        <v>52.539584374290399</v>
      </c>
      <c r="H383" s="4">
        <v>38.961880034784301</v>
      </c>
      <c r="I383" s="4">
        <v>42.758176155317997</v>
      </c>
      <c r="J383" s="4">
        <v>63.897008265727003</v>
      </c>
      <c r="K383" s="4">
        <v>73.921431464777797</v>
      </c>
      <c r="L383" s="4">
        <v>66.852419230462004</v>
      </c>
    </row>
    <row r="384" spans="1:12" x14ac:dyDescent="0.25">
      <c r="A384" s="8" t="s">
        <v>143</v>
      </c>
      <c r="B384" s="2" t="s">
        <v>184</v>
      </c>
      <c r="C384" s="4">
        <v>175.11308099478401</v>
      </c>
      <c r="D384" s="4">
        <v>270.01521110385301</v>
      </c>
      <c r="E384" s="4">
        <v>195.12892250489699</v>
      </c>
      <c r="F384" s="4">
        <v>121.551151900324</v>
      </c>
      <c r="G384" s="4">
        <v>52.485580759495697</v>
      </c>
      <c r="H384" s="4">
        <v>41.509919562978098</v>
      </c>
      <c r="I384" s="4">
        <v>45.306215683511901</v>
      </c>
      <c r="J384" s="4">
        <v>63.990927657831399</v>
      </c>
      <c r="K384" s="4">
        <v>74.015350856890194</v>
      </c>
      <c r="L384" s="4">
        <v>66.9463386225748</v>
      </c>
    </row>
    <row r="385" spans="1:12" x14ac:dyDescent="0.25">
      <c r="A385" s="8" t="s">
        <v>143</v>
      </c>
      <c r="B385" s="2" t="s">
        <v>165</v>
      </c>
      <c r="C385" s="4">
        <v>266.726792550835</v>
      </c>
      <c r="D385" s="4">
        <v>269.99061572369402</v>
      </c>
      <c r="E385" s="4">
        <v>197.29258444342699</v>
      </c>
      <c r="F385" s="4">
        <v>69.165375256794405</v>
      </c>
      <c r="G385" s="4">
        <v>31.888340403183101</v>
      </c>
      <c r="H385" s="4">
        <v>34.632577919727801</v>
      </c>
      <c r="I385" s="4">
        <v>38.7211105040371</v>
      </c>
      <c r="J385" s="4">
        <v>61.6159424222082</v>
      </c>
      <c r="K385" s="4">
        <v>71.617244046838394</v>
      </c>
      <c r="L385" s="4">
        <v>65.876464414414997</v>
      </c>
    </row>
    <row r="386" spans="1:12" x14ac:dyDescent="0.25">
      <c r="A386" s="8" t="s">
        <v>143</v>
      </c>
      <c r="B386" s="2" t="s">
        <v>185</v>
      </c>
      <c r="C386" s="4">
        <v>175.11308097357201</v>
      </c>
      <c r="D386" s="4">
        <v>270.05367972050999</v>
      </c>
      <c r="E386" s="4">
        <v>194.302281057523</v>
      </c>
      <c r="F386" s="4">
        <v>121.789634328375</v>
      </c>
      <c r="G386" s="4">
        <v>51.801596146223297</v>
      </c>
      <c r="H386" s="4">
        <v>43.166669411843898</v>
      </c>
      <c r="I386" s="4">
        <v>47.213638464276698</v>
      </c>
      <c r="J386" s="4">
        <v>65.774502361496701</v>
      </c>
      <c r="K386" s="4">
        <v>75.903310965911601</v>
      </c>
      <c r="L386" s="4">
        <v>69.482624161595396</v>
      </c>
    </row>
    <row r="387" spans="1:12" x14ac:dyDescent="0.25">
      <c r="A387" s="8" t="s">
        <v>143</v>
      </c>
      <c r="B387" s="2" t="s">
        <v>186</v>
      </c>
      <c r="C387" s="4">
        <v>175.11505397389899</v>
      </c>
      <c r="D387" s="4">
        <v>269.99061626166201</v>
      </c>
      <c r="E387" s="4">
        <v>195.10903064001599</v>
      </c>
      <c r="F387" s="4">
        <v>118.87327831301501</v>
      </c>
      <c r="G387" s="4">
        <v>52.280528280205601</v>
      </c>
      <c r="H387" s="4">
        <v>42.078817388218098</v>
      </c>
      <c r="I387" s="4">
        <v>45.610649220396297</v>
      </c>
      <c r="J387" s="4">
        <v>67.959349744860702</v>
      </c>
      <c r="K387" s="4">
        <v>78.402602767797305</v>
      </c>
      <c r="L387" s="4">
        <v>67.349791315805405</v>
      </c>
    </row>
    <row r="388" spans="1:12" x14ac:dyDescent="0.25">
      <c r="A388" s="8" t="s">
        <v>143</v>
      </c>
      <c r="B388" s="2" t="s">
        <v>187</v>
      </c>
      <c r="C388" s="4">
        <v>175.11308097357201</v>
      </c>
      <c r="D388" s="4">
        <v>270.015211430048</v>
      </c>
      <c r="E388" s="4">
        <v>195.12150283201899</v>
      </c>
      <c r="F388" s="4">
        <v>122.64440818377101</v>
      </c>
      <c r="G388" s="4">
        <v>52.579419026839702</v>
      </c>
      <c r="H388" s="4">
        <v>42.358117591831302</v>
      </c>
      <c r="I388" s="4">
        <v>45.352667402032502</v>
      </c>
      <c r="J388" s="4">
        <v>64.2999832473146</v>
      </c>
      <c r="K388" s="4">
        <v>75.306774223878804</v>
      </c>
      <c r="L388" s="4">
        <v>70.093523439730205</v>
      </c>
    </row>
    <row r="389" spans="1:12" x14ac:dyDescent="0.25">
      <c r="A389" s="8" t="s">
        <v>143</v>
      </c>
      <c r="B389" s="2" t="s">
        <v>188</v>
      </c>
      <c r="C389" s="4">
        <v>175.11505397389899</v>
      </c>
      <c r="D389" s="4">
        <v>269.99061626166201</v>
      </c>
      <c r="E389" s="4">
        <v>195.11754622116101</v>
      </c>
      <c r="F389" s="4">
        <v>118.903195052727</v>
      </c>
      <c r="G389" s="4">
        <v>52.108670654589297</v>
      </c>
      <c r="H389" s="4">
        <v>42.97706097132</v>
      </c>
      <c r="I389" s="4">
        <v>46.602694829620397</v>
      </c>
      <c r="J389" s="4">
        <v>68.389316366085595</v>
      </c>
      <c r="K389" s="4">
        <v>77.643898547451499</v>
      </c>
      <c r="L389" s="4">
        <v>65.029983415168999</v>
      </c>
    </row>
    <row r="390" spans="1:12" x14ac:dyDescent="0.25">
      <c r="A390" s="8" t="s">
        <v>143</v>
      </c>
      <c r="B390" s="2" t="s">
        <v>189</v>
      </c>
      <c r="C390" s="4">
        <v>175.11505397389899</v>
      </c>
      <c r="D390" s="4">
        <v>269.99061626166201</v>
      </c>
      <c r="E390" s="4">
        <v>195.11754622116101</v>
      </c>
      <c r="F390" s="4">
        <v>118.903195052727</v>
      </c>
      <c r="G390" s="4">
        <v>52.108670654588899</v>
      </c>
      <c r="H390" s="4">
        <v>42.977060971319901</v>
      </c>
      <c r="I390" s="4">
        <v>46.602694829623701</v>
      </c>
      <c r="J390" s="4">
        <v>68.389316366089304</v>
      </c>
      <c r="K390" s="4">
        <v>77.643898547451499</v>
      </c>
      <c r="L390" s="4">
        <v>65.029983415165901</v>
      </c>
    </row>
    <row r="391" spans="1:12" x14ac:dyDescent="0.25">
      <c r="A391" s="8" t="s">
        <v>143</v>
      </c>
      <c r="B391" s="2" t="s">
        <v>190</v>
      </c>
      <c r="C391" s="4">
        <v>175.11505397389899</v>
      </c>
      <c r="D391" s="4">
        <v>269.99061626166201</v>
      </c>
      <c r="E391" s="4">
        <v>195.11754622114501</v>
      </c>
      <c r="F391" s="4">
        <v>122.63858638487601</v>
      </c>
      <c r="G391" s="4">
        <v>52.108670654590398</v>
      </c>
      <c r="H391" s="4">
        <v>42.977060971321301</v>
      </c>
      <c r="I391" s="4">
        <v>44.123195647927801</v>
      </c>
      <c r="J391" s="4">
        <v>65.909817184389198</v>
      </c>
      <c r="K391" s="4">
        <v>75.164399365758698</v>
      </c>
      <c r="L391" s="4">
        <v>65.029983410202604</v>
      </c>
    </row>
    <row r="392" spans="1:12" x14ac:dyDescent="0.25">
      <c r="A392" s="8" t="s">
        <v>143</v>
      </c>
      <c r="B392" s="2" t="s">
        <v>191</v>
      </c>
      <c r="C392" s="4">
        <v>175.11308099478401</v>
      </c>
      <c r="D392" s="4">
        <v>270.01521110385403</v>
      </c>
      <c r="E392" s="4">
        <v>195.12892250488599</v>
      </c>
      <c r="F392" s="4">
        <v>122.611962480004</v>
      </c>
      <c r="G392" s="4">
        <v>52.539584374303701</v>
      </c>
      <c r="H392" s="4">
        <v>38.961880034784201</v>
      </c>
      <c r="I392" s="4">
        <v>42.758176155317997</v>
      </c>
      <c r="J392" s="4">
        <v>63.897008265718704</v>
      </c>
      <c r="K392" s="4">
        <v>73.915341568545998</v>
      </c>
      <c r="L392" s="4">
        <v>66.846329334230504</v>
      </c>
    </row>
    <row r="393" spans="1:12" x14ac:dyDescent="0.25">
      <c r="A393" s="8" t="s">
        <v>143</v>
      </c>
      <c r="B393" s="2" t="s">
        <v>192</v>
      </c>
      <c r="C393" s="4">
        <v>175.11308099478401</v>
      </c>
      <c r="D393" s="4">
        <v>270.01521110385403</v>
      </c>
      <c r="E393" s="4">
        <v>195.12653848711599</v>
      </c>
      <c r="F393" s="4">
        <v>121.548767882549</v>
      </c>
      <c r="G393" s="4">
        <v>52.537200356543401</v>
      </c>
      <c r="H393" s="4">
        <v>41.4136161530908</v>
      </c>
      <c r="I393" s="4">
        <v>43.737903394687201</v>
      </c>
      <c r="J393" s="4">
        <v>63.897008265719002</v>
      </c>
      <c r="K393" s="4">
        <v>73.915341568546197</v>
      </c>
      <c r="L393" s="4">
        <v>66.846329334230504</v>
      </c>
    </row>
    <row r="394" spans="1:12" x14ac:dyDescent="0.25">
      <c r="A394" s="8" t="s">
        <v>143</v>
      </c>
      <c r="B394" s="2" t="s">
        <v>193</v>
      </c>
      <c r="C394" s="4">
        <v>175.11308099478401</v>
      </c>
      <c r="D394" s="4">
        <v>270.01521110385301</v>
      </c>
      <c r="E394" s="4">
        <v>195.12892250488801</v>
      </c>
      <c r="F394" s="4">
        <v>122.61196248000699</v>
      </c>
      <c r="G394" s="4">
        <v>52.539584374310998</v>
      </c>
      <c r="H394" s="4">
        <v>38.961880034791697</v>
      </c>
      <c r="I394" s="4">
        <v>42.758176155318203</v>
      </c>
      <c r="J394" s="4">
        <v>63.897008265719002</v>
      </c>
      <c r="K394" s="4">
        <v>73.921431464777598</v>
      </c>
      <c r="L394" s="4">
        <v>66.852419230462004</v>
      </c>
    </row>
    <row r="395" spans="1:12" x14ac:dyDescent="0.25">
      <c r="A395" s="2" t="s">
        <v>144</v>
      </c>
      <c r="B395" s="2" t="s">
        <v>179</v>
      </c>
      <c r="C395" s="4">
        <v>7.0621673145786601E-2</v>
      </c>
      <c r="D395" s="4">
        <v>5.26723092077142E-2</v>
      </c>
      <c r="E395" s="4">
        <v>4.52973654271209E-2</v>
      </c>
      <c r="F395" s="4">
        <v>2.78514418592627E-2</v>
      </c>
      <c r="G395" s="4">
        <v>1.8487568642304199E-2</v>
      </c>
      <c r="H395" s="4">
        <v>1.9466154328234501E-2</v>
      </c>
      <c r="I395" s="4">
        <v>2.0272182482189899E-2</v>
      </c>
      <c r="J395" s="4">
        <v>1.78677654095915E-2</v>
      </c>
      <c r="K395" s="4">
        <v>6.4225104978742498E-3</v>
      </c>
      <c r="L395" s="5"/>
    </row>
    <row r="396" spans="1:12" x14ac:dyDescent="0.25">
      <c r="A396" s="8" t="s">
        <v>144</v>
      </c>
      <c r="B396" s="2" t="s">
        <v>180</v>
      </c>
      <c r="C396" s="4">
        <v>7.0621673145786601E-2</v>
      </c>
      <c r="D396" s="4">
        <v>5.26723092077142E-2</v>
      </c>
      <c r="E396" s="4">
        <v>4.52973654271209E-2</v>
      </c>
      <c r="F396" s="4">
        <v>2.78514418592627E-2</v>
      </c>
      <c r="G396" s="4">
        <v>1.8487568642304199E-2</v>
      </c>
      <c r="H396" s="4">
        <v>1.9466154328234501E-2</v>
      </c>
      <c r="I396" s="4">
        <v>2.0272182482189899E-2</v>
      </c>
      <c r="J396" s="4">
        <v>1.7867765409590401E-2</v>
      </c>
      <c r="K396" s="4">
        <v>6.4225104978732298E-3</v>
      </c>
      <c r="L396" s="5"/>
    </row>
    <row r="397" spans="1:12" x14ac:dyDescent="0.25">
      <c r="A397" s="8" t="s">
        <v>144</v>
      </c>
      <c r="B397" s="2" t="s">
        <v>181</v>
      </c>
      <c r="C397" s="4">
        <v>7.0621673145786601E-2</v>
      </c>
      <c r="D397" s="4">
        <v>5.26723092077142E-2</v>
      </c>
      <c r="E397" s="4">
        <v>4.52973654271209E-2</v>
      </c>
      <c r="F397" s="4">
        <v>2.78514418592626E-2</v>
      </c>
      <c r="G397" s="4">
        <v>1.8487568642304199E-2</v>
      </c>
      <c r="H397" s="4">
        <v>1.9466154328234401E-2</v>
      </c>
      <c r="I397" s="4">
        <v>2.0272182482189899E-2</v>
      </c>
      <c r="J397" s="4">
        <v>1.7867765409590598E-2</v>
      </c>
      <c r="K397" s="4">
        <v>6.4225104978734397E-3</v>
      </c>
      <c r="L397" s="5"/>
    </row>
    <row r="398" spans="1:12" x14ac:dyDescent="0.25">
      <c r="A398" s="8" t="s">
        <v>144</v>
      </c>
      <c r="B398" s="2" t="s">
        <v>182</v>
      </c>
      <c r="C398" s="4">
        <v>7.0621673033608501E-2</v>
      </c>
      <c r="D398" s="4">
        <v>5.26645469967379E-2</v>
      </c>
      <c r="E398" s="4">
        <v>4.52905207353533E-2</v>
      </c>
      <c r="F398" s="4">
        <v>2.7871652273697201E-2</v>
      </c>
      <c r="G398" s="4">
        <v>1.8441459622264001E-2</v>
      </c>
      <c r="H398" s="4">
        <v>1.9462538572119301E-2</v>
      </c>
      <c r="I398" s="4">
        <v>2.0046519544369298E-2</v>
      </c>
      <c r="J398" s="4">
        <v>1.7578611588810401E-2</v>
      </c>
      <c r="K398" s="4">
        <v>5.9432128314809802E-3</v>
      </c>
      <c r="L398" s="5"/>
    </row>
    <row r="399" spans="1:12" x14ac:dyDescent="0.25">
      <c r="A399" s="8" t="s">
        <v>144</v>
      </c>
      <c r="B399" s="2" t="s">
        <v>183</v>
      </c>
      <c r="C399" s="4">
        <v>7.0621673033608501E-2</v>
      </c>
      <c r="D399" s="4">
        <v>5.26645469967379E-2</v>
      </c>
      <c r="E399" s="4">
        <v>4.52905207353533E-2</v>
      </c>
      <c r="F399" s="4">
        <v>2.7871652273697201E-2</v>
      </c>
      <c r="G399" s="4">
        <v>1.8441459622264001E-2</v>
      </c>
      <c r="H399" s="4">
        <v>1.9462538572119301E-2</v>
      </c>
      <c r="I399" s="4">
        <v>2.0046519544369399E-2</v>
      </c>
      <c r="J399" s="4">
        <v>1.7578611588810401E-2</v>
      </c>
      <c r="K399" s="4">
        <v>5.9432128314809802E-3</v>
      </c>
      <c r="L399" s="5"/>
    </row>
    <row r="400" spans="1:12" x14ac:dyDescent="0.25">
      <c r="A400" s="8" t="s">
        <v>144</v>
      </c>
      <c r="B400" s="2" t="s">
        <v>184</v>
      </c>
      <c r="C400" s="4">
        <v>7.0621673033608501E-2</v>
      </c>
      <c r="D400" s="4">
        <v>5.26645469967379E-2</v>
      </c>
      <c r="E400" s="4">
        <v>4.52905207353533E-2</v>
      </c>
      <c r="F400" s="4">
        <v>2.7871652273697201E-2</v>
      </c>
      <c r="G400" s="4">
        <v>1.8441459622264001E-2</v>
      </c>
      <c r="H400" s="4">
        <v>1.9462538572119301E-2</v>
      </c>
      <c r="I400" s="4">
        <v>2.0046519544369399E-2</v>
      </c>
      <c r="J400" s="4">
        <v>1.7578611588810401E-2</v>
      </c>
      <c r="K400" s="4">
        <v>5.9432128314809802E-3</v>
      </c>
      <c r="L400" s="5"/>
    </row>
    <row r="401" spans="1:12" x14ac:dyDescent="0.25">
      <c r="A401" s="8" t="s">
        <v>144</v>
      </c>
      <c r="B401" s="2" t="s">
        <v>165</v>
      </c>
      <c r="C401" s="4">
        <v>7.0621672960761994E-2</v>
      </c>
      <c r="D401" s="4">
        <v>5.2667900614001499E-2</v>
      </c>
      <c r="E401" s="4">
        <v>4.5293490772063801E-2</v>
      </c>
      <c r="F401" s="4">
        <v>2.7863458624900899E-2</v>
      </c>
      <c r="G401" s="4">
        <v>1.8504321932467999E-2</v>
      </c>
      <c r="H401" s="4">
        <v>1.94056617487697E-2</v>
      </c>
      <c r="I401" s="4">
        <v>2.02698944271433E-2</v>
      </c>
      <c r="J401" s="4">
        <v>1.78609077251136E-2</v>
      </c>
      <c r="K401" s="4">
        <v>6.7302286327358503E-3</v>
      </c>
      <c r="L401" s="5"/>
    </row>
    <row r="402" spans="1:12" x14ac:dyDescent="0.25">
      <c r="A402" s="8" t="s">
        <v>144</v>
      </c>
      <c r="B402" s="2" t="s">
        <v>185</v>
      </c>
      <c r="C402" s="4">
        <v>7.0621673145786504E-2</v>
      </c>
      <c r="D402" s="4">
        <v>5.2672952794825798E-2</v>
      </c>
      <c r="E402" s="4">
        <v>4.52978990134641E-2</v>
      </c>
      <c r="F402" s="4">
        <v>2.7849866331612998E-2</v>
      </c>
      <c r="G402" s="4">
        <v>1.8473002896099398E-2</v>
      </c>
      <c r="H402" s="4">
        <v>1.9217972319001801E-2</v>
      </c>
      <c r="I402" s="4">
        <v>2.02890034514344E-2</v>
      </c>
      <c r="J402" s="4">
        <v>1.7759490812292202E-2</v>
      </c>
      <c r="K402" s="4">
        <v>6.3645890570583402E-3</v>
      </c>
      <c r="L402" s="5"/>
    </row>
    <row r="403" spans="1:12" x14ac:dyDescent="0.25">
      <c r="A403" s="8" t="s">
        <v>144</v>
      </c>
      <c r="B403" s="2" t="s">
        <v>186</v>
      </c>
      <c r="C403" s="4">
        <v>7.0621673145786504E-2</v>
      </c>
      <c r="D403" s="4">
        <v>5.26685352129138E-2</v>
      </c>
      <c r="E403" s="4">
        <v>4.5294048563004501E-2</v>
      </c>
      <c r="F403" s="4">
        <v>2.7861811628007199E-2</v>
      </c>
      <c r="G403" s="4">
        <v>1.84946596387911E-2</v>
      </c>
      <c r="H403" s="4">
        <v>1.92510919591985E-2</v>
      </c>
      <c r="I403" s="4">
        <v>2.0155972960709902E-2</v>
      </c>
      <c r="J403" s="4">
        <v>1.7705959588383599E-2</v>
      </c>
      <c r="K403" s="4">
        <v>6.4609232077591904E-3</v>
      </c>
      <c r="L403" s="5"/>
    </row>
    <row r="404" spans="1:12" x14ac:dyDescent="0.25">
      <c r="A404" s="8" t="s">
        <v>144</v>
      </c>
      <c r="B404" s="2" t="s">
        <v>187</v>
      </c>
      <c r="C404" s="4">
        <v>7.0621673145786504E-2</v>
      </c>
      <c r="D404" s="4">
        <v>5.2672953545711602E-2</v>
      </c>
      <c r="E404" s="4">
        <v>4.52978990134641E-2</v>
      </c>
      <c r="F404" s="4">
        <v>2.7849866331612998E-2</v>
      </c>
      <c r="G404" s="4">
        <v>1.8479791039917801E-2</v>
      </c>
      <c r="H404" s="4">
        <v>1.91964173750786E-2</v>
      </c>
      <c r="I404" s="4">
        <v>2.03336407129651E-2</v>
      </c>
      <c r="J404" s="4">
        <v>1.77114061703697E-2</v>
      </c>
      <c r="K404" s="4">
        <v>6.3142835186252898E-3</v>
      </c>
      <c r="L404" s="5"/>
    </row>
    <row r="405" spans="1:12" x14ac:dyDescent="0.25">
      <c r="A405" s="8" t="s">
        <v>144</v>
      </c>
      <c r="B405" s="2" t="s">
        <v>188</v>
      </c>
      <c r="C405" s="4">
        <v>7.0621673145786504E-2</v>
      </c>
      <c r="D405" s="4">
        <v>5.26723092077142E-2</v>
      </c>
      <c r="E405" s="4">
        <v>4.52973654271209E-2</v>
      </c>
      <c r="F405" s="4">
        <v>2.78514418592627E-2</v>
      </c>
      <c r="G405" s="4">
        <v>1.8487568642304199E-2</v>
      </c>
      <c r="H405" s="4">
        <v>1.9466154328234501E-2</v>
      </c>
      <c r="I405" s="4">
        <v>2.0272182482189899E-2</v>
      </c>
      <c r="J405" s="4">
        <v>1.7867765409590598E-2</v>
      </c>
      <c r="K405" s="4">
        <v>6.4225104978734198E-3</v>
      </c>
      <c r="L405" s="5"/>
    </row>
    <row r="406" spans="1:12" x14ac:dyDescent="0.25">
      <c r="A406" s="8" t="s">
        <v>144</v>
      </c>
      <c r="B406" s="2" t="s">
        <v>189</v>
      </c>
      <c r="C406" s="4">
        <v>7.0621673145786504E-2</v>
      </c>
      <c r="D406" s="4">
        <v>5.26723092077142E-2</v>
      </c>
      <c r="E406" s="4">
        <v>4.5297365427122101E-2</v>
      </c>
      <c r="F406" s="4">
        <v>2.78514418592627E-2</v>
      </c>
      <c r="G406" s="4">
        <v>1.8487568642304199E-2</v>
      </c>
      <c r="H406" s="4">
        <v>1.9466154328234501E-2</v>
      </c>
      <c r="I406" s="4">
        <v>2.0272182482189899E-2</v>
      </c>
      <c r="J406" s="4">
        <v>1.78677654095915E-2</v>
      </c>
      <c r="K406" s="4">
        <v>6.4225104978742602E-3</v>
      </c>
      <c r="L406" s="5"/>
    </row>
    <row r="407" spans="1:12" x14ac:dyDescent="0.25">
      <c r="A407" s="8" t="s">
        <v>144</v>
      </c>
      <c r="B407" s="2" t="s">
        <v>190</v>
      </c>
      <c r="C407" s="4">
        <v>7.0621673145786601E-2</v>
      </c>
      <c r="D407" s="4">
        <v>5.26723092077142E-2</v>
      </c>
      <c r="E407" s="4">
        <v>4.52973654271209E-2</v>
      </c>
      <c r="F407" s="4">
        <v>2.78514418592627E-2</v>
      </c>
      <c r="G407" s="4">
        <v>1.8487568642304199E-2</v>
      </c>
      <c r="H407" s="4">
        <v>1.9466154328234501E-2</v>
      </c>
      <c r="I407" s="4">
        <v>2.0272182482189899E-2</v>
      </c>
      <c r="J407" s="4">
        <v>1.7867765409590699E-2</v>
      </c>
      <c r="K407" s="4">
        <v>6.4225104978734501E-3</v>
      </c>
      <c r="L407" s="5"/>
    </row>
    <row r="408" spans="1:12" x14ac:dyDescent="0.25">
      <c r="A408" s="8" t="s">
        <v>144</v>
      </c>
      <c r="B408" s="2" t="s">
        <v>191</v>
      </c>
      <c r="C408" s="4">
        <v>7.0621673033608501E-2</v>
      </c>
      <c r="D408" s="4">
        <v>5.26645469967379E-2</v>
      </c>
      <c r="E408" s="4">
        <v>4.52905207353533E-2</v>
      </c>
      <c r="F408" s="4">
        <v>2.7871652273697201E-2</v>
      </c>
      <c r="G408" s="4">
        <v>1.8441459622264001E-2</v>
      </c>
      <c r="H408" s="4">
        <v>1.9462538572119301E-2</v>
      </c>
      <c r="I408" s="4">
        <v>2.0046519544369399E-2</v>
      </c>
      <c r="J408" s="4">
        <v>1.7578611588810401E-2</v>
      </c>
      <c r="K408" s="4">
        <v>5.9432128314809698E-3</v>
      </c>
      <c r="L408" s="5"/>
    </row>
    <row r="409" spans="1:12" x14ac:dyDescent="0.25">
      <c r="A409" s="8" t="s">
        <v>144</v>
      </c>
      <c r="B409" s="2" t="s">
        <v>192</v>
      </c>
      <c r="C409" s="4">
        <v>7.0621673033608501E-2</v>
      </c>
      <c r="D409" s="4">
        <v>5.26645469967379E-2</v>
      </c>
      <c r="E409" s="4">
        <v>4.52905207353533E-2</v>
      </c>
      <c r="F409" s="4">
        <v>2.7871652273697201E-2</v>
      </c>
      <c r="G409" s="4">
        <v>1.8441459622264001E-2</v>
      </c>
      <c r="H409" s="4">
        <v>1.9462538572119301E-2</v>
      </c>
      <c r="I409" s="4">
        <v>2.0046519544369399E-2</v>
      </c>
      <c r="J409" s="4">
        <v>1.7578611588810401E-2</v>
      </c>
      <c r="K409" s="4">
        <v>5.9432128314809802E-3</v>
      </c>
      <c r="L409" s="5"/>
    </row>
    <row r="410" spans="1:12" x14ac:dyDescent="0.25">
      <c r="A410" s="8" t="s">
        <v>144</v>
      </c>
      <c r="B410" s="2" t="s">
        <v>193</v>
      </c>
      <c r="C410" s="4">
        <v>7.0621673033608598E-2</v>
      </c>
      <c r="D410" s="4">
        <v>5.26645469967379E-2</v>
      </c>
      <c r="E410" s="4">
        <v>4.52905207353533E-2</v>
      </c>
      <c r="F410" s="4">
        <v>2.7871652273697201E-2</v>
      </c>
      <c r="G410" s="4">
        <v>1.8441459622264001E-2</v>
      </c>
      <c r="H410" s="4">
        <v>1.9462538572119301E-2</v>
      </c>
      <c r="I410" s="4">
        <v>2.0046519544369399E-2</v>
      </c>
      <c r="J410" s="4">
        <v>1.7578611588810401E-2</v>
      </c>
      <c r="K410" s="4">
        <v>5.9432128314809698E-3</v>
      </c>
      <c r="L410" s="5"/>
    </row>
    <row r="411" spans="1:12" x14ac:dyDescent="0.25">
      <c r="A411" s="2" t="s">
        <v>145</v>
      </c>
      <c r="B411" s="2" t="s">
        <v>179</v>
      </c>
      <c r="C411" s="4">
        <v>297.31914738171298</v>
      </c>
      <c r="D411" s="4">
        <v>273.93159315418899</v>
      </c>
      <c r="E411" s="4">
        <v>283.14013958522702</v>
      </c>
      <c r="F411" s="4">
        <v>319.16773400732501</v>
      </c>
      <c r="G411" s="4">
        <v>306.252675125677</v>
      </c>
      <c r="H411" s="4">
        <v>292.24332326834599</v>
      </c>
      <c r="I411" s="4">
        <v>279.38850984331799</v>
      </c>
      <c r="J411" s="4">
        <v>241.66336557712901</v>
      </c>
      <c r="K411" s="4">
        <v>248.54590417775199</v>
      </c>
      <c r="L411" s="4">
        <v>256.459476010412</v>
      </c>
    </row>
    <row r="412" spans="1:12" x14ac:dyDescent="0.25">
      <c r="A412" s="8" t="s">
        <v>145</v>
      </c>
      <c r="B412" s="2" t="s">
        <v>180</v>
      </c>
      <c r="C412" s="4">
        <v>297.31914738171298</v>
      </c>
      <c r="D412" s="4">
        <v>273.93159315418899</v>
      </c>
      <c r="E412" s="4">
        <v>283.14013958520201</v>
      </c>
      <c r="F412" s="4">
        <v>319.174144026242</v>
      </c>
      <c r="G412" s="4">
        <v>306.252675125677</v>
      </c>
      <c r="H412" s="4">
        <v>292.24332326834599</v>
      </c>
      <c r="I412" s="4">
        <v>279.38850984331799</v>
      </c>
      <c r="J412" s="4">
        <v>241.66336557713399</v>
      </c>
      <c r="K412" s="4">
        <v>248.54590417775199</v>
      </c>
      <c r="L412" s="4">
        <v>256.459476010412</v>
      </c>
    </row>
    <row r="413" spans="1:12" x14ac:dyDescent="0.25">
      <c r="A413" s="8" t="s">
        <v>145</v>
      </c>
      <c r="B413" s="2" t="s">
        <v>181</v>
      </c>
      <c r="C413" s="4">
        <v>297.319147381714</v>
      </c>
      <c r="D413" s="4">
        <v>273.93159315419001</v>
      </c>
      <c r="E413" s="4">
        <v>283.14013958514698</v>
      </c>
      <c r="F413" s="4">
        <v>319.17179983137203</v>
      </c>
      <c r="G413" s="4">
        <v>306.252675125677</v>
      </c>
      <c r="H413" s="4">
        <v>292.24332326834599</v>
      </c>
      <c r="I413" s="4">
        <v>279.38850984331799</v>
      </c>
      <c r="J413" s="4">
        <v>241.663365577132</v>
      </c>
      <c r="K413" s="4">
        <v>248.54590417775199</v>
      </c>
      <c r="L413" s="4">
        <v>256.45947601041098</v>
      </c>
    </row>
    <row r="414" spans="1:12" x14ac:dyDescent="0.25">
      <c r="A414" s="8" t="s">
        <v>145</v>
      </c>
      <c r="B414" s="2" t="s">
        <v>182</v>
      </c>
      <c r="C414" s="4">
        <v>297.319147381714</v>
      </c>
      <c r="D414" s="4">
        <v>273.93159366373601</v>
      </c>
      <c r="E414" s="4">
        <v>283.19756395348099</v>
      </c>
      <c r="F414" s="4">
        <v>319.23726677651302</v>
      </c>
      <c r="G414" s="4">
        <v>306.200236826989</v>
      </c>
      <c r="H414" s="4">
        <v>292.81102700126502</v>
      </c>
      <c r="I414" s="4">
        <v>281.52235558760799</v>
      </c>
      <c r="J414" s="4">
        <v>241.34804657915399</v>
      </c>
      <c r="K414" s="4">
        <v>248.544753895952</v>
      </c>
      <c r="L414" s="4">
        <v>256.47991766023398</v>
      </c>
    </row>
    <row r="415" spans="1:12" x14ac:dyDescent="0.25">
      <c r="A415" s="8" t="s">
        <v>145</v>
      </c>
      <c r="B415" s="2" t="s">
        <v>183</v>
      </c>
      <c r="C415" s="4">
        <v>297.31914738171298</v>
      </c>
      <c r="D415" s="4">
        <v>273.93159366373499</v>
      </c>
      <c r="E415" s="4">
        <v>283.19756395315198</v>
      </c>
      <c r="F415" s="4">
        <v>319.19739752197398</v>
      </c>
      <c r="G415" s="4">
        <v>306.200236826989</v>
      </c>
      <c r="H415" s="4">
        <v>292.81102700126502</v>
      </c>
      <c r="I415" s="4">
        <v>281.52235558760799</v>
      </c>
      <c r="J415" s="4">
        <v>241.34804657915399</v>
      </c>
      <c r="K415" s="4">
        <v>248.54475389595299</v>
      </c>
      <c r="L415" s="4">
        <v>256.47991766023398</v>
      </c>
    </row>
    <row r="416" spans="1:12" x14ac:dyDescent="0.25">
      <c r="A416" s="8" t="s">
        <v>145</v>
      </c>
      <c r="B416" s="2" t="s">
        <v>184</v>
      </c>
      <c r="C416" s="4">
        <v>297.319147381714</v>
      </c>
      <c r="D416" s="4">
        <v>273.93159366373499</v>
      </c>
      <c r="E416" s="4">
        <v>283.19756395354</v>
      </c>
      <c r="F416" s="4">
        <v>319.17512910113101</v>
      </c>
      <c r="G416" s="4">
        <v>306.200236826989</v>
      </c>
      <c r="H416" s="4">
        <v>292.81102700126502</v>
      </c>
      <c r="I416" s="4">
        <v>281.52235558760799</v>
      </c>
      <c r="J416" s="4">
        <v>241.34804657915399</v>
      </c>
      <c r="K416" s="4">
        <v>248.544753895952</v>
      </c>
      <c r="L416" s="4">
        <v>256.47991766023398</v>
      </c>
    </row>
    <row r="417" spans="1:12" x14ac:dyDescent="0.25">
      <c r="A417" s="8" t="s">
        <v>145</v>
      </c>
      <c r="B417" s="2" t="s">
        <v>165</v>
      </c>
      <c r="C417" s="4">
        <v>297.317616856006</v>
      </c>
      <c r="D417" s="4">
        <v>273.93035847513801</v>
      </c>
      <c r="E417" s="4">
        <v>283.20030308583301</v>
      </c>
      <c r="F417" s="4">
        <v>319.18428388417101</v>
      </c>
      <c r="G417" s="4">
        <v>306.25287596650202</v>
      </c>
      <c r="H417" s="4">
        <v>292.84350060773897</v>
      </c>
      <c r="I417" s="4">
        <v>279.38865946060702</v>
      </c>
      <c r="J417" s="4">
        <v>241.73698133267399</v>
      </c>
      <c r="K417" s="4">
        <v>248.54431331929101</v>
      </c>
      <c r="L417" s="4">
        <v>256.459476010412</v>
      </c>
    </row>
    <row r="418" spans="1:12" x14ac:dyDescent="0.25">
      <c r="A418" s="8" t="s">
        <v>145</v>
      </c>
      <c r="B418" s="2" t="s">
        <v>185</v>
      </c>
      <c r="C418" s="4">
        <v>297.319147381714</v>
      </c>
      <c r="D418" s="4">
        <v>273.97595075719801</v>
      </c>
      <c r="E418" s="4">
        <v>283.14688336791198</v>
      </c>
      <c r="F418" s="4">
        <v>319.17993274967398</v>
      </c>
      <c r="G418" s="4">
        <v>306.20043766741497</v>
      </c>
      <c r="H418" s="4">
        <v>292.80627400382701</v>
      </c>
      <c r="I418" s="4">
        <v>281.51859144013298</v>
      </c>
      <c r="J418" s="4">
        <v>241.485922453483</v>
      </c>
      <c r="K418" s="4">
        <v>248.53632593504901</v>
      </c>
      <c r="L418" s="4">
        <v>256.47991766023398</v>
      </c>
    </row>
    <row r="419" spans="1:12" x14ac:dyDescent="0.25">
      <c r="A419" s="8" t="s">
        <v>145</v>
      </c>
      <c r="B419" s="2" t="s">
        <v>186</v>
      </c>
      <c r="C419" s="4">
        <v>297.319147381714</v>
      </c>
      <c r="D419" s="4">
        <v>273.93214301978298</v>
      </c>
      <c r="E419" s="4">
        <v>283.25511363959401</v>
      </c>
      <c r="F419" s="4">
        <v>319.23066969689802</v>
      </c>
      <c r="G419" s="4">
        <v>306.20724988341198</v>
      </c>
      <c r="H419" s="4">
        <v>292.99241383922498</v>
      </c>
      <c r="I419" s="4">
        <v>277.90001007917499</v>
      </c>
      <c r="J419" s="4">
        <v>241.89593685070599</v>
      </c>
      <c r="K419" s="4">
        <v>248.544953739883</v>
      </c>
      <c r="L419" s="4">
        <v>256.47991766023398</v>
      </c>
    </row>
    <row r="420" spans="1:12" x14ac:dyDescent="0.25">
      <c r="A420" s="8" t="s">
        <v>145</v>
      </c>
      <c r="B420" s="2" t="s">
        <v>187</v>
      </c>
      <c r="C420" s="4">
        <v>297.319147381714</v>
      </c>
      <c r="D420" s="4">
        <v>273.93159311628102</v>
      </c>
      <c r="E420" s="4">
        <v>283.15923999594901</v>
      </c>
      <c r="F420" s="4">
        <v>319.17512910097997</v>
      </c>
      <c r="G420" s="4">
        <v>306.20043766741497</v>
      </c>
      <c r="H420" s="4">
        <v>292.13747907192601</v>
      </c>
      <c r="I420" s="4">
        <v>280.70975929479101</v>
      </c>
      <c r="J420" s="4">
        <v>241.67528082942599</v>
      </c>
      <c r="K420" s="4">
        <v>248.54431331929101</v>
      </c>
      <c r="L420" s="4">
        <v>256.47991766023398</v>
      </c>
    </row>
    <row r="421" spans="1:12" x14ac:dyDescent="0.25">
      <c r="A421" s="8" t="s">
        <v>145</v>
      </c>
      <c r="B421" s="2" t="s">
        <v>188</v>
      </c>
      <c r="C421" s="4">
        <v>297.319147381714</v>
      </c>
      <c r="D421" s="4">
        <v>273.93159315419001</v>
      </c>
      <c r="E421" s="4">
        <v>283.14013958514499</v>
      </c>
      <c r="F421" s="4">
        <v>319.174144026242</v>
      </c>
      <c r="G421" s="4">
        <v>306.252675125677</v>
      </c>
      <c r="H421" s="4">
        <v>292.24332326834599</v>
      </c>
      <c r="I421" s="4">
        <v>279.38850984331799</v>
      </c>
      <c r="J421" s="4">
        <v>241.663365577132</v>
      </c>
      <c r="K421" s="4">
        <v>248.54590417775199</v>
      </c>
      <c r="L421" s="4">
        <v>256.45947601041098</v>
      </c>
    </row>
    <row r="422" spans="1:12" x14ac:dyDescent="0.25">
      <c r="A422" s="8" t="s">
        <v>145</v>
      </c>
      <c r="B422" s="2" t="s">
        <v>189</v>
      </c>
      <c r="C422" s="4">
        <v>297.319147381714</v>
      </c>
      <c r="D422" s="4">
        <v>273.93159315419001</v>
      </c>
      <c r="E422" s="4">
        <v>283.14013958514602</v>
      </c>
      <c r="F422" s="4">
        <v>319.174144026242</v>
      </c>
      <c r="G422" s="4">
        <v>306.252675125677</v>
      </c>
      <c r="H422" s="4">
        <v>292.24332326834599</v>
      </c>
      <c r="I422" s="4">
        <v>279.38850984331799</v>
      </c>
      <c r="J422" s="4">
        <v>241.66336557712901</v>
      </c>
      <c r="K422" s="4">
        <v>248.54590417775199</v>
      </c>
      <c r="L422" s="4">
        <v>256.45947601041098</v>
      </c>
    </row>
    <row r="423" spans="1:12" x14ac:dyDescent="0.25">
      <c r="A423" s="8" t="s">
        <v>145</v>
      </c>
      <c r="B423" s="2" t="s">
        <v>190</v>
      </c>
      <c r="C423" s="4">
        <v>297.319147381714</v>
      </c>
      <c r="D423" s="4">
        <v>273.93159315418899</v>
      </c>
      <c r="E423" s="4">
        <v>283.038463266473</v>
      </c>
      <c r="F423" s="4">
        <v>319.16773400732501</v>
      </c>
      <c r="G423" s="4">
        <v>306.252675125677</v>
      </c>
      <c r="H423" s="4">
        <v>292.24332326834599</v>
      </c>
      <c r="I423" s="4">
        <v>279.38850984331799</v>
      </c>
      <c r="J423" s="4">
        <v>241.663365577132</v>
      </c>
      <c r="K423" s="4">
        <v>248.54590417775199</v>
      </c>
      <c r="L423" s="4">
        <v>256.459476010412</v>
      </c>
    </row>
    <row r="424" spans="1:12" x14ac:dyDescent="0.25">
      <c r="A424" s="8" t="s">
        <v>145</v>
      </c>
      <c r="B424" s="2" t="s">
        <v>191</v>
      </c>
      <c r="C424" s="4">
        <v>297.319147381714</v>
      </c>
      <c r="D424" s="4">
        <v>273.93159366373499</v>
      </c>
      <c r="E424" s="4">
        <v>283.19756395368699</v>
      </c>
      <c r="F424" s="4">
        <v>319.19739752197398</v>
      </c>
      <c r="G424" s="4">
        <v>306.200236826989</v>
      </c>
      <c r="H424" s="4">
        <v>292.81102700126399</v>
      </c>
      <c r="I424" s="4">
        <v>281.52235558760799</v>
      </c>
      <c r="J424" s="4">
        <v>241.34804657915399</v>
      </c>
      <c r="K424" s="4">
        <v>248.544753895952</v>
      </c>
      <c r="L424" s="4">
        <v>256.47991766023398</v>
      </c>
    </row>
    <row r="425" spans="1:12" x14ac:dyDescent="0.25">
      <c r="A425" s="8" t="s">
        <v>145</v>
      </c>
      <c r="B425" s="2" t="s">
        <v>192</v>
      </c>
      <c r="C425" s="4">
        <v>297.319147381714</v>
      </c>
      <c r="D425" s="4">
        <v>273.93159366373499</v>
      </c>
      <c r="E425" s="4">
        <v>283.095887634691</v>
      </c>
      <c r="F425" s="4">
        <v>319.17512910113101</v>
      </c>
      <c r="G425" s="4">
        <v>306.200236826989</v>
      </c>
      <c r="H425" s="4">
        <v>292.81102700126399</v>
      </c>
      <c r="I425" s="4">
        <v>281.52235558760799</v>
      </c>
      <c r="J425" s="4">
        <v>241.34804657915399</v>
      </c>
      <c r="K425" s="4">
        <v>248.544753895952</v>
      </c>
      <c r="L425" s="4">
        <v>256.47991766023398</v>
      </c>
    </row>
    <row r="426" spans="1:12" x14ac:dyDescent="0.25">
      <c r="A426" s="8" t="s">
        <v>145</v>
      </c>
      <c r="B426" s="2" t="s">
        <v>193</v>
      </c>
      <c r="C426" s="4">
        <v>297.31914738171298</v>
      </c>
      <c r="D426" s="4">
        <v>273.93159366373499</v>
      </c>
      <c r="E426" s="4">
        <v>283.197563953658</v>
      </c>
      <c r="F426" s="4">
        <v>319.17512910113101</v>
      </c>
      <c r="G426" s="4">
        <v>306.200236826989</v>
      </c>
      <c r="H426" s="4">
        <v>292.81102700126502</v>
      </c>
      <c r="I426" s="4">
        <v>281.52235558760799</v>
      </c>
      <c r="J426" s="4">
        <v>241.34804657915399</v>
      </c>
      <c r="K426" s="4">
        <v>248.544753895952</v>
      </c>
      <c r="L426" s="4">
        <v>256.47991766023398</v>
      </c>
    </row>
    <row r="427" spans="1:12" x14ac:dyDescent="0.25">
      <c r="A427" s="2" t="s">
        <v>146</v>
      </c>
      <c r="B427" s="2" t="s">
        <v>179</v>
      </c>
      <c r="C427" s="4">
        <v>47.099088680497601</v>
      </c>
      <c r="D427" s="4">
        <v>36.677463813127197</v>
      </c>
      <c r="E427" s="4">
        <v>34.535854467770797</v>
      </c>
      <c r="F427" s="4">
        <v>30.812990757401401</v>
      </c>
      <c r="G427" s="4">
        <v>26.796062870194501</v>
      </c>
      <c r="H427" s="4">
        <v>26.700568660487601</v>
      </c>
      <c r="I427" s="4">
        <v>27.084734106728099</v>
      </c>
      <c r="J427" s="4">
        <v>24.961227436178401</v>
      </c>
      <c r="K427" s="4">
        <v>17.957233309498601</v>
      </c>
      <c r="L427" s="4">
        <v>11.324449804612</v>
      </c>
    </row>
    <row r="428" spans="1:12" x14ac:dyDescent="0.25">
      <c r="A428" s="8" t="s">
        <v>146</v>
      </c>
      <c r="B428" s="2" t="s">
        <v>180</v>
      </c>
      <c r="C428" s="4">
        <v>47.099088680497601</v>
      </c>
      <c r="D428" s="4">
        <v>36.677463813127197</v>
      </c>
      <c r="E428" s="4">
        <v>34.535854467770903</v>
      </c>
      <c r="F428" s="4">
        <v>30.813014649479701</v>
      </c>
      <c r="G428" s="4">
        <v>26.796062870194501</v>
      </c>
      <c r="H428" s="4">
        <v>26.700568660487601</v>
      </c>
      <c r="I428" s="4">
        <v>27.084734106728099</v>
      </c>
      <c r="J428" s="4">
        <v>24.9612274361758</v>
      </c>
      <c r="K428" s="4">
        <v>17.957233309495901</v>
      </c>
      <c r="L428" s="4">
        <v>11.3244498046112</v>
      </c>
    </row>
    <row r="429" spans="1:12" x14ac:dyDescent="0.25">
      <c r="A429" s="8" t="s">
        <v>146</v>
      </c>
      <c r="B429" s="2" t="s">
        <v>181</v>
      </c>
      <c r="C429" s="4">
        <v>47.099088680497601</v>
      </c>
      <c r="D429" s="4">
        <v>36.677463813127197</v>
      </c>
      <c r="E429" s="4">
        <v>34.535854467770903</v>
      </c>
      <c r="F429" s="4">
        <v>30.812989256283799</v>
      </c>
      <c r="G429" s="4">
        <v>26.796062870194501</v>
      </c>
      <c r="H429" s="4">
        <v>26.700568660487701</v>
      </c>
      <c r="I429" s="4">
        <v>27.084734106728099</v>
      </c>
      <c r="J429" s="4">
        <v>24.961227436176401</v>
      </c>
      <c r="K429" s="4">
        <v>17.957233309496502</v>
      </c>
      <c r="L429" s="4">
        <v>11.3244498046146</v>
      </c>
    </row>
    <row r="430" spans="1:12" x14ac:dyDescent="0.25">
      <c r="A430" s="8" t="s">
        <v>146</v>
      </c>
      <c r="B430" s="2" t="s">
        <v>182</v>
      </c>
      <c r="C430" s="4">
        <v>47.099088680977303</v>
      </c>
      <c r="D430" s="4">
        <v>36.694555062122603</v>
      </c>
      <c r="E430" s="4">
        <v>34.536106011033603</v>
      </c>
      <c r="F430" s="4">
        <v>30.821843620209901</v>
      </c>
      <c r="G430" s="4">
        <v>26.777501012916801</v>
      </c>
      <c r="H430" s="4">
        <v>26.6997017871488</v>
      </c>
      <c r="I430" s="4">
        <v>27.065318830402202</v>
      </c>
      <c r="J430" s="4">
        <v>25.0609214447048</v>
      </c>
      <c r="K430" s="4">
        <v>17.9515797450562</v>
      </c>
      <c r="L430" s="4">
        <v>11.2377733240499</v>
      </c>
    </row>
    <row r="431" spans="1:12" x14ac:dyDescent="0.25">
      <c r="A431" s="8" t="s">
        <v>146</v>
      </c>
      <c r="B431" s="2" t="s">
        <v>183</v>
      </c>
      <c r="C431" s="4">
        <v>47.099088680977303</v>
      </c>
      <c r="D431" s="4">
        <v>36.694555062112599</v>
      </c>
      <c r="E431" s="4">
        <v>34.536106011032999</v>
      </c>
      <c r="F431" s="4">
        <v>30.821711671118099</v>
      </c>
      <c r="G431" s="4">
        <v>26.7775010129169</v>
      </c>
      <c r="H431" s="4">
        <v>26.6997017871483</v>
      </c>
      <c r="I431" s="4">
        <v>27.065318830401701</v>
      </c>
      <c r="J431" s="4">
        <v>25.060921444704299</v>
      </c>
      <c r="K431" s="4">
        <v>17.951579745056101</v>
      </c>
      <c r="L431" s="4">
        <v>11.237773324076199</v>
      </c>
    </row>
    <row r="432" spans="1:12" x14ac:dyDescent="0.25">
      <c r="A432" s="8" t="s">
        <v>146</v>
      </c>
      <c r="B432" s="2" t="s">
        <v>184</v>
      </c>
      <c r="C432" s="4">
        <v>47.099088680977403</v>
      </c>
      <c r="D432" s="4">
        <v>36.694555062170402</v>
      </c>
      <c r="E432" s="4">
        <v>34.536106011032899</v>
      </c>
      <c r="F432" s="4">
        <v>30.8216234550951</v>
      </c>
      <c r="G432" s="4">
        <v>26.777501012913401</v>
      </c>
      <c r="H432" s="4">
        <v>26.699701787148101</v>
      </c>
      <c r="I432" s="4">
        <v>27.065318830401502</v>
      </c>
      <c r="J432" s="4">
        <v>25.060921444704</v>
      </c>
      <c r="K432" s="4">
        <v>17.951579745055401</v>
      </c>
      <c r="L432" s="4">
        <v>11.237773324044801</v>
      </c>
    </row>
    <row r="433" spans="1:12" x14ac:dyDescent="0.25">
      <c r="A433" s="8" t="s">
        <v>146</v>
      </c>
      <c r="B433" s="2" t="s">
        <v>165</v>
      </c>
      <c r="C433" s="4">
        <v>47.099081278832799</v>
      </c>
      <c r="D433" s="4">
        <v>36.900244640710703</v>
      </c>
      <c r="E433" s="4">
        <v>34.812289936745799</v>
      </c>
      <c r="F433" s="4">
        <v>30.8204356328289</v>
      </c>
      <c r="G433" s="4">
        <v>26.793578333971801</v>
      </c>
      <c r="H433" s="4">
        <v>26.689028954244002</v>
      </c>
      <c r="I433" s="4">
        <v>27.069630841876801</v>
      </c>
      <c r="J433" s="4">
        <v>24.937098984320599</v>
      </c>
      <c r="K433" s="4">
        <v>18.148244223845101</v>
      </c>
      <c r="L433" s="4">
        <v>11.3827345572724</v>
      </c>
    </row>
    <row r="434" spans="1:12" x14ac:dyDescent="0.25">
      <c r="A434" s="8" t="s">
        <v>146</v>
      </c>
      <c r="B434" s="2" t="s">
        <v>185</v>
      </c>
      <c r="C434" s="4">
        <v>47.099088680497601</v>
      </c>
      <c r="D434" s="4">
        <v>36.6581776888044</v>
      </c>
      <c r="E434" s="4">
        <v>34.535664477827297</v>
      </c>
      <c r="F434" s="4">
        <v>30.8121890622877</v>
      </c>
      <c r="G434" s="4">
        <v>26.780906229582701</v>
      </c>
      <c r="H434" s="4">
        <v>26.6570957777204</v>
      </c>
      <c r="I434" s="4">
        <v>27.082502826424001</v>
      </c>
      <c r="J434" s="4">
        <v>25.0146482814304</v>
      </c>
      <c r="K434" s="4">
        <v>18.014017852670101</v>
      </c>
      <c r="L434" s="4">
        <v>11.393083751050501</v>
      </c>
    </row>
    <row r="435" spans="1:12" x14ac:dyDescent="0.25">
      <c r="A435" s="8" t="s">
        <v>146</v>
      </c>
      <c r="B435" s="2" t="s">
        <v>186</v>
      </c>
      <c r="C435" s="4">
        <v>47.099088680497601</v>
      </c>
      <c r="D435" s="4">
        <v>36.655739294955801</v>
      </c>
      <c r="E435" s="4">
        <v>34.531917053550899</v>
      </c>
      <c r="F435" s="4">
        <v>30.8168741480793</v>
      </c>
      <c r="G435" s="4">
        <v>26.797995628512801</v>
      </c>
      <c r="H435" s="4">
        <v>26.656706336355899</v>
      </c>
      <c r="I435" s="4">
        <v>27.044787946508301</v>
      </c>
      <c r="J435" s="4">
        <v>24.823940933508101</v>
      </c>
      <c r="K435" s="4">
        <v>17.9840169834549</v>
      </c>
      <c r="L435" s="4">
        <v>11.4902515286562</v>
      </c>
    </row>
    <row r="436" spans="1:12" x14ac:dyDescent="0.25">
      <c r="A436" s="8" t="s">
        <v>146</v>
      </c>
      <c r="B436" s="2" t="s">
        <v>187</v>
      </c>
      <c r="C436" s="4">
        <v>47.099088680497601</v>
      </c>
      <c r="D436" s="4">
        <v>36.6618955523099</v>
      </c>
      <c r="E436" s="4">
        <v>34.535923392729202</v>
      </c>
      <c r="F436" s="4">
        <v>30.812420522442199</v>
      </c>
      <c r="G436" s="4">
        <v>26.784523634691599</v>
      </c>
      <c r="H436" s="4">
        <v>26.644913098238199</v>
      </c>
      <c r="I436" s="4">
        <v>27.094207316285299</v>
      </c>
      <c r="J436" s="4">
        <v>24.918804908357799</v>
      </c>
      <c r="K436" s="4">
        <v>17.905385957343199</v>
      </c>
      <c r="L436" s="4">
        <v>11.382949346423199</v>
      </c>
    </row>
    <row r="437" spans="1:12" x14ac:dyDescent="0.25">
      <c r="A437" s="8" t="s">
        <v>146</v>
      </c>
      <c r="B437" s="2" t="s">
        <v>188</v>
      </c>
      <c r="C437" s="4">
        <v>47.099088680497601</v>
      </c>
      <c r="D437" s="4">
        <v>36.677463813127197</v>
      </c>
      <c r="E437" s="4">
        <v>34.535854467770903</v>
      </c>
      <c r="F437" s="4">
        <v>30.813014649479801</v>
      </c>
      <c r="G437" s="4">
        <v>26.7960628701946</v>
      </c>
      <c r="H437" s="4">
        <v>26.700568660487701</v>
      </c>
      <c r="I437" s="4">
        <v>27.084734106728099</v>
      </c>
      <c r="J437" s="4">
        <v>24.961227436176301</v>
      </c>
      <c r="K437" s="4">
        <v>17.957233309496701</v>
      </c>
      <c r="L437" s="4">
        <v>11.3244498046143</v>
      </c>
    </row>
    <row r="438" spans="1:12" x14ac:dyDescent="0.25">
      <c r="A438" s="8" t="s">
        <v>146</v>
      </c>
      <c r="B438" s="2" t="s">
        <v>189</v>
      </c>
      <c r="C438" s="4">
        <v>47.099088680497601</v>
      </c>
      <c r="D438" s="4">
        <v>36.677463813127197</v>
      </c>
      <c r="E438" s="4">
        <v>34.535854467770903</v>
      </c>
      <c r="F438" s="4">
        <v>30.813014649479801</v>
      </c>
      <c r="G438" s="4">
        <v>26.796062870194501</v>
      </c>
      <c r="H438" s="4">
        <v>26.700568660487701</v>
      </c>
      <c r="I438" s="4">
        <v>27.084734106728099</v>
      </c>
      <c r="J438" s="4">
        <v>24.9612274361785</v>
      </c>
      <c r="K438" s="4">
        <v>17.957233309498601</v>
      </c>
      <c r="L438" s="4">
        <v>11.324449804615</v>
      </c>
    </row>
    <row r="439" spans="1:12" x14ac:dyDescent="0.25">
      <c r="A439" s="8" t="s">
        <v>146</v>
      </c>
      <c r="B439" s="2" t="s">
        <v>190</v>
      </c>
      <c r="C439" s="4">
        <v>47.099088680497601</v>
      </c>
      <c r="D439" s="4">
        <v>36.677463813127197</v>
      </c>
      <c r="E439" s="4">
        <v>34.535402732375999</v>
      </c>
      <c r="F439" s="4">
        <v>30.812990757401401</v>
      </c>
      <c r="G439" s="4">
        <v>26.796062870194501</v>
      </c>
      <c r="H439" s="4">
        <v>26.700568660487601</v>
      </c>
      <c r="I439" s="4">
        <v>27.084734106728</v>
      </c>
      <c r="J439" s="4">
        <v>24.961227436176301</v>
      </c>
      <c r="K439" s="4">
        <v>17.957233309496502</v>
      </c>
      <c r="L439" s="4">
        <v>11.3244498047288</v>
      </c>
    </row>
    <row r="440" spans="1:12" x14ac:dyDescent="0.25">
      <c r="A440" s="8" t="s">
        <v>146</v>
      </c>
      <c r="B440" s="2" t="s">
        <v>191</v>
      </c>
      <c r="C440" s="4">
        <v>47.099088680977303</v>
      </c>
      <c r="D440" s="4">
        <v>36.694555062122802</v>
      </c>
      <c r="E440" s="4">
        <v>34.536106011032899</v>
      </c>
      <c r="F440" s="4">
        <v>30.8217116711179</v>
      </c>
      <c r="G440" s="4">
        <v>26.777501012916801</v>
      </c>
      <c r="H440" s="4">
        <v>26.699701787148101</v>
      </c>
      <c r="I440" s="4">
        <v>27.065318830401502</v>
      </c>
      <c r="J440" s="4">
        <v>25.0609214447041</v>
      </c>
      <c r="K440" s="4">
        <v>17.951579745055401</v>
      </c>
      <c r="L440" s="4">
        <v>11.237773324049201</v>
      </c>
    </row>
    <row r="441" spans="1:12" x14ac:dyDescent="0.25">
      <c r="A441" s="8" t="s">
        <v>146</v>
      </c>
      <c r="B441" s="2" t="s">
        <v>192</v>
      </c>
      <c r="C441" s="4">
        <v>47.099088680977303</v>
      </c>
      <c r="D441" s="4">
        <v>36.694555062171702</v>
      </c>
      <c r="E441" s="4">
        <v>34.535654275638201</v>
      </c>
      <c r="F441" s="4">
        <v>30.8216234550951</v>
      </c>
      <c r="G441" s="4">
        <v>26.777501012916801</v>
      </c>
      <c r="H441" s="4">
        <v>26.699701787148101</v>
      </c>
      <c r="I441" s="4">
        <v>27.065318830401601</v>
      </c>
      <c r="J441" s="4">
        <v>25.0609214447041</v>
      </c>
      <c r="K441" s="4">
        <v>17.9515797450509</v>
      </c>
      <c r="L441" s="4">
        <v>11.237773324044699</v>
      </c>
    </row>
    <row r="442" spans="1:12" x14ac:dyDescent="0.25">
      <c r="A442" s="8" t="s">
        <v>146</v>
      </c>
      <c r="B442" s="2" t="s">
        <v>193</v>
      </c>
      <c r="C442" s="4">
        <v>47.099088680977403</v>
      </c>
      <c r="D442" s="4">
        <v>36.694555062122703</v>
      </c>
      <c r="E442" s="4">
        <v>34.536106011032899</v>
      </c>
      <c r="F442" s="4">
        <v>30.8216234550951</v>
      </c>
      <c r="G442" s="4">
        <v>26.777501012916801</v>
      </c>
      <c r="H442" s="4">
        <v>26.699701787148101</v>
      </c>
      <c r="I442" s="4">
        <v>27.065318830401502</v>
      </c>
      <c r="J442" s="4">
        <v>25.0609214447041</v>
      </c>
      <c r="K442" s="4">
        <v>17.951579745055501</v>
      </c>
      <c r="L442" s="4">
        <v>11.237773324049201</v>
      </c>
    </row>
    <row r="443" spans="1:12" x14ac:dyDescent="0.25">
      <c r="A443" s="2" t="s">
        <v>147</v>
      </c>
      <c r="B443" s="2" t="s">
        <v>179</v>
      </c>
      <c r="C443" s="4">
        <v>291.01003888291098</v>
      </c>
      <c r="D443" s="4">
        <v>281.88412563044102</v>
      </c>
      <c r="E443" s="4">
        <v>288.83998625052698</v>
      </c>
      <c r="F443" s="4">
        <v>332.08755098378498</v>
      </c>
      <c r="G443" s="4">
        <v>295.68260869847398</v>
      </c>
      <c r="H443" s="4">
        <v>262.93298619688102</v>
      </c>
      <c r="I443" s="4">
        <v>237.42756953295299</v>
      </c>
      <c r="J443" s="4">
        <v>212.62187456087901</v>
      </c>
      <c r="K443" s="4">
        <v>190.30582881344699</v>
      </c>
      <c r="L443" s="4">
        <v>168.872660291964</v>
      </c>
    </row>
    <row r="444" spans="1:12" x14ac:dyDescent="0.25">
      <c r="A444" s="8" t="s">
        <v>147</v>
      </c>
      <c r="B444" s="2" t="s">
        <v>180</v>
      </c>
      <c r="C444" s="4">
        <v>291.01003888291098</v>
      </c>
      <c r="D444" s="4">
        <v>281.88412563044102</v>
      </c>
      <c r="E444" s="4">
        <v>288.83998625052698</v>
      </c>
      <c r="F444" s="4">
        <v>332.08755098378498</v>
      </c>
      <c r="G444" s="4">
        <v>295.68260869847398</v>
      </c>
      <c r="H444" s="4">
        <v>262.93298619688102</v>
      </c>
      <c r="I444" s="4">
        <v>237.42756953295299</v>
      </c>
      <c r="J444" s="4">
        <v>212.62187456087901</v>
      </c>
      <c r="K444" s="4">
        <v>190.30582881344699</v>
      </c>
      <c r="L444" s="4">
        <v>168.872660291964</v>
      </c>
    </row>
    <row r="445" spans="1:12" x14ac:dyDescent="0.25">
      <c r="A445" s="8" t="s">
        <v>147</v>
      </c>
      <c r="B445" s="2" t="s">
        <v>181</v>
      </c>
      <c r="C445" s="4">
        <v>291.01003888291098</v>
      </c>
      <c r="D445" s="4">
        <v>281.88412563044102</v>
      </c>
      <c r="E445" s="4">
        <v>288.83998625052698</v>
      </c>
      <c r="F445" s="4">
        <v>332.08755098378498</v>
      </c>
      <c r="G445" s="4">
        <v>295.68260869847398</v>
      </c>
      <c r="H445" s="4">
        <v>262.93298619688102</v>
      </c>
      <c r="I445" s="4">
        <v>237.42756953295299</v>
      </c>
      <c r="J445" s="4">
        <v>212.62187456087901</v>
      </c>
      <c r="K445" s="4">
        <v>190.30582881344699</v>
      </c>
      <c r="L445" s="4">
        <v>168.872660291964</v>
      </c>
    </row>
    <row r="446" spans="1:12" x14ac:dyDescent="0.25">
      <c r="A446" s="8" t="s">
        <v>147</v>
      </c>
      <c r="B446" s="2" t="s">
        <v>182</v>
      </c>
      <c r="C446" s="4">
        <v>291.01003888291098</v>
      </c>
      <c r="D446" s="4">
        <v>281.88412563044102</v>
      </c>
      <c r="E446" s="4">
        <v>288.84014739265803</v>
      </c>
      <c r="F446" s="4">
        <v>332.08771928477398</v>
      </c>
      <c r="G446" s="4">
        <v>295.68278407594102</v>
      </c>
      <c r="H446" s="4">
        <v>262.93469839806801</v>
      </c>
      <c r="I446" s="4">
        <v>237.43417460587099</v>
      </c>
      <c r="J446" s="4">
        <v>212.62835554086899</v>
      </c>
      <c r="K446" s="4">
        <v>190.31230979343701</v>
      </c>
      <c r="L446" s="4">
        <v>168.87826038105601</v>
      </c>
    </row>
    <row r="447" spans="1:12" x14ac:dyDescent="0.25">
      <c r="A447" s="8" t="s">
        <v>147</v>
      </c>
      <c r="B447" s="2" t="s">
        <v>183</v>
      </c>
      <c r="C447" s="4">
        <v>291.01003888291098</v>
      </c>
      <c r="D447" s="4">
        <v>281.88412563044102</v>
      </c>
      <c r="E447" s="4">
        <v>288.84014739265803</v>
      </c>
      <c r="F447" s="4">
        <v>332.08771928477398</v>
      </c>
      <c r="G447" s="4">
        <v>295.68278407594102</v>
      </c>
      <c r="H447" s="4">
        <v>262.93469839806801</v>
      </c>
      <c r="I447" s="4">
        <v>237.43417460587099</v>
      </c>
      <c r="J447" s="4">
        <v>212.62835554086899</v>
      </c>
      <c r="K447" s="4">
        <v>190.31230979343701</v>
      </c>
      <c r="L447" s="4">
        <v>168.87826038105601</v>
      </c>
    </row>
    <row r="448" spans="1:12" x14ac:dyDescent="0.25">
      <c r="A448" s="8" t="s">
        <v>147</v>
      </c>
      <c r="B448" s="2" t="s">
        <v>184</v>
      </c>
      <c r="C448" s="4">
        <v>291.01003888291098</v>
      </c>
      <c r="D448" s="4">
        <v>281.88412563044102</v>
      </c>
      <c r="E448" s="4">
        <v>288.84014739265803</v>
      </c>
      <c r="F448" s="4">
        <v>332.08771928477398</v>
      </c>
      <c r="G448" s="4">
        <v>295.68278407594102</v>
      </c>
      <c r="H448" s="4">
        <v>262.93469839806801</v>
      </c>
      <c r="I448" s="4">
        <v>237.43417460587099</v>
      </c>
      <c r="J448" s="4">
        <v>212.62835554086899</v>
      </c>
      <c r="K448" s="4">
        <v>190.31230979343701</v>
      </c>
      <c r="L448" s="4">
        <v>168.87826038105601</v>
      </c>
    </row>
    <row r="449" spans="1:12" x14ac:dyDescent="0.25">
      <c r="A449" s="8" t="s">
        <v>147</v>
      </c>
      <c r="B449" s="2" t="s">
        <v>165</v>
      </c>
      <c r="C449" s="4">
        <v>291.01003888291098</v>
      </c>
      <c r="D449" s="4">
        <v>281.88412563044102</v>
      </c>
      <c r="E449" s="4">
        <v>288.84009001737701</v>
      </c>
      <c r="F449" s="4">
        <v>332.08765936055403</v>
      </c>
      <c r="G449" s="4">
        <v>295.68272163211401</v>
      </c>
      <c r="H449" s="4">
        <v>262.934657169746</v>
      </c>
      <c r="I449" s="4">
        <v>237.43417460587099</v>
      </c>
      <c r="J449" s="4">
        <v>212.62835554086899</v>
      </c>
      <c r="K449" s="4">
        <v>190.31230979343701</v>
      </c>
      <c r="L449" s="4">
        <v>168.88062706125999</v>
      </c>
    </row>
    <row r="450" spans="1:12" x14ac:dyDescent="0.25">
      <c r="A450" s="8" t="s">
        <v>147</v>
      </c>
      <c r="B450" s="2" t="s">
        <v>185</v>
      </c>
      <c r="C450" s="4">
        <v>291.01003888291098</v>
      </c>
      <c r="D450" s="4">
        <v>281.88412563044102</v>
      </c>
      <c r="E450" s="4">
        <v>288.84009001737701</v>
      </c>
      <c r="F450" s="4">
        <v>332.08765936055403</v>
      </c>
      <c r="G450" s="4">
        <v>295.68272163211401</v>
      </c>
      <c r="H450" s="4">
        <v>262.934657169746</v>
      </c>
      <c r="I450" s="4">
        <v>237.43153682751</v>
      </c>
      <c r="J450" s="4">
        <v>212.62555761884801</v>
      </c>
      <c r="K450" s="4">
        <v>190.30951187141599</v>
      </c>
      <c r="L450" s="4">
        <v>168.88062706125999</v>
      </c>
    </row>
    <row r="451" spans="1:12" x14ac:dyDescent="0.25">
      <c r="A451" s="8" t="s">
        <v>147</v>
      </c>
      <c r="B451" s="2" t="s">
        <v>186</v>
      </c>
      <c r="C451" s="4">
        <v>291.01003888291098</v>
      </c>
      <c r="D451" s="4">
        <v>281.88412563044102</v>
      </c>
      <c r="E451" s="4">
        <v>288.84009001737701</v>
      </c>
      <c r="F451" s="4">
        <v>332.08765936055403</v>
      </c>
      <c r="G451" s="4">
        <v>295.68275274028002</v>
      </c>
      <c r="H451" s="4">
        <v>262.93469027813097</v>
      </c>
      <c r="I451" s="4">
        <v>237.43420771425599</v>
      </c>
      <c r="J451" s="4">
        <v>212.628438304231</v>
      </c>
      <c r="K451" s="4">
        <v>190.31235944841401</v>
      </c>
      <c r="L451" s="4">
        <v>168.879935137183</v>
      </c>
    </row>
    <row r="452" spans="1:12" x14ac:dyDescent="0.25">
      <c r="A452" s="8" t="s">
        <v>147</v>
      </c>
      <c r="B452" s="2" t="s">
        <v>187</v>
      </c>
      <c r="C452" s="4">
        <v>291.01003888291098</v>
      </c>
      <c r="D452" s="4">
        <v>281.88412563044102</v>
      </c>
      <c r="E452" s="4">
        <v>288.84009001737701</v>
      </c>
      <c r="F452" s="4">
        <v>332.08765936055403</v>
      </c>
      <c r="G452" s="4">
        <v>295.68272163211401</v>
      </c>
      <c r="H452" s="4">
        <v>262.934657169746</v>
      </c>
      <c r="I452" s="4">
        <v>237.43417460587099</v>
      </c>
      <c r="J452" s="4">
        <v>212.62835554086899</v>
      </c>
      <c r="K452" s="4">
        <v>190.31230979343701</v>
      </c>
      <c r="L452" s="4">
        <v>168.88062706125999</v>
      </c>
    </row>
    <row r="453" spans="1:12" x14ac:dyDescent="0.25">
      <c r="A453" s="8" t="s">
        <v>147</v>
      </c>
      <c r="B453" s="2" t="s">
        <v>188</v>
      </c>
      <c r="C453" s="4">
        <v>291.01003888291098</v>
      </c>
      <c r="D453" s="4">
        <v>281.88412563044102</v>
      </c>
      <c r="E453" s="4">
        <v>288.83998625052698</v>
      </c>
      <c r="F453" s="4">
        <v>332.08755098378498</v>
      </c>
      <c r="G453" s="4">
        <v>295.68260869847398</v>
      </c>
      <c r="H453" s="4">
        <v>262.93298619688102</v>
      </c>
      <c r="I453" s="4">
        <v>237.42756953295299</v>
      </c>
      <c r="J453" s="4">
        <v>212.62187456087901</v>
      </c>
      <c r="K453" s="4">
        <v>190.30582881344699</v>
      </c>
      <c r="L453" s="4">
        <v>168.872660291964</v>
      </c>
    </row>
    <row r="454" spans="1:12" x14ac:dyDescent="0.25">
      <c r="A454" s="8" t="s">
        <v>147</v>
      </c>
      <c r="B454" s="2" t="s">
        <v>189</v>
      </c>
      <c r="C454" s="4">
        <v>291.01003888291098</v>
      </c>
      <c r="D454" s="4">
        <v>281.88412563044102</v>
      </c>
      <c r="E454" s="4">
        <v>288.83998625052698</v>
      </c>
      <c r="F454" s="4">
        <v>332.08755098378498</v>
      </c>
      <c r="G454" s="4">
        <v>295.68260869847398</v>
      </c>
      <c r="H454" s="4">
        <v>262.93298619688102</v>
      </c>
      <c r="I454" s="4">
        <v>237.42756953295299</v>
      </c>
      <c r="J454" s="4">
        <v>212.62187456087901</v>
      </c>
      <c r="K454" s="4">
        <v>190.30582881344699</v>
      </c>
      <c r="L454" s="4">
        <v>168.872660291964</v>
      </c>
    </row>
    <row r="455" spans="1:12" x14ac:dyDescent="0.25">
      <c r="A455" s="8" t="s">
        <v>147</v>
      </c>
      <c r="B455" s="2" t="s">
        <v>190</v>
      </c>
      <c r="C455" s="4">
        <v>291.01003888291098</v>
      </c>
      <c r="D455" s="4">
        <v>281.88412563044102</v>
      </c>
      <c r="E455" s="4">
        <v>288.83998625052698</v>
      </c>
      <c r="F455" s="4">
        <v>332.08755098378498</v>
      </c>
      <c r="G455" s="4">
        <v>295.68260869847398</v>
      </c>
      <c r="H455" s="4">
        <v>262.93298619688102</v>
      </c>
      <c r="I455" s="4">
        <v>237.42756953295299</v>
      </c>
      <c r="J455" s="4">
        <v>212.62187456087901</v>
      </c>
      <c r="K455" s="4">
        <v>190.30582881344699</v>
      </c>
      <c r="L455" s="4">
        <v>168.872660291964</v>
      </c>
    </row>
    <row r="456" spans="1:12" x14ac:dyDescent="0.25">
      <c r="A456" s="8" t="s">
        <v>147</v>
      </c>
      <c r="B456" s="2" t="s">
        <v>191</v>
      </c>
      <c r="C456" s="4">
        <v>291.01003888291098</v>
      </c>
      <c r="D456" s="4">
        <v>281.88412563044102</v>
      </c>
      <c r="E456" s="4">
        <v>288.84014739265803</v>
      </c>
      <c r="F456" s="4">
        <v>332.08771928477398</v>
      </c>
      <c r="G456" s="4">
        <v>295.68278407594102</v>
      </c>
      <c r="H456" s="4">
        <v>262.93469839806801</v>
      </c>
      <c r="I456" s="4">
        <v>237.43417460587099</v>
      </c>
      <c r="J456" s="4">
        <v>212.62835554086899</v>
      </c>
      <c r="K456" s="4">
        <v>190.31230979343701</v>
      </c>
      <c r="L456" s="4">
        <v>168.87826038105601</v>
      </c>
    </row>
    <row r="457" spans="1:12" x14ac:dyDescent="0.25">
      <c r="A457" s="8" t="s">
        <v>147</v>
      </c>
      <c r="B457" s="2" t="s">
        <v>192</v>
      </c>
      <c r="C457" s="4">
        <v>291.01003888291098</v>
      </c>
      <c r="D457" s="4">
        <v>281.88412563044102</v>
      </c>
      <c r="E457" s="4">
        <v>288.84014739265803</v>
      </c>
      <c r="F457" s="4">
        <v>332.08771928477398</v>
      </c>
      <c r="G457" s="4">
        <v>295.68278407594102</v>
      </c>
      <c r="H457" s="4">
        <v>262.93469839806801</v>
      </c>
      <c r="I457" s="4">
        <v>237.43417460587099</v>
      </c>
      <c r="J457" s="4">
        <v>212.62835554086899</v>
      </c>
      <c r="K457" s="4">
        <v>190.31230979343701</v>
      </c>
      <c r="L457" s="4">
        <v>168.87826038105601</v>
      </c>
    </row>
    <row r="458" spans="1:12" x14ac:dyDescent="0.25">
      <c r="A458" s="8" t="s">
        <v>147</v>
      </c>
      <c r="B458" s="2" t="s">
        <v>193</v>
      </c>
      <c r="C458" s="4">
        <v>291.01003888291098</v>
      </c>
      <c r="D458" s="4">
        <v>281.88412563044102</v>
      </c>
      <c r="E458" s="4">
        <v>288.84014739265803</v>
      </c>
      <c r="F458" s="4">
        <v>332.08771928477398</v>
      </c>
      <c r="G458" s="4">
        <v>295.68278407594102</v>
      </c>
      <c r="H458" s="4">
        <v>262.93469839806801</v>
      </c>
      <c r="I458" s="4">
        <v>237.43417460587099</v>
      </c>
      <c r="J458" s="4">
        <v>212.62835554086899</v>
      </c>
      <c r="K458" s="4">
        <v>190.31230979343701</v>
      </c>
      <c r="L458" s="4">
        <v>168.87826038105601</v>
      </c>
    </row>
    <row r="459" spans="1:12" x14ac:dyDescent="0.25">
      <c r="A459" s="2" t="s">
        <v>148</v>
      </c>
      <c r="B459" s="2" t="s">
        <v>179</v>
      </c>
      <c r="C459" s="4">
        <v>3243.4329795325998</v>
      </c>
      <c r="D459" s="4">
        <v>3006.8871064755099</v>
      </c>
      <c r="E459" s="4">
        <v>2483.5548710876601</v>
      </c>
      <c r="F459" s="4">
        <v>1777.1818089078899</v>
      </c>
      <c r="G459" s="4">
        <v>878.46210515218695</v>
      </c>
      <c r="H459" s="4">
        <v>698.96676958516798</v>
      </c>
      <c r="I459" s="4">
        <v>718.18278597867197</v>
      </c>
      <c r="J459" s="4">
        <v>902.18551010137401</v>
      </c>
      <c r="K459" s="4">
        <v>935.497029975023</v>
      </c>
      <c r="L459" s="4">
        <v>771.14577032509703</v>
      </c>
    </row>
    <row r="460" spans="1:12" x14ac:dyDescent="0.25">
      <c r="A460" s="8" t="s">
        <v>148</v>
      </c>
      <c r="B460" s="2" t="s">
        <v>180</v>
      </c>
      <c r="C460" s="4">
        <v>3243.4329795325998</v>
      </c>
      <c r="D460" s="4">
        <v>3006.8871064755099</v>
      </c>
      <c r="E460" s="4">
        <v>2483.5548710876601</v>
      </c>
      <c r="F460" s="4">
        <v>1777.1818089078899</v>
      </c>
      <c r="G460" s="4">
        <v>878.46210515217899</v>
      </c>
      <c r="H460" s="4">
        <v>698.96676958520698</v>
      </c>
      <c r="I460" s="4">
        <v>718.18278597862502</v>
      </c>
      <c r="J460" s="4">
        <v>902.18551010125805</v>
      </c>
      <c r="K460" s="4">
        <v>935.49702997502004</v>
      </c>
      <c r="L460" s="4">
        <v>771.145770325169</v>
      </c>
    </row>
    <row r="461" spans="1:12" x14ac:dyDescent="0.25">
      <c r="A461" s="8" t="s">
        <v>148</v>
      </c>
      <c r="B461" s="2" t="s">
        <v>181</v>
      </c>
      <c r="C461" s="4">
        <v>3243.4329795325998</v>
      </c>
      <c r="D461" s="4">
        <v>3006.8871064755099</v>
      </c>
      <c r="E461" s="4">
        <v>2483.5548710876601</v>
      </c>
      <c r="F461" s="4">
        <v>1777.1818089078899</v>
      </c>
      <c r="G461" s="4">
        <v>878.46210515552798</v>
      </c>
      <c r="H461" s="4">
        <v>698.96676958516503</v>
      </c>
      <c r="I461" s="4">
        <v>718.182785978634</v>
      </c>
      <c r="J461" s="4">
        <v>902.18551010126396</v>
      </c>
      <c r="K461" s="4">
        <v>935.49702997502095</v>
      </c>
      <c r="L461" s="4">
        <v>771.14577032394095</v>
      </c>
    </row>
    <row r="462" spans="1:12" x14ac:dyDescent="0.25">
      <c r="A462" s="8" t="s">
        <v>148</v>
      </c>
      <c r="B462" s="2" t="s">
        <v>182</v>
      </c>
      <c r="C462" s="4">
        <v>3243.37331189928</v>
      </c>
      <c r="D462" s="4">
        <v>3006.8310604727299</v>
      </c>
      <c r="E462" s="4">
        <v>2483.50305239723</v>
      </c>
      <c r="F462" s="4">
        <v>1776.66884583302</v>
      </c>
      <c r="G462" s="4">
        <v>882.02802727556696</v>
      </c>
      <c r="H462" s="4">
        <v>704.97189448165295</v>
      </c>
      <c r="I462" s="4">
        <v>727.10714236793797</v>
      </c>
      <c r="J462" s="4">
        <v>906.27757219988803</v>
      </c>
      <c r="K462" s="4">
        <v>943.33881092488002</v>
      </c>
      <c r="L462" s="4">
        <v>822.60559706544302</v>
      </c>
    </row>
    <row r="463" spans="1:12" x14ac:dyDescent="0.25">
      <c r="A463" s="8" t="s">
        <v>148</v>
      </c>
      <c r="B463" s="2" t="s">
        <v>183</v>
      </c>
      <c r="C463" s="4">
        <v>3243.3733118993</v>
      </c>
      <c r="D463" s="4">
        <v>3006.8310604727499</v>
      </c>
      <c r="E463" s="4">
        <v>2483.50305239724</v>
      </c>
      <c r="F463" s="4">
        <v>1776.6688458328299</v>
      </c>
      <c r="G463" s="4">
        <v>882.02802727592598</v>
      </c>
      <c r="H463" s="4">
        <v>704.97189448185395</v>
      </c>
      <c r="I463" s="4">
        <v>727.10714236793797</v>
      </c>
      <c r="J463" s="4">
        <v>906.27757220002604</v>
      </c>
      <c r="K463" s="4">
        <v>943.338810924884</v>
      </c>
      <c r="L463" s="4">
        <v>822.60559706542904</v>
      </c>
    </row>
    <row r="464" spans="1:12" x14ac:dyDescent="0.25">
      <c r="A464" s="8" t="s">
        <v>148</v>
      </c>
      <c r="B464" s="2" t="s">
        <v>184</v>
      </c>
      <c r="C464" s="4">
        <v>3243.37331189928</v>
      </c>
      <c r="D464" s="4">
        <v>3006.8310604727199</v>
      </c>
      <c r="E464" s="4">
        <v>2483.50305239723</v>
      </c>
      <c r="F464" s="4">
        <v>1776.6688458328099</v>
      </c>
      <c r="G464" s="4">
        <v>882.02802790827297</v>
      </c>
      <c r="H464" s="4">
        <v>704.97189448185304</v>
      </c>
      <c r="I464" s="4">
        <v>727.10714236793797</v>
      </c>
      <c r="J464" s="4">
        <v>906.27757219988302</v>
      </c>
      <c r="K464" s="4">
        <v>943.33881092487002</v>
      </c>
      <c r="L464" s="4">
        <v>822.60559706571405</v>
      </c>
    </row>
    <row r="465" spans="1:12" x14ac:dyDescent="0.25">
      <c r="A465" s="8" t="s">
        <v>148</v>
      </c>
      <c r="B465" s="2" t="s">
        <v>165</v>
      </c>
      <c r="C465" s="4">
        <v>3243.4329805911002</v>
      </c>
      <c r="D465" s="4">
        <v>3006.8870668416198</v>
      </c>
      <c r="E465" s="4">
        <v>2483.4927221952098</v>
      </c>
      <c r="F465" s="4">
        <v>1778.29042557713</v>
      </c>
      <c r="G465" s="4">
        <v>881.74262757578094</v>
      </c>
      <c r="H465" s="4">
        <v>702.42556272967295</v>
      </c>
      <c r="I465" s="4">
        <v>723.62525413056403</v>
      </c>
      <c r="J465" s="4">
        <v>905.09458992333703</v>
      </c>
      <c r="K465" s="4">
        <v>942.88290912129798</v>
      </c>
      <c r="L465" s="4">
        <v>812.755115823898</v>
      </c>
    </row>
    <row r="466" spans="1:12" x14ac:dyDescent="0.25">
      <c r="A466" s="8" t="s">
        <v>148</v>
      </c>
      <c r="B466" s="2" t="s">
        <v>185</v>
      </c>
      <c r="C466" s="4">
        <v>3243.37331125745</v>
      </c>
      <c r="D466" s="4">
        <v>3006.8308370017498</v>
      </c>
      <c r="E466" s="4">
        <v>2483.5077790074702</v>
      </c>
      <c r="F466" s="4">
        <v>1776.5049126481899</v>
      </c>
      <c r="G466" s="4">
        <v>882.88413043583205</v>
      </c>
      <c r="H466" s="4">
        <v>706.278661327652</v>
      </c>
      <c r="I466" s="4">
        <v>728.01134169443003</v>
      </c>
      <c r="J466" s="4">
        <v>914.23165786880099</v>
      </c>
      <c r="K466" s="4">
        <v>947.57439870568396</v>
      </c>
      <c r="L466" s="4">
        <v>836.58677611507903</v>
      </c>
    </row>
    <row r="467" spans="1:12" x14ac:dyDescent="0.25">
      <c r="A467" s="8" t="s">
        <v>148</v>
      </c>
      <c r="B467" s="2" t="s">
        <v>186</v>
      </c>
      <c r="C467" s="4">
        <v>3243.4329795325998</v>
      </c>
      <c r="D467" s="4">
        <v>3006.8869490003099</v>
      </c>
      <c r="E467" s="4">
        <v>2483.4820273662799</v>
      </c>
      <c r="F467" s="4">
        <v>1778.06492374052</v>
      </c>
      <c r="G467" s="4">
        <v>884.35161063170699</v>
      </c>
      <c r="H467" s="4">
        <v>704.89738776621596</v>
      </c>
      <c r="I467" s="4">
        <v>727.19314193753496</v>
      </c>
      <c r="J467" s="4">
        <v>906.38630127547003</v>
      </c>
      <c r="K467" s="4">
        <v>946.35891988895605</v>
      </c>
      <c r="L467" s="4">
        <v>811.58849922306501</v>
      </c>
    </row>
    <row r="468" spans="1:12" x14ac:dyDescent="0.25">
      <c r="A468" s="8" t="s">
        <v>148</v>
      </c>
      <c r="B468" s="2" t="s">
        <v>187</v>
      </c>
      <c r="C468" s="4">
        <v>3243.37331125744</v>
      </c>
      <c r="D468" s="4">
        <v>3006.83105985975</v>
      </c>
      <c r="E468" s="4">
        <v>2483.5095923948702</v>
      </c>
      <c r="F468" s="4">
        <v>1776.8279962899901</v>
      </c>
      <c r="G468" s="4">
        <v>882.27378847284103</v>
      </c>
      <c r="H468" s="4">
        <v>705.71157907713496</v>
      </c>
      <c r="I468" s="4">
        <v>727.379649948939</v>
      </c>
      <c r="J468" s="4">
        <v>912.609374323525</v>
      </c>
      <c r="K468" s="4">
        <v>973.155302072822</v>
      </c>
      <c r="L468" s="4">
        <v>878.27690762631096</v>
      </c>
    </row>
    <row r="469" spans="1:12" x14ac:dyDescent="0.25">
      <c r="A469" s="8" t="s">
        <v>148</v>
      </c>
      <c r="B469" s="2" t="s">
        <v>188</v>
      </c>
      <c r="C469" s="4">
        <v>3243.4329795325998</v>
      </c>
      <c r="D469" s="4">
        <v>3006.8871064755099</v>
      </c>
      <c r="E469" s="4">
        <v>2483.5548710876601</v>
      </c>
      <c r="F469" s="4">
        <v>1777.1818089078899</v>
      </c>
      <c r="G469" s="4">
        <v>878.46210515219195</v>
      </c>
      <c r="H469" s="4">
        <v>698.96676958519902</v>
      </c>
      <c r="I469" s="4">
        <v>718.18278597863502</v>
      </c>
      <c r="J469" s="4">
        <v>902.18551010133103</v>
      </c>
      <c r="K469" s="4">
        <v>935.49702997502197</v>
      </c>
      <c r="L469" s="4">
        <v>771.14577032383102</v>
      </c>
    </row>
    <row r="470" spans="1:12" x14ac:dyDescent="0.25">
      <c r="A470" s="8" t="s">
        <v>148</v>
      </c>
      <c r="B470" s="2" t="s">
        <v>189</v>
      </c>
      <c r="C470" s="4">
        <v>3243.4329795325998</v>
      </c>
      <c r="D470" s="4">
        <v>3006.8871064755099</v>
      </c>
      <c r="E470" s="4">
        <v>2483.5548710876601</v>
      </c>
      <c r="F470" s="4">
        <v>1777.1818089078899</v>
      </c>
      <c r="G470" s="4">
        <v>878.46210515218604</v>
      </c>
      <c r="H470" s="4">
        <v>698.96676958519197</v>
      </c>
      <c r="I470" s="4">
        <v>718.18278597867197</v>
      </c>
      <c r="J470" s="4">
        <v>902.185510101403</v>
      </c>
      <c r="K470" s="4">
        <v>935.497029975023</v>
      </c>
      <c r="L470" s="4">
        <v>771.14577032377895</v>
      </c>
    </row>
    <row r="471" spans="1:12" x14ac:dyDescent="0.25">
      <c r="A471" s="8" t="s">
        <v>148</v>
      </c>
      <c r="B471" s="2" t="s">
        <v>190</v>
      </c>
      <c r="C471" s="4">
        <v>3243.4329795325998</v>
      </c>
      <c r="D471" s="4">
        <v>3006.8871064755099</v>
      </c>
      <c r="E471" s="4">
        <v>2483.5548710876601</v>
      </c>
      <c r="F471" s="4">
        <v>1777.1818089078899</v>
      </c>
      <c r="G471" s="4">
        <v>878.46210515220503</v>
      </c>
      <c r="H471" s="4">
        <v>698.96676958526598</v>
      </c>
      <c r="I471" s="4">
        <v>718.18278597863605</v>
      </c>
      <c r="J471" s="4">
        <v>902.185510101266</v>
      </c>
      <c r="K471" s="4">
        <v>935.49702997502095</v>
      </c>
      <c r="L471" s="4">
        <v>771.145770272189</v>
      </c>
    </row>
    <row r="472" spans="1:12" x14ac:dyDescent="0.25">
      <c r="A472" s="8" t="s">
        <v>148</v>
      </c>
      <c r="B472" s="2" t="s">
        <v>191</v>
      </c>
      <c r="C472" s="4">
        <v>3243.37331189928</v>
      </c>
      <c r="D472" s="4">
        <v>3006.8310604727199</v>
      </c>
      <c r="E472" s="4">
        <v>2483.50305239723</v>
      </c>
      <c r="F472" s="4">
        <v>1776.6688458328199</v>
      </c>
      <c r="G472" s="4">
        <v>882.02802727604296</v>
      </c>
      <c r="H472" s="4">
        <v>704.97189448184702</v>
      </c>
      <c r="I472" s="4">
        <v>727.10714236793797</v>
      </c>
      <c r="J472" s="4">
        <v>906.27757219988405</v>
      </c>
      <c r="K472" s="4">
        <v>943.338810924879</v>
      </c>
      <c r="L472" s="4">
        <v>822.60559706544404</v>
      </c>
    </row>
    <row r="473" spans="1:12" x14ac:dyDescent="0.25">
      <c r="A473" s="8" t="s">
        <v>148</v>
      </c>
      <c r="B473" s="2" t="s">
        <v>192</v>
      </c>
      <c r="C473" s="4">
        <v>3243.37331189928</v>
      </c>
      <c r="D473" s="4">
        <v>3006.8310604727199</v>
      </c>
      <c r="E473" s="4">
        <v>2483.50305239722</v>
      </c>
      <c r="F473" s="4">
        <v>1776.6688458328199</v>
      </c>
      <c r="G473" s="4">
        <v>882.02802727625703</v>
      </c>
      <c r="H473" s="4">
        <v>704.97189448185304</v>
      </c>
      <c r="I473" s="4">
        <v>727.10714236794104</v>
      </c>
      <c r="J473" s="4">
        <v>906.277572199887</v>
      </c>
      <c r="K473" s="4">
        <v>943.33881092487604</v>
      </c>
      <c r="L473" s="4">
        <v>822.60559706571303</v>
      </c>
    </row>
    <row r="474" spans="1:12" x14ac:dyDescent="0.25">
      <c r="A474" s="8" t="s">
        <v>148</v>
      </c>
      <c r="B474" s="2" t="s">
        <v>193</v>
      </c>
      <c r="C474" s="4">
        <v>3243.37331189928</v>
      </c>
      <c r="D474" s="4">
        <v>3006.8310604727199</v>
      </c>
      <c r="E474" s="4">
        <v>2483.50305239722</v>
      </c>
      <c r="F474" s="4">
        <v>1776.6688458328599</v>
      </c>
      <c r="G474" s="4">
        <v>882.02802727617495</v>
      </c>
      <c r="H474" s="4">
        <v>704.97189448224299</v>
      </c>
      <c r="I474" s="4">
        <v>727.10714236794001</v>
      </c>
      <c r="J474" s="4">
        <v>906.27757219988598</v>
      </c>
      <c r="K474" s="4">
        <v>943.338810924879</v>
      </c>
      <c r="L474" s="4">
        <v>822.60559706544404</v>
      </c>
    </row>
    <row r="475" spans="1:12" x14ac:dyDescent="0.25">
      <c r="A475" s="2" t="s">
        <v>149</v>
      </c>
      <c r="B475" s="2" t="s">
        <v>179</v>
      </c>
      <c r="C475" s="4">
        <v>424.95701353567603</v>
      </c>
      <c r="D475" s="4">
        <v>410.752014240763</v>
      </c>
      <c r="E475" s="4">
        <v>309.17050774468601</v>
      </c>
      <c r="F475" s="4">
        <v>253.59773317333301</v>
      </c>
      <c r="G475" s="4">
        <v>241.41463605179999</v>
      </c>
      <c r="H475" s="4">
        <v>246.38789422848001</v>
      </c>
      <c r="I475" s="4">
        <v>248.704221288638</v>
      </c>
      <c r="J475" s="4">
        <v>218.87150547976401</v>
      </c>
      <c r="K475" s="4">
        <v>150.61429154901899</v>
      </c>
      <c r="L475" s="4">
        <v>94.128958628805904</v>
      </c>
    </row>
    <row r="476" spans="1:12" x14ac:dyDescent="0.25">
      <c r="A476" s="8" t="s">
        <v>149</v>
      </c>
      <c r="B476" s="2" t="s">
        <v>180</v>
      </c>
      <c r="C476" s="4">
        <v>424.95701353567603</v>
      </c>
      <c r="D476" s="4">
        <v>410.752014240763</v>
      </c>
      <c r="E476" s="4">
        <v>309.17050774468601</v>
      </c>
      <c r="F476" s="4">
        <v>253.59773317333301</v>
      </c>
      <c r="G476" s="4">
        <v>241.41463605179999</v>
      </c>
      <c r="H476" s="4">
        <v>246.38789422848001</v>
      </c>
      <c r="I476" s="4">
        <v>248.704221288638</v>
      </c>
      <c r="J476" s="4">
        <v>218.871505479739</v>
      </c>
      <c r="K476" s="4">
        <v>150.614291548994</v>
      </c>
      <c r="L476" s="4">
        <v>94.128958628802096</v>
      </c>
    </row>
    <row r="477" spans="1:12" x14ac:dyDescent="0.25">
      <c r="A477" s="8" t="s">
        <v>149</v>
      </c>
      <c r="B477" s="2" t="s">
        <v>181</v>
      </c>
      <c r="C477" s="4">
        <v>424.95701353567603</v>
      </c>
      <c r="D477" s="4">
        <v>410.752014240763</v>
      </c>
      <c r="E477" s="4">
        <v>309.17050774468601</v>
      </c>
      <c r="F477" s="4">
        <v>253.59773317333301</v>
      </c>
      <c r="G477" s="4">
        <v>241.41463605179999</v>
      </c>
      <c r="H477" s="4">
        <v>246.38789422848001</v>
      </c>
      <c r="I477" s="4">
        <v>248.704221288638</v>
      </c>
      <c r="J477" s="4">
        <v>218.871505479744</v>
      </c>
      <c r="K477" s="4">
        <v>150.61429154899901</v>
      </c>
      <c r="L477" s="4">
        <v>94.128958628849901</v>
      </c>
    </row>
    <row r="478" spans="1:12" x14ac:dyDescent="0.25">
      <c r="A478" s="8" t="s">
        <v>149</v>
      </c>
      <c r="B478" s="2" t="s">
        <v>182</v>
      </c>
      <c r="C478" s="4">
        <v>424.95701353567603</v>
      </c>
      <c r="D478" s="4">
        <v>410.752014240763</v>
      </c>
      <c r="E478" s="4">
        <v>309.17050774468601</v>
      </c>
      <c r="F478" s="4">
        <v>253.64979732699501</v>
      </c>
      <c r="G478" s="4">
        <v>241.530590063408</v>
      </c>
      <c r="H478" s="4">
        <v>246.36923946234</v>
      </c>
      <c r="I478" s="4">
        <v>248.67992057684799</v>
      </c>
      <c r="J478" s="4">
        <v>220.87378964976</v>
      </c>
      <c r="K478" s="4">
        <v>151.63718642228901</v>
      </c>
      <c r="L478" s="4">
        <v>93.133986598209006</v>
      </c>
    </row>
    <row r="479" spans="1:12" x14ac:dyDescent="0.25">
      <c r="A479" s="8" t="s">
        <v>149</v>
      </c>
      <c r="B479" s="2" t="s">
        <v>183</v>
      </c>
      <c r="C479" s="4">
        <v>424.95701353567603</v>
      </c>
      <c r="D479" s="4">
        <v>410.752014240763</v>
      </c>
      <c r="E479" s="4">
        <v>309.17050774468601</v>
      </c>
      <c r="F479" s="4">
        <v>253.64979732699501</v>
      </c>
      <c r="G479" s="4">
        <v>241.530590063408</v>
      </c>
      <c r="H479" s="4">
        <v>246.36923946234</v>
      </c>
      <c r="I479" s="4">
        <v>248.67992057684799</v>
      </c>
      <c r="J479" s="4">
        <v>220.87378964976</v>
      </c>
      <c r="K479" s="4">
        <v>151.63718642228901</v>
      </c>
      <c r="L479" s="4">
        <v>93.133986598597801</v>
      </c>
    </row>
    <row r="480" spans="1:12" x14ac:dyDescent="0.25">
      <c r="A480" s="8" t="s">
        <v>149</v>
      </c>
      <c r="B480" s="2" t="s">
        <v>184</v>
      </c>
      <c r="C480" s="4">
        <v>424.95701353567603</v>
      </c>
      <c r="D480" s="4">
        <v>410.752014240763</v>
      </c>
      <c r="E480" s="4">
        <v>309.17050774468601</v>
      </c>
      <c r="F480" s="4">
        <v>253.64979732699501</v>
      </c>
      <c r="G480" s="4">
        <v>241.530590063408</v>
      </c>
      <c r="H480" s="4">
        <v>246.36923946234</v>
      </c>
      <c r="I480" s="4">
        <v>248.67992057684799</v>
      </c>
      <c r="J480" s="4">
        <v>220.87378964976</v>
      </c>
      <c r="K480" s="4">
        <v>151.63718642228901</v>
      </c>
      <c r="L480" s="4">
        <v>93.133986598146194</v>
      </c>
    </row>
    <row r="481" spans="1:12" x14ac:dyDescent="0.25">
      <c r="A481" s="8" t="s">
        <v>149</v>
      </c>
      <c r="B481" s="2" t="s">
        <v>165</v>
      </c>
      <c r="C481" s="4">
        <v>424.95701353567603</v>
      </c>
      <c r="D481" s="4">
        <v>410.752014240763</v>
      </c>
      <c r="E481" s="4">
        <v>309.17050774468601</v>
      </c>
      <c r="F481" s="4">
        <v>253.62723980056899</v>
      </c>
      <c r="G481" s="4">
        <v>241.42909992220399</v>
      </c>
      <c r="H481" s="4">
        <v>246.438428599281</v>
      </c>
      <c r="I481" s="4">
        <v>248.68669466800401</v>
      </c>
      <c r="J481" s="4">
        <v>218.77280084271899</v>
      </c>
      <c r="K481" s="4">
        <v>151.10011678147001</v>
      </c>
      <c r="L481" s="4">
        <v>94.7056468121215</v>
      </c>
    </row>
    <row r="482" spans="1:12" x14ac:dyDescent="0.25">
      <c r="A482" s="8" t="s">
        <v>149</v>
      </c>
      <c r="B482" s="2" t="s">
        <v>185</v>
      </c>
      <c r="C482" s="4">
        <v>424.95701353567603</v>
      </c>
      <c r="D482" s="4">
        <v>410.752014240763</v>
      </c>
      <c r="E482" s="4">
        <v>309.17050774468601</v>
      </c>
      <c r="F482" s="4">
        <v>253.59367444836599</v>
      </c>
      <c r="G482" s="4">
        <v>241.52236959895299</v>
      </c>
      <c r="H482" s="4">
        <v>246.623627136061</v>
      </c>
      <c r="I482" s="4">
        <v>248.83359087443799</v>
      </c>
      <c r="J482" s="4">
        <v>220.16066279020799</v>
      </c>
      <c r="K482" s="4">
        <v>151.615467882026</v>
      </c>
      <c r="L482" s="4">
        <v>94.390797633225105</v>
      </c>
    </row>
    <row r="483" spans="1:12" x14ac:dyDescent="0.25">
      <c r="A483" s="8" t="s">
        <v>149</v>
      </c>
      <c r="B483" s="2" t="s">
        <v>186</v>
      </c>
      <c r="C483" s="4">
        <v>424.95701353567603</v>
      </c>
      <c r="D483" s="4">
        <v>410.752014240763</v>
      </c>
      <c r="E483" s="4">
        <v>309.17050774468601</v>
      </c>
      <c r="F483" s="4">
        <v>253.62299696331101</v>
      </c>
      <c r="G483" s="4">
        <v>241.41463605179999</v>
      </c>
      <c r="H483" s="4">
        <v>246.57602662497899</v>
      </c>
      <c r="I483" s="4">
        <v>248.80048860015799</v>
      </c>
      <c r="J483" s="4">
        <v>217.95577412438399</v>
      </c>
      <c r="K483" s="4">
        <v>150.15487730132901</v>
      </c>
      <c r="L483" s="4">
        <v>94.874627390905601</v>
      </c>
    </row>
    <row r="484" spans="1:12" x14ac:dyDescent="0.25">
      <c r="A484" s="8" t="s">
        <v>149</v>
      </c>
      <c r="B484" s="2" t="s">
        <v>187</v>
      </c>
      <c r="C484" s="4">
        <v>424.95701353567603</v>
      </c>
      <c r="D484" s="4">
        <v>410.752014240763</v>
      </c>
      <c r="E484" s="4">
        <v>309.17050774468601</v>
      </c>
      <c r="F484" s="4">
        <v>253.59367444836599</v>
      </c>
      <c r="G484" s="4">
        <v>241.51459675246599</v>
      </c>
      <c r="H484" s="4">
        <v>246.656282213851</v>
      </c>
      <c r="I484" s="4">
        <v>248.85558846891999</v>
      </c>
      <c r="J484" s="4">
        <v>219.03132466965701</v>
      </c>
      <c r="K484" s="4">
        <v>150.53280616335101</v>
      </c>
      <c r="L484" s="4">
        <v>93.937073011143696</v>
      </c>
    </row>
    <row r="485" spans="1:12" x14ac:dyDescent="0.25">
      <c r="A485" s="8" t="s">
        <v>149</v>
      </c>
      <c r="B485" s="2" t="s">
        <v>188</v>
      </c>
      <c r="C485" s="4">
        <v>424.95701353567603</v>
      </c>
      <c r="D485" s="4">
        <v>410.752014240763</v>
      </c>
      <c r="E485" s="4">
        <v>309.17050774468601</v>
      </c>
      <c r="F485" s="4">
        <v>253.59773317333301</v>
      </c>
      <c r="G485" s="4">
        <v>241.41463605179999</v>
      </c>
      <c r="H485" s="4">
        <v>246.38789422848001</v>
      </c>
      <c r="I485" s="4">
        <v>248.704221288638</v>
      </c>
      <c r="J485" s="4">
        <v>218.871505479744</v>
      </c>
      <c r="K485" s="4">
        <v>150.61429154899901</v>
      </c>
      <c r="L485" s="4">
        <v>94.128958628845396</v>
      </c>
    </row>
    <row r="486" spans="1:12" x14ac:dyDescent="0.25">
      <c r="A486" s="8" t="s">
        <v>149</v>
      </c>
      <c r="B486" s="2" t="s">
        <v>189</v>
      </c>
      <c r="C486" s="4">
        <v>424.95701353567603</v>
      </c>
      <c r="D486" s="4">
        <v>410.752014240763</v>
      </c>
      <c r="E486" s="4">
        <v>309.17050774468601</v>
      </c>
      <c r="F486" s="4">
        <v>253.59773317333301</v>
      </c>
      <c r="G486" s="4">
        <v>241.41463605179999</v>
      </c>
      <c r="H486" s="4">
        <v>246.38789422848001</v>
      </c>
      <c r="I486" s="4">
        <v>248.704221288638</v>
      </c>
      <c r="J486" s="4">
        <v>218.87150547976401</v>
      </c>
      <c r="K486" s="4">
        <v>150.61429154901899</v>
      </c>
      <c r="L486" s="4">
        <v>94.128958628848196</v>
      </c>
    </row>
    <row r="487" spans="1:12" x14ac:dyDescent="0.25">
      <c r="A487" s="8" t="s">
        <v>149</v>
      </c>
      <c r="B487" s="2" t="s">
        <v>190</v>
      </c>
      <c r="C487" s="4">
        <v>424.95701353567603</v>
      </c>
      <c r="D487" s="4">
        <v>410.752014240763</v>
      </c>
      <c r="E487" s="4">
        <v>309.17050774468601</v>
      </c>
      <c r="F487" s="4">
        <v>253.59773317333301</v>
      </c>
      <c r="G487" s="4">
        <v>241.41463605179999</v>
      </c>
      <c r="H487" s="4">
        <v>246.38789422848001</v>
      </c>
      <c r="I487" s="4">
        <v>248.704221288638</v>
      </c>
      <c r="J487" s="4">
        <v>218.871505479745</v>
      </c>
      <c r="K487" s="4">
        <v>150.61429154899901</v>
      </c>
      <c r="L487" s="4">
        <v>94.128958630507697</v>
      </c>
    </row>
    <row r="488" spans="1:12" x14ac:dyDescent="0.25">
      <c r="A488" s="8" t="s">
        <v>149</v>
      </c>
      <c r="B488" s="2" t="s">
        <v>191</v>
      </c>
      <c r="C488" s="4">
        <v>424.95701353567603</v>
      </c>
      <c r="D488" s="4">
        <v>410.752014240763</v>
      </c>
      <c r="E488" s="4">
        <v>309.17050774468601</v>
      </c>
      <c r="F488" s="4">
        <v>253.64979732699501</v>
      </c>
      <c r="G488" s="4">
        <v>241.530590063408</v>
      </c>
      <c r="H488" s="4">
        <v>246.36923946234</v>
      </c>
      <c r="I488" s="4">
        <v>248.67992057684799</v>
      </c>
      <c r="J488" s="4">
        <v>220.87378964976</v>
      </c>
      <c r="K488" s="4">
        <v>151.63718642228901</v>
      </c>
      <c r="L488" s="4">
        <v>93.133986598209404</v>
      </c>
    </row>
    <row r="489" spans="1:12" x14ac:dyDescent="0.25">
      <c r="A489" s="8" t="s">
        <v>149</v>
      </c>
      <c r="B489" s="2" t="s">
        <v>192</v>
      </c>
      <c r="C489" s="4">
        <v>424.95701353567603</v>
      </c>
      <c r="D489" s="4">
        <v>410.752014240763</v>
      </c>
      <c r="E489" s="4">
        <v>309.17050774468601</v>
      </c>
      <c r="F489" s="4">
        <v>253.64979732699501</v>
      </c>
      <c r="G489" s="4">
        <v>241.530590063408</v>
      </c>
      <c r="H489" s="4">
        <v>246.36923946234</v>
      </c>
      <c r="I489" s="4">
        <v>248.67992057684799</v>
      </c>
      <c r="J489" s="4">
        <v>220.87378964976</v>
      </c>
      <c r="K489" s="4">
        <v>151.63718642228901</v>
      </c>
      <c r="L489" s="4">
        <v>93.133986598144503</v>
      </c>
    </row>
    <row r="490" spans="1:12" x14ac:dyDescent="0.25">
      <c r="A490" s="8" t="s">
        <v>149</v>
      </c>
      <c r="B490" s="2" t="s">
        <v>193</v>
      </c>
      <c r="C490" s="4">
        <v>424.95701353567603</v>
      </c>
      <c r="D490" s="4">
        <v>410.752014240763</v>
      </c>
      <c r="E490" s="4">
        <v>309.17050774468601</v>
      </c>
      <c r="F490" s="4">
        <v>253.64979732699501</v>
      </c>
      <c r="G490" s="4">
        <v>241.530590063408</v>
      </c>
      <c r="H490" s="4">
        <v>246.36923946234</v>
      </c>
      <c r="I490" s="4">
        <v>248.67992057684799</v>
      </c>
      <c r="J490" s="4">
        <v>220.87378964976</v>
      </c>
      <c r="K490" s="4">
        <v>151.63718642228901</v>
      </c>
      <c r="L490" s="4">
        <v>93.133986598209404</v>
      </c>
    </row>
  </sheetData>
  <sortState xmlns:xlrd2="http://schemas.microsoft.com/office/spreadsheetml/2017/richdata2" ref="A3:L242">
    <sortCondition ref="B3:B242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2154-8F0D-4562-940C-FC873989E50E}">
  <dimension ref="A2:K63"/>
  <sheetViews>
    <sheetView workbookViewId="0">
      <selection activeCell="A2" sqref="A2"/>
    </sheetView>
  </sheetViews>
  <sheetFormatPr defaultRowHeight="15" x14ac:dyDescent="0.25"/>
  <cols>
    <col min="1" max="1" width="19.85546875" bestFit="1" customWidth="1"/>
  </cols>
  <sheetData>
    <row r="2" spans="1:11" x14ac:dyDescent="0.25">
      <c r="A2" s="1" t="s">
        <v>1</v>
      </c>
      <c r="B2" s="14">
        <v>2010</v>
      </c>
      <c r="C2" s="14">
        <v>2011</v>
      </c>
      <c r="D2" s="14">
        <v>2015</v>
      </c>
      <c r="E2" s="14">
        <v>2020</v>
      </c>
      <c r="F2" s="14">
        <v>2025</v>
      </c>
      <c r="G2" s="14">
        <v>2030</v>
      </c>
      <c r="H2" s="14">
        <v>2035</v>
      </c>
      <c r="I2" s="14">
        <v>2040</v>
      </c>
      <c r="J2" s="14">
        <v>2045</v>
      </c>
      <c r="K2" s="14">
        <v>2050</v>
      </c>
    </row>
    <row r="3" spans="1:11" x14ac:dyDescent="0.25">
      <c r="A3" s="2" t="s">
        <v>207</v>
      </c>
      <c r="B3" s="15">
        <f>SUMIFS('PM10'!C:C,'PM10'!$B:$B,$A3,'PM10'!$A:$A,"BIOEPM10")+SUMIFS('PM10'!C:C,'PM10'!$B:$B,$A3,'PM10'!$A:$A,"COMPM10")+SUMIFS('PM10'!C:C,'PM10'!$B:$B,$A3,'PM10'!$A:$A,"ELCPM10")+SUMIFS('PM10'!C:C,'PM10'!$B:$B,$A3,'PM10'!$A:$A,"ETHPM10")+SUMIFS('PM10'!C:C,'PM10'!$B:$B,$A3,'PM10'!$A:$A,"INDPM10")+SUMIFS('PM10'!C:C,'PM10'!$B:$B,$A3,'PM10'!$A:$A,"REFPM10")+SUMIFS('PM10'!C:C,'PM10'!$B:$B,$A3,'PM10'!$A:$A,"RESPM10")+SUMIFS('PM10'!C:C,'PM10'!$B:$B,$A3,'PM10'!$A:$A,"RSSPM10")+SUMIFS('PM10'!C:C,'PM10'!$B:$B,$A3,'PM10'!$A:$A,"TRNPM10")</f>
        <v>4517.1219733467387</v>
      </c>
      <c r="C3" s="15">
        <f>SUMIFS('PM10'!D:D,'PM10'!$B:$B,$A3,'PM10'!$A:$A,"BIOEPM10")+SUMIFS('PM10'!D:D,'PM10'!$B:$B,$A3,'PM10'!$A:$A,"COMPM10")+SUMIFS('PM10'!D:D,'PM10'!$B:$B,$A3,'PM10'!$A:$A,"ELCPM10")+SUMIFS('PM10'!D:D,'PM10'!$B:$B,$A3,'PM10'!$A:$A,"ETHPM10")+SUMIFS('PM10'!D:D,'PM10'!$B:$B,$A3,'PM10'!$A:$A,"INDPM10")+SUMIFS('PM10'!D:D,'PM10'!$B:$B,$A3,'PM10'!$A:$A,"REFPM10")+SUMIFS('PM10'!D:D,'PM10'!$B:$B,$A3,'PM10'!$A:$A,"RESPM10")+SUMIFS('PM10'!D:D,'PM10'!$B:$B,$A3,'PM10'!$A:$A,"RSSPM10")+SUMIFS('PM10'!D:D,'PM10'!$B:$B,$A3,'PM10'!$A:$A,"TRNPM10")</f>
        <v>4311.0127520498754</v>
      </c>
      <c r="D3" s="15">
        <f>SUMIFS('PM10'!E:E,'PM10'!$B:$B,$A3,'PM10'!$A:$A,"BIOEPM10")+SUMIFS('PM10'!E:E,'PM10'!$B:$B,$A3,'PM10'!$A:$A,"COMPM10")+SUMIFS('PM10'!E:E,'PM10'!$B:$B,$A3,'PM10'!$A:$A,"ELCPM10")+SUMIFS('PM10'!E:E,'PM10'!$B:$B,$A3,'PM10'!$A:$A,"ETHPM10")+SUMIFS('PM10'!E:E,'PM10'!$B:$B,$A3,'PM10'!$A:$A,"INDPM10")+SUMIFS('PM10'!E:E,'PM10'!$B:$B,$A3,'PM10'!$A:$A,"REFPM10")+SUMIFS('PM10'!E:E,'PM10'!$B:$B,$A3,'PM10'!$A:$A,"RESPM10")+SUMIFS('PM10'!E:E,'PM10'!$B:$B,$A3,'PM10'!$A:$A,"RSSPM10")+SUMIFS('PM10'!E:E,'PM10'!$B:$B,$A3,'PM10'!$A:$A,"TRNPM10")</f>
        <v>3569.5460491871354</v>
      </c>
      <c r="E3" s="15">
        <f>SUMIFS('PM10'!F:F,'PM10'!$B:$B,$A3,'PM10'!$A:$A,"BIOEPM10")+SUMIFS('PM10'!F:F,'PM10'!$B:$B,$A3,'PM10'!$A:$A,"COMPM10")+SUMIFS('PM10'!F:F,'PM10'!$B:$B,$A3,'PM10'!$A:$A,"ELCPM10")+SUMIFS('PM10'!F:F,'PM10'!$B:$B,$A3,'PM10'!$A:$A,"ETHPM10")+SUMIFS('PM10'!F:F,'PM10'!$B:$B,$A3,'PM10'!$A:$A,"INDPM10")+SUMIFS('PM10'!F:F,'PM10'!$B:$B,$A3,'PM10'!$A:$A,"REFPM10")+SUMIFS('PM10'!F:F,'PM10'!$B:$B,$A3,'PM10'!$A:$A,"RESPM10")+SUMIFS('PM10'!F:F,'PM10'!$B:$B,$A3,'PM10'!$A:$A,"RSSPM10")+SUMIFS('PM10'!F:F,'PM10'!$B:$B,$A3,'PM10'!$A:$A,"TRNPM10")</f>
        <v>2829.6729622989092</v>
      </c>
      <c r="F3" s="15">
        <f>SUMIFS('PM10'!G:G,'PM10'!$B:$B,$A3,'PM10'!$A:$A,"BIOEPM10")+SUMIFS('PM10'!G:G,'PM10'!$B:$B,$A3,'PM10'!$A:$A,"COMPM10")+SUMIFS('PM10'!G:G,'PM10'!$B:$B,$A3,'PM10'!$A:$A,"ELCPM10")+SUMIFS('PM10'!G:G,'PM10'!$B:$B,$A3,'PM10'!$A:$A,"ETHPM10")+SUMIFS('PM10'!G:G,'PM10'!$B:$B,$A3,'PM10'!$A:$A,"INDPM10")+SUMIFS('PM10'!G:G,'PM10'!$B:$B,$A3,'PM10'!$A:$A,"REFPM10")+SUMIFS('PM10'!G:G,'PM10'!$B:$B,$A3,'PM10'!$A:$A,"RESPM10")+SUMIFS('PM10'!G:G,'PM10'!$B:$B,$A3,'PM10'!$A:$A,"RSSPM10")+SUMIFS('PM10'!G:G,'PM10'!$B:$B,$A3,'PM10'!$A:$A,"TRNPM10")</f>
        <v>2650.3664957348537</v>
      </c>
      <c r="G3" s="15">
        <f>SUMIFS('PM10'!H:H,'PM10'!$B:$B,$A3,'PM10'!$A:$A,"BIOEPM10")+SUMIFS('PM10'!H:H,'PM10'!$B:$B,$A3,'PM10'!$A:$A,"COMPM10")+SUMIFS('PM10'!H:H,'PM10'!$B:$B,$A3,'PM10'!$A:$A,"ELCPM10")+SUMIFS('PM10'!H:H,'PM10'!$B:$B,$A3,'PM10'!$A:$A,"ETHPM10")+SUMIFS('PM10'!H:H,'PM10'!$B:$B,$A3,'PM10'!$A:$A,"INDPM10")+SUMIFS('PM10'!H:H,'PM10'!$B:$B,$A3,'PM10'!$A:$A,"REFPM10")+SUMIFS('PM10'!H:H,'PM10'!$B:$B,$A3,'PM10'!$A:$A,"RESPM10")+SUMIFS('PM10'!H:H,'PM10'!$B:$B,$A3,'PM10'!$A:$A,"RSSPM10")+SUMIFS('PM10'!H:H,'PM10'!$B:$B,$A3,'PM10'!$A:$A,"TRNPM10")</f>
        <v>2382.309454247606</v>
      </c>
      <c r="H3" s="15">
        <f>SUMIFS('PM10'!I:I,'PM10'!$B:$B,$A3,'PM10'!$A:$A,"BIOEPM10")+SUMIFS('PM10'!I:I,'PM10'!$B:$B,$A3,'PM10'!$A:$A,"COMPM10")+SUMIFS('PM10'!I:I,'PM10'!$B:$B,$A3,'PM10'!$A:$A,"ELCPM10")+SUMIFS('PM10'!I:I,'PM10'!$B:$B,$A3,'PM10'!$A:$A,"ETHPM10")+SUMIFS('PM10'!I:I,'PM10'!$B:$B,$A3,'PM10'!$A:$A,"INDPM10")+SUMIFS('PM10'!I:I,'PM10'!$B:$B,$A3,'PM10'!$A:$A,"REFPM10")+SUMIFS('PM10'!I:I,'PM10'!$B:$B,$A3,'PM10'!$A:$A,"RESPM10")+SUMIFS('PM10'!I:I,'PM10'!$B:$B,$A3,'PM10'!$A:$A,"RSSPM10")+SUMIFS('PM10'!I:I,'PM10'!$B:$B,$A3,'PM10'!$A:$A,"TRNPM10")</f>
        <v>2148.1544424566364</v>
      </c>
      <c r="I3" s="15">
        <f>SUMIFS('PM10'!J:J,'PM10'!$B:$B,$A3,'PM10'!$A:$A,"BIOEPM10")+SUMIFS('PM10'!J:J,'PM10'!$B:$B,$A3,'PM10'!$A:$A,"COMPM10")+SUMIFS('PM10'!J:J,'PM10'!$B:$B,$A3,'PM10'!$A:$A,"ELCPM10")+SUMIFS('PM10'!J:J,'PM10'!$B:$B,$A3,'PM10'!$A:$A,"ETHPM10")+SUMIFS('PM10'!J:J,'PM10'!$B:$B,$A3,'PM10'!$A:$A,"INDPM10")+SUMIFS('PM10'!J:J,'PM10'!$B:$B,$A3,'PM10'!$A:$A,"REFPM10")+SUMIFS('PM10'!J:J,'PM10'!$B:$B,$A3,'PM10'!$A:$A,"RESPM10")+SUMIFS('PM10'!J:J,'PM10'!$B:$B,$A3,'PM10'!$A:$A,"RSSPM10")+SUMIFS('PM10'!J:J,'PM10'!$B:$B,$A3,'PM10'!$A:$A,"TRNPM10")</f>
        <v>1898.789974622093</v>
      </c>
      <c r="J3" s="15">
        <f>SUMIFS('PM10'!K:K,'PM10'!$B:$B,$A3,'PM10'!$A:$A,"BIOEPM10")+SUMIFS('PM10'!K:K,'PM10'!$B:$B,$A3,'PM10'!$A:$A,"COMPM10")+SUMIFS('PM10'!K:K,'PM10'!$B:$B,$A3,'PM10'!$A:$A,"ELCPM10")+SUMIFS('PM10'!K:K,'PM10'!$B:$B,$A3,'PM10'!$A:$A,"ETHPM10")+SUMIFS('PM10'!K:K,'PM10'!$B:$B,$A3,'PM10'!$A:$A,"INDPM10")+SUMIFS('PM10'!K:K,'PM10'!$B:$B,$A3,'PM10'!$A:$A,"REFPM10")+SUMIFS('PM10'!K:K,'PM10'!$B:$B,$A3,'PM10'!$A:$A,"RESPM10")+SUMIFS('PM10'!K:K,'PM10'!$B:$B,$A3,'PM10'!$A:$A,"RSSPM10")+SUMIFS('PM10'!K:K,'PM10'!$B:$B,$A3,'PM10'!$A:$A,"TRNPM10")</f>
        <v>1836.5073966001273</v>
      </c>
      <c r="K3" s="15">
        <f>SUMIFS('PM10'!L:L,'PM10'!$B:$B,$A3,'PM10'!$A:$A,"BIOEPM10")+SUMIFS('PM10'!L:L,'PM10'!$B:$B,$A3,'PM10'!$A:$A,"COMPM10")+SUMIFS('PM10'!L:L,'PM10'!$B:$B,$A3,'PM10'!$A:$A,"ELCPM10")+SUMIFS('PM10'!L:L,'PM10'!$B:$B,$A3,'PM10'!$A:$A,"ETHPM10")+SUMIFS('PM10'!L:L,'PM10'!$B:$B,$A3,'PM10'!$A:$A,"INDPM10")+SUMIFS('PM10'!L:L,'PM10'!$B:$B,$A3,'PM10'!$A:$A,"REFPM10")+SUMIFS('PM10'!L:L,'PM10'!$B:$B,$A3,'PM10'!$A:$A,"RESPM10")+SUMIFS('PM10'!L:L,'PM10'!$B:$B,$A3,'PM10'!$A:$A,"RSSPM10")+SUMIFS('PM10'!L:L,'PM10'!$B:$B,$A3,'PM10'!$A:$A,"TRNPM10")</f>
        <v>1735.6238579626572</v>
      </c>
    </row>
    <row r="4" spans="1:11" x14ac:dyDescent="0.25">
      <c r="A4" s="2" t="s">
        <v>2</v>
      </c>
      <c r="B4" s="15">
        <f>SUMIFS('PM10'!C:C,'PM10'!$B:$B,$A4,'PM10'!$A:$A,"BIOEPM10")+SUMIFS('PM10'!C:C,'PM10'!$B:$B,$A4,'PM10'!$A:$A,"COMPM10")+SUMIFS('PM10'!C:C,'PM10'!$B:$B,$A4,'PM10'!$A:$A,"ELCPM10")+SUMIFS('PM10'!C:C,'PM10'!$B:$B,$A4,'PM10'!$A:$A,"ETHPM10")+SUMIFS('PM10'!C:C,'PM10'!$B:$B,$A4,'PM10'!$A:$A,"INDPM10")+SUMIFS('PM10'!C:C,'PM10'!$B:$B,$A4,'PM10'!$A:$A,"REFPM10")+SUMIFS('PM10'!C:C,'PM10'!$B:$B,$A4,'PM10'!$A:$A,"RESPM10")+SUMIFS('PM10'!C:C,'PM10'!$B:$B,$A4,'PM10'!$A:$A,"RSSPM10")+SUMIFS('PM10'!C:C,'PM10'!$B:$B,$A4,'PM10'!$A:$A,"TRNPM10")</f>
        <v>4532.7985603043871</v>
      </c>
      <c r="C4" s="15">
        <f>SUMIFS('PM10'!D:D,'PM10'!$B:$B,$A4,'PM10'!$A:$A,"BIOEPM10")+SUMIFS('PM10'!D:D,'PM10'!$B:$B,$A4,'PM10'!$A:$A,"COMPM10")+SUMIFS('PM10'!D:D,'PM10'!$B:$B,$A4,'PM10'!$A:$A,"ELCPM10")+SUMIFS('PM10'!D:D,'PM10'!$B:$B,$A4,'PM10'!$A:$A,"ETHPM10")+SUMIFS('PM10'!D:D,'PM10'!$B:$B,$A4,'PM10'!$A:$A,"INDPM10")+SUMIFS('PM10'!D:D,'PM10'!$B:$B,$A4,'PM10'!$A:$A,"REFPM10")+SUMIFS('PM10'!D:D,'PM10'!$B:$B,$A4,'PM10'!$A:$A,"RESPM10")+SUMIFS('PM10'!D:D,'PM10'!$B:$B,$A4,'PM10'!$A:$A,"RSSPM10")+SUMIFS('PM10'!D:D,'PM10'!$B:$B,$A4,'PM10'!$A:$A,"TRNPM10")</f>
        <v>4293.3023767232526</v>
      </c>
      <c r="D4" s="15">
        <f>SUMIFS('PM10'!E:E,'PM10'!$B:$B,$A4,'PM10'!$A:$A,"BIOEPM10")+SUMIFS('PM10'!E:E,'PM10'!$B:$B,$A4,'PM10'!$A:$A,"COMPM10")+SUMIFS('PM10'!E:E,'PM10'!$B:$B,$A4,'PM10'!$A:$A,"ELCPM10")+SUMIFS('PM10'!E:E,'PM10'!$B:$B,$A4,'PM10'!$A:$A,"ETHPM10")+SUMIFS('PM10'!E:E,'PM10'!$B:$B,$A4,'PM10'!$A:$A,"INDPM10")+SUMIFS('PM10'!E:E,'PM10'!$B:$B,$A4,'PM10'!$A:$A,"REFPM10")+SUMIFS('PM10'!E:E,'PM10'!$B:$B,$A4,'PM10'!$A:$A,"RESPM10")+SUMIFS('PM10'!E:E,'PM10'!$B:$B,$A4,'PM10'!$A:$A,"RSSPM10")+SUMIFS('PM10'!E:E,'PM10'!$B:$B,$A4,'PM10'!$A:$A,"TRNPM10")</f>
        <v>3596.7709941608377</v>
      </c>
      <c r="E4" s="15">
        <f>SUMIFS('PM10'!F:F,'PM10'!$B:$B,$A4,'PM10'!$A:$A,"BIOEPM10")+SUMIFS('PM10'!F:F,'PM10'!$B:$B,$A4,'PM10'!$A:$A,"COMPM10")+SUMIFS('PM10'!F:F,'PM10'!$B:$B,$A4,'PM10'!$A:$A,"ELCPM10")+SUMIFS('PM10'!F:F,'PM10'!$B:$B,$A4,'PM10'!$A:$A,"ETHPM10")+SUMIFS('PM10'!F:F,'PM10'!$B:$B,$A4,'PM10'!$A:$A,"INDPM10")+SUMIFS('PM10'!F:F,'PM10'!$B:$B,$A4,'PM10'!$A:$A,"REFPM10")+SUMIFS('PM10'!F:F,'PM10'!$B:$B,$A4,'PM10'!$A:$A,"RESPM10")+SUMIFS('PM10'!F:F,'PM10'!$B:$B,$A4,'PM10'!$A:$A,"RSSPM10")+SUMIFS('PM10'!F:F,'PM10'!$B:$B,$A4,'PM10'!$A:$A,"TRNPM10")</f>
        <v>2828.161688841361</v>
      </c>
      <c r="F4" s="15">
        <f>SUMIFS('PM10'!G:G,'PM10'!$B:$B,$A4,'PM10'!$A:$A,"BIOEPM10")+SUMIFS('PM10'!G:G,'PM10'!$B:$B,$A4,'PM10'!$A:$A,"COMPM10")+SUMIFS('PM10'!G:G,'PM10'!$B:$B,$A4,'PM10'!$A:$A,"ELCPM10")+SUMIFS('PM10'!G:G,'PM10'!$B:$B,$A4,'PM10'!$A:$A,"ETHPM10")+SUMIFS('PM10'!G:G,'PM10'!$B:$B,$A4,'PM10'!$A:$A,"INDPM10")+SUMIFS('PM10'!G:G,'PM10'!$B:$B,$A4,'PM10'!$A:$A,"REFPM10")+SUMIFS('PM10'!G:G,'PM10'!$B:$B,$A4,'PM10'!$A:$A,"RESPM10")+SUMIFS('PM10'!G:G,'PM10'!$B:$B,$A4,'PM10'!$A:$A,"RSSPM10")+SUMIFS('PM10'!G:G,'PM10'!$B:$B,$A4,'PM10'!$A:$A,"TRNPM10")</f>
        <v>1992.5508708726463</v>
      </c>
      <c r="G4" s="15">
        <f>SUMIFS('PM10'!H:H,'PM10'!$B:$B,$A4,'PM10'!$A:$A,"BIOEPM10")+SUMIFS('PM10'!H:H,'PM10'!$B:$B,$A4,'PM10'!$A:$A,"COMPM10")+SUMIFS('PM10'!H:H,'PM10'!$B:$B,$A4,'PM10'!$A:$A,"ELCPM10")+SUMIFS('PM10'!H:H,'PM10'!$B:$B,$A4,'PM10'!$A:$A,"ETHPM10")+SUMIFS('PM10'!H:H,'PM10'!$B:$B,$A4,'PM10'!$A:$A,"INDPM10")+SUMIFS('PM10'!H:H,'PM10'!$B:$B,$A4,'PM10'!$A:$A,"REFPM10")+SUMIFS('PM10'!H:H,'PM10'!$B:$B,$A4,'PM10'!$A:$A,"RESPM10")+SUMIFS('PM10'!H:H,'PM10'!$B:$B,$A4,'PM10'!$A:$A,"RSSPM10")+SUMIFS('PM10'!H:H,'PM10'!$B:$B,$A4,'PM10'!$A:$A,"TRNPM10")</f>
        <v>1727.5939414414813</v>
      </c>
      <c r="H4" s="15">
        <f>SUMIFS('PM10'!I:I,'PM10'!$B:$B,$A4,'PM10'!$A:$A,"BIOEPM10")+SUMIFS('PM10'!I:I,'PM10'!$B:$B,$A4,'PM10'!$A:$A,"COMPM10")+SUMIFS('PM10'!I:I,'PM10'!$B:$B,$A4,'PM10'!$A:$A,"ELCPM10")+SUMIFS('PM10'!I:I,'PM10'!$B:$B,$A4,'PM10'!$A:$A,"ETHPM10")+SUMIFS('PM10'!I:I,'PM10'!$B:$B,$A4,'PM10'!$A:$A,"INDPM10")+SUMIFS('PM10'!I:I,'PM10'!$B:$B,$A4,'PM10'!$A:$A,"REFPM10")+SUMIFS('PM10'!I:I,'PM10'!$B:$B,$A4,'PM10'!$A:$A,"RESPM10")+SUMIFS('PM10'!I:I,'PM10'!$B:$B,$A4,'PM10'!$A:$A,"RSSPM10")+SUMIFS('PM10'!I:I,'PM10'!$B:$B,$A4,'PM10'!$A:$A,"TRNPM10")</f>
        <v>1903.1839455550175</v>
      </c>
      <c r="I4" s="15">
        <f>SUMIFS('PM10'!J:J,'PM10'!$B:$B,$A4,'PM10'!$A:$A,"BIOEPM10")+SUMIFS('PM10'!J:J,'PM10'!$B:$B,$A4,'PM10'!$A:$A,"COMPM10")+SUMIFS('PM10'!J:J,'PM10'!$B:$B,$A4,'PM10'!$A:$A,"ELCPM10")+SUMIFS('PM10'!J:J,'PM10'!$B:$B,$A4,'PM10'!$A:$A,"ETHPM10")+SUMIFS('PM10'!J:J,'PM10'!$B:$B,$A4,'PM10'!$A:$A,"INDPM10")+SUMIFS('PM10'!J:J,'PM10'!$B:$B,$A4,'PM10'!$A:$A,"REFPM10")+SUMIFS('PM10'!J:J,'PM10'!$B:$B,$A4,'PM10'!$A:$A,"RESPM10")+SUMIFS('PM10'!J:J,'PM10'!$B:$B,$A4,'PM10'!$A:$A,"RSSPM10")+SUMIFS('PM10'!J:J,'PM10'!$B:$B,$A4,'PM10'!$A:$A,"TRNPM10")</f>
        <v>1549.3198674485295</v>
      </c>
      <c r="J4" s="15">
        <f>SUMIFS('PM10'!K:K,'PM10'!$B:$B,$A4,'PM10'!$A:$A,"BIOEPM10")+SUMIFS('PM10'!K:K,'PM10'!$B:$B,$A4,'PM10'!$A:$A,"COMPM10")+SUMIFS('PM10'!K:K,'PM10'!$B:$B,$A4,'PM10'!$A:$A,"ELCPM10")+SUMIFS('PM10'!K:K,'PM10'!$B:$B,$A4,'PM10'!$A:$A,"ETHPM10")+SUMIFS('PM10'!K:K,'PM10'!$B:$B,$A4,'PM10'!$A:$A,"INDPM10")+SUMIFS('PM10'!K:K,'PM10'!$B:$B,$A4,'PM10'!$A:$A,"REFPM10")+SUMIFS('PM10'!K:K,'PM10'!$B:$B,$A4,'PM10'!$A:$A,"RESPM10")+SUMIFS('PM10'!K:K,'PM10'!$B:$B,$A4,'PM10'!$A:$A,"RSSPM10")+SUMIFS('PM10'!K:K,'PM10'!$B:$B,$A4,'PM10'!$A:$A,"TRNPM10")</f>
        <v>726.06073048703388</v>
      </c>
      <c r="K4" s="15">
        <f>SUMIFS('PM10'!L:L,'PM10'!$B:$B,$A4,'PM10'!$A:$A,"BIOEPM10")+SUMIFS('PM10'!L:L,'PM10'!$B:$B,$A4,'PM10'!$A:$A,"COMPM10")+SUMIFS('PM10'!L:L,'PM10'!$B:$B,$A4,'PM10'!$A:$A,"ELCPM10")+SUMIFS('PM10'!L:L,'PM10'!$B:$B,$A4,'PM10'!$A:$A,"ETHPM10")+SUMIFS('PM10'!L:L,'PM10'!$B:$B,$A4,'PM10'!$A:$A,"INDPM10")+SUMIFS('PM10'!L:L,'PM10'!$B:$B,$A4,'PM10'!$A:$A,"REFPM10")+SUMIFS('PM10'!L:L,'PM10'!$B:$B,$A4,'PM10'!$A:$A,"RESPM10")+SUMIFS('PM10'!L:L,'PM10'!$B:$B,$A4,'PM10'!$A:$A,"RSSPM10")+SUMIFS('PM10'!L:L,'PM10'!$B:$B,$A4,'PM10'!$A:$A,"TRNPM10")</f>
        <v>691.80070778872459</v>
      </c>
    </row>
    <row r="5" spans="1:11" x14ac:dyDescent="0.25">
      <c r="A5" s="2" t="s">
        <v>3</v>
      </c>
      <c r="B5" s="15">
        <f>SUMIFS('PM10'!C:C,'PM10'!$B:$B,$A5,'PM10'!$A:$A,"BIOEPM10")+SUMIFS('PM10'!C:C,'PM10'!$B:$B,$A5,'PM10'!$A:$A,"COMPM10")+SUMIFS('PM10'!C:C,'PM10'!$B:$B,$A5,'PM10'!$A:$A,"ELCPM10")+SUMIFS('PM10'!C:C,'PM10'!$B:$B,$A5,'PM10'!$A:$A,"ETHPM10")+SUMIFS('PM10'!C:C,'PM10'!$B:$B,$A5,'PM10'!$A:$A,"INDPM10")+SUMIFS('PM10'!C:C,'PM10'!$B:$B,$A5,'PM10'!$A:$A,"REFPM10")+SUMIFS('PM10'!C:C,'PM10'!$B:$B,$A5,'PM10'!$A:$A,"RESPM10")+SUMIFS('PM10'!C:C,'PM10'!$B:$B,$A5,'PM10'!$A:$A,"RSSPM10")+SUMIFS('PM10'!C:C,'PM10'!$B:$B,$A5,'PM10'!$A:$A,"TRNPM10")</f>
        <v>4494.2404099987407</v>
      </c>
      <c r="C5" s="15">
        <f>SUMIFS('PM10'!D:D,'PM10'!$B:$B,$A5,'PM10'!$A:$A,"BIOEPM10")+SUMIFS('PM10'!D:D,'PM10'!$B:$B,$A5,'PM10'!$A:$A,"COMPM10")+SUMIFS('PM10'!D:D,'PM10'!$B:$B,$A5,'PM10'!$A:$A,"ELCPM10")+SUMIFS('PM10'!D:D,'PM10'!$B:$B,$A5,'PM10'!$A:$A,"ETHPM10")+SUMIFS('PM10'!D:D,'PM10'!$B:$B,$A5,'PM10'!$A:$A,"INDPM10")+SUMIFS('PM10'!D:D,'PM10'!$B:$B,$A5,'PM10'!$A:$A,"REFPM10")+SUMIFS('PM10'!D:D,'PM10'!$B:$B,$A5,'PM10'!$A:$A,"RESPM10")+SUMIFS('PM10'!D:D,'PM10'!$B:$B,$A5,'PM10'!$A:$A,"RSSPM10")+SUMIFS('PM10'!D:D,'PM10'!$B:$B,$A5,'PM10'!$A:$A,"TRNPM10")</f>
        <v>4294.9649020174229</v>
      </c>
      <c r="D5" s="15">
        <f>SUMIFS('PM10'!E:E,'PM10'!$B:$B,$A5,'PM10'!$A:$A,"BIOEPM10")+SUMIFS('PM10'!E:E,'PM10'!$B:$B,$A5,'PM10'!$A:$A,"COMPM10")+SUMIFS('PM10'!E:E,'PM10'!$B:$B,$A5,'PM10'!$A:$A,"ELCPM10")+SUMIFS('PM10'!E:E,'PM10'!$B:$B,$A5,'PM10'!$A:$A,"ETHPM10")+SUMIFS('PM10'!E:E,'PM10'!$B:$B,$A5,'PM10'!$A:$A,"INDPM10")+SUMIFS('PM10'!E:E,'PM10'!$B:$B,$A5,'PM10'!$A:$A,"REFPM10")+SUMIFS('PM10'!E:E,'PM10'!$B:$B,$A5,'PM10'!$A:$A,"RESPM10")+SUMIFS('PM10'!E:E,'PM10'!$B:$B,$A5,'PM10'!$A:$A,"RSSPM10")+SUMIFS('PM10'!E:E,'PM10'!$B:$B,$A5,'PM10'!$A:$A,"TRNPM10")</f>
        <v>3601.1180288938049</v>
      </c>
      <c r="E5" s="15">
        <f>SUMIFS('PM10'!F:F,'PM10'!$B:$B,$A5,'PM10'!$A:$A,"BIOEPM10")+SUMIFS('PM10'!F:F,'PM10'!$B:$B,$A5,'PM10'!$A:$A,"COMPM10")+SUMIFS('PM10'!F:F,'PM10'!$B:$B,$A5,'PM10'!$A:$A,"ELCPM10")+SUMIFS('PM10'!F:F,'PM10'!$B:$B,$A5,'PM10'!$A:$A,"ETHPM10")+SUMIFS('PM10'!F:F,'PM10'!$B:$B,$A5,'PM10'!$A:$A,"INDPM10")+SUMIFS('PM10'!F:F,'PM10'!$B:$B,$A5,'PM10'!$A:$A,"REFPM10")+SUMIFS('PM10'!F:F,'PM10'!$B:$B,$A5,'PM10'!$A:$A,"RESPM10")+SUMIFS('PM10'!F:F,'PM10'!$B:$B,$A5,'PM10'!$A:$A,"RSSPM10")+SUMIFS('PM10'!F:F,'PM10'!$B:$B,$A5,'PM10'!$A:$A,"TRNPM10")</f>
        <v>2842.4482962012112</v>
      </c>
      <c r="F5" s="15">
        <f>SUMIFS('PM10'!G:G,'PM10'!$B:$B,$A5,'PM10'!$A:$A,"BIOEPM10")+SUMIFS('PM10'!G:G,'PM10'!$B:$B,$A5,'PM10'!$A:$A,"COMPM10")+SUMIFS('PM10'!G:G,'PM10'!$B:$B,$A5,'PM10'!$A:$A,"ELCPM10")+SUMIFS('PM10'!G:G,'PM10'!$B:$B,$A5,'PM10'!$A:$A,"ETHPM10")+SUMIFS('PM10'!G:G,'PM10'!$B:$B,$A5,'PM10'!$A:$A,"INDPM10")+SUMIFS('PM10'!G:G,'PM10'!$B:$B,$A5,'PM10'!$A:$A,"REFPM10")+SUMIFS('PM10'!G:G,'PM10'!$B:$B,$A5,'PM10'!$A:$A,"RESPM10")+SUMIFS('PM10'!G:G,'PM10'!$B:$B,$A5,'PM10'!$A:$A,"RSSPM10")+SUMIFS('PM10'!G:G,'PM10'!$B:$B,$A5,'PM10'!$A:$A,"TRNPM10")</f>
        <v>1989.5118241620469</v>
      </c>
      <c r="G5" s="15">
        <f>SUMIFS('PM10'!H:H,'PM10'!$B:$B,$A5,'PM10'!$A:$A,"BIOEPM10")+SUMIFS('PM10'!H:H,'PM10'!$B:$B,$A5,'PM10'!$A:$A,"COMPM10")+SUMIFS('PM10'!H:H,'PM10'!$B:$B,$A5,'PM10'!$A:$A,"ELCPM10")+SUMIFS('PM10'!H:H,'PM10'!$B:$B,$A5,'PM10'!$A:$A,"ETHPM10")+SUMIFS('PM10'!H:H,'PM10'!$B:$B,$A5,'PM10'!$A:$A,"INDPM10")+SUMIFS('PM10'!H:H,'PM10'!$B:$B,$A5,'PM10'!$A:$A,"REFPM10")+SUMIFS('PM10'!H:H,'PM10'!$B:$B,$A5,'PM10'!$A:$A,"RESPM10")+SUMIFS('PM10'!H:H,'PM10'!$B:$B,$A5,'PM10'!$A:$A,"RSSPM10")+SUMIFS('PM10'!H:H,'PM10'!$B:$B,$A5,'PM10'!$A:$A,"TRNPM10")</f>
        <v>1553.0141263609123</v>
      </c>
      <c r="H5" s="15">
        <f>SUMIFS('PM10'!I:I,'PM10'!$B:$B,$A5,'PM10'!$A:$A,"BIOEPM10")+SUMIFS('PM10'!I:I,'PM10'!$B:$B,$A5,'PM10'!$A:$A,"COMPM10")+SUMIFS('PM10'!I:I,'PM10'!$B:$B,$A5,'PM10'!$A:$A,"ELCPM10")+SUMIFS('PM10'!I:I,'PM10'!$B:$B,$A5,'PM10'!$A:$A,"ETHPM10")+SUMIFS('PM10'!I:I,'PM10'!$B:$B,$A5,'PM10'!$A:$A,"INDPM10")+SUMIFS('PM10'!I:I,'PM10'!$B:$B,$A5,'PM10'!$A:$A,"REFPM10")+SUMIFS('PM10'!I:I,'PM10'!$B:$B,$A5,'PM10'!$A:$A,"RESPM10")+SUMIFS('PM10'!I:I,'PM10'!$B:$B,$A5,'PM10'!$A:$A,"RSSPM10")+SUMIFS('PM10'!I:I,'PM10'!$B:$B,$A5,'PM10'!$A:$A,"TRNPM10")</f>
        <v>1469.807808758017</v>
      </c>
      <c r="I5" s="15">
        <f>SUMIFS('PM10'!J:J,'PM10'!$B:$B,$A5,'PM10'!$A:$A,"BIOEPM10")+SUMIFS('PM10'!J:J,'PM10'!$B:$B,$A5,'PM10'!$A:$A,"COMPM10")+SUMIFS('PM10'!J:J,'PM10'!$B:$B,$A5,'PM10'!$A:$A,"ELCPM10")+SUMIFS('PM10'!J:J,'PM10'!$B:$B,$A5,'PM10'!$A:$A,"ETHPM10")+SUMIFS('PM10'!J:J,'PM10'!$B:$B,$A5,'PM10'!$A:$A,"INDPM10")+SUMIFS('PM10'!J:J,'PM10'!$B:$B,$A5,'PM10'!$A:$A,"REFPM10")+SUMIFS('PM10'!J:J,'PM10'!$B:$B,$A5,'PM10'!$A:$A,"RESPM10")+SUMIFS('PM10'!J:J,'PM10'!$B:$B,$A5,'PM10'!$A:$A,"RSSPM10")+SUMIFS('PM10'!J:J,'PM10'!$B:$B,$A5,'PM10'!$A:$A,"TRNPM10")</f>
        <v>1482.2040953498299</v>
      </c>
      <c r="J5" s="15">
        <f>SUMIFS('PM10'!K:K,'PM10'!$B:$B,$A5,'PM10'!$A:$A,"BIOEPM10")+SUMIFS('PM10'!K:K,'PM10'!$B:$B,$A5,'PM10'!$A:$A,"COMPM10")+SUMIFS('PM10'!K:K,'PM10'!$B:$B,$A5,'PM10'!$A:$A,"ELCPM10")+SUMIFS('PM10'!K:K,'PM10'!$B:$B,$A5,'PM10'!$A:$A,"ETHPM10")+SUMIFS('PM10'!K:K,'PM10'!$B:$B,$A5,'PM10'!$A:$A,"INDPM10")+SUMIFS('PM10'!K:K,'PM10'!$B:$B,$A5,'PM10'!$A:$A,"REFPM10")+SUMIFS('PM10'!K:K,'PM10'!$B:$B,$A5,'PM10'!$A:$A,"RESPM10")+SUMIFS('PM10'!K:K,'PM10'!$B:$B,$A5,'PM10'!$A:$A,"RSSPM10")+SUMIFS('PM10'!K:K,'PM10'!$B:$B,$A5,'PM10'!$A:$A,"TRNPM10")</f>
        <v>1635.9391123304865</v>
      </c>
      <c r="K5" s="15">
        <f>SUMIFS('PM10'!L:L,'PM10'!$B:$B,$A5,'PM10'!$A:$A,"BIOEPM10")+SUMIFS('PM10'!L:L,'PM10'!$B:$B,$A5,'PM10'!$A:$A,"COMPM10")+SUMIFS('PM10'!L:L,'PM10'!$B:$B,$A5,'PM10'!$A:$A,"ELCPM10")+SUMIFS('PM10'!L:L,'PM10'!$B:$B,$A5,'PM10'!$A:$A,"ETHPM10")+SUMIFS('PM10'!L:L,'PM10'!$B:$B,$A5,'PM10'!$A:$A,"INDPM10")+SUMIFS('PM10'!L:L,'PM10'!$B:$B,$A5,'PM10'!$A:$A,"REFPM10")+SUMIFS('PM10'!L:L,'PM10'!$B:$B,$A5,'PM10'!$A:$A,"RESPM10")+SUMIFS('PM10'!L:L,'PM10'!$B:$B,$A5,'PM10'!$A:$A,"RSSPM10")+SUMIFS('PM10'!L:L,'PM10'!$B:$B,$A5,'PM10'!$A:$A,"TRNPM10")</f>
        <v>1643.1733939359185</v>
      </c>
    </row>
    <row r="6" spans="1:11" x14ac:dyDescent="0.25">
      <c r="A6" s="2" t="s">
        <v>4</v>
      </c>
      <c r="B6" s="15">
        <f>SUMIFS('PM10'!C:C,'PM10'!$B:$B,$A6,'PM10'!$A:$A,"BIOEPM10")+SUMIFS('PM10'!C:C,'PM10'!$B:$B,$A6,'PM10'!$A:$A,"COMPM10")+SUMIFS('PM10'!C:C,'PM10'!$B:$B,$A6,'PM10'!$A:$A,"ELCPM10")+SUMIFS('PM10'!C:C,'PM10'!$B:$B,$A6,'PM10'!$A:$A,"ETHPM10")+SUMIFS('PM10'!C:C,'PM10'!$B:$B,$A6,'PM10'!$A:$A,"INDPM10")+SUMIFS('PM10'!C:C,'PM10'!$B:$B,$A6,'PM10'!$A:$A,"REFPM10")+SUMIFS('PM10'!C:C,'PM10'!$B:$B,$A6,'PM10'!$A:$A,"RESPM10")+SUMIFS('PM10'!C:C,'PM10'!$B:$B,$A6,'PM10'!$A:$A,"RSSPM10")+SUMIFS('PM10'!C:C,'PM10'!$B:$B,$A6,'PM10'!$A:$A,"TRNPM10")</f>
        <v>4585.7848514294683</v>
      </c>
      <c r="C6" s="15">
        <f>SUMIFS('PM10'!D:D,'PM10'!$B:$B,$A6,'PM10'!$A:$A,"BIOEPM10")+SUMIFS('PM10'!D:D,'PM10'!$B:$B,$A6,'PM10'!$A:$A,"COMPM10")+SUMIFS('PM10'!D:D,'PM10'!$B:$B,$A6,'PM10'!$A:$A,"ELCPM10")+SUMIFS('PM10'!D:D,'PM10'!$B:$B,$A6,'PM10'!$A:$A,"ETHPM10")+SUMIFS('PM10'!D:D,'PM10'!$B:$B,$A6,'PM10'!$A:$A,"INDPM10")+SUMIFS('PM10'!D:D,'PM10'!$B:$B,$A6,'PM10'!$A:$A,"REFPM10")+SUMIFS('PM10'!D:D,'PM10'!$B:$B,$A6,'PM10'!$A:$A,"RESPM10")+SUMIFS('PM10'!D:D,'PM10'!$B:$B,$A6,'PM10'!$A:$A,"RSSPM10")+SUMIFS('PM10'!D:D,'PM10'!$B:$B,$A6,'PM10'!$A:$A,"TRNPM10")</f>
        <v>4296.5237036772887</v>
      </c>
      <c r="D6" s="15">
        <f>SUMIFS('PM10'!E:E,'PM10'!$B:$B,$A6,'PM10'!$A:$A,"BIOEPM10")+SUMIFS('PM10'!E:E,'PM10'!$B:$B,$A6,'PM10'!$A:$A,"COMPM10")+SUMIFS('PM10'!E:E,'PM10'!$B:$B,$A6,'PM10'!$A:$A,"ELCPM10")+SUMIFS('PM10'!E:E,'PM10'!$B:$B,$A6,'PM10'!$A:$A,"ETHPM10")+SUMIFS('PM10'!E:E,'PM10'!$B:$B,$A6,'PM10'!$A:$A,"INDPM10")+SUMIFS('PM10'!E:E,'PM10'!$B:$B,$A6,'PM10'!$A:$A,"REFPM10")+SUMIFS('PM10'!E:E,'PM10'!$B:$B,$A6,'PM10'!$A:$A,"RESPM10")+SUMIFS('PM10'!E:E,'PM10'!$B:$B,$A6,'PM10'!$A:$A,"RSSPM10")+SUMIFS('PM10'!E:E,'PM10'!$B:$B,$A6,'PM10'!$A:$A,"TRNPM10")</f>
        <v>3596.0125307930225</v>
      </c>
      <c r="E6" s="15">
        <f>SUMIFS('PM10'!F:F,'PM10'!$B:$B,$A6,'PM10'!$A:$A,"BIOEPM10")+SUMIFS('PM10'!F:F,'PM10'!$B:$B,$A6,'PM10'!$A:$A,"COMPM10")+SUMIFS('PM10'!F:F,'PM10'!$B:$B,$A6,'PM10'!$A:$A,"ELCPM10")+SUMIFS('PM10'!F:F,'PM10'!$B:$B,$A6,'PM10'!$A:$A,"ETHPM10")+SUMIFS('PM10'!F:F,'PM10'!$B:$B,$A6,'PM10'!$A:$A,"INDPM10")+SUMIFS('PM10'!F:F,'PM10'!$B:$B,$A6,'PM10'!$A:$A,"REFPM10")+SUMIFS('PM10'!F:F,'PM10'!$B:$B,$A6,'PM10'!$A:$A,"RESPM10")+SUMIFS('PM10'!F:F,'PM10'!$B:$B,$A6,'PM10'!$A:$A,"RSSPM10")+SUMIFS('PM10'!F:F,'PM10'!$B:$B,$A6,'PM10'!$A:$A,"TRNPM10")</f>
        <v>2777.0964583405816</v>
      </c>
      <c r="F6" s="15">
        <f>SUMIFS('PM10'!G:G,'PM10'!$B:$B,$A6,'PM10'!$A:$A,"BIOEPM10")+SUMIFS('PM10'!G:G,'PM10'!$B:$B,$A6,'PM10'!$A:$A,"COMPM10")+SUMIFS('PM10'!G:G,'PM10'!$B:$B,$A6,'PM10'!$A:$A,"ELCPM10")+SUMIFS('PM10'!G:G,'PM10'!$B:$B,$A6,'PM10'!$A:$A,"ETHPM10")+SUMIFS('PM10'!G:G,'PM10'!$B:$B,$A6,'PM10'!$A:$A,"INDPM10")+SUMIFS('PM10'!G:G,'PM10'!$B:$B,$A6,'PM10'!$A:$A,"REFPM10")+SUMIFS('PM10'!G:G,'PM10'!$B:$B,$A6,'PM10'!$A:$A,"RESPM10")+SUMIFS('PM10'!G:G,'PM10'!$B:$B,$A6,'PM10'!$A:$A,"RSSPM10")+SUMIFS('PM10'!G:G,'PM10'!$B:$B,$A6,'PM10'!$A:$A,"TRNPM10")</f>
        <v>1951.5402278864997</v>
      </c>
      <c r="G6" s="15">
        <f>SUMIFS('PM10'!H:H,'PM10'!$B:$B,$A6,'PM10'!$A:$A,"BIOEPM10")+SUMIFS('PM10'!H:H,'PM10'!$B:$B,$A6,'PM10'!$A:$A,"COMPM10")+SUMIFS('PM10'!H:H,'PM10'!$B:$B,$A6,'PM10'!$A:$A,"ELCPM10")+SUMIFS('PM10'!H:H,'PM10'!$B:$B,$A6,'PM10'!$A:$A,"ETHPM10")+SUMIFS('PM10'!H:H,'PM10'!$B:$B,$A6,'PM10'!$A:$A,"INDPM10")+SUMIFS('PM10'!H:H,'PM10'!$B:$B,$A6,'PM10'!$A:$A,"REFPM10")+SUMIFS('PM10'!H:H,'PM10'!$B:$B,$A6,'PM10'!$A:$A,"RESPM10")+SUMIFS('PM10'!H:H,'PM10'!$B:$B,$A6,'PM10'!$A:$A,"RSSPM10")+SUMIFS('PM10'!H:H,'PM10'!$B:$B,$A6,'PM10'!$A:$A,"TRNPM10")</f>
        <v>1700.0682579334675</v>
      </c>
      <c r="H6" s="15">
        <f>SUMIFS('PM10'!I:I,'PM10'!$B:$B,$A6,'PM10'!$A:$A,"BIOEPM10")+SUMIFS('PM10'!I:I,'PM10'!$B:$B,$A6,'PM10'!$A:$A,"COMPM10")+SUMIFS('PM10'!I:I,'PM10'!$B:$B,$A6,'PM10'!$A:$A,"ELCPM10")+SUMIFS('PM10'!I:I,'PM10'!$B:$B,$A6,'PM10'!$A:$A,"ETHPM10")+SUMIFS('PM10'!I:I,'PM10'!$B:$B,$A6,'PM10'!$A:$A,"INDPM10")+SUMIFS('PM10'!I:I,'PM10'!$B:$B,$A6,'PM10'!$A:$A,"REFPM10")+SUMIFS('PM10'!I:I,'PM10'!$B:$B,$A6,'PM10'!$A:$A,"RESPM10")+SUMIFS('PM10'!I:I,'PM10'!$B:$B,$A6,'PM10'!$A:$A,"RSSPM10")+SUMIFS('PM10'!I:I,'PM10'!$B:$B,$A6,'PM10'!$A:$A,"TRNPM10")</f>
        <v>1857.2605716035987</v>
      </c>
      <c r="I6" s="15">
        <f>SUMIFS('PM10'!J:J,'PM10'!$B:$B,$A6,'PM10'!$A:$A,"BIOEPM10")+SUMIFS('PM10'!J:J,'PM10'!$B:$B,$A6,'PM10'!$A:$A,"COMPM10")+SUMIFS('PM10'!J:J,'PM10'!$B:$B,$A6,'PM10'!$A:$A,"ELCPM10")+SUMIFS('PM10'!J:J,'PM10'!$B:$B,$A6,'PM10'!$A:$A,"ETHPM10")+SUMIFS('PM10'!J:J,'PM10'!$B:$B,$A6,'PM10'!$A:$A,"INDPM10")+SUMIFS('PM10'!J:J,'PM10'!$B:$B,$A6,'PM10'!$A:$A,"REFPM10")+SUMIFS('PM10'!J:J,'PM10'!$B:$B,$A6,'PM10'!$A:$A,"RESPM10")+SUMIFS('PM10'!J:J,'PM10'!$B:$B,$A6,'PM10'!$A:$A,"RSSPM10")+SUMIFS('PM10'!J:J,'PM10'!$B:$B,$A6,'PM10'!$A:$A,"TRNPM10")</f>
        <v>1656.5237224019345</v>
      </c>
      <c r="J6" s="15">
        <f>SUMIFS('PM10'!K:K,'PM10'!$B:$B,$A6,'PM10'!$A:$A,"BIOEPM10")+SUMIFS('PM10'!K:K,'PM10'!$B:$B,$A6,'PM10'!$A:$A,"COMPM10")+SUMIFS('PM10'!K:K,'PM10'!$B:$B,$A6,'PM10'!$A:$A,"ELCPM10")+SUMIFS('PM10'!K:K,'PM10'!$B:$B,$A6,'PM10'!$A:$A,"ETHPM10")+SUMIFS('PM10'!K:K,'PM10'!$B:$B,$A6,'PM10'!$A:$A,"INDPM10")+SUMIFS('PM10'!K:K,'PM10'!$B:$B,$A6,'PM10'!$A:$A,"REFPM10")+SUMIFS('PM10'!K:K,'PM10'!$B:$B,$A6,'PM10'!$A:$A,"RESPM10")+SUMIFS('PM10'!K:K,'PM10'!$B:$B,$A6,'PM10'!$A:$A,"RSSPM10")+SUMIFS('PM10'!K:K,'PM10'!$B:$B,$A6,'PM10'!$A:$A,"TRNPM10")</f>
        <v>725.88369490335515</v>
      </c>
      <c r="K6" s="15">
        <f>SUMIFS('PM10'!L:L,'PM10'!$B:$B,$A6,'PM10'!$A:$A,"BIOEPM10")+SUMIFS('PM10'!L:L,'PM10'!$B:$B,$A6,'PM10'!$A:$A,"COMPM10")+SUMIFS('PM10'!L:L,'PM10'!$B:$B,$A6,'PM10'!$A:$A,"ELCPM10")+SUMIFS('PM10'!L:L,'PM10'!$B:$B,$A6,'PM10'!$A:$A,"ETHPM10")+SUMIFS('PM10'!L:L,'PM10'!$B:$B,$A6,'PM10'!$A:$A,"INDPM10")+SUMIFS('PM10'!L:L,'PM10'!$B:$B,$A6,'PM10'!$A:$A,"REFPM10")+SUMIFS('PM10'!L:L,'PM10'!$B:$B,$A6,'PM10'!$A:$A,"RESPM10")+SUMIFS('PM10'!L:L,'PM10'!$B:$B,$A6,'PM10'!$A:$A,"RSSPM10")+SUMIFS('PM10'!L:L,'PM10'!$B:$B,$A6,'PM10'!$A:$A,"TRNPM10")</f>
        <v>691.29038655787735</v>
      </c>
    </row>
    <row r="7" spans="1:11" x14ac:dyDescent="0.25">
      <c r="A7" s="2" t="s">
        <v>5</v>
      </c>
      <c r="B7" s="15">
        <f>SUMIFS('PM10'!C:C,'PM10'!$B:$B,$A7,'PM10'!$A:$A,"BIOEPM10")+SUMIFS('PM10'!C:C,'PM10'!$B:$B,$A7,'PM10'!$A:$A,"COMPM10")+SUMIFS('PM10'!C:C,'PM10'!$B:$B,$A7,'PM10'!$A:$A,"ELCPM10")+SUMIFS('PM10'!C:C,'PM10'!$B:$B,$A7,'PM10'!$A:$A,"ETHPM10")+SUMIFS('PM10'!C:C,'PM10'!$B:$B,$A7,'PM10'!$A:$A,"INDPM10")+SUMIFS('PM10'!C:C,'PM10'!$B:$B,$A7,'PM10'!$A:$A,"REFPM10")+SUMIFS('PM10'!C:C,'PM10'!$B:$B,$A7,'PM10'!$A:$A,"RESPM10")+SUMIFS('PM10'!C:C,'PM10'!$B:$B,$A7,'PM10'!$A:$A,"RSSPM10")+SUMIFS('PM10'!C:C,'PM10'!$B:$B,$A7,'PM10'!$A:$A,"TRNPM10")</f>
        <v>4495.5745916120331</v>
      </c>
      <c r="C7" s="15">
        <f>SUMIFS('PM10'!D:D,'PM10'!$B:$B,$A7,'PM10'!$A:$A,"BIOEPM10")+SUMIFS('PM10'!D:D,'PM10'!$B:$B,$A7,'PM10'!$A:$A,"COMPM10")+SUMIFS('PM10'!D:D,'PM10'!$B:$B,$A7,'PM10'!$A:$A,"ELCPM10")+SUMIFS('PM10'!D:D,'PM10'!$B:$B,$A7,'PM10'!$A:$A,"ETHPM10")+SUMIFS('PM10'!D:D,'PM10'!$B:$B,$A7,'PM10'!$A:$A,"INDPM10")+SUMIFS('PM10'!D:D,'PM10'!$B:$B,$A7,'PM10'!$A:$A,"REFPM10")+SUMIFS('PM10'!D:D,'PM10'!$B:$B,$A7,'PM10'!$A:$A,"RESPM10")+SUMIFS('PM10'!D:D,'PM10'!$B:$B,$A7,'PM10'!$A:$A,"RSSPM10")+SUMIFS('PM10'!D:D,'PM10'!$B:$B,$A7,'PM10'!$A:$A,"TRNPM10")</f>
        <v>4295.4923894942103</v>
      </c>
      <c r="D7" s="15">
        <f>SUMIFS('PM10'!E:E,'PM10'!$B:$B,$A7,'PM10'!$A:$A,"BIOEPM10")+SUMIFS('PM10'!E:E,'PM10'!$B:$B,$A7,'PM10'!$A:$A,"COMPM10")+SUMIFS('PM10'!E:E,'PM10'!$B:$B,$A7,'PM10'!$A:$A,"ELCPM10")+SUMIFS('PM10'!E:E,'PM10'!$B:$B,$A7,'PM10'!$A:$A,"ETHPM10")+SUMIFS('PM10'!E:E,'PM10'!$B:$B,$A7,'PM10'!$A:$A,"INDPM10")+SUMIFS('PM10'!E:E,'PM10'!$B:$B,$A7,'PM10'!$A:$A,"REFPM10")+SUMIFS('PM10'!E:E,'PM10'!$B:$B,$A7,'PM10'!$A:$A,"RESPM10")+SUMIFS('PM10'!E:E,'PM10'!$B:$B,$A7,'PM10'!$A:$A,"RSSPM10")+SUMIFS('PM10'!E:E,'PM10'!$B:$B,$A7,'PM10'!$A:$A,"TRNPM10")</f>
        <v>3609.0679110944448</v>
      </c>
      <c r="E7" s="15">
        <f>SUMIFS('PM10'!F:F,'PM10'!$B:$B,$A7,'PM10'!$A:$A,"BIOEPM10")+SUMIFS('PM10'!F:F,'PM10'!$B:$B,$A7,'PM10'!$A:$A,"COMPM10")+SUMIFS('PM10'!F:F,'PM10'!$B:$B,$A7,'PM10'!$A:$A,"ELCPM10")+SUMIFS('PM10'!F:F,'PM10'!$B:$B,$A7,'PM10'!$A:$A,"ETHPM10")+SUMIFS('PM10'!F:F,'PM10'!$B:$B,$A7,'PM10'!$A:$A,"INDPM10")+SUMIFS('PM10'!F:F,'PM10'!$B:$B,$A7,'PM10'!$A:$A,"REFPM10")+SUMIFS('PM10'!F:F,'PM10'!$B:$B,$A7,'PM10'!$A:$A,"RESPM10")+SUMIFS('PM10'!F:F,'PM10'!$B:$B,$A7,'PM10'!$A:$A,"RSSPM10")+SUMIFS('PM10'!F:F,'PM10'!$B:$B,$A7,'PM10'!$A:$A,"TRNPM10")</f>
        <v>2855.5701957710298</v>
      </c>
      <c r="F7" s="15">
        <f>SUMIFS('PM10'!G:G,'PM10'!$B:$B,$A7,'PM10'!$A:$A,"BIOEPM10")+SUMIFS('PM10'!G:G,'PM10'!$B:$B,$A7,'PM10'!$A:$A,"COMPM10")+SUMIFS('PM10'!G:G,'PM10'!$B:$B,$A7,'PM10'!$A:$A,"ELCPM10")+SUMIFS('PM10'!G:G,'PM10'!$B:$B,$A7,'PM10'!$A:$A,"ETHPM10")+SUMIFS('PM10'!G:G,'PM10'!$B:$B,$A7,'PM10'!$A:$A,"INDPM10")+SUMIFS('PM10'!G:G,'PM10'!$B:$B,$A7,'PM10'!$A:$A,"REFPM10")+SUMIFS('PM10'!G:G,'PM10'!$B:$B,$A7,'PM10'!$A:$A,"RESPM10")+SUMIFS('PM10'!G:G,'PM10'!$B:$B,$A7,'PM10'!$A:$A,"RSSPM10")+SUMIFS('PM10'!G:G,'PM10'!$B:$B,$A7,'PM10'!$A:$A,"TRNPM10")</f>
        <v>1944.8905168259435</v>
      </c>
      <c r="G7" s="15">
        <f>SUMIFS('PM10'!H:H,'PM10'!$B:$B,$A7,'PM10'!$A:$A,"BIOEPM10")+SUMIFS('PM10'!H:H,'PM10'!$B:$B,$A7,'PM10'!$A:$A,"COMPM10")+SUMIFS('PM10'!H:H,'PM10'!$B:$B,$A7,'PM10'!$A:$A,"ELCPM10")+SUMIFS('PM10'!H:H,'PM10'!$B:$B,$A7,'PM10'!$A:$A,"ETHPM10")+SUMIFS('PM10'!H:H,'PM10'!$B:$B,$A7,'PM10'!$A:$A,"INDPM10")+SUMIFS('PM10'!H:H,'PM10'!$B:$B,$A7,'PM10'!$A:$A,"REFPM10")+SUMIFS('PM10'!H:H,'PM10'!$B:$B,$A7,'PM10'!$A:$A,"RESPM10")+SUMIFS('PM10'!H:H,'PM10'!$B:$B,$A7,'PM10'!$A:$A,"RSSPM10")+SUMIFS('PM10'!H:H,'PM10'!$B:$B,$A7,'PM10'!$A:$A,"TRNPM10")</f>
        <v>1376.3379191381712</v>
      </c>
      <c r="H7" s="15">
        <f>SUMIFS('PM10'!I:I,'PM10'!$B:$B,$A7,'PM10'!$A:$A,"BIOEPM10")+SUMIFS('PM10'!I:I,'PM10'!$B:$B,$A7,'PM10'!$A:$A,"COMPM10")+SUMIFS('PM10'!I:I,'PM10'!$B:$B,$A7,'PM10'!$A:$A,"ELCPM10")+SUMIFS('PM10'!I:I,'PM10'!$B:$B,$A7,'PM10'!$A:$A,"ETHPM10")+SUMIFS('PM10'!I:I,'PM10'!$B:$B,$A7,'PM10'!$A:$A,"INDPM10")+SUMIFS('PM10'!I:I,'PM10'!$B:$B,$A7,'PM10'!$A:$A,"REFPM10")+SUMIFS('PM10'!I:I,'PM10'!$B:$B,$A7,'PM10'!$A:$A,"RESPM10")+SUMIFS('PM10'!I:I,'PM10'!$B:$B,$A7,'PM10'!$A:$A,"RSSPM10")+SUMIFS('PM10'!I:I,'PM10'!$B:$B,$A7,'PM10'!$A:$A,"TRNPM10")</f>
        <v>1400.9993390161048</v>
      </c>
      <c r="I7" s="15">
        <f>SUMIFS('PM10'!J:J,'PM10'!$B:$B,$A7,'PM10'!$A:$A,"BIOEPM10")+SUMIFS('PM10'!J:J,'PM10'!$B:$B,$A7,'PM10'!$A:$A,"COMPM10")+SUMIFS('PM10'!J:J,'PM10'!$B:$B,$A7,'PM10'!$A:$A,"ELCPM10")+SUMIFS('PM10'!J:J,'PM10'!$B:$B,$A7,'PM10'!$A:$A,"ETHPM10")+SUMIFS('PM10'!J:J,'PM10'!$B:$B,$A7,'PM10'!$A:$A,"INDPM10")+SUMIFS('PM10'!J:J,'PM10'!$B:$B,$A7,'PM10'!$A:$A,"REFPM10")+SUMIFS('PM10'!J:J,'PM10'!$B:$B,$A7,'PM10'!$A:$A,"RESPM10")+SUMIFS('PM10'!J:J,'PM10'!$B:$B,$A7,'PM10'!$A:$A,"RSSPM10")+SUMIFS('PM10'!J:J,'PM10'!$B:$B,$A7,'PM10'!$A:$A,"TRNPM10")</f>
        <v>1364.8923687638464</v>
      </c>
      <c r="J7" s="15">
        <f>SUMIFS('PM10'!K:K,'PM10'!$B:$B,$A7,'PM10'!$A:$A,"BIOEPM10")+SUMIFS('PM10'!K:K,'PM10'!$B:$B,$A7,'PM10'!$A:$A,"COMPM10")+SUMIFS('PM10'!K:K,'PM10'!$B:$B,$A7,'PM10'!$A:$A,"ELCPM10")+SUMIFS('PM10'!K:K,'PM10'!$B:$B,$A7,'PM10'!$A:$A,"ETHPM10")+SUMIFS('PM10'!K:K,'PM10'!$B:$B,$A7,'PM10'!$A:$A,"INDPM10")+SUMIFS('PM10'!K:K,'PM10'!$B:$B,$A7,'PM10'!$A:$A,"REFPM10")+SUMIFS('PM10'!K:K,'PM10'!$B:$B,$A7,'PM10'!$A:$A,"RESPM10")+SUMIFS('PM10'!K:K,'PM10'!$B:$B,$A7,'PM10'!$A:$A,"RSSPM10")+SUMIFS('PM10'!K:K,'PM10'!$B:$B,$A7,'PM10'!$A:$A,"TRNPM10")</f>
        <v>1350.0217757689636</v>
      </c>
      <c r="K7" s="15">
        <f>SUMIFS('PM10'!L:L,'PM10'!$B:$B,$A7,'PM10'!$A:$A,"BIOEPM10")+SUMIFS('PM10'!L:L,'PM10'!$B:$B,$A7,'PM10'!$A:$A,"COMPM10")+SUMIFS('PM10'!L:L,'PM10'!$B:$B,$A7,'PM10'!$A:$A,"ELCPM10")+SUMIFS('PM10'!L:L,'PM10'!$B:$B,$A7,'PM10'!$A:$A,"ETHPM10")+SUMIFS('PM10'!L:L,'PM10'!$B:$B,$A7,'PM10'!$A:$A,"INDPM10")+SUMIFS('PM10'!L:L,'PM10'!$B:$B,$A7,'PM10'!$A:$A,"REFPM10")+SUMIFS('PM10'!L:L,'PM10'!$B:$B,$A7,'PM10'!$A:$A,"RESPM10")+SUMIFS('PM10'!L:L,'PM10'!$B:$B,$A7,'PM10'!$A:$A,"RSSPM10")+SUMIFS('PM10'!L:L,'PM10'!$B:$B,$A7,'PM10'!$A:$A,"TRNPM10")</f>
        <v>1405.9325080286983</v>
      </c>
    </row>
    <row r="8" spans="1:11" x14ac:dyDescent="0.25">
      <c r="A8" s="2" t="s">
        <v>6</v>
      </c>
      <c r="B8" s="15">
        <f>SUMIFS('PM10'!C:C,'PM10'!$B:$B,$A8,'PM10'!$A:$A,"BIOEPM10")+SUMIFS('PM10'!C:C,'PM10'!$B:$B,$A8,'PM10'!$A:$A,"COMPM10")+SUMIFS('PM10'!C:C,'PM10'!$B:$B,$A8,'PM10'!$A:$A,"ELCPM10")+SUMIFS('PM10'!C:C,'PM10'!$B:$B,$A8,'PM10'!$A:$A,"ETHPM10")+SUMIFS('PM10'!C:C,'PM10'!$B:$B,$A8,'PM10'!$A:$A,"INDPM10")+SUMIFS('PM10'!C:C,'PM10'!$B:$B,$A8,'PM10'!$A:$A,"REFPM10")+SUMIFS('PM10'!C:C,'PM10'!$B:$B,$A8,'PM10'!$A:$A,"RESPM10")+SUMIFS('PM10'!C:C,'PM10'!$B:$B,$A8,'PM10'!$A:$A,"RSSPM10")+SUMIFS('PM10'!C:C,'PM10'!$B:$B,$A8,'PM10'!$A:$A,"TRNPM10")</f>
        <v>4494.3515526307465</v>
      </c>
      <c r="C8" s="15">
        <f>SUMIFS('PM10'!D:D,'PM10'!$B:$B,$A8,'PM10'!$A:$A,"BIOEPM10")+SUMIFS('PM10'!D:D,'PM10'!$B:$B,$A8,'PM10'!$A:$A,"COMPM10")+SUMIFS('PM10'!D:D,'PM10'!$B:$B,$A8,'PM10'!$A:$A,"ELCPM10")+SUMIFS('PM10'!D:D,'PM10'!$B:$B,$A8,'PM10'!$A:$A,"ETHPM10")+SUMIFS('PM10'!D:D,'PM10'!$B:$B,$A8,'PM10'!$A:$A,"INDPM10")+SUMIFS('PM10'!D:D,'PM10'!$B:$B,$A8,'PM10'!$A:$A,"REFPM10")+SUMIFS('PM10'!D:D,'PM10'!$B:$B,$A8,'PM10'!$A:$A,"RESPM10")+SUMIFS('PM10'!D:D,'PM10'!$B:$B,$A8,'PM10'!$A:$A,"RSSPM10")+SUMIFS('PM10'!D:D,'PM10'!$B:$B,$A8,'PM10'!$A:$A,"TRNPM10")</f>
        <v>4295.3670481551244</v>
      </c>
      <c r="D8" s="15">
        <f>SUMIFS('PM10'!E:E,'PM10'!$B:$B,$A8,'PM10'!$A:$A,"BIOEPM10")+SUMIFS('PM10'!E:E,'PM10'!$B:$B,$A8,'PM10'!$A:$A,"COMPM10")+SUMIFS('PM10'!E:E,'PM10'!$B:$B,$A8,'PM10'!$A:$A,"ELCPM10")+SUMIFS('PM10'!E:E,'PM10'!$B:$B,$A8,'PM10'!$A:$A,"ETHPM10")+SUMIFS('PM10'!E:E,'PM10'!$B:$B,$A8,'PM10'!$A:$A,"INDPM10")+SUMIFS('PM10'!E:E,'PM10'!$B:$B,$A8,'PM10'!$A:$A,"REFPM10")+SUMIFS('PM10'!E:E,'PM10'!$B:$B,$A8,'PM10'!$A:$A,"RESPM10")+SUMIFS('PM10'!E:E,'PM10'!$B:$B,$A8,'PM10'!$A:$A,"RSSPM10")+SUMIFS('PM10'!E:E,'PM10'!$B:$B,$A8,'PM10'!$A:$A,"TRNPM10")</f>
        <v>3606.3935536757836</v>
      </c>
      <c r="E8" s="15">
        <f>SUMIFS('PM10'!F:F,'PM10'!$B:$B,$A8,'PM10'!$A:$A,"BIOEPM10")+SUMIFS('PM10'!F:F,'PM10'!$B:$B,$A8,'PM10'!$A:$A,"COMPM10")+SUMIFS('PM10'!F:F,'PM10'!$B:$B,$A8,'PM10'!$A:$A,"ELCPM10")+SUMIFS('PM10'!F:F,'PM10'!$B:$B,$A8,'PM10'!$A:$A,"ETHPM10")+SUMIFS('PM10'!F:F,'PM10'!$B:$B,$A8,'PM10'!$A:$A,"INDPM10")+SUMIFS('PM10'!F:F,'PM10'!$B:$B,$A8,'PM10'!$A:$A,"REFPM10")+SUMIFS('PM10'!F:F,'PM10'!$B:$B,$A8,'PM10'!$A:$A,"RESPM10")+SUMIFS('PM10'!F:F,'PM10'!$B:$B,$A8,'PM10'!$A:$A,"RSSPM10")+SUMIFS('PM10'!F:F,'PM10'!$B:$B,$A8,'PM10'!$A:$A,"TRNPM10")</f>
        <v>2846.8567111261523</v>
      </c>
      <c r="F8" s="15">
        <f>SUMIFS('PM10'!G:G,'PM10'!$B:$B,$A8,'PM10'!$A:$A,"BIOEPM10")+SUMIFS('PM10'!G:G,'PM10'!$B:$B,$A8,'PM10'!$A:$A,"COMPM10")+SUMIFS('PM10'!G:G,'PM10'!$B:$B,$A8,'PM10'!$A:$A,"ELCPM10")+SUMIFS('PM10'!G:G,'PM10'!$B:$B,$A8,'PM10'!$A:$A,"ETHPM10")+SUMIFS('PM10'!G:G,'PM10'!$B:$B,$A8,'PM10'!$A:$A,"INDPM10")+SUMIFS('PM10'!G:G,'PM10'!$B:$B,$A8,'PM10'!$A:$A,"REFPM10")+SUMIFS('PM10'!G:G,'PM10'!$B:$B,$A8,'PM10'!$A:$A,"RESPM10")+SUMIFS('PM10'!G:G,'PM10'!$B:$B,$A8,'PM10'!$A:$A,"RSSPM10")+SUMIFS('PM10'!G:G,'PM10'!$B:$B,$A8,'PM10'!$A:$A,"TRNPM10")</f>
        <v>1818.7072601167988</v>
      </c>
      <c r="G8" s="15">
        <f>SUMIFS('PM10'!H:H,'PM10'!$B:$B,$A8,'PM10'!$A:$A,"BIOEPM10")+SUMIFS('PM10'!H:H,'PM10'!$B:$B,$A8,'PM10'!$A:$A,"COMPM10")+SUMIFS('PM10'!H:H,'PM10'!$B:$B,$A8,'PM10'!$A:$A,"ELCPM10")+SUMIFS('PM10'!H:H,'PM10'!$B:$B,$A8,'PM10'!$A:$A,"ETHPM10")+SUMIFS('PM10'!H:H,'PM10'!$B:$B,$A8,'PM10'!$A:$A,"INDPM10")+SUMIFS('PM10'!H:H,'PM10'!$B:$B,$A8,'PM10'!$A:$A,"REFPM10")+SUMIFS('PM10'!H:H,'PM10'!$B:$B,$A8,'PM10'!$A:$A,"RESPM10")+SUMIFS('PM10'!H:H,'PM10'!$B:$B,$A8,'PM10'!$A:$A,"RSSPM10")+SUMIFS('PM10'!H:H,'PM10'!$B:$B,$A8,'PM10'!$A:$A,"TRNPM10")</f>
        <v>1586.4457748347654</v>
      </c>
      <c r="H8" s="15">
        <f>SUMIFS('PM10'!I:I,'PM10'!$B:$B,$A8,'PM10'!$A:$A,"BIOEPM10")+SUMIFS('PM10'!I:I,'PM10'!$B:$B,$A8,'PM10'!$A:$A,"COMPM10")+SUMIFS('PM10'!I:I,'PM10'!$B:$B,$A8,'PM10'!$A:$A,"ELCPM10")+SUMIFS('PM10'!I:I,'PM10'!$B:$B,$A8,'PM10'!$A:$A,"ETHPM10")+SUMIFS('PM10'!I:I,'PM10'!$B:$B,$A8,'PM10'!$A:$A,"INDPM10")+SUMIFS('PM10'!I:I,'PM10'!$B:$B,$A8,'PM10'!$A:$A,"REFPM10")+SUMIFS('PM10'!I:I,'PM10'!$B:$B,$A8,'PM10'!$A:$A,"RESPM10")+SUMIFS('PM10'!I:I,'PM10'!$B:$B,$A8,'PM10'!$A:$A,"RSSPM10")+SUMIFS('PM10'!I:I,'PM10'!$B:$B,$A8,'PM10'!$A:$A,"TRNPM10")</f>
        <v>1578.7990617403439</v>
      </c>
      <c r="I8" s="15">
        <f>SUMIFS('PM10'!J:J,'PM10'!$B:$B,$A8,'PM10'!$A:$A,"BIOEPM10")+SUMIFS('PM10'!J:J,'PM10'!$B:$B,$A8,'PM10'!$A:$A,"COMPM10")+SUMIFS('PM10'!J:J,'PM10'!$B:$B,$A8,'PM10'!$A:$A,"ELCPM10")+SUMIFS('PM10'!J:J,'PM10'!$B:$B,$A8,'PM10'!$A:$A,"ETHPM10")+SUMIFS('PM10'!J:J,'PM10'!$B:$B,$A8,'PM10'!$A:$A,"INDPM10")+SUMIFS('PM10'!J:J,'PM10'!$B:$B,$A8,'PM10'!$A:$A,"REFPM10")+SUMIFS('PM10'!J:J,'PM10'!$B:$B,$A8,'PM10'!$A:$A,"RESPM10")+SUMIFS('PM10'!J:J,'PM10'!$B:$B,$A8,'PM10'!$A:$A,"RSSPM10")+SUMIFS('PM10'!J:J,'PM10'!$B:$B,$A8,'PM10'!$A:$A,"TRNPM10")</f>
        <v>1684.0010643379294</v>
      </c>
      <c r="J8" s="15">
        <f>SUMIFS('PM10'!K:K,'PM10'!$B:$B,$A8,'PM10'!$A:$A,"BIOEPM10")+SUMIFS('PM10'!K:K,'PM10'!$B:$B,$A8,'PM10'!$A:$A,"COMPM10")+SUMIFS('PM10'!K:K,'PM10'!$B:$B,$A8,'PM10'!$A:$A,"ELCPM10")+SUMIFS('PM10'!K:K,'PM10'!$B:$B,$A8,'PM10'!$A:$A,"ETHPM10")+SUMIFS('PM10'!K:K,'PM10'!$B:$B,$A8,'PM10'!$A:$A,"INDPM10")+SUMIFS('PM10'!K:K,'PM10'!$B:$B,$A8,'PM10'!$A:$A,"REFPM10")+SUMIFS('PM10'!K:K,'PM10'!$B:$B,$A8,'PM10'!$A:$A,"RESPM10")+SUMIFS('PM10'!K:K,'PM10'!$B:$B,$A8,'PM10'!$A:$A,"RSSPM10")+SUMIFS('PM10'!K:K,'PM10'!$B:$B,$A8,'PM10'!$A:$A,"TRNPM10")</f>
        <v>1634.196179879116</v>
      </c>
      <c r="K8" s="15">
        <f>SUMIFS('PM10'!L:L,'PM10'!$B:$B,$A8,'PM10'!$A:$A,"BIOEPM10")+SUMIFS('PM10'!L:L,'PM10'!$B:$B,$A8,'PM10'!$A:$A,"COMPM10")+SUMIFS('PM10'!L:L,'PM10'!$B:$B,$A8,'PM10'!$A:$A,"ELCPM10")+SUMIFS('PM10'!L:L,'PM10'!$B:$B,$A8,'PM10'!$A:$A,"ETHPM10")+SUMIFS('PM10'!L:L,'PM10'!$B:$B,$A8,'PM10'!$A:$A,"INDPM10")+SUMIFS('PM10'!L:L,'PM10'!$B:$B,$A8,'PM10'!$A:$A,"REFPM10")+SUMIFS('PM10'!L:L,'PM10'!$B:$B,$A8,'PM10'!$A:$A,"RESPM10")+SUMIFS('PM10'!L:L,'PM10'!$B:$B,$A8,'PM10'!$A:$A,"RSSPM10")+SUMIFS('PM10'!L:L,'PM10'!$B:$B,$A8,'PM10'!$A:$A,"TRNPM10")</f>
        <v>1420.3236347522329</v>
      </c>
    </row>
    <row r="9" spans="1:11" x14ac:dyDescent="0.25">
      <c r="A9" s="2" t="s">
        <v>7</v>
      </c>
      <c r="B9" s="15">
        <f>SUMIFS('PM10'!C:C,'PM10'!$B:$B,$A9,'PM10'!$A:$A,"BIOEPM10")+SUMIFS('PM10'!C:C,'PM10'!$B:$B,$A9,'PM10'!$A:$A,"COMPM10")+SUMIFS('PM10'!C:C,'PM10'!$B:$B,$A9,'PM10'!$A:$A,"ELCPM10")+SUMIFS('PM10'!C:C,'PM10'!$B:$B,$A9,'PM10'!$A:$A,"ETHPM10")+SUMIFS('PM10'!C:C,'PM10'!$B:$B,$A9,'PM10'!$A:$A,"INDPM10")+SUMIFS('PM10'!C:C,'PM10'!$B:$B,$A9,'PM10'!$A:$A,"REFPM10")+SUMIFS('PM10'!C:C,'PM10'!$B:$B,$A9,'PM10'!$A:$A,"RESPM10")+SUMIFS('PM10'!C:C,'PM10'!$B:$B,$A9,'PM10'!$A:$A,"RSSPM10")+SUMIFS('PM10'!C:C,'PM10'!$B:$B,$A9,'PM10'!$A:$A,"TRNPM10")</f>
        <v>4494.1643435353071</v>
      </c>
      <c r="C9" s="15">
        <f>SUMIFS('PM10'!D:D,'PM10'!$B:$B,$A9,'PM10'!$A:$A,"BIOEPM10")+SUMIFS('PM10'!D:D,'PM10'!$B:$B,$A9,'PM10'!$A:$A,"COMPM10")+SUMIFS('PM10'!D:D,'PM10'!$B:$B,$A9,'PM10'!$A:$A,"ELCPM10")+SUMIFS('PM10'!D:D,'PM10'!$B:$B,$A9,'PM10'!$A:$A,"ETHPM10")+SUMIFS('PM10'!D:D,'PM10'!$B:$B,$A9,'PM10'!$A:$A,"INDPM10")+SUMIFS('PM10'!D:D,'PM10'!$B:$B,$A9,'PM10'!$A:$A,"REFPM10")+SUMIFS('PM10'!D:D,'PM10'!$B:$B,$A9,'PM10'!$A:$A,"RESPM10")+SUMIFS('PM10'!D:D,'PM10'!$B:$B,$A9,'PM10'!$A:$A,"RSSPM10")+SUMIFS('PM10'!D:D,'PM10'!$B:$B,$A9,'PM10'!$A:$A,"TRNPM10")</f>
        <v>4296.0019565237872</v>
      </c>
      <c r="D9" s="15">
        <f>SUMIFS('PM10'!E:E,'PM10'!$B:$B,$A9,'PM10'!$A:$A,"BIOEPM10")+SUMIFS('PM10'!E:E,'PM10'!$B:$B,$A9,'PM10'!$A:$A,"COMPM10")+SUMIFS('PM10'!E:E,'PM10'!$B:$B,$A9,'PM10'!$A:$A,"ELCPM10")+SUMIFS('PM10'!E:E,'PM10'!$B:$B,$A9,'PM10'!$A:$A,"ETHPM10")+SUMIFS('PM10'!E:E,'PM10'!$B:$B,$A9,'PM10'!$A:$A,"INDPM10")+SUMIFS('PM10'!E:E,'PM10'!$B:$B,$A9,'PM10'!$A:$A,"REFPM10")+SUMIFS('PM10'!E:E,'PM10'!$B:$B,$A9,'PM10'!$A:$A,"RESPM10")+SUMIFS('PM10'!E:E,'PM10'!$B:$B,$A9,'PM10'!$A:$A,"RSSPM10")+SUMIFS('PM10'!E:E,'PM10'!$B:$B,$A9,'PM10'!$A:$A,"TRNPM10")</f>
        <v>3604.9234000855895</v>
      </c>
      <c r="E9" s="15">
        <f>SUMIFS('PM10'!F:F,'PM10'!$B:$B,$A9,'PM10'!$A:$A,"BIOEPM10")+SUMIFS('PM10'!F:F,'PM10'!$B:$B,$A9,'PM10'!$A:$A,"COMPM10")+SUMIFS('PM10'!F:F,'PM10'!$B:$B,$A9,'PM10'!$A:$A,"ELCPM10")+SUMIFS('PM10'!F:F,'PM10'!$B:$B,$A9,'PM10'!$A:$A,"ETHPM10")+SUMIFS('PM10'!F:F,'PM10'!$B:$B,$A9,'PM10'!$A:$A,"INDPM10")+SUMIFS('PM10'!F:F,'PM10'!$B:$B,$A9,'PM10'!$A:$A,"REFPM10")+SUMIFS('PM10'!F:F,'PM10'!$B:$B,$A9,'PM10'!$A:$A,"RESPM10")+SUMIFS('PM10'!F:F,'PM10'!$B:$B,$A9,'PM10'!$A:$A,"RSSPM10")+SUMIFS('PM10'!F:F,'PM10'!$B:$B,$A9,'PM10'!$A:$A,"TRNPM10")</f>
        <v>2862.7885925183105</v>
      </c>
      <c r="F9" s="15">
        <f>SUMIFS('PM10'!G:G,'PM10'!$B:$B,$A9,'PM10'!$A:$A,"BIOEPM10")+SUMIFS('PM10'!G:G,'PM10'!$B:$B,$A9,'PM10'!$A:$A,"COMPM10")+SUMIFS('PM10'!G:G,'PM10'!$B:$B,$A9,'PM10'!$A:$A,"ELCPM10")+SUMIFS('PM10'!G:G,'PM10'!$B:$B,$A9,'PM10'!$A:$A,"ETHPM10")+SUMIFS('PM10'!G:G,'PM10'!$B:$B,$A9,'PM10'!$A:$A,"INDPM10")+SUMIFS('PM10'!G:G,'PM10'!$B:$B,$A9,'PM10'!$A:$A,"REFPM10")+SUMIFS('PM10'!G:G,'PM10'!$B:$B,$A9,'PM10'!$A:$A,"RESPM10")+SUMIFS('PM10'!G:G,'PM10'!$B:$B,$A9,'PM10'!$A:$A,"RSSPM10")+SUMIFS('PM10'!G:G,'PM10'!$B:$B,$A9,'PM10'!$A:$A,"TRNPM10")</f>
        <v>1778.7677535821101</v>
      </c>
      <c r="G9" s="15">
        <f>SUMIFS('PM10'!H:H,'PM10'!$B:$B,$A9,'PM10'!$A:$A,"BIOEPM10")+SUMIFS('PM10'!H:H,'PM10'!$B:$B,$A9,'PM10'!$A:$A,"COMPM10")+SUMIFS('PM10'!H:H,'PM10'!$B:$B,$A9,'PM10'!$A:$A,"ELCPM10")+SUMIFS('PM10'!H:H,'PM10'!$B:$B,$A9,'PM10'!$A:$A,"ETHPM10")+SUMIFS('PM10'!H:H,'PM10'!$B:$B,$A9,'PM10'!$A:$A,"INDPM10")+SUMIFS('PM10'!H:H,'PM10'!$B:$B,$A9,'PM10'!$A:$A,"REFPM10")+SUMIFS('PM10'!H:H,'PM10'!$B:$B,$A9,'PM10'!$A:$A,"RESPM10")+SUMIFS('PM10'!H:H,'PM10'!$B:$B,$A9,'PM10'!$A:$A,"RSSPM10")+SUMIFS('PM10'!H:H,'PM10'!$B:$B,$A9,'PM10'!$A:$A,"TRNPM10")</f>
        <v>1548.558521647707</v>
      </c>
      <c r="H9" s="15">
        <f>SUMIFS('PM10'!I:I,'PM10'!$B:$B,$A9,'PM10'!$A:$A,"BIOEPM10")+SUMIFS('PM10'!I:I,'PM10'!$B:$B,$A9,'PM10'!$A:$A,"COMPM10")+SUMIFS('PM10'!I:I,'PM10'!$B:$B,$A9,'PM10'!$A:$A,"ELCPM10")+SUMIFS('PM10'!I:I,'PM10'!$B:$B,$A9,'PM10'!$A:$A,"ETHPM10")+SUMIFS('PM10'!I:I,'PM10'!$B:$B,$A9,'PM10'!$A:$A,"INDPM10")+SUMIFS('PM10'!I:I,'PM10'!$B:$B,$A9,'PM10'!$A:$A,"REFPM10")+SUMIFS('PM10'!I:I,'PM10'!$B:$B,$A9,'PM10'!$A:$A,"RESPM10")+SUMIFS('PM10'!I:I,'PM10'!$B:$B,$A9,'PM10'!$A:$A,"RSSPM10")+SUMIFS('PM10'!I:I,'PM10'!$B:$B,$A9,'PM10'!$A:$A,"TRNPM10")</f>
        <v>1489.6918602273033</v>
      </c>
      <c r="I9" s="15">
        <f>SUMIFS('PM10'!J:J,'PM10'!$B:$B,$A9,'PM10'!$A:$A,"BIOEPM10")+SUMIFS('PM10'!J:J,'PM10'!$B:$B,$A9,'PM10'!$A:$A,"COMPM10")+SUMIFS('PM10'!J:J,'PM10'!$B:$B,$A9,'PM10'!$A:$A,"ELCPM10")+SUMIFS('PM10'!J:J,'PM10'!$B:$B,$A9,'PM10'!$A:$A,"ETHPM10")+SUMIFS('PM10'!J:J,'PM10'!$B:$B,$A9,'PM10'!$A:$A,"INDPM10")+SUMIFS('PM10'!J:J,'PM10'!$B:$B,$A9,'PM10'!$A:$A,"REFPM10")+SUMIFS('PM10'!J:J,'PM10'!$B:$B,$A9,'PM10'!$A:$A,"RESPM10")+SUMIFS('PM10'!J:J,'PM10'!$B:$B,$A9,'PM10'!$A:$A,"RSSPM10")+SUMIFS('PM10'!J:J,'PM10'!$B:$B,$A9,'PM10'!$A:$A,"TRNPM10")</f>
        <v>1531.2090627031221</v>
      </c>
      <c r="J9" s="15">
        <f>SUMIFS('PM10'!K:K,'PM10'!$B:$B,$A9,'PM10'!$A:$A,"BIOEPM10")+SUMIFS('PM10'!K:K,'PM10'!$B:$B,$A9,'PM10'!$A:$A,"COMPM10")+SUMIFS('PM10'!K:K,'PM10'!$B:$B,$A9,'PM10'!$A:$A,"ELCPM10")+SUMIFS('PM10'!K:K,'PM10'!$B:$B,$A9,'PM10'!$A:$A,"ETHPM10")+SUMIFS('PM10'!K:K,'PM10'!$B:$B,$A9,'PM10'!$A:$A,"INDPM10")+SUMIFS('PM10'!K:K,'PM10'!$B:$B,$A9,'PM10'!$A:$A,"REFPM10")+SUMIFS('PM10'!K:K,'PM10'!$B:$B,$A9,'PM10'!$A:$A,"RESPM10")+SUMIFS('PM10'!K:K,'PM10'!$B:$B,$A9,'PM10'!$A:$A,"RSSPM10")+SUMIFS('PM10'!K:K,'PM10'!$B:$B,$A9,'PM10'!$A:$A,"TRNPM10")</f>
        <v>1638.3429995889792</v>
      </c>
      <c r="K9" s="15">
        <f>SUMIFS('PM10'!L:L,'PM10'!$B:$B,$A9,'PM10'!$A:$A,"BIOEPM10")+SUMIFS('PM10'!L:L,'PM10'!$B:$B,$A9,'PM10'!$A:$A,"COMPM10")+SUMIFS('PM10'!L:L,'PM10'!$B:$B,$A9,'PM10'!$A:$A,"ELCPM10")+SUMIFS('PM10'!L:L,'PM10'!$B:$B,$A9,'PM10'!$A:$A,"ETHPM10")+SUMIFS('PM10'!L:L,'PM10'!$B:$B,$A9,'PM10'!$A:$A,"INDPM10")+SUMIFS('PM10'!L:L,'PM10'!$B:$B,$A9,'PM10'!$A:$A,"REFPM10")+SUMIFS('PM10'!L:L,'PM10'!$B:$B,$A9,'PM10'!$A:$A,"RESPM10")+SUMIFS('PM10'!L:L,'PM10'!$B:$B,$A9,'PM10'!$A:$A,"RSSPM10")+SUMIFS('PM10'!L:L,'PM10'!$B:$B,$A9,'PM10'!$A:$A,"TRNPM10")</f>
        <v>1541.3181230157259</v>
      </c>
    </row>
    <row r="10" spans="1:11" x14ac:dyDescent="0.25">
      <c r="A10" s="2" t="s">
        <v>163</v>
      </c>
      <c r="B10" s="15">
        <f>SUMIFS('PM10'!C:C,'PM10'!$B:$B,$A10,'PM10'!$A:$A,"BIOEPM10")+SUMIFS('PM10'!C:C,'PM10'!$B:$B,$A10,'PM10'!$A:$A,"COMPM10")+SUMIFS('PM10'!C:C,'PM10'!$B:$B,$A10,'PM10'!$A:$A,"ELCPM10")+SUMIFS('PM10'!C:C,'PM10'!$B:$B,$A10,'PM10'!$A:$A,"ETHPM10")+SUMIFS('PM10'!C:C,'PM10'!$B:$B,$A10,'PM10'!$A:$A,"INDPM10")+SUMIFS('PM10'!C:C,'PM10'!$B:$B,$A10,'PM10'!$A:$A,"REFPM10")+SUMIFS('PM10'!C:C,'PM10'!$B:$B,$A10,'PM10'!$A:$A,"RESPM10")+SUMIFS('PM10'!C:C,'PM10'!$B:$B,$A10,'PM10'!$A:$A,"RSSPM10")+SUMIFS('PM10'!C:C,'PM10'!$B:$B,$A10,'PM10'!$A:$A,"TRNPM10")</f>
        <v>4494.313405093827</v>
      </c>
      <c r="C10" s="15">
        <f>SUMIFS('PM10'!D:D,'PM10'!$B:$B,$A10,'PM10'!$A:$A,"BIOEPM10")+SUMIFS('PM10'!D:D,'PM10'!$B:$B,$A10,'PM10'!$A:$A,"COMPM10")+SUMIFS('PM10'!D:D,'PM10'!$B:$B,$A10,'PM10'!$A:$A,"ELCPM10")+SUMIFS('PM10'!D:D,'PM10'!$B:$B,$A10,'PM10'!$A:$A,"ETHPM10")+SUMIFS('PM10'!D:D,'PM10'!$B:$B,$A10,'PM10'!$A:$A,"INDPM10")+SUMIFS('PM10'!D:D,'PM10'!$B:$B,$A10,'PM10'!$A:$A,"REFPM10")+SUMIFS('PM10'!D:D,'PM10'!$B:$B,$A10,'PM10'!$A:$A,"RESPM10")+SUMIFS('PM10'!D:D,'PM10'!$B:$B,$A10,'PM10'!$A:$A,"RSSPM10")+SUMIFS('PM10'!D:D,'PM10'!$B:$B,$A10,'PM10'!$A:$A,"TRNPM10")</f>
        <v>4295.3621176931192</v>
      </c>
      <c r="D10" s="15">
        <f>SUMIFS('PM10'!E:E,'PM10'!$B:$B,$A10,'PM10'!$A:$A,"BIOEPM10")+SUMIFS('PM10'!E:E,'PM10'!$B:$B,$A10,'PM10'!$A:$A,"COMPM10")+SUMIFS('PM10'!E:E,'PM10'!$B:$B,$A10,'PM10'!$A:$A,"ELCPM10")+SUMIFS('PM10'!E:E,'PM10'!$B:$B,$A10,'PM10'!$A:$A,"ETHPM10")+SUMIFS('PM10'!E:E,'PM10'!$B:$B,$A10,'PM10'!$A:$A,"INDPM10")+SUMIFS('PM10'!E:E,'PM10'!$B:$B,$A10,'PM10'!$A:$A,"REFPM10")+SUMIFS('PM10'!E:E,'PM10'!$B:$B,$A10,'PM10'!$A:$A,"RESPM10")+SUMIFS('PM10'!E:E,'PM10'!$B:$B,$A10,'PM10'!$A:$A,"RSSPM10")+SUMIFS('PM10'!E:E,'PM10'!$B:$B,$A10,'PM10'!$A:$A,"TRNPM10")</f>
        <v>3609.5273682732895</v>
      </c>
      <c r="E10" s="15">
        <f>SUMIFS('PM10'!F:F,'PM10'!$B:$B,$A10,'PM10'!$A:$A,"BIOEPM10")+SUMIFS('PM10'!F:F,'PM10'!$B:$B,$A10,'PM10'!$A:$A,"COMPM10")+SUMIFS('PM10'!F:F,'PM10'!$B:$B,$A10,'PM10'!$A:$A,"ELCPM10")+SUMIFS('PM10'!F:F,'PM10'!$B:$B,$A10,'PM10'!$A:$A,"ETHPM10")+SUMIFS('PM10'!F:F,'PM10'!$B:$B,$A10,'PM10'!$A:$A,"INDPM10")+SUMIFS('PM10'!F:F,'PM10'!$B:$B,$A10,'PM10'!$A:$A,"REFPM10")+SUMIFS('PM10'!F:F,'PM10'!$B:$B,$A10,'PM10'!$A:$A,"RESPM10")+SUMIFS('PM10'!F:F,'PM10'!$B:$B,$A10,'PM10'!$A:$A,"RSSPM10")+SUMIFS('PM10'!F:F,'PM10'!$B:$B,$A10,'PM10'!$A:$A,"TRNPM10")</f>
        <v>2851.6141645629673</v>
      </c>
      <c r="F10" s="15">
        <f>SUMIFS('PM10'!G:G,'PM10'!$B:$B,$A10,'PM10'!$A:$A,"BIOEPM10")+SUMIFS('PM10'!G:G,'PM10'!$B:$B,$A10,'PM10'!$A:$A,"COMPM10")+SUMIFS('PM10'!G:G,'PM10'!$B:$B,$A10,'PM10'!$A:$A,"ELCPM10")+SUMIFS('PM10'!G:G,'PM10'!$B:$B,$A10,'PM10'!$A:$A,"ETHPM10")+SUMIFS('PM10'!G:G,'PM10'!$B:$B,$A10,'PM10'!$A:$A,"INDPM10")+SUMIFS('PM10'!G:G,'PM10'!$B:$B,$A10,'PM10'!$A:$A,"REFPM10")+SUMIFS('PM10'!G:G,'PM10'!$B:$B,$A10,'PM10'!$A:$A,"RESPM10")+SUMIFS('PM10'!G:G,'PM10'!$B:$B,$A10,'PM10'!$A:$A,"RSSPM10")+SUMIFS('PM10'!G:G,'PM10'!$B:$B,$A10,'PM10'!$A:$A,"TRNPM10")</f>
        <v>1818.2140461173367</v>
      </c>
      <c r="G10" s="15">
        <f>SUMIFS('PM10'!H:H,'PM10'!$B:$B,$A10,'PM10'!$A:$A,"BIOEPM10")+SUMIFS('PM10'!H:H,'PM10'!$B:$B,$A10,'PM10'!$A:$A,"COMPM10")+SUMIFS('PM10'!H:H,'PM10'!$B:$B,$A10,'PM10'!$A:$A,"ELCPM10")+SUMIFS('PM10'!H:H,'PM10'!$B:$B,$A10,'PM10'!$A:$A,"ETHPM10")+SUMIFS('PM10'!H:H,'PM10'!$B:$B,$A10,'PM10'!$A:$A,"INDPM10")+SUMIFS('PM10'!H:H,'PM10'!$B:$B,$A10,'PM10'!$A:$A,"REFPM10")+SUMIFS('PM10'!H:H,'PM10'!$B:$B,$A10,'PM10'!$A:$A,"RESPM10")+SUMIFS('PM10'!H:H,'PM10'!$B:$B,$A10,'PM10'!$A:$A,"RSSPM10")+SUMIFS('PM10'!H:H,'PM10'!$B:$B,$A10,'PM10'!$A:$A,"TRNPM10")</f>
        <v>1586.4062579295337</v>
      </c>
      <c r="H10" s="15">
        <f>SUMIFS('PM10'!I:I,'PM10'!$B:$B,$A10,'PM10'!$A:$A,"BIOEPM10")+SUMIFS('PM10'!I:I,'PM10'!$B:$B,$A10,'PM10'!$A:$A,"COMPM10")+SUMIFS('PM10'!I:I,'PM10'!$B:$B,$A10,'PM10'!$A:$A,"ELCPM10")+SUMIFS('PM10'!I:I,'PM10'!$B:$B,$A10,'PM10'!$A:$A,"ETHPM10")+SUMIFS('PM10'!I:I,'PM10'!$B:$B,$A10,'PM10'!$A:$A,"INDPM10")+SUMIFS('PM10'!I:I,'PM10'!$B:$B,$A10,'PM10'!$A:$A,"REFPM10")+SUMIFS('PM10'!I:I,'PM10'!$B:$B,$A10,'PM10'!$A:$A,"RESPM10")+SUMIFS('PM10'!I:I,'PM10'!$B:$B,$A10,'PM10'!$A:$A,"RSSPM10")+SUMIFS('PM10'!I:I,'PM10'!$B:$B,$A10,'PM10'!$A:$A,"TRNPM10")</f>
        <v>1572.7096759769795</v>
      </c>
      <c r="I10" s="15">
        <f>SUMIFS('PM10'!J:J,'PM10'!$B:$B,$A10,'PM10'!$A:$A,"BIOEPM10")+SUMIFS('PM10'!J:J,'PM10'!$B:$B,$A10,'PM10'!$A:$A,"COMPM10")+SUMIFS('PM10'!J:J,'PM10'!$B:$B,$A10,'PM10'!$A:$A,"ELCPM10")+SUMIFS('PM10'!J:J,'PM10'!$B:$B,$A10,'PM10'!$A:$A,"ETHPM10")+SUMIFS('PM10'!J:J,'PM10'!$B:$B,$A10,'PM10'!$A:$A,"INDPM10")+SUMIFS('PM10'!J:J,'PM10'!$B:$B,$A10,'PM10'!$A:$A,"REFPM10")+SUMIFS('PM10'!J:J,'PM10'!$B:$B,$A10,'PM10'!$A:$A,"RESPM10")+SUMIFS('PM10'!J:J,'PM10'!$B:$B,$A10,'PM10'!$A:$A,"RSSPM10")+SUMIFS('PM10'!J:J,'PM10'!$B:$B,$A10,'PM10'!$A:$A,"TRNPM10")</f>
        <v>1675.7679590425853</v>
      </c>
      <c r="J10" s="15">
        <f>SUMIFS('PM10'!K:K,'PM10'!$B:$B,$A10,'PM10'!$A:$A,"BIOEPM10")+SUMIFS('PM10'!K:K,'PM10'!$B:$B,$A10,'PM10'!$A:$A,"COMPM10")+SUMIFS('PM10'!K:K,'PM10'!$B:$B,$A10,'PM10'!$A:$A,"ELCPM10")+SUMIFS('PM10'!K:K,'PM10'!$B:$B,$A10,'PM10'!$A:$A,"ETHPM10")+SUMIFS('PM10'!K:K,'PM10'!$B:$B,$A10,'PM10'!$A:$A,"INDPM10")+SUMIFS('PM10'!K:K,'PM10'!$B:$B,$A10,'PM10'!$A:$A,"REFPM10")+SUMIFS('PM10'!K:K,'PM10'!$B:$B,$A10,'PM10'!$A:$A,"RESPM10")+SUMIFS('PM10'!K:K,'PM10'!$B:$B,$A10,'PM10'!$A:$A,"RSSPM10")+SUMIFS('PM10'!K:K,'PM10'!$B:$B,$A10,'PM10'!$A:$A,"TRNPM10")</f>
        <v>1631.7293416913908</v>
      </c>
      <c r="K10" s="15">
        <f>SUMIFS('PM10'!L:L,'PM10'!$B:$B,$A10,'PM10'!$A:$A,"BIOEPM10")+SUMIFS('PM10'!L:L,'PM10'!$B:$B,$A10,'PM10'!$A:$A,"COMPM10")+SUMIFS('PM10'!L:L,'PM10'!$B:$B,$A10,'PM10'!$A:$A,"ELCPM10")+SUMIFS('PM10'!L:L,'PM10'!$B:$B,$A10,'PM10'!$A:$A,"ETHPM10")+SUMIFS('PM10'!L:L,'PM10'!$B:$B,$A10,'PM10'!$A:$A,"INDPM10")+SUMIFS('PM10'!L:L,'PM10'!$B:$B,$A10,'PM10'!$A:$A,"REFPM10")+SUMIFS('PM10'!L:L,'PM10'!$B:$B,$A10,'PM10'!$A:$A,"RESPM10")+SUMIFS('PM10'!L:L,'PM10'!$B:$B,$A10,'PM10'!$A:$A,"RSSPM10")+SUMIFS('PM10'!L:L,'PM10'!$B:$B,$A10,'PM10'!$A:$A,"TRNPM10")</f>
        <v>1415.9533508033892</v>
      </c>
    </row>
    <row r="11" spans="1:11" x14ac:dyDescent="0.25">
      <c r="A11" s="2" t="s">
        <v>167</v>
      </c>
      <c r="B11" s="15">
        <f>SUMIFS('PM10'!C:C,'PM10'!$B:$B,$A11,'PM10'!$A:$A,"BIOEPM10")+SUMIFS('PM10'!C:C,'PM10'!$B:$B,$A11,'PM10'!$A:$A,"COMPM10")+SUMIFS('PM10'!C:C,'PM10'!$B:$B,$A11,'PM10'!$A:$A,"ELCPM10")+SUMIFS('PM10'!C:C,'PM10'!$B:$B,$A11,'PM10'!$A:$A,"ETHPM10")+SUMIFS('PM10'!C:C,'PM10'!$B:$B,$A11,'PM10'!$A:$A,"INDPM10")+SUMIFS('PM10'!C:C,'PM10'!$B:$B,$A11,'PM10'!$A:$A,"REFPM10")+SUMIFS('PM10'!C:C,'PM10'!$B:$B,$A11,'PM10'!$A:$A,"RESPM10")+SUMIFS('PM10'!C:C,'PM10'!$B:$B,$A11,'PM10'!$A:$A,"RSSPM10")+SUMIFS('PM10'!C:C,'PM10'!$B:$B,$A11,'PM10'!$A:$A,"TRNPM10")</f>
        <v>4494.2517627242505</v>
      </c>
      <c r="C11" s="15">
        <f>SUMIFS('PM10'!D:D,'PM10'!$B:$B,$A11,'PM10'!$A:$A,"BIOEPM10")+SUMIFS('PM10'!D:D,'PM10'!$B:$B,$A11,'PM10'!$A:$A,"COMPM10")+SUMIFS('PM10'!D:D,'PM10'!$B:$B,$A11,'PM10'!$A:$A,"ELCPM10")+SUMIFS('PM10'!D:D,'PM10'!$B:$B,$A11,'PM10'!$A:$A,"ETHPM10")+SUMIFS('PM10'!D:D,'PM10'!$B:$B,$A11,'PM10'!$A:$A,"INDPM10")+SUMIFS('PM10'!D:D,'PM10'!$B:$B,$A11,'PM10'!$A:$A,"REFPM10")+SUMIFS('PM10'!D:D,'PM10'!$B:$B,$A11,'PM10'!$A:$A,"RESPM10")+SUMIFS('PM10'!D:D,'PM10'!$B:$B,$A11,'PM10'!$A:$A,"RSSPM10")+SUMIFS('PM10'!D:D,'PM10'!$B:$B,$A11,'PM10'!$A:$A,"TRNPM10")</f>
        <v>4295.4161848158092</v>
      </c>
      <c r="D11" s="15">
        <f>SUMIFS('PM10'!E:E,'PM10'!$B:$B,$A11,'PM10'!$A:$A,"BIOEPM10")+SUMIFS('PM10'!E:E,'PM10'!$B:$B,$A11,'PM10'!$A:$A,"COMPM10")+SUMIFS('PM10'!E:E,'PM10'!$B:$B,$A11,'PM10'!$A:$A,"ELCPM10")+SUMIFS('PM10'!E:E,'PM10'!$B:$B,$A11,'PM10'!$A:$A,"ETHPM10")+SUMIFS('PM10'!E:E,'PM10'!$B:$B,$A11,'PM10'!$A:$A,"INDPM10")+SUMIFS('PM10'!E:E,'PM10'!$B:$B,$A11,'PM10'!$A:$A,"REFPM10")+SUMIFS('PM10'!E:E,'PM10'!$B:$B,$A11,'PM10'!$A:$A,"RESPM10")+SUMIFS('PM10'!E:E,'PM10'!$B:$B,$A11,'PM10'!$A:$A,"RSSPM10")+SUMIFS('PM10'!E:E,'PM10'!$B:$B,$A11,'PM10'!$A:$A,"TRNPM10")</f>
        <v>3608.6335323917674</v>
      </c>
      <c r="E11" s="15">
        <f>SUMIFS('PM10'!F:F,'PM10'!$B:$B,$A11,'PM10'!$A:$A,"BIOEPM10")+SUMIFS('PM10'!F:F,'PM10'!$B:$B,$A11,'PM10'!$A:$A,"COMPM10")+SUMIFS('PM10'!F:F,'PM10'!$B:$B,$A11,'PM10'!$A:$A,"ELCPM10")+SUMIFS('PM10'!F:F,'PM10'!$B:$B,$A11,'PM10'!$A:$A,"ETHPM10")+SUMIFS('PM10'!F:F,'PM10'!$B:$B,$A11,'PM10'!$A:$A,"INDPM10")+SUMIFS('PM10'!F:F,'PM10'!$B:$B,$A11,'PM10'!$A:$A,"REFPM10")+SUMIFS('PM10'!F:F,'PM10'!$B:$B,$A11,'PM10'!$A:$A,"RESPM10")+SUMIFS('PM10'!F:F,'PM10'!$B:$B,$A11,'PM10'!$A:$A,"RSSPM10")+SUMIFS('PM10'!F:F,'PM10'!$B:$B,$A11,'PM10'!$A:$A,"TRNPM10")</f>
        <v>2848.8502750779817</v>
      </c>
      <c r="F11" s="15">
        <f>SUMIFS('PM10'!G:G,'PM10'!$B:$B,$A11,'PM10'!$A:$A,"BIOEPM10")+SUMIFS('PM10'!G:G,'PM10'!$B:$B,$A11,'PM10'!$A:$A,"COMPM10")+SUMIFS('PM10'!G:G,'PM10'!$B:$B,$A11,'PM10'!$A:$A,"ELCPM10")+SUMIFS('PM10'!G:G,'PM10'!$B:$B,$A11,'PM10'!$A:$A,"ETHPM10")+SUMIFS('PM10'!G:G,'PM10'!$B:$B,$A11,'PM10'!$A:$A,"INDPM10")+SUMIFS('PM10'!G:G,'PM10'!$B:$B,$A11,'PM10'!$A:$A,"REFPM10")+SUMIFS('PM10'!G:G,'PM10'!$B:$B,$A11,'PM10'!$A:$A,"RESPM10")+SUMIFS('PM10'!G:G,'PM10'!$B:$B,$A11,'PM10'!$A:$A,"RSSPM10")+SUMIFS('PM10'!G:G,'PM10'!$B:$B,$A11,'PM10'!$A:$A,"TRNPM10")</f>
        <v>1818.7534378459395</v>
      </c>
      <c r="G11" s="15">
        <f>SUMIFS('PM10'!H:H,'PM10'!$B:$B,$A11,'PM10'!$A:$A,"BIOEPM10")+SUMIFS('PM10'!H:H,'PM10'!$B:$B,$A11,'PM10'!$A:$A,"COMPM10")+SUMIFS('PM10'!H:H,'PM10'!$B:$B,$A11,'PM10'!$A:$A,"ELCPM10")+SUMIFS('PM10'!H:H,'PM10'!$B:$B,$A11,'PM10'!$A:$A,"ETHPM10")+SUMIFS('PM10'!H:H,'PM10'!$B:$B,$A11,'PM10'!$A:$A,"INDPM10")+SUMIFS('PM10'!H:H,'PM10'!$B:$B,$A11,'PM10'!$A:$A,"REFPM10")+SUMIFS('PM10'!H:H,'PM10'!$B:$B,$A11,'PM10'!$A:$A,"RESPM10")+SUMIFS('PM10'!H:H,'PM10'!$B:$B,$A11,'PM10'!$A:$A,"RSSPM10")+SUMIFS('PM10'!H:H,'PM10'!$B:$B,$A11,'PM10'!$A:$A,"TRNPM10")</f>
        <v>1591.6282093374377</v>
      </c>
      <c r="H11" s="15">
        <f>SUMIFS('PM10'!I:I,'PM10'!$B:$B,$A11,'PM10'!$A:$A,"BIOEPM10")+SUMIFS('PM10'!I:I,'PM10'!$B:$B,$A11,'PM10'!$A:$A,"COMPM10")+SUMIFS('PM10'!I:I,'PM10'!$B:$B,$A11,'PM10'!$A:$A,"ELCPM10")+SUMIFS('PM10'!I:I,'PM10'!$B:$B,$A11,'PM10'!$A:$A,"ETHPM10")+SUMIFS('PM10'!I:I,'PM10'!$B:$B,$A11,'PM10'!$A:$A,"INDPM10")+SUMIFS('PM10'!I:I,'PM10'!$B:$B,$A11,'PM10'!$A:$A,"REFPM10")+SUMIFS('PM10'!I:I,'PM10'!$B:$B,$A11,'PM10'!$A:$A,"RESPM10")+SUMIFS('PM10'!I:I,'PM10'!$B:$B,$A11,'PM10'!$A:$A,"RSSPM10")+SUMIFS('PM10'!I:I,'PM10'!$B:$B,$A11,'PM10'!$A:$A,"TRNPM10")</f>
        <v>1580.8717457310472</v>
      </c>
      <c r="I11" s="15">
        <f>SUMIFS('PM10'!J:J,'PM10'!$B:$B,$A11,'PM10'!$A:$A,"BIOEPM10")+SUMIFS('PM10'!J:J,'PM10'!$B:$B,$A11,'PM10'!$A:$A,"COMPM10")+SUMIFS('PM10'!J:J,'PM10'!$B:$B,$A11,'PM10'!$A:$A,"ELCPM10")+SUMIFS('PM10'!J:J,'PM10'!$B:$B,$A11,'PM10'!$A:$A,"ETHPM10")+SUMIFS('PM10'!J:J,'PM10'!$B:$B,$A11,'PM10'!$A:$A,"INDPM10")+SUMIFS('PM10'!J:J,'PM10'!$B:$B,$A11,'PM10'!$A:$A,"REFPM10")+SUMIFS('PM10'!J:J,'PM10'!$B:$B,$A11,'PM10'!$A:$A,"RESPM10")+SUMIFS('PM10'!J:J,'PM10'!$B:$B,$A11,'PM10'!$A:$A,"RSSPM10")+SUMIFS('PM10'!J:J,'PM10'!$B:$B,$A11,'PM10'!$A:$A,"TRNPM10")</f>
        <v>1687.1977136380251</v>
      </c>
      <c r="J11" s="15">
        <f>SUMIFS('PM10'!K:K,'PM10'!$B:$B,$A11,'PM10'!$A:$A,"BIOEPM10")+SUMIFS('PM10'!K:K,'PM10'!$B:$B,$A11,'PM10'!$A:$A,"COMPM10")+SUMIFS('PM10'!K:K,'PM10'!$B:$B,$A11,'PM10'!$A:$A,"ELCPM10")+SUMIFS('PM10'!K:K,'PM10'!$B:$B,$A11,'PM10'!$A:$A,"ETHPM10")+SUMIFS('PM10'!K:K,'PM10'!$B:$B,$A11,'PM10'!$A:$A,"INDPM10")+SUMIFS('PM10'!K:K,'PM10'!$B:$B,$A11,'PM10'!$A:$A,"REFPM10")+SUMIFS('PM10'!K:K,'PM10'!$B:$B,$A11,'PM10'!$A:$A,"RESPM10")+SUMIFS('PM10'!K:K,'PM10'!$B:$B,$A11,'PM10'!$A:$A,"RSSPM10")+SUMIFS('PM10'!K:K,'PM10'!$B:$B,$A11,'PM10'!$A:$A,"TRNPM10")</f>
        <v>1638.4902424433569</v>
      </c>
      <c r="K11" s="15">
        <f>SUMIFS('PM10'!L:L,'PM10'!$B:$B,$A11,'PM10'!$A:$A,"BIOEPM10")+SUMIFS('PM10'!L:L,'PM10'!$B:$B,$A11,'PM10'!$A:$A,"COMPM10")+SUMIFS('PM10'!L:L,'PM10'!$B:$B,$A11,'PM10'!$A:$A,"ELCPM10")+SUMIFS('PM10'!L:L,'PM10'!$B:$B,$A11,'PM10'!$A:$A,"ETHPM10")+SUMIFS('PM10'!L:L,'PM10'!$B:$B,$A11,'PM10'!$A:$A,"INDPM10")+SUMIFS('PM10'!L:L,'PM10'!$B:$B,$A11,'PM10'!$A:$A,"REFPM10")+SUMIFS('PM10'!L:L,'PM10'!$B:$B,$A11,'PM10'!$A:$A,"RESPM10")+SUMIFS('PM10'!L:L,'PM10'!$B:$B,$A11,'PM10'!$A:$A,"RSSPM10")+SUMIFS('PM10'!L:L,'PM10'!$B:$B,$A11,'PM10'!$A:$A,"TRNPM10")</f>
        <v>1442.6124506607573</v>
      </c>
    </row>
    <row r="12" spans="1:11" x14ac:dyDescent="0.25">
      <c r="A12" s="2" t="s">
        <v>10</v>
      </c>
      <c r="B12" s="15">
        <f>SUMIFS('PM10'!C:C,'PM10'!$B:$B,$A12,'PM10'!$A:$A,"BIOEPM10")+SUMIFS('PM10'!C:C,'PM10'!$B:$B,$A12,'PM10'!$A:$A,"COMPM10")+SUMIFS('PM10'!C:C,'PM10'!$B:$B,$A12,'PM10'!$A:$A,"ELCPM10")+SUMIFS('PM10'!C:C,'PM10'!$B:$B,$A12,'PM10'!$A:$A,"ETHPM10")+SUMIFS('PM10'!C:C,'PM10'!$B:$B,$A12,'PM10'!$A:$A,"INDPM10")+SUMIFS('PM10'!C:C,'PM10'!$B:$B,$A12,'PM10'!$A:$A,"REFPM10")+SUMIFS('PM10'!C:C,'PM10'!$B:$B,$A12,'PM10'!$A:$A,"RESPM10")+SUMIFS('PM10'!C:C,'PM10'!$B:$B,$A12,'PM10'!$A:$A,"RSSPM10")+SUMIFS('PM10'!C:C,'PM10'!$B:$B,$A12,'PM10'!$A:$A,"TRNPM10")</f>
        <v>4494.3133933150702</v>
      </c>
      <c r="C12" s="15">
        <f>SUMIFS('PM10'!D:D,'PM10'!$B:$B,$A12,'PM10'!$A:$A,"BIOEPM10")+SUMIFS('PM10'!D:D,'PM10'!$B:$B,$A12,'PM10'!$A:$A,"COMPM10")+SUMIFS('PM10'!D:D,'PM10'!$B:$B,$A12,'PM10'!$A:$A,"ELCPM10")+SUMIFS('PM10'!D:D,'PM10'!$B:$B,$A12,'PM10'!$A:$A,"ETHPM10")+SUMIFS('PM10'!D:D,'PM10'!$B:$B,$A12,'PM10'!$A:$A,"INDPM10")+SUMIFS('PM10'!D:D,'PM10'!$B:$B,$A12,'PM10'!$A:$A,"REFPM10")+SUMIFS('PM10'!D:D,'PM10'!$B:$B,$A12,'PM10'!$A:$A,"RESPM10")+SUMIFS('PM10'!D:D,'PM10'!$B:$B,$A12,'PM10'!$A:$A,"RSSPM10")+SUMIFS('PM10'!D:D,'PM10'!$B:$B,$A12,'PM10'!$A:$A,"TRNPM10")</f>
        <v>4295.3630705196847</v>
      </c>
      <c r="D12" s="15">
        <f>SUMIFS('PM10'!E:E,'PM10'!$B:$B,$A12,'PM10'!$A:$A,"BIOEPM10")+SUMIFS('PM10'!E:E,'PM10'!$B:$B,$A12,'PM10'!$A:$A,"COMPM10")+SUMIFS('PM10'!E:E,'PM10'!$B:$B,$A12,'PM10'!$A:$A,"ELCPM10")+SUMIFS('PM10'!E:E,'PM10'!$B:$B,$A12,'PM10'!$A:$A,"ETHPM10")+SUMIFS('PM10'!E:E,'PM10'!$B:$B,$A12,'PM10'!$A:$A,"INDPM10")+SUMIFS('PM10'!E:E,'PM10'!$B:$B,$A12,'PM10'!$A:$A,"REFPM10")+SUMIFS('PM10'!E:E,'PM10'!$B:$B,$A12,'PM10'!$A:$A,"RESPM10")+SUMIFS('PM10'!E:E,'PM10'!$B:$B,$A12,'PM10'!$A:$A,"RSSPM10")+SUMIFS('PM10'!E:E,'PM10'!$B:$B,$A12,'PM10'!$A:$A,"TRNPM10")</f>
        <v>3609.5034351743361</v>
      </c>
      <c r="E12" s="15">
        <f>SUMIFS('PM10'!F:F,'PM10'!$B:$B,$A12,'PM10'!$A:$A,"BIOEPM10")+SUMIFS('PM10'!F:F,'PM10'!$B:$B,$A12,'PM10'!$A:$A,"COMPM10")+SUMIFS('PM10'!F:F,'PM10'!$B:$B,$A12,'PM10'!$A:$A,"ELCPM10")+SUMIFS('PM10'!F:F,'PM10'!$B:$B,$A12,'PM10'!$A:$A,"ETHPM10")+SUMIFS('PM10'!F:F,'PM10'!$B:$B,$A12,'PM10'!$A:$A,"INDPM10")+SUMIFS('PM10'!F:F,'PM10'!$B:$B,$A12,'PM10'!$A:$A,"REFPM10")+SUMIFS('PM10'!F:F,'PM10'!$B:$B,$A12,'PM10'!$A:$A,"RESPM10")+SUMIFS('PM10'!F:F,'PM10'!$B:$B,$A12,'PM10'!$A:$A,"RSSPM10")+SUMIFS('PM10'!F:F,'PM10'!$B:$B,$A12,'PM10'!$A:$A,"TRNPM10")</f>
        <v>2847.6863844310869</v>
      </c>
      <c r="F12" s="15">
        <f>SUMIFS('PM10'!G:G,'PM10'!$B:$B,$A12,'PM10'!$A:$A,"BIOEPM10")+SUMIFS('PM10'!G:G,'PM10'!$B:$B,$A12,'PM10'!$A:$A,"COMPM10")+SUMIFS('PM10'!G:G,'PM10'!$B:$B,$A12,'PM10'!$A:$A,"ELCPM10")+SUMIFS('PM10'!G:G,'PM10'!$B:$B,$A12,'PM10'!$A:$A,"ETHPM10")+SUMIFS('PM10'!G:G,'PM10'!$B:$B,$A12,'PM10'!$A:$A,"INDPM10")+SUMIFS('PM10'!G:G,'PM10'!$B:$B,$A12,'PM10'!$A:$A,"REFPM10")+SUMIFS('PM10'!G:G,'PM10'!$B:$B,$A12,'PM10'!$A:$A,"RESPM10")+SUMIFS('PM10'!G:G,'PM10'!$B:$B,$A12,'PM10'!$A:$A,"RSSPM10")+SUMIFS('PM10'!G:G,'PM10'!$B:$B,$A12,'PM10'!$A:$A,"TRNPM10")</f>
        <v>1818.8302009287879</v>
      </c>
      <c r="G12" s="15">
        <f>SUMIFS('PM10'!H:H,'PM10'!$B:$B,$A12,'PM10'!$A:$A,"BIOEPM10")+SUMIFS('PM10'!H:H,'PM10'!$B:$B,$A12,'PM10'!$A:$A,"COMPM10")+SUMIFS('PM10'!H:H,'PM10'!$B:$B,$A12,'PM10'!$A:$A,"ELCPM10")+SUMIFS('PM10'!H:H,'PM10'!$B:$B,$A12,'PM10'!$A:$A,"ETHPM10")+SUMIFS('PM10'!H:H,'PM10'!$B:$B,$A12,'PM10'!$A:$A,"INDPM10")+SUMIFS('PM10'!H:H,'PM10'!$B:$B,$A12,'PM10'!$A:$A,"REFPM10")+SUMIFS('PM10'!H:H,'PM10'!$B:$B,$A12,'PM10'!$A:$A,"RESPM10")+SUMIFS('PM10'!H:H,'PM10'!$B:$B,$A12,'PM10'!$A:$A,"RSSPM10")+SUMIFS('PM10'!H:H,'PM10'!$B:$B,$A12,'PM10'!$A:$A,"TRNPM10")</f>
        <v>1588.0026399610415</v>
      </c>
      <c r="H12" s="15">
        <f>SUMIFS('PM10'!I:I,'PM10'!$B:$B,$A12,'PM10'!$A:$A,"BIOEPM10")+SUMIFS('PM10'!I:I,'PM10'!$B:$B,$A12,'PM10'!$A:$A,"COMPM10")+SUMIFS('PM10'!I:I,'PM10'!$B:$B,$A12,'PM10'!$A:$A,"ELCPM10")+SUMIFS('PM10'!I:I,'PM10'!$B:$B,$A12,'PM10'!$A:$A,"ETHPM10")+SUMIFS('PM10'!I:I,'PM10'!$B:$B,$A12,'PM10'!$A:$A,"INDPM10")+SUMIFS('PM10'!I:I,'PM10'!$B:$B,$A12,'PM10'!$A:$A,"REFPM10")+SUMIFS('PM10'!I:I,'PM10'!$B:$B,$A12,'PM10'!$A:$A,"RESPM10")+SUMIFS('PM10'!I:I,'PM10'!$B:$B,$A12,'PM10'!$A:$A,"RSSPM10")+SUMIFS('PM10'!I:I,'PM10'!$B:$B,$A12,'PM10'!$A:$A,"TRNPM10")</f>
        <v>1572.0856604029318</v>
      </c>
      <c r="I12" s="15">
        <f>SUMIFS('PM10'!J:J,'PM10'!$B:$B,$A12,'PM10'!$A:$A,"BIOEPM10")+SUMIFS('PM10'!J:J,'PM10'!$B:$B,$A12,'PM10'!$A:$A,"COMPM10")+SUMIFS('PM10'!J:J,'PM10'!$B:$B,$A12,'PM10'!$A:$A,"ELCPM10")+SUMIFS('PM10'!J:J,'PM10'!$B:$B,$A12,'PM10'!$A:$A,"ETHPM10")+SUMIFS('PM10'!J:J,'PM10'!$B:$B,$A12,'PM10'!$A:$A,"INDPM10")+SUMIFS('PM10'!J:J,'PM10'!$B:$B,$A12,'PM10'!$A:$A,"REFPM10")+SUMIFS('PM10'!J:J,'PM10'!$B:$B,$A12,'PM10'!$A:$A,"RESPM10")+SUMIFS('PM10'!J:J,'PM10'!$B:$B,$A12,'PM10'!$A:$A,"RSSPM10")+SUMIFS('PM10'!J:J,'PM10'!$B:$B,$A12,'PM10'!$A:$A,"TRNPM10")</f>
        <v>1673.3775824543727</v>
      </c>
      <c r="J12" s="15">
        <f>SUMIFS('PM10'!K:K,'PM10'!$B:$B,$A12,'PM10'!$A:$A,"BIOEPM10")+SUMIFS('PM10'!K:K,'PM10'!$B:$B,$A12,'PM10'!$A:$A,"COMPM10")+SUMIFS('PM10'!K:K,'PM10'!$B:$B,$A12,'PM10'!$A:$A,"ELCPM10")+SUMIFS('PM10'!K:K,'PM10'!$B:$B,$A12,'PM10'!$A:$A,"ETHPM10")+SUMIFS('PM10'!K:K,'PM10'!$B:$B,$A12,'PM10'!$A:$A,"INDPM10")+SUMIFS('PM10'!K:K,'PM10'!$B:$B,$A12,'PM10'!$A:$A,"REFPM10")+SUMIFS('PM10'!K:K,'PM10'!$B:$B,$A12,'PM10'!$A:$A,"RESPM10")+SUMIFS('PM10'!K:K,'PM10'!$B:$B,$A12,'PM10'!$A:$A,"RSSPM10")+SUMIFS('PM10'!K:K,'PM10'!$B:$B,$A12,'PM10'!$A:$A,"TRNPM10")</f>
        <v>1626.5650371154261</v>
      </c>
      <c r="K12" s="15">
        <f>SUMIFS('PM10'!L:L,'PM10'!$B:$B,$A12,'PM10'!$A:$A,"BIOEPM10")+SUMIFS('PM10'!L:L,'PM10'!$B:$B,$A12,'PM10'!$A:$A,"COMPM10")+SUMIFS('PM10'!L:L,'PM10'!$B:$B,$A12,'PM10'!$A:$A,"ELCPM10")+SUMIFS('PM10'!L:L,'PM10'!$B:$B,$A12,'PM10'!$A:$A,"ETHPM10")+SUMIFS('PM10'!L:L,'PM10'!$B:$B,$A12,'PM10'!$A:$A,"INDPM10")+SUMIFS('PM10'!L:L,'PM10'!$B:$B,$A12,'PM10'!$A:$A,"REFPM10")+SUMIFS('PM10'!L:L,'PM10'!$B:$B,$A12,'PM10'!$A:$A,"RESPM10")+SUMIFS('PM10'!L:L,'PM10'!$B:$B,$A12,'PM10'!$A:$A,"RSSPM10")+SUMIFS('PM10'!L:L,'PM10'!$B:$B,$A12,'PM10'!$A:$A,"TRNPM10")</f>
        <v>1377.1159962853471</v>
      </c>
    </row>
    <row r="13" spans="1:11" x14ac:dyDescent="0.25">
      <c r="A13" s="2" t="s">
        <v>168</v>
      </c>
      <c r="B13" s="15">
        <f>SUMIFS('PM10'!C:C,'PM10'!$B:$B,$A13,'PM10'!$A:$A,"BIOEPM10")+SUMIFS('PM10'!C:C,'PM10'!$B:$B,$A13,'PM10'!$A:$A,"COMPM10")+SUMIFS('PM10'!C:C,'PM10'!$B:$B,$A13,'PM10'!$A:$A,"ELCPM10")+SUMIFS('PM10'!C:C,'PM10'!$B:$B,$A13,'PM10'!$A:$A,"ETHPM10")+SUMIFS('PM10'!C:C,'PM10'!$B:$B,$A13,'PM10'!$A:$A,"INDPM10")+SUMIFS('PM10'!C:C,'PM10'!$B:$B,$A13,'PM10'!$A:$A,"REFPM10")+SUMIFS('PM10'!C:C,'PM10'!$B:$B,$A13,'PM10'!$A:$A,"RESPM10")+SUMIFS('PM10'!C:C,'PM10'!$B:$B,$A13,'PM10'!$A:$A,"RSSPM10")+SUMIFS('PM10'!C:C,'PM10'!$B:$B,$A13,'PM10'!$A:$A,"TRNPM10")</f>
        <v>4494.3134039997276</v>
      </c>
      <c r="C13" s="15">
        <f>SUMIFS('PM10'!D:D,'PM10'!$B:$B,$A13,'PM10'!$A:$A,"BIOEPM10")+SUMIFS('PM10'!D:D,'PM10'!$B:$B,$A13,'PM10'!$A:$A,"COMPM10")+SUMIFS('PM10'!D:D,'PM10'!$B:$B,$A13,'PM10'!$A:$A,"ELCPM10")+SUMIFS('PM10'!D:D,'PM10'!$B:$B,$A13,'PM10'!$A:$A,"ETHPM10")+SUMIFS('PM10'!D:D,'PM10'!$B:$B,$A13,'PM10'!$A:$A,"INDPM10")+SUMIFS('PM10'!D:D,'PM10'!$B:$B,$A13,'PM10'!$A:$A,"REFPM10")+SUMIFS('PM10'!D:D,'PM10'!$B:$B,$A13,'PM10'!$A:$A,"RESPM10")+SUMIFS('PM10'!D:D,'PM10'!$B:$B,$A13,'PM10'!$A:$A,"RSSPM10")+SUMIFS('PM10'!D:D,'PM10'!$B:$B,$A13,'PM10'!$A:$A,"TRNPM10")</f>
        <v>4295.3629633120017</v>
      </c>
      <c r="D13" s="15">
        <f>SUMIFS('PM10'!E:E,'PM10'!$B:$B,$A13,'PM10'!$A:$A,"BIOEPM10")+SUMIFS('PM10'!E:E,'PM10'!$B:$B,$A13,'PM10'!$A:$A,"COMPM10")+SUMIFS('PM10'!E:E,'PM10'!$B:$B,$A13,'PM10'!$A:$A,"ELCPM10")+SUMIFS('PM10'!E:E,'PM10'!$B:$B,$A13,'PM10'!$A:$A,"ETHPM10")+SUMIFS('PM10'!E:E,'PM10'!$B:$B,$A13,'PM10'!$A:$A,"INDPM10")+SUMIFS('PM10'!E:E,'PM10'!$B:$B,$A13,'PM10'!$A:$A,"REFPM10")+SUMIFS('PM10'!E:E,'PM10'!$B:$B,$A13,'PM10'!$A:$A,"RESPM10")+SUMIFS('PM10'!E:E,'PM10'!$B:$B,$A13,'PM10'!$A:$A,"RSSPM10")+SUMIFS('PM10'!E:E,'PM10'!$B:$B,$A13,'PM10'!$A:$A,"TRNPM10")</f>
        <v>3609.4137436561396</v>
      </c>
      <c r="E13" s="15">
        <f>SUMIFS('PM10'!F:F,'PM10'!$B:$B,$A13,'PM10'!$A:$A,"BIOEPM10")+SUMIFS('PM10'!F:F,'PM10'!$B:$B,$A13,'PM10'!$A:$A,"COMPM10")+SUMIFS('PM10'!F:F,'PM10'!$B:$B,$A13,'PM10'!$A:$A,"ELCPM10")+SUMIFS('PM10'!F:F,'PM10'!$B:$B,$A13,'PM10'!$A:$A,"ETHPM10")+SUMIFS('PM10'!F:F,'PM10'!$B:$B,$A13,'PM10'!$A:$A,"INDPM10")+SUMIFS('PM10'!F:F,'PM10'!$B:$B,$A13,'PM10'!$A:$A,"REFPM10")+SUMIFS('PM10'!F:F,'PM10'!$B:$B,$A13,'PM10'!$A:$A,"RESPM10")+SUMIFS('PM10'!F:F,'PM10'!$B:$B,$A13,'PM10'!$A:$A,"RSSPM10")+SUMIFS('PM10'!F:F,'PM10'!$B:$B,$A13,'PM10'!$A:$A,"TRNPM10")</f>
        <v>2847.5002824123035</v>
      </c>
      <c r="F13" s="15">
        <f>SUMIFS('PM10'!G:G,'PM10'!$B:$B,$A13,'PM10'!$A:$A,"BIOEPM10")+SUMIFS('PM10'!G:G,'PM10'!$B:$B,$A13,'PM10'!$A:$A,"COMPM10")+SUMIFS('PM10'!G:G,'PM10'!$B:$B,$A13,'PM10'!$A:$A,"ELCPM10")+SUMIFS('PM10'!G:G,'PM10'!$B:$B,$A13,'PM10'!$A:$A,"ETHPM10")+SUMIFS('PM10'!G:G,'PM10'!$B:$B,$A13,'PM10'!$A:$A,"INDPM10")+SUMIFS('PM10'!G:G,'PM10'!$B:$B,$A13,'PM10'!$A:$A,"REFPM10")+SUMIFS('PM10'!G:G,'PM10'!$B:$B,$A13,'PM10'!$A:$A,"RESPM10")+SUMIFS('PM10'!G:G,'PM10'!$B:$B,$A13,'PM10'!$A:$A,"RSSPM10")+SUMIFS('PM10'!G:G,'PM10'!$B:$B,$A13,'PM10'!$A:$A,"TRNPM10")</f>
        <v>1820.6483464859004</v>
      </c>
      <c r="G13" s="15">
        <f>SUMIFS('PM10'!H:H,'PM10'!$B:$B,$A13,'PM10'!$A:$A,"BIOEPM10")+SUMIFS('PM10'!H:H,'PM10'!$B:$B,$A13,'PM10'!$A:$A,"COMPM10")+SUMIFS('PM10'!H:H,'PM10'!$B:$B,$A13,'PM10'!$A:$A,"ELCPM10")+SUMIFS('PM10'!H:H,'PM10'!$B:$B,$A13,'PM10'!$A:$A,"ETHPM10")+SUMIFS('PM10'!H:H,'PM10'!$B:$B,$A13,'PM10'!$A:$A,"INDPM10")+SUMIFS('PM10'!H:H,'PM10'!$B:$B,$A13,'PM10'!$A:$A,"REFPM10")+SUMIFS('PM10'!H:H,'PM10'!$B:$B,$A13,'PM10'!$A:$A,"RESPM10")+SUMIFS('PM10'!H:H,'PM10'!$B:$B,$A13,'PM10'!$A:$A,"RSSPM10")+SUMIFS('PM10'!H:H,'PM10'!$B:$B,$A13,'PM10'!$A:$A,"TRNPM10")</f>
        <v>1586.3262658589606</v>
      </c>
      <c r="H13" s="15">
        <f>SUMIFS('PM10'!I:I,'PM10'!$B:$B,$A13,'PM10'!$A:$A,"BIOEPM10")+SUMIFS('PM10'!I:I,'PM10'!$B:$B,$A13,'PM10'!$A:$A,"COMPM10")+SUMIFS('PM10'!I:I,'PM10'!$B:$B,$A13,'PM10'!$A:$A,"ELCPM10")+SUMIFS('PM10'!I:I,'PM10'!$B:$B,$A13,'PM10'!$A:$A,"ETHPM10")+SUMIFS('PM10'!I:I,'PM10'!$B:$B,$A13,'PM10'!$A:$A,"INDPM10")+SUMIFS('PM10'!I:I,'PM10'!$B:$B,$A13,'PM10'!$A:$A,"REFPM10")+SUMIFS('PM10'!I:I,'PM10'!$B:$B,$A13,'PM10'!$A:$A,"RESPM10")+SUMIFS('PM10'!I:I,'PM10'!$B:$B,$A13,'PM10'!$A:$A,"RSSPM10")+SUMIFS('PM10'!I:I,'PM10'!$B:$B,$A13,'PM10'!$A:$A,"TRNPM10")</f>
        <v>1572.2367883432944</v>
      </c>
      <c r="I13" s="15">
        <f>SUMIFS('PM10'!J:J,'PM10'!$B:$B,$A13,'PM10'!$A:$A,"BIOEPM10")+SUMIFS('PM10'!J:J,'PM10'!$B:$B,$A13,'PM10'!$A:$A,"COMPM10")+SUMIFS('PM10'!J:J,'PM10'!$B:$B,$A13,'PM10'!$A:$A,"ELCPM10")+SUMIFS('PM10'!J:J,'PM10'!$B:$B,$A13,'PM10'!$A:$A,"ETHPM10")+SUMIFS('PM10'!J:J,'PM10'!$B:$B,$A13,'PM10'!$A:$A,"INDPM10")+SUMIFS('PM10'!J:J,'PM10'!$B:$B,$A13,'PM10'!$A:$A,"REFPM10")+SUMIFS('PM10'!J:J,'PM10'!$B:$B,$A13,'PM10'!$A:$A,"RESPM10")+SUMIFS('PM10'!J:J,'PM10'!$B:$B,$A13,'PM10'!$A:$A,"RSSPM10")+SUMIFS('PM10'!J:J,'PM10'!$B:$B,$A13,'PM10'!$A:$A,"TRNPM10")</f>
        <v>1675.5807486829394</v>
      </c>
      <c r="J13" s="15">
        <f>SUMIFS('PM10'!K:K,'PM10'!$B:$B,$A13,'PM10'!$A:$A,"BIOEPM10")+SUMIFS('PM10'!K:K,'PM10'!$B:$B,$A13,'PM10'!$A:$A,"COMPM10")+SUMIFS('PM10'!K:K,'PM10'!$B:$B,$A13,'PM10'!$A:$A,"ELCPM10")+SUMIFS('PM10'!K:K,'PM10'!$B:$B,$A13,'PM10'!$A:$A,"ETHPM10")+SUMIFS('PM10'!K:K,'PM10'!$B:$B,$A13,'PM10'!$A:$A,"INDPM10")+SUMIFS('PM10'!K:K,'PM10'!$B:$B,$A13,'PM10'!$A:$A,"REFPM10")+SUMIFS('PM10'!K:K,'PM10'!$B:$B,$A13,'PM10'!$A:$A,"RESPM10")+SUMIFS('PM10'!K:K,'PM10'!$B:$B,$A13,'PM10'!$A:$A,"RSSPM10")+SUMIFS('PM10'!K:K,'PM10'!$B:$B,$A13,'PM10'!$A:$A,"TRNPM10")</f>
        <v>1634.3391783997945</v>
      </c>
      <c r="K13" s="15">
        <f>SUMIFS('PM10'!L:L,'PM10'!$B:$B,$A13,'PM10'!$A:$A,"BIOEPM10")+SUMIFS('PM10'!L:L,'PM10'!$B:$B,$A13,'PM10'!$A:$A,"COMPM10")+SUMIFS('PM10'!L:L,'PM10'!$B:$B,$A13,'PM10'!$A:$A,"ELCPM10")+SUMIFS('PM10'!L:L,'PM10'!$B:$B,$A13,'PM10'!$A:$A,"ETHPM10")+SUMIFS('PM10'!L:L,'PM10'!$B:$B,$A13,'PM10'!$A:$A,"INDPM10")+SUMIFS('PM10'!L:L,'PM10'!$B:$B,$A13,'PM10'!$A:$A,"REFPM10")+SUMIFS('PM10'!L:L,'PM10'!$B:$B,$A13,'PM10'!$A:$A,"RESPM10")+SUMIFS('PM10'!L:L,'PM10'!$B:$B,$A13,'PM10'!$A:$A,"RSSPM10")+SUMIFS('PM10'!L:L,'PM10'!$B:$B,$A13,'PM10'!$A:$A,"TRNPM10")</f>
        <v>1414.4742969826525</v>
      </c>
    </row>
    <row r="14" spans="1:11" x14ac:dyDescent="0.25">
      <c r="A14" s="2" t="s">
        <v>169</v>
      </c>
      <c r="B14" s="15">
        <f>SUMIFS('PM10'!C:C,'PM10'!$B:$B,$A14,'PM10'!$A:$A,"BIOEPM10")+SUMIFS('PM10'!C:C,'PM10'!$B:$B,$A14,'PM10'!$A:$A,"COMPM10")+SUMIFS('PM10'!C:C,'PM10'!$B:$B,$A14,'PM10'!$A:$A,"ELCPM10")+SUMIFS('PM10'!C:C,'PM10'!$B:$B,$A14,'PM10'!$A:$A,"ETHPM10")+SUMIFS('PM10'!C:C,'PM10'!$B:$B,$A14,'PM10'!$A:$A,"INDPM10")+SUMIFS('PM10'!C:C,'PM10'!$B:$B,$A14,'PM10'!$A:$A,"REFPM10")+SUMIFS('PM10'!C:C,'PM10'!$B:$B,$A14,'PM10'!$A:$A,"RESPM10")+SUMIFS('PM10'!C:C,'PM10'!$B:$B,$A14,'PM10'!$A:$A,"RSSPM10")+SUMIFS('PM10'!C:C,'PM10'!$B:$B,$A14,'PM10'!$A:$A,"TRNPM10")</f>
        <v>4494.2517627242405</v>
      </c>
      <c r="C14" s="15">
        <f>SUMIFS('PM10'!D:D,'PM10'!$B:$B,$A14,'PM10'!$A:$A,"BIOEPM10")+SUMIFS('PM10'!D:D,'PM10'!$B:$B,$A14,'PM10'!$A:$A,"COMPM10")+SUMIFS('PM10'!D:D,'PM10'!$B:$B,$A14,'PM10'!$A:$A,"ELCPM10")+SUMIFS('PM10'!D:D,'PM10'!$B:$B,$A14,'PM10'!$A:$A,"ETHPM10")+SUMIFS('PM10'!D:D,'PM10'!$B:$B,$A14,'PM10'!$A:$A,"INDPM10")+SUMIFS('PM10'!D:D,'PM10'!$B:$B,$A14,'PM10'!$A:$A,"REFPM10")+SUMIFS('PM10'!D:D,'PM10'!$B:$B,$A14,'PM10'!$A:$A,"RESPM10")+SUMIFS('PM10'!D:D,'PM10'!$B:$B,$A14,'PM10'!$A:$A,"RSSPM10")+SUMIFS('PM10'!D:D,'PM10'!$B:$B,$A14,'PM10'!$A:$A,"TRNPM10")</f>
        <v>4295.3372996066964</v>
      </c>
      <c r="D14" s="15">
        <f>SUMIFS('PM10'!E:E,'PM10'!$B:$B,$A14,'PM10'!$A:$A,"BIOEPM10")+SUMIFS('PM10'!E:E,'PM10'!$B:$B,$A14,'PM10'!$A:$A,"COMPM10")+SUMIFS('PM10'!E:E,'PM10'!$B:$B,$A14,'PM10'!$A:$A,"ELCPM10")+SUMIFS('PM10'!E:E,'PM10'!$B:$B,$A14,'PM10'!$A:$A,"ETHPM10")+SUMIFS('PM10'!E:E,'PM10'!$B:$B,$A14,'PM10'!$A:$A,"INDPM10")+SUMIFS('PM10'!E:E,'PM10'!$B:$B,$A14,'PM10'!$A:$A,"REFPM10")+SUMIFS('PM10'!E:E,'PM10'!$B:$B,$A14,'PM10'!$A:$A,"RESPM10")+SUMIFS('PM10'!E:E,'PM10'!$B:$B,$A14,'PM10'!$A:$A,"RSSPM10")+SUMIFS('PM10'!E:E,'PM10'!$B:$B,$A14,'PM10'!$A:$A,"TRNPM10")</f>
        <v>3609.4671830965972</v>
      </c>
      <c r="E14" s="15">
        <f>SUMIFS('PM10'!F:F,'PM10'!$B:$B,$A14,'PM10'!$A:$A,"BIOEPM10")+SUMIFS('PM10'!F:F,'PM10'!$B:$B,$A14,'PM10'!$A:$A,"COMPM10")+SUMIFS('PM10'!F:F,'PM10'!$B:$B,$A14,'PM10'!$A:$A,"ELCPM10")+SUMIFS('PM10'!F:F,'PM10'!$B:$B,$A14,'PM10'!$A:$A,"ETHPM10")+SUMIFS('PM10'!F:F,'PM10'!$B:$B,$A14,'PM10'!$A:$A,"INDPM10")+SUMIFS('PM10'!F:F,'PM10'!$B:$B,$A14,'PM10'!$A:$A,"REFPM10")+SUMIFS('PM10'!F:F,'PM10'!$B:$B,$A14,'PM10'!$A:$A,"RESPM10")+SUMIFS('PM10'!F:F,'PM10'!$B:$B,$A14,'PM10'!$A:$A,"RSSPM10")+SUMIFS('PM10'!F:F,'PM10'!$B:$B,$A14,'PM10'!$A:$A,"TRNPM10")</f>
        <v>2850.039481611444</v>
      </c>
      <c r="F14" s="15">
        <f>SUMIFS('PM10'!G:G,'PM10'!$B:$B,$A14,'PM10'!$A:$A,"BIOEPM10")+SUMIFS('PM10'!G:G,'PM10'!$B:$B,$A14,'PM10'!$A:$A,"COMPM10")+SUMIFS('PM10'!G:G,'PM10'!$B:$B,$A14,'PM10'!$A:$A,"ELCPM10")+SUMIFS('PM10'!G:G,'PM10'!$B:$B,$A14,'PM10'!$A:$A,"ETHPM10")+SUMIFS('PM10'!G:G,'PM10'!$B:$B,$A14,'PM10'!$A:$A,"INDPM10")+SUMIFS('PM10'!G:G,'PM10'!$B:$B,$A14,'PM10'!$A:$A,"REFPM10")+SUMIFS('PM10'!G:G,'PM10'!$B:$B,$A14,'PM10'!$A:$A,"RESPM10")+SUMIFS('PM10'!G:G,'PM10'!$B:$B,$A14,'PM10'!$A:$A,"RSSPM10")+SUMIFS('PM10'!G:G,'PM10'!$B:$B,$A14,'PM10'!$A:$A,"TRNPM10")</f>
        <v>1818.9167701351425</v>
      </c>
      <c r="G14" s="15">
        <f>SUMIFS('PM10'!H:H,'PM10'!$B:$B,$A14,'PM10'!$A:$A,"BIOEPM10")+SUMIFS('PM10'!H:H,'PM10'!$B:$B,$A14,'PM10'!$A:$A,"COMPM10")+SUMIFS('PM10'!H:H,'PM10'!$B:$B,$A14,'PM10'!$A:$A,"ELCPM10")+SUMIFS('PM10'!H:H,'PM10'!$B:$B,$A14,'PM10'!$A:$A,"ETHPM10")+SUMIFS('PM10'!H:H,'PM10'!$B:$B,$A14,'PM10'!$A:$A,"INDPM10")+SUMIFS('PM10'!H:H,'PM10'!$B:$B,$A14,'PM10'!$A:$A,"REFPM10")+SUMIFS('PM10'!H:H,'PM10'!$B:$B,$A14,'PM10'!$A:$A,"RESPM10")+SUMIFS('PM10'!H:H,'PM10'!$B:$B,$A14,'PM10'!$A:$A,"RSSPM10")+SUMIFS('PM10'!H:H,'PM10'!$B:$B,$A14,'PM10'!$A:$A,"TRNPM10")</f>
        <v>1588.8061585836715</v>
      </c>
      <c r="H14" s="15">
        <f>SUMIFS('PM10'!I:I,'PM10'!$B:$B,$A14,'PM10'!$A:$A,"BIOEPM10")+SUMIFS('PM10'!I:I,'PM10'!$B:$B,$A14,'PM10'!$A:$A,"COMPM10")+SUMIFS('PM10'!I:I,'PM10'!$B:$B,$A14,'PM10'!$A:$A,"ELCPM10")+SUMIFS('PM10'!I:I,'PM10'!$B:$B,$A14,'PM10'!$A:$A,"ETHPM10")+SUMIFS('PM10'!I:I,'PM10'!$B:$B,$A14,'PM10'!$A:$A,"INDPM10")+SUMIFS('PM10'!I:I,'PM10'!$B:$B,$A14,'PM10'!$A:$A,"REFPM10")+SUMIFS('PM10'!I:I,'PM10'!$B:$B,$A14,'PM10'!$A:$A,"RESPM10")+SUMIFS('PM10'!I:I,'PM10'!$B:$B,$A14,'PM10'!$A:$A,"RSSPM10")+SUMIFS('PM10'!I:I,'PM10'!$B:$B,$A14,'PM10'!$A:$A,"TRNPM10")</f>
        <v>1577.6066352793421</v>
      </c>
      <c r="I14" s="15">
        <f>SUMIFS('PM10'!J:J,'PM10'!$B:$B,$A14,'PM10'!$A:$A,"BIOEPM10")+SUMIFS('PM10'!J:J,'PM10'!$B:$B,$A14,'PM10'!$A:$A,"COMPM10")+SUMIFS('PM10'!J:J,'PM10'!$B:$B,$A14,'PM10'!$A:$A,"ELCPM10")+SUMIFS('PM10'!J:J,'PM10'!$B:$B,$A14,'PM10'!$A:$A,"ETHPM10")+SUMIFS('PM10'!J:J,'PM10'!$B:$B,$A14,'PM10'!$A:$A,"INDPM10")+SUMIFS('PM10'!J:J,'PM10'!$B:$B,$A14,'PM10'!$A:$A,"REFPM10")+SUMIFS('PM10'!J:J,'PM10'!$B:$B,$A14,'PM10'!$A:$A,"RESPM10")+SUMIFS('PM10'!J:J,'PM10'!$B:$B,$A14,'PM10'!$A:$A,"RSSPM10")+SUMIFS('PM10'!J:J,'PM10'!$B:$B,$A14,'PM10'!$A:$A,"TRNPM10")</f>
        <v>1683.0934599178597</v>
      </c>
      <c r="J14" s="15">
        <f>SUMIFS('PM10'!K:K,'PM10'!$B:$B,$A14,'PM10'!$A:$A,"BIOEPM10")+SUMIFS('PM10'!K:K,'PM10'!$B:$B,$A14,'PM10'!$A:$A,"COMPM10")+SUMIFS('PM10'!K:K,'PM10'!$B:$B,$A14,'PM10'!$A:$A,"ELCPM10")+SUMIFS('PM10'!K:K,'PM10'!$B:$B,$A14,'PM10'!$A:$A,"ETHPM10")+SUMIFS('PM10'!K:K,'PM10'!$B:$B,$A14,'PM10'!$A:$A,"INDPM10")+SUMIFS('PM10'!K:K,'PM10'!$B:$B,$A14,'PM10'!$A:$A,"REFPM10")+SUMIFS('PM10'!K:K,'PM10'!$B:$B,$A14,'PM10'!$A:$A,"RESPM10")+SUMIFS('PM10'!K:K,'PM10'!$B:$B,$A14,'PM10'!$A:$A,"RSSPM10")+SUMIFS('PM10'!K:K,'PM10'!$B:$B,$A14,'PM10'!$A:$A,"TRNPM10")</f>
        <v>1662.3509158761376</v>
      </c>
      <c r="K14" s="15">
        <f>SUMIFS('PM10'!L:L,'PM10'!$B:$B,$A14,'PM10'!$A:$A,"BIOEPM10")+SUMIFS('PM10'!L:L,'PM10'!$B:$B,$A14,'PM10'!$A:$A,"COMPM10")+SUMIFS('PM10'!L:L,'PM10'!$B:$B,$A14,'PM10'!$A:$A,"ELCPM10")+SUMIFS('PM10'!L:L,'PM10'!$B:$B,$A14,'PM10'!$A:$A,"ETHPM10")+SUMIFS('PM10'!L:L,'PM10'!$B:$B,$A14,'PM10'!$A:$A,"INDPM10")+SUMIFS('PM10'!L:L,'PM10'!$B:$B,$A14,'PM10'!$A:$A,"REFPM10")+SUMIFS('PM10'!L:L,'PM10'!$B:$B,$A14,'PM10'!$A:$A,"RESPM10")+SUMIFS('PM10'!L:L,'PM10'!$B:$B,$A14,'PM10'!$A:$A,"RSSPM10")+SUMIFS('PM10'!L:L,'PM10'!$B:$B,$A14,'PM10'!$A:$A,"TRNPM10")</f>
        <v>1484.4432401535762</v>
      </c>
    </row>
    <row r="15" spans="1:11" x14ac:dyDescent="0.25">
      <c r="A15" s="2" t="s">
        <v>13</v>
      </c>
      <c r="B15" s="15">
        <f>SUMIFS('PM10'!C:C,'PM10'!$B:$B,$A15,'PM10'!$A:$A,"BIOEPM10")+SUMIFS('PM10'!C:C,'PM10'!$B:$B,$A15,'PM10'!$A:$A,"COMPM10")+SUMIFS('PM10'!C:C,'PM10'!$B:$B,$A15,'PM10'!$A:$A,"ELCPM10")+SUMIFS('PM10'!C:C,'PM10'!$B:$B,$A15,'PM10'!$A:$A,"ETHPM10")+SUMIFS('PM10'!C:C,'PM10'!$B:$B,$A15,'PM10'!$A:$A,"INDPM10")+SUMIFS('PM10'!C:C,'PM10'!$B:$B,$A15,'PM10'!$A:$A,"REFPM10")+SUMIFS('PM10'!C:C,'PM10'!$B:$B,$A15,'PM10'!$A:$A,"RESPM10")+SUMIFS('PM10'!C:C,'PM10'!$B:$B,$A15,'PM10'!$A:$A,"RSSPM10")+SUMIFS('PM10'!C:C,'PM10'!$B:$B,$A15,'PM10'!$A:$A,"TRNPM10")</f>
        <v>4585.9635308047591</v>
      </c>
      <c r="C15" s="15">
        <f>SUMIFS('PM10'!D:D,'PM10'!$B:$B,$A15,'PM10'!$A:$A,"BIOEPM10")+SUMIFS('PM10'!D:D,'PM10'!$B:$B,$A15,'PM10'!$A:$A,"COMPM10")+SUMIFS('PM10'!D:D,'PM10'!$B:$B,$A15,'PM10'!$A:$A,"ELCPM10")+SUMIFS('PM10'!D:D,'PM10'!$B:$B,$A15,'PM10'!$A:$A,"ETHPM10")+SUMIFS('PM10'!D:D,'PM10'!$B:$B,$A15,'PM10'!$A:$A,"INDPM10")+SUMIFS('PM10'!D:D,'PM10'!$B:$B,$A15,'PM10'!$A:$A,"REFPM10")+SUMIFS('PM10'!D:D,'PM10'!$B:$B,$A15,'PM10'!$A:$A,"RESPM10")+SUMIFS('PM10'!D:D,'PM10'!$B:$B,$A15,'PM10'!$A:$A,"RSSPM10")+SUMIFS('PM10'!D:D,'PM10'!$B:$B,$A15,'PM10'!$A:$A,"TRNPM10")</f>
        <v>4295.6107507393954</v>
      </c>
      <c r="D15" s="15">
        <f>SUMIFS('PM10'!E:E,'PM10'!$B:$B,$A15,'PM10'!$A:$A,"BIOEPM10")+SUMIFS('PM10'!E:E,'PM10'!$B:$B,$A15,'PM10'!$A:$A,"COMPM10")+SUMIFS('PM10'!E:E,'PM10'!$B:$B,$A15,'PM10'!$A:$A,"ELCPM10")+SUMIFS('PM10'!E:E,'PM10'!$B:$B,$A15,'PM10'!$A:$A,"ETHPM10")+SUMIFS('PM10'!E:E,'PM10'!$B:$B,$A15,'PM10'!$A:$A,"INDPM10")+SUMIFS('PM10'!E:E,'PM10'!$B:$B,$A15,'PM10'!$A:$A,"REFPM10")+SUMIFS('PM10'!E:E,'PM10'!$B:$B,$A15,'PM10'!$A:$A,"RESPM10")+SUMIFS('PM10'!E:E,'PM10'!$B:$B,$A15,'PM10'!$A:$A,"RSSPM10")+SUMIFS('PM10'!E:E,'PM10'!$B:$B,$A15,'PM10'!$A:$A,"TRNPM10")</f>
        <v>3611.8476886953572</v>
      </c>
      <c r="E15" s="15">
        <f>SUMIFS('PM10'!F:F,'PM10'!$B:$B,$A15,'PM10'!$A:$A,"BIOEPM10")+SUMIFS('PM10'!F:F,'PM10'!$B:$B,$A15,'PM10'!$A:$A,"COMPM10")+SUMIFS('PM10'!F:F,'PM10'!$B:$B,$A15,'PM10'!$A:$A,"ELCPM10")+SUMIFS('PM10'!F:F,'PM10'!$B:$B,$A15,'PM10'!$A:$A,"ETHPM10")+SUMIFS('PM10'!F:F,'PM10'!$B:$B,$A15,'PM10'!$A:$A,"INDPM10")+SUMIFS('PM10'!F:F,'PM10'!$B:$B,$A15,'PM10'!$A:$A,"REFPM10")+SUMIFS('PM10'!F:F,'PM10'!$B:$B,$A15,'PM10'!$A:$A,"RESPM10")+SUMIFS('PM10'!F:F,'PM10'!$B:$B,$A15,'PM10'!$A:$A,"RSSPM10")+SUMIFS('PM10'!F:F,'PM10'!$B:$B,$A15,'PM10'!$A:$A,"TRNPM10")</f>
        <v>2797.9321869831933</v>
      </c>
      <c r="F15" s="15">
        <f>SUMIFS('PM10'!G:G,'PM10'!$B:$B,$A15,'PM10'!$A:$A,"BIOEPM10")+SUMIFS('PM10'!G:G,'PM10'!$B:$B,$A15,'PM10'!$A:$A,"COMPM10")+SUMIFS('PM10'!G:G,'PM10'!$B:$B,$A15,'PM10'!$A:$A,"ELCPM10")+SUMIFS('PM10'!G:G,'PM10'!$B:$B,$A15,'PM10'!$A:$A,"ETHPM10")+SUMIFS('PM10'!G:G,'PM10'!$B:$B,$A15,'PM10'!$A:$A,"INDPM10")+SUMIFS('PM10'!G:G,'PM10'!$B:$B,$A15,'PM10'!$A:$A,"REFPM10")+SUMIFS('PM10'!G:G,'PM10'!$B:$B,$A15,'PM10'!$A:$A,"RESPM10")+SUMIFS('PM10'!G:G,'PM10'!$B:$B,$A15,'PM10'!$A:$A,"RSSPM10")+SUMIFS('PM10'!G:G,'PM10'!$B:$B,$A15,'PM10'!$A:$A,"TRNPM10")</f>
        <v>1798.8577833173888</v>
      </c>
      <c r="G15" s="15">
        <f>SUMIFS('PM10'!H:H,'PM10'!$B:$B,$A15,'PM10'!$A:$A,"BIOEPM10")+SUMIFS('PM10'!H:H,'PM10'!$B:$B,$A15,'PM10'!$A:$A,"COMPM10")+SUMIFS('PM10'!H:H,'PM10'!$B:$B,$A15,'PM10'!$A:$A,"ELCPM10")+SUMIFS('PM10'!H:H,'PM10'!$B:$B,$A15,'PM10'!$A:$A,"ETHPM10")+SUMIFS('PM10'!H:H,'PM10'!$B:$B,$A15,'PM10'!$A:$A,"INDPM10")+SUMIFS('PM10'!H:H,'PM10'!$B:$B,$A15,'PM10'!$A:$A,"REFPM10")+SUMIFS('PM10'!H:H,'PM10'!$B:$B,$A15,'PM10'!$A:$A,"RESPM10")+SUMIFS('PM10'!H:H,'PM10'!$B:$B,$A15,'PM10'!$A:$A,"RSSPM10")+SUMIFS('PM10'!H:H,'PM10'!$B:$B,$A15,'PM10'!$A:$A,"TRNPM10")</f>
        <v>1578.0356840667814</v>
      </c>
      <c r="H15" s="15">
        <f>SUMIFS('PM10'!I:I,'PM10'!$B:$B,$A15,'PM10'!$A:$A,"BIOEPM10")+SUMIFS('PM10'!I:I,'PM10'!$B:$B,$A15,'PM10'!$A:$A,"COMPM10")+SUMIFS('PM10'!I:I,'PM10'!$B:$B,$A15,'PM10'!$A:$A,"ELCPM10")+SUMIFS('PM10'!I:I,'PM10'!$B:$B,$A15,'PM10'!$A:$A,"ETHPM10")+SUMIFS('PM10'!I:I,'PM10'!$B:$B,$A15,'PM10'!$A:$A,"INDPM10")+SUMIFS('PM10'!I:I,'PM10'!$B:$B,$A15,'PM10'!$A:$A,"REFPM10")+SUMIFS('PM10'!I:I,'PM10'!$B:$B,$A15,'PM10'!$A:$A,"RESPM10")+SUMIFS('PM10'!I:I,'PM10'!$B:$B,$A15,'PM10'!$A:$A,"RSSPM10")+SUMIFS('PM10'!I:I,'PM10'!$B:$B,$A15,'PM10'!$A:$A,"TRNPM10")</f>
        <v>1570.6664333844992</v>
      </c>
      <c r="I15" s="15">
        <f>SUMIFS('PM10'!J:J,'PM10'!$B:$B,$A15,'PM10'!$A:$A,"BIOEPM10")+SUMIFS('PM10'!J:J,'PM10'!$B:$B,$A15,'PM10'!$A:$A,"COMPM10")+SUMIFS('PM10'!J:J,'PM10'!$B:$B,$A15,'PM10'!$A:$A,"ELCPM10")+SUMIFS('PM10'!J:J,'PM10'!$B:$B,$A15,'PM10'!$A:$A,"ETHPM10")+SUMIFS('PM10'!J:J,'PM10'!$B:$B,$A15,'PM10'!$A:$A,"INDPM10")+SUMIFS('PM10'!J:J,'PM10'!$B:$B,$A15,'PM10'!$A:$A,"REFPM10")+SUMIFS('PM10'!J:J,'PM10'!$B:$B,$A15,'PM10'!$A:$A,"RESPM10")+SUMIFS('PM10'!J:J,'PM10'!$B:$B,$A15,'PM10'!$A:$A,"RSSPM10")+SUMIFS('PM10'!J:J,'PM10'!$B:$B,$A15,'PM10'!$A:$A,"TRNPM10")</f>
        <v>1678.435186657729</v>
      </c>
      <c r="J15" s="15">
        <f>SUMIFS('PM10'!K:K,'PM10'!$B:$B,$A15,'PM10'!$A:$A,"BIOEPM10")+SUMIFS('PM10'!K:K,'PM10'!$B:$B,$A15,'PM10'!$A:$A,"COMPM10")+SUMIFS('PM10'!K:K,'PM10'!$B:$B,$A15,'PM10'!$A:$A,"ELCPM10")+SUMIFS('PM10'!K:K,'PM10'!$B:$B,$A15,'PM10'!$A:$A,"ETHPM10")+SUMIFS('PM10'!K:K,'PM10'!$B:$B,$A15,'PM10'!$A:$A,"INDPM10")+SUMIFS('PM10'!K:K,'PM10'!$B:$B,$A15,'PM10'!$A:$A,"REFPM10")+SUMIFS('PM10'!K:K,'PM10'!$B:$B,$A15,'PM10'!$A:$A,"RESPM10")+SUMIFS('PM10'!K:K,'PM10'!$B:$B,$A15,'PM10'!$A:$A,"RSSPM10")+SUMIFS('PM10'!K:K,'PM10'!$B:$B,$A15,'PM10'!$A:$A,"TRNPM10")</f>
        <v>1628.6925685096808</v>
      </c>
      <c r="K15" s="15">
        <f>SUMIFS('PM10'!L:L,'PM10'!$B:$B,$A15,'PM10'!$A:$A,"BIOEPM10")+SUMIFS('PM10'!L:L,'PM10'!$B:$B,$A15,'PM10'!$A:$A,"COMPM10")+SUMIFS('PM10'!L:L,'PM10'!$B:$B,$A15,'PM10'!$A:$A,"ELCPM10")+SUMIFS('PM10'!L:L,'PM10'!$B:$B,$A15,'PM10'!$A:$A,"ETHPM10")+SUMIFS('PM10'!L:L,'PM10'!$B:$B,$A15,'PM10'!$A:$A,"INDPM10")+SUMIFS('PM10'!L:L,'PM10'!$B:$B,$A15,'PM10'!$A:$A,"REFPM10")+SUMIFS('PM10'!L:L,'PM10'!$B:$B,$A15,'PM10'!$A:$A,"RESPM10")+SUMIFS('PM10'!L:L,'PM10'!$B:$B,$A15,'PM10'!$A:$A,"RSSPM10")+SUMIFS('PM10'!L:L,'PM10'!$B:$B,$A15,'PM10'!$A:$A,"TRNPM10")</f>
        <v>1416.9626548845072</v>
      </c>
    </row>
    <row r="16" spans="1:11" x14ac:dyDescent="0.25">
      <c r="A16" s="2" t="s">
        <v>14</v>
      </c>
      <c r="B16" s="15">
        <f>SUMIFS('PM10'!C:C,'PM10'!$B:$B,$A16,'PM10'!$A:$A,"BIOEPM10")+SUMIFS('PM10'!C:C,'PM10'!$B:$B,$A16,'PM10'!$A:$A,"COMPM10")+SUMIFS('PM10'!C:C,'PM10'!$B:$B,$A16,'PM10'!$A:$A,"ELCPM10")+SUMIFS('PM10'!C:C,'PM10'!$B:$B,$A16,'PM10'!$A:$A,"ETHPM10")+SUMIFS('PM10'!C:C,'PM10'!$B:$B,$A16,'PM10'!$A:$A,"INDPM10")+SUMIFS('PM10'!C:C,'PM10'!$B:$B,$A16,'PM10'!$A:$A,"REFPM10")+SUMIFS('PM10'!C:C,'PM10'!$B:$B,$A16,'PM10'!$A:$A,"RESPM10")+SUMIFS('PM10'!C:C,'PM10'!$B:$B,$A16,'PM10'!$A:$A,"RSSPM10")+SUMIFS('PM10'!C:C,'PM10'!$B:$B,$A16,'PM10'!$A:$A,"TRNPM10")</f>
        <v>4494.351552630611</v>
      </c>
      <c r="C16" s="15">
        <f>SUMIFS('PM10'!D:D,'PM10'!$B:$B,$A16,'PM10'!$A:$A,"BIOEPM10")+SUMIFS('PM10'!D:D,'PM10'!$B:$B,$A16,'PM10'!$A:$A,"COMPM10")+SUMIFS('PM10'!D:D,'PM10'!$B:$B,$A16,'PM10'!$A:$A,"ELCPM10")+SUMIFS('PM10'!D:D,'PM10'!$B:$B,$A16,'PM10'!$A:$A,"ETHPM10")+SUMIFS('PM10'!D:D,'PM10'!$B:$B,$A16,'PM10'!$A:$A,"INDPM10")+SUMIFS('PM10'!D:D,'PM10'!$B:$B,$A16,'PM10'!$A:$A,"REFPM10")+SUMIFS('PM10'!D:D,'PM10'!$B:$B,$A16,'PM10'!$A:$A,"RESPM10")+SUMIFS('PM10'!D:D,'PM10'!$B:$B,$A16,'PM10'!$A:$A,"RSSPM10")+SUMIFS('PM10'!D:D,'PM10'!$B:$B,$A16,'PM10'!$A:$A,"TRNPM10")</f>
        <v>4295.3670481551071</v>
      </c>
      <c r="D16" s="15">
        <f>SUMIFS('PM10'!E:E,'PM10'!$B:$B,$A16,'PM10'!$A:$A,"BIOEPM10")+SUMIFS('PM10'!E:E,'PM10'!$B:$B,$A16,'PM10'!$A:$A,"COMPM10")+SUMIFS('PM10'!E:E,'PM10'!$B:$B,$A16,'PM10'!$A:$A,"ELCPM10")+SUMIFS('PM10'!E:E,'PM10'!$B:$B,$A16,'PM10'!$A:$A,"ETHPM10")+SUMIFS('PM10'!E:E,'PM10'!$B:$B,$A16,'PM10'!$A:$A,"INDPM10")+SUMIFS('PM10'!E:E,'PM10'!$B:$B,$A16,'PM10'!$A:$A,"REFPM10")+SUMIFS('PM10'!E:E,'PM10'!$B:$B,$A16,'PM10'!$A:$A,"RESPM10")+SUMIFS('PM10'!E:E,'PM10'!$B:$B,$A16,'PM10'!$A:$A,"RSSPM10")+SUMIFS('PM10'!E:E,'PM10'!$B:$B,$A16,'PM10'!$A:$A,"TRNPM10")</f>
        <v>3609.4375951918764</v>
      </c>
      <c r="E16" s="15">
        <f>SUMIFS('PM10'!F:F,'PM10'!$B:$B,$A16,'PM10'!$A:$A,"BIOEPM10")+SUMIFS('PM10'!F:F,'PM10'!$B:$B,$A16,'PM10'!$A:$A,"COMPM10")+SUMIFS('PM10'!F:F,'PM10'!$B:$B,$A16,'PM10'!$A:$A,"ELCPM10")+SUMIFS('PM10'!F:F,'PM10'!$B:$B,$A16,'PM10'!$A:$A,"ETHPM10")+SUMIFS('PM10'!F:F,'PM10'!$B:$B,$A16,'PM10'!$A:$A,"INDPM10")+SUMIFS('PM10'!F:F,'PM10'!$B:$B,$A16,'PM10'!$A:$A,"REFPM10")+SUMIFS('PM10'!F:F,'PM10'!$B:$B,$A16,'PM10'!$A:$A,"RESPM10")+SUMIFS('PM10'!F:F,'PM10'!$B:$B,$A16,'PM10'!$A:$A,"RSSPM10")+SUMIFS('PM10'!F:F,'PM10'!$B:$B,$A16,'PM10'!$A:$A,"TRNPM10")</f>
        <v>2846.8331300779687</v>
      </c>
      <c r="F16" s="15">
        <f>SUMIFS('PM10'!G:G,'PM10'!$B:$B,$A16,'PM10'!$A:$A,"BIOEPM10")+SUMIFS('PM10'!G:G,'PM10'!$B:$B,$A16,'PM10'!$A:$A,"COMPM10")+SUMIFS('PM10'!G:G,'PM10'!$B:$B,$A16,'PM10'!$A:$A,"ELCPM10")+SUMIFS('PM10'!G:G,'PM10'!$B:$B,$A16,'PM10'!$A:$A,"ETHPM10")+SUMIFS('PM10'!G:G,'PM10'!$B:$B,$A16,'PM10'!$A:$A,"INDPM10")+SUMIFS('PM10'!G:G,'PM10'!$B:$B,$A16,'PM10'!$A:$A,"REFPM10")+SUMIFS('PM10'!G:G,'PM10'!$B:$B,$A16,'PM10'!$A:$A,"RESPM10")+SUMIFS('PM10'!G:G,'PM10'!$B:$B,$A16,'PM10'!$A:$A,"RSSPM10")+SUMIFS('PM10'!G:G,'PM10'!$B:$B,$A16,'PM10'!$A:$A,"TRNPM10")</f>
        <v>1818.7417485449153</v>
      </c>
      <c r="G16" s="15">
        <f>SUMIFS('PM10'!H:H,'PM10'!$B:$B,$A16,'PM10'!$A:$A,"BIOEPM10")+SUMIFS('PM10'!H:H,'PM10'!$B:$B,$A16,'PM10'!$A:$A,"COMPM10")+SUMIFS('PM10'!H:H,'PM10'!$B:$B,$A16,'PM10'!$A:$A,"ELCPM10")+SUMIFS('PM10'!H:H,'PM10'!$B:$B,$A16,'PM10'!$A:$A,"ETHPM10")+SUMIFS('PM10'!H:H,'PM10'!$B:$B,$A16,'PM10'!$A:$A,"INDPM10")+SUMIFS('PM10'!H:H,'PM10'!$B:$B,$A16,'PM10'!$A:$A,"REFPM10")+SUMIFS('PM10'!H:H,'PM10'!$B:$B,$A16,'PM10'!$A:$A,"RESPM10")+SUMIFS('PM10'!H:H,'PM10'!$B:$B,$A16,'PM10'!$A:$A,"RSSPM10")+SUMIFS('PM10'!H:H,'PM10'!$B:$B,$A16,'PM10'!$A:$A,"TRNPM10")</f>
        <v>1583.9544319175161</v>
      </c>
      <c r="H16" s="15">
        <f>SUMIFS('PM10'!I:I,'PM10'!$B:$B,$A16,'PM10'!$A:$A,"BIOEPM10")+SUMIFS('PM10'!I:I,'PM10'!$B:$B,$A16,'PM10'!$A:$A,"COMPM10")+SUMIFS('PM10'!I:I,'PM10'!$B:$B,$A16,'PM10'!$A:$A,"ELCPM10")+SUMIFS('PM10'!I:I,'PM10'!$B:$B,$A16,'PM10'!$A:$A,"ETHPM10")+SUMIFS('PM10'!I:I,'PM10'!$B:$B,$A16,'PM10'!$A:$A,"INDPM10")+SUMIFS('PM10'!I:I,'PM10'!$B:$B,$A16,'PM10'!$A:$A,"REFPM10")+SUMIFS('PM10'!I:I,'PM10'!$B:$B,$A16,'PM10'!$A:$A,"RESPM10")+SUMIFS('PM10'!I:I,'PM10'!$B:$B,$A16,'PM10'!$A:$A,"RSSPM10")+SUMIFS('PM10'!I:I,'PM10'!$B:$B,$A16,'PM10'!$A:$A,"TRNPM10")</f>
        <v>1576.30771881993</v>
      </c>
      <c r="I16" s="15">
        <f>SUMIFS('PM10'!J:J,'PM10'!$B:$B,$A16,'PM10'!$A:$A,"BIOEPM10")+SUMIFS('PM10'!J:J,'PM10'!$B:$B,$A16,'PM10'!$A:$A,"COMPM10")+SUMIFS('PM10'!J:J,'PM10'!$B:$B,$A16,'PM10'!$A:$A,"ELCPM10")+SUMIFS('PM10'!J:J,'PM10'!$B:$B,$A16,'PM10'!$A:$A,"ETHPM10")+SUMIFS('PM10'!J:J,'PM10'!$B:$B,$A16,'PM10'!$A:$A,"INDPM10")+SUMIFS('PM10'!J:J,'PM10'!$B:$B,$A16,'PM10'!$A:$A,"REFPM10")+SUMIFS('PM10'!J:J,'PM10'!$B:$B,$A16,'PM10'!$A:$A,"RESPM10")+SUMIFS('PM10'!J:J,'PM10'!$B:$B,$A16,'PM10'!$A:$A,"RSSPM10")+SUMIFS('PM10'!J:J,'PM10'!$B:$B,$A16,'PM10'!$A:$A,"TRNPM10")</f>
        <v>1682.4327520473203</v>
      </c>
      <c r="J16" s="15">
        <f>SUMIFS('PM10'!K:K,'PM10'!$B:$B,$A16,'PM10'!$A:$A,"BIOEPM10")+SUMIFS('PM10'!K:K,'PM10'!$B:$B,$A16,'PM10'!$A:$A,"COMPM10")+SUMIFS('PM10'!K:K,'PM10'!$B:$B,$A16,'PM10'!$A:$A,"ELCPM10")+SUMIFS('PM10'!K:K,'PM10'!$B:$B,$A16,'PM10'!$A:$A,"ETHPM10")+SUMIFS('PM10'!K:K,'PM10'!$B:$B,$A16,'PM10'!$A:$A,"INDPM10")+SUMIFS('PM10'!K:K,'PM10'!$B:$B,$A16,'PM10'!$A:$A,"REFPM10")+SUMIFS('PM10'!K:K,'PM10'!$B:$B,$A16,'PM10'!$A:$A,"RESPM10")+SUMIFS('PM10'!K:K,'PM10'!$B:$B,$A16,'PM10'!$A:$A,"RSSPM10")+SUMIFS('PM10'!K:K,'PM10'!$B:$B,$A16,'PM10'!$A:$A,"TRNPM10")</f>
        <v>1632.6901339943838</v>
      </c>
      <c r="K16" s="15">
        <f>SUMIFS('PM10'!L:L,'PM10'!$B:$B,$A16,'PM10'!$A:$A,"BIOEPM10")+SUMIFS('PM10'!L:L,'PM10'!$B:$B,$A16,'PM10'!$A:$A,"COMPM10")+SUMIFS('PM10'!L:L,'PM10'!$B:$B,$A16,'PM10'!$A:$A,"ELCPM10")+SUMIFS('PM10'!L:L,'PM10'!$B:$B,$A16,'PM10'!$A:$A,"ETHPM10")+SUMIFS('PM10'!L:L,'PM10'!$B:$B,$A16,'PM10'!$A:$A,"INDPM10")+SUMIFS('PM10'!L:L,'PM10'!$B:$B,$A16,'PM10'!$A:$A,"REFPM10")+SUMIFS('PM10'!L:L,'PM10'!$B:$B,$A16,'PM10'!$A:$A,"RESPM10")+SUMIFS('PM10'!L:L,'PM10'!$B:$B,$A16,'PM10'!$A:$A,"RSSPM10")+SUMIFS('PM10'!L:L,'PM10'!$B:$B,$A16,'PM10'!$A:$A,"TRNPM10")</f>
        <v>1418.7553224635935</v>
      </c>
    </row>
    <row r="17" spans="1:11" x14ac:dyDescent="0.25">
      <c r="A17" s="2" t="s">
        <v>15</v>
      </c>
      <c r="B17" s="15">
        <f>SUMIFS('PM10'!C:C,'PM10'!$B:$B,$A17,'PM10'!$A:$A,"BIOEPM10")+SUMIFS('PM10'!C:C,'PM10'!$B:$B,$A17,'PM10'!$A:$A,"COMPM10")+SUMIFS('PM10'!C:C,'PM10'!$B:$B,$A17,'PM10'!$A:$A,"ELCPM10")+SUMIFS('PM10'!C:C,'PM10'!$B:$B,$A17,'PM10'!$A:$A,"ETHPM10")+SUMIFS('PM10'!C:C,'PM10'!$B:$B,$A17,'PM10'!$A:$A,"INDPM10")+SUMIFS('PM10'!C:C,'PM10'!$B:$B,$A17,'PM10'!$A:$A,"REFPM10")+SUMIFS('PM10'!C:C,'PM10'!$B:$B,$A17,'PM10'!$A:$A,"RESPM10")+SUMIFS('PM10'!C:C,'PM10'!$B:$B,$A17,'PM10'!$A:$A,"RSSPM10")+SUMIFS('PM10'!C:C,'PM10'!$B:$B,$A17,'PM10'!$A:$A,"TRNPM10")</f>
        <v>4585.9635307976023</v>
      </c>
      <c r="C17" s="15">
        <f>SUMIFS('PM10'!D:D,'PM10'!$B:$B,$A17,'PM10'!$A:$A,"BIOEPM10")+SUMIFS('PM10'!D:D,'PM10'!$B:$B,$A17,'PM10'!$A:$A,"COMPM10")+SUMIFS('PM10'!D:D,'PM10'!$B:$B,$A17,'PM10'!$A:$A,"ELCPM10")+SUMIFS('PM10'!D:D,'PM10'!$B:$B,$A17,'PM10'!$A:$A,"ETHPM10")+SUMIFS('PM10'!D:D,'PM10'!$B:$B,$A17,'PM10'!$A:$A,"INDPM10")+SUMIFS('PM10'!D:D,'PM10'!$B:$B,$A17,'PM10'!$A:$A,"REFPM10")+SUMIFS('PM10'!D:D,'PM10'!$B:$B,$A17,'PM10'!$A:$A,"RESPM10")+SUMIFS('PM10'!D:D,'PM10'!$B:$B,$A17,'PM10'!$A:$A,"RSSPM10")+SUMIFS('PM10'!D:D,'PM10'!$B:$B,$A17,'PM10'!$A:$A,"TRNPM10")</f>
        <v>4295.6107507385132</v>
      </c>
      <c r="D17" s="15">
        <f>SUMIFS('PM10'!E:E,'PM10'!$B:$B,$A17,'PM10'!$A:$A,"BIOEPM10")+SUMIFS('PM10'!E:E,'PM10'!$B:$B,$A17,'PM10'!$A:$A,"COMPM10")+SUMIFS('PM10'!E:E,'PM10'!$B:$B,$A17,'PM10'!$A:$A,"ELCPM10")+SUMIFS('PM10'!E:E,'PM10'!$B:$B,$A17,'PM10'!$A:$A,"ETHPM10")+SUMIFS('PM10'!E:E,'PM10'!$B:$B,$A17,'PM10'!$A:$A,"INDPM10")+SUMIFS('PM10'!E:E,'PM10'!$B:$B,$A17,'PM10'!$A:$A,"REFPM10")+SUMIFS('PM10'!E:E,'PM10'!$B:$B,$A17,'PM10'!$A:$A,"RESPM10")+SUMIFS('PM10'!E:E,'PM10'!$B:$B,$A17,'PM10'!$A:$A,"RSSPM10")+SUMIFS('PM10'!E:E,'PM10'!$B:$B,$A17,'PM10'!$A:$A,"TRNPM10")</f>
        <v>3611.8476886959334</v>
      </c>
      <c r="E17" s="15">
        <f>SUMIFS('PM10'!F:F,'PM10'!$B:$B,$A17,'PM10'!$A:$A,"BIOEPM10")+SUMIFS('PM10'!F:F,'PM10'!$B:$B,$A17,'PM10'!$A:$A,"COMPM10")+SUMIFS('PM10'!F:F,'PM10'!$B:$B,$A17,'PM10'!$A:$A,"ELCPM10")+SUMIFS('PM10'!F:F,'PM10'!$B:$B,$A17,'PM10'!$A:$A,"ETHPM10")+SUMIFS('PM10'!F:F,'PM10'!$B:$B,$A17,'PM10'!$A:$A,"INDPM10")+SUMIFS('PM10'!F:F,'PM10'!$B:$B,$A17,'PM10'!$A:$A,"REFPM10")+SUMIFS('PM10'!F:F,'PM10'!$B:$B,$A17,'PM10'!$A:$A,"RESPM10")+SUMIFS('PM10'!F:F,'PM10'!$B:$B,$A17,'PM10'!$A:$A,"RSSPM10")+SUMIFS('PM10'!F:F,'PM10'!$B:$B,$A17,'PM10'!$A:$A,"TRNPM10")</f>
        <v>2797.9321869866003</v>
      </c>
      <c r="F17" s="15">
        <f>SUMIFS('PM10'!G:G,'PM10'!$B:$B,$A17,'PM10'!$A:$A,"BIOEPM10")+SUMIFS('PM10'!G:G,'PM10'!$B:$B,$A17,'PM10'!$A:$A,"COMPM10")+SUMIFS('PM10'!G:G,'PM10'!$B:$B,$A17,'PM10'!$A:$A,"ELCPM10")+SUMIFS('PM10'!G:G,'PM10'!$B:$B,$A17,'PM10'!$A:$A,"ETHPM10")+SUMIFS('PM10'!G:G,'PM10'!$B:$B,$A17,'PM10'!$A:$A,"INDPM10")+SUMIFS('PM10'!G:G,'PM10'!$B:$B,$A17,'PM10'!$A:$A,"REFPM10")+SUMIFS('PM10'!G:G,'PM10'!$B:$B,$A17,'PM10'!$A:$A,"RESPM10")+SUMIFS('PM10'!G:G,'PM10'!$B:$B,$A17,'PM10'!$A:$A,"RSSPM10")+SUMIFS('PM10'!G:G,'PM10'!$B:$B,$A17,'PM10'!$A:$A,"TRNPM10")</f>
        <v>1798.8577833251627</v>
      </c>
      <c r="G17" s="15">
        <f>SUMIFS('PM10'!H:H,'PM10'!$B:$B,$A17,'PM10'!$A:$A,"BIOEPM10")+SUMIFS('PM10'!H:H,'PM10'!$B:$B,$A17,'PM10'!$A:$A,"COMPM10")+SUMIFS('PM10'!H:H,'PM10'!$B:$B,$A17,'PM10'!$A:$A,"ELCPM10")+SUMIFS('PM10'!H:H,'PM10'!$B:$B,$A17,'PM10'!$A:$A,"ETHPM10")+SUMIFS('PM10'!H:H,'PM10'!$B:$B,$A17,'PM10'!$A:$A,"INDPM10")+SUMIFS('PM10'!H:H,'PM10'!$B:$B,$A17,'PM10'!$A:$A,"REFPM10")+SUMIFS('PM10'!H:H,'PM10'!$B:$B,$A17,'PM10'!$A:$A,"RESPM10")+SUMIFS('PM10'!H:H,'PM10'!$B:$B,$A17,'PM10'!$A:$A,"RSSPM10")+SUMIFS('PM10'!H:H,'PM10'!$B:$B,$A17,'PM10'!$A:$A,"TRNPM10")</f>
        <v>1578.0356840718923</v>
      </c>
      <c r="H17" s="15">
        <f>SUMIFS('PM10'!I:I,'PM10'!$B:$B,$A17,'PM10'!$A:$A,"BIOEPM10")+SUMIFS('PM10'!I:I,'PM10'!$B:$B,$A17,'PM10'!$A:$A,"COMPM10")+SUMIFS('PM10'!I:I,'PM10'!$B:$B,$A17,'PM10'!$A:$A,"ELCPM10")+SUMIFS('PM10'!I:I,'PM10'!$B:$B,$A17,'PM10'!$A:$A,"ETHPM10")+SUMIFS('PM10'!I:I,'PM10'!$B:$B,$A17,'PM10'!$A:$A,"INDPM10")+SUMIFS('PM10'!I:I,'PM10'!$B:$B,$A17,'PM10'!$A:$A,"REFPM10")+SUMIFS('PM10'!I:I,'PM10'!$B:$B,$A17,'PM10'!$A:$A,"RESPM10")+SUMIFS('PM10'!I:I,'PM10'!$B:$B,$A17,'PM10'!$A:$A,"RSSPM10")+SUMIFS('PM10'!I:I,'PM10'!$B:$B,$A17,'PM10'!$A:$A,"TRNPM10")</f>
        <v>1570.6664333851686</v>
      </c>
      <c r="I17" s="15">
        <f>SUMIFS('PM10'!J:J,'PM10'!$B:$B,$A17,'PM10'!$A:$A,"BIOEPM10")+SUMIFS('PM10'!J:J,'PM10'!$B:$B,$A17,'PM10'!$A:$A,"COMPM10")+SUMIFS('PM10'!J:J,'PM10'!$B:$B,$A17,'PM10'!$A:$A,"ELCPM10")+SUMIFS('PM10'!J:J,'PM10'!$B:$B,$A17,'PM10'!$A:$A,"ETHPM10")+SUMIFS('PM10'!J:J,'PM10'!$B:$B,$A17,'PM10'!$A:$A,"INDPM10")+SUMIFS('PM10'!J:J,'PM10'!$B:$B,$A17,'PM10'!$A:$A,"REFPM10")+SUMIFS('PM10'!J:J,'PM10'!$B:$B,$A17,'PM10'!$A:$A,"RESPM10")+SUMIFS('PM10'!J:J,'PM10'!$B:$B,$A17,'PM10'!$A:$A,"RSSPM10")+SUMIFS('PM10'!J:J,'PM10'!$B:$B,$A17,'PM10'!$A:$A,"TRNPM10")</f>
        <v>1678.4351865617778</v>
      </c>
      <c r="J17" s="15">
        <f>SUMIFS('PM10'!K:K,'PM10'!$B:$B,$A17,'PM10'!$A:$A,"BIOEPM10")+SUMIFS('PM10'!K:K,'PM10'!$B:$B,$A17,'PM10'!$A:$A,"COMPM10")+SUMIFS('PM10'!K:K,'PM10'!$B:$B,$A17,'PM10'!$A:$A,"ELCPM10")+SUMIFS('PM10'!K:K,'PM10'!$B:$B,$A17,'PM10'!$A:$A,"ETHPM10")+SUMIFS('PM10'!K:K,'PM10'!$B:$B,$A17,'PM10'!$A:$A,"INDPM10")+SUMIFS('PM10'!K:K,'PM10'!$B:$B,$A17,'PM10'!$A:$A,"REFPM10")+SUMIFS('PM10'!K:K,'PM10'!$B:$B,$A17,'PM10'!$A:$A,"RESPM10")+SUMIFS('PM10'!K:K,'PM10'!$B:$B,$A17,'PM10'!$A:$A,"RSSPM10")+SUMIFS('PM10'!K:K,'PM10'!$B:$B,$A17,'PM10'!$A:$A,"TRNPM10")</f>
        <v>1628.6925685087615</v>
      </c>
      <c r="K17" s="15">
        <f>SUMIFS('PM10'!L:L,'PM10'!$B:$B,$A17,'PM10'!$A:$A,"BIOEPM10")+SUMIFS('PM10'!L:L,'PM10'!$B:$B,$A17,'PM10'!$A:$A,"COMPM10")+SUMIFS('PM10'!L:L,'PM10'!$B:$B,$A17,'PM10'!$A:$A,"ELCPM10")+SUMIFS('PM10'!L:L,'PM10'!$B:$B,$A17,'PM10'!$A:$A,"ETHPM10")+SUMIFS('PM10'!L:L,'PM10'!$B:$B,$A17,'PM10'!$A:$A,"INDPM10")+SUMIFS('PM10'!L:L,'PM10'!$B:$B,$A17,'PM10'!$A:$A,"REFPM10")+SUMIFS('PM10'!L:L,'PM10'!$B:$B,$A17,'PM10'!$A:$A,"RESPM10")+SUMIFS('PM10'!L:L,'PM10'!$B:$B,$A17,'PM10'!$A:$A,"RSSPM10")+SUMIFS('PM10'!L:L,'PM10'!$B:$B,$A17,'PM10'!$A:$A,"TRNPM10")</f>
        <v>1416.9626548800375</v>
      </c>
    </row>
    <row r="18" spans="1:11" x14ac:dyDescent="0.25">
      <c r="A18" s="2" t="s">
        <v>16</v>
      </c>
      <c r="B18" s="15">
        <f>SUMIFS('PM10'!C:C,'PM10'!$B:$B,$A18,'PM10'!$A:$A,"BIOEPM10")+SUMIFS('PM10'!C:C,'PM10'!$B:$B,$A18,'PM10'!$A:$A,"COMPM10")+SUMIFS('PM10'!C:C,'PM10'!$B:$B,$A18,'PM10'!$A:$A,"ELCPM10")+SUMIFS('PM10'!C:C,'PM10'!$B:$B,$A18,'PM10'!$A:$A,"ETHPM10")+SUMIFS('PM10'!C:C,'PM10'!$B:$B,$A18,'PM10'!$A:$A,"INDPM10")+SUMIFS('PM10'!C:C,'PM10'!$B:$B,$A18,'PM10'!$A:$A,"REFPM10")+SUMIFS('PM10'!C:C,'PM10'!$B:$B,$A18,'PM10'!$A:$A,"RESPM10")+SUMIFS('PM10'!C:C,'PM10'!$B:$B,$A18,'PM10'!$A:$A,"RSSPM10")+SUMIFS('PM10'!C:C,'PM10'!$B:$B,$A18,'PM10'!$A:$A,"TRNPM10")</f>
        <v>4494.3133933150693</v>
      </c>
      <c r="C18" s="15">
        <f>SUMIFS('PM10'!D:D,'PM10'!$B:$B,$A18,'PM10'!$A:$A,"BIOEPM10")+SUMIFS('PM10'!D:D,'PM10'!$B:$B,$A18,'PM10'!$A:$A,"COMPM10")+SUMIFS('PM10'!D:D,'PM10'!$B:$B,$A18,'PM10'!$A:$A,"ELCPM10")+SUMIFS('PM10'!D:D,'PM10'!$B:$B,$A18,'PM10'!$A:$A,"ETHPM10")+SUMIFS('PM10'!D:D,'PM10'!$B:$B,$A18,'PM10'!$A:$A,"INDPM10")+SUMIFS('PM10'!D:D,'PM10'!$B:$B,$A18,'PM10'!$A:$A,"REFPM10")+SUMIFS('PM10'!D:D,'PM10'!$B:$B,$A18,'PM10'!$A:$A,"RESPM10")+SUMIFS('PM10'!D:D,'PM10'!$B:$B,$A18,'PM10'!$A:$A,"RSSPM10")+SUMIFS('PM10'!D:D,'PM10'!$B:$B,$A18,'PM10'!$A:$A,"TRNPM10")</f>
        <v>4295.356513371672</v>
      </c>
      <c r="D18" s="15">
        <f>SUMIFS('PM10'!E:E,'PM10'!$B:$B,$A18,'PM10'!$A:$A,"BIOEPM10")+SUMIFS('PM10'!E:E,'PM10'!$B:$B,$A18,'PM10'!$A:$A,"COMPM10")+SUMIFS('PM10'!E:E,'PM10'!$B:$B,$A18,'PM10'!$A:$A,"ELCPM10")+SUMIFS('PM10'!E:E,'PM10'!$B:$B,$A18,'PM10'!$A:$A,"ETHPM10")+SUMIFS('PM10'!E:E,'PM10'!$B:$B,$A18,'PM10'!$A:$A,"INDPM10")+SUMIFS('PM10'!E:E,'PM10'!$B:$B,$A18,'PM10'!$A:$A,"REFPM10")+SUMIFS('PM10'!E:E,'PM10'!$B:$B,$A18,'PM10'!$A:$A,"RESPM10")+SUMIFS('PM10'!E:E,'PM10'!$B:$B,$A18,'PM10'!$A:$A,"RSSPM10")+SUMIFS('PM10'!E:E,'PM10'!$B:$B,$A18,'PM10'!$A:$A,"TRNPM10")</f>
        <v>3606.4484380035592</v>
      </c>
      <c r="E18" s="15">
        <f>SUMIFS('PM10'!F:F,'PM10'!$B:$B,$A18,'PM10'!$A:$A,"BIOEPM10")+SUMIFS('PM10'!F:F,'PM10'!$B:$B,$A18,'PM10'!$A:$A,"COMPM10")+SUMIFS('PM10'!F:F,'PM10'!$B:$B,$A18,'PM10'!$A:$A,"ELCPM10")+SUMIFS('PM10'!F:F,'PM10'!$B:$B,$A18,'PM10'!$A:$A,"ETHPM10")+SUMIFS('PM10'!F:F,'PM10'!$B:$B,$A18,'PM10'!$A:$A,"INDPM10")+SUMIFS('PM10'!F:F,'PM10'!$B:$B,$A18,'PM10'!$A:$A,"REFPM10")+SUMIFS('PM10'!F:F,'PM10'!$B:$B,$A18,'PM10'!$A:$A,"RESPM10")+SUMIFS('PM10'!F:F,'PM10'!$B:$B,$A18,'PM10'!$A:$A,"RSSPM10")+SUMIFS('PM10'!F:F,'PM10'!$B:$B,$A18,'PM10'!$A:$A,"TRNPM10")</f>
        <v>2847.7662206974387</v>
      </c>
      <c r="F18" s="15">
        <f>SUMIFS('PM10'!G:G,'PM10'!$B:$B,$A18,'PM10'!$A:$A,"BIOEPM10")+SUMIFS('PM10'!G:G,'PM10'!$B:$B,$A18,'PM10'!$A:$A,"COMPM10")+SUMIFS('PM10'!G:G,'PM10'!$B:$B,$A18,'PM10'!$A:$A,"ELCPM10")+SUMIFS('PM10'!G:G,'PM10'!$B:$B,$A18,'PM10'!$A:$A,"ETHPM10")+SUMIFS('PM10'!G:G,'PM10'!$B:$B,$A18,'PM10'!$A:$A,"INDPM10")+SUMIFS('PM10'!G:G,'PM10'!$B:$B,$A18,'PM10'!$A:$A,"REFPM10")+SUMIFS('PM10'!G:G,'PM10'!$B:$B,$A18,'PM10'!$A:$A,"RESPM10")+SUMIFS('PM10'!G:G,'PM10'!$B:$B,$A18,'PM10'!$A:$A,"RSSPM10")+SUMIFS('PM10'!G:G,'PM10'!$B:$B,$A18,'PM10'!$A:$A,"TRNPM10")</f>
        <v>1816.9743727479124</v>
      </c>
      <c r="G18" s="15">
        <f>SUMIFS('PM10'!H:H,'PM10'!$B:$B,$A18,'PM10'!$A:$A,"BIOEPM10")+SUMIFS('PM10'!H:H,'PM10'!$B:$B,$A18,'PM10'!$A:$A,"COMPM10")+SUMIFS('PM10'!H:H,'PM10'!$B:$B,$A18,'PM10'!$A:$A,"ELCPM10")+SUMIFS('PM10'!H:H,'PM10'!$B:$B,$A18,'PM10'!$A:$A,"ETHPM10")+SUMIFS('PM10'!H:H,'PM10'!$B:$B,$A18,'PM10'!$A:$A,"INDPM10")+SUMIFS('PM10'!H:H,'PM10'!$B:$B,$A18,'PM10'!$A:$A,"REFPM10")+SUMIFS('PM10'!H:H,'PM10'!$B:$B,$A18,'PM10'!$A:$A,"RESPM10")+SUMIFS('PM10'!H:H,'PM10'!$B:$B,$A18,'PM10'!$A:$A,"RSSPM10")+SUMIFS('PM10'!H:H,'PM10'!$B:$B,$A18,'PM10'!$A:$A,"TRNPM10")</f>
        <v>1584.2856975320942</v>
      </c>
      <c r="H18" s="15">
        <f>SUMIFS('PM10'!I:I,'PM10'!$B:$B,$A18,'PM10'!$A:$A,"BIOEPM10")+SUMIFS('PM10'!I:I,'PM10'!$B:$B,$A18,'PM10'!$A:$A,"COMPM10")+SUMIFS('PM10'!I:I,'PM10'!$B:$B,$A18,'PM10'!$A:$A,"ELCPM10")+SUMIFS('PM10'!I:I,'PM10'!$B:$B,$A18,'PM10'!$A:$A,"ETHPM10")+SUMIFS('PM10'!I:I,'PM10'!$B:$B,$A18,'PM10'!$A:$A,"INDPM10")+SUMIFS('PM10'!I:I,'PM10'!$B:$B,$A18,'PM10'!$A:$A,"REFPM10")+SUMIFS('PM10'!I:I,'PM10'!$B:$B,$A18,'PM10'!$A:$A,"RESPM10")+SUMIFS('PM10'!I:I,'PM10'!$B:$B,$A18,'PM10'!$A:$A,"RSSPM10")+SUMIFS('PM10'!I:I,'PM10'!$B:$B,$A18,'PM10'!$A:$A,"TRNPM10")</f>
        <v>1569.1078631013536</v>
      </c>
      <c r="I18" s="15">
        <f>SUMIFS('PM10'!J:J,'PM10'!$B:$B,$A18,'PM10'!$A:$A,"BIOEPM10")+SUMIFS('PM10'!J:J,'PM10'!$B:$B,$A18,'PM10'!$A:$A,"COMPM10")+SUMIFS('PM10'!J:J,'PM10'!$B:$B,$A18,'PM10'!$A:$A,"ELCPM10")+SUMIFS('PM10'!J:J,'PM10'!$B:$B,$A18,'PM10'!$A:$A,"ETHPM10")+SUMIFS('PM10'!J:J,'PM10'!$B:$B,$A18,'PM10'!$A:$A,"INDPM10")+SUMIFS('PM10'!J:J,'PM10'!$B:$B,$A18,'PM10'!$A:$A,"REFPM10")+SUMIFS('PM10'!J:J,'PM10'!$B:$B,$A18,'PM10'!$A:$A,"RESPM10")+SUMIFS('PM10'!J:J,'PM10'!$B:$B,$A18,'PM10'!$A:$A,"RSSPM10")+SUMIFS('PM10'!J:J,'PM10'!$B:$B,$A18,'PM10'!$A:$A,"TRNPM10")</f>
        <v>1675.4594087495093</v>
      </c>
      <c r="J18" s="15">
        <f>SUMIFS('PM10'!K:K,'PM10'!$B:$B,$A18,'PM10'!$A:$A,"BIOEPM10")+SUMIFS('PM10'!K:K,'PM10'!$B:$B,$A18,'PM10'!$A:$A,"COMPM10")+SUMIFS('PM10'!K:K,'PM10'!$B:$B,$A18,'PM10'!$A:$A,"ELCPM10")+SUMIFS('PM10'!K:K,'PM10'!$B:$B,$A18,'PM10'!$A:$A,"ETHPM10")+SUMIFS('PM10'!K:K,'PM10'!$B:$B,$A18,'PM10'!$A:$A,"INDPM10")+SUMIFS('PM10'!K:K,'PM10'!$B:$B,$A18,'PM10'!$A:$A,"REFPM10")+SUMIFS('PM10'!K:K,'PM10'!$B:$B,$A18,'PM10'!$A:$A,"RESPM10")+SUMIFS('PM10'!K:K,'PM10'!$B:$B,$A18,'PM10'!$A:$A,"RSSPM10")+SUMIFS('PM10'!K:K,'PM10'!$B:$B,$A18,'PM10'!$A:$A,"TRNPM10")</f>
        <v>1628.5623570736761</v>
      </c>
      <c r="K18" s="15">
        <f>SUMIFS('PM10'!L:L,'PM10'!$B:$B,$A18,'PM10'!$A:$A,"BIOEPM10")+SUMIFS('PM10'!L:L,'PM10'!$B:$B,$A18,'PM10'!$A:$A,"COMPM10")+SUMIFS('PM10'!L:L,'PM10'!$B:$B,$A18,'PM10'!$A:$A,"ELCPM10")+SUMIFS('PM10'!L:L,'PM10'!$B:$B,$A18,'PM10'!$A:$A,"ETHPM10")+SUMIFS('PM10'!L:L,'PM10'!$B:$B,$A18,'PM10'!$A:$A,"INDPM10")+SUMIFS('PM10'!L:L,'PM10'!$B:$B,$A18,'PM10'!$A:$A,"REFPM10")+SUMIFS('PM10'!L:L,'PM10'!$B:$B,$A18,'PM10'!$A:$A,"RESPM10")+SUMIFS('PM10'!L:L,'PM10'!$B:$B,$A18,'PM10'!$A:$A,"RSSPM10")+SUMIFS('PM10'!L:L,'PM10'!$B:$B,$A18,'PM10'!$A:$A,"TRNPM10")</f>
        <v>1380.1647152438452</v>
      </c>
    </row>
    <row r="19" spans="1:11" x14ac:dyDescent="0.25">
      <c r="A19" s="2" t="s">
        <v>17</v>
      </c>
      <c r="B19" s="15">
        <f>SUMIFS('PM10'!C:C,'PM10'!$B:$B,$A19,'PM10'!$A:$A,"BIOEPM10")+SUMIFS('PM10'!C:C,'PM10'!$B:$B,$A19,'PM10'!$A:$A,"COMPM10")+SUMIFS('PM10'!C:C,'PM10'!$B:$B,$A19,'PM10'!$A:$A,"ELCPM10")+SUMIFS('PM10'!C:C,'PM10'!$B:$B,$A19,'PM10'!$A:$A,"ETHPM10")+SUMIFS('PM10'!C:C,'PM10'!$B:$B,$A19,'PM10'!$A:$A,"INDPM10")+SUMIFS('PM10'!C:C,'PM10'!$B:$B,$A19,'PM10'!$A:$A,"REFPM10")+SUMIFS('PM10'!C:C,'PM10'!$B:$B,$A19,'PM10'!$A:$A,"RESPM10")+SUMIFS('PM10'!C:C,'PM10'!$B:$B,$A19,'PM10'!$A:$A,"RSSPM10")+SUMIFS('PM10'!C:C,'PM10'!$B:$B,$A19,'PM10'!$A:$A,"TRNPM10")</f>
        <v>4494.332258249713</v>
      </c>
      <c r="C19" s="15">
        <f>SUMIFS('PM10'!D:D,'PM10'!$B:$B,$A19,'PM10'!$A:$A,"BIOEPM10")+SUMIFS('PM10'!D:D,'PM10'!$B:$B,$A19,'PM10'!$A:$A,"COMPM10")+SUMIFS('PM10'!D:D,'PM10'!$B:$B,$A19,'PM10'!$A:$A,"ELCPM10")+SUMIFS('PM10'!D:D,'PM10'!$B:$B,$A19,'PM10'!$A:$A,"ETHPM10")+SUMIFS('PM10'!D:D,'PM10'!$B:$B,$A19,'PM10'!$A:$A,"INDPM10")+SUMIFS('PM10'!D:D,'PM10'!$B:$B,$A19,'PM10'!$A:$A,"REFPM10")+SUMIFS('PM10'!D:D,'PM10'!$B:$B,$A19,'PM10'!$A:$A,"RESPM10")+SUMIFS('PM10'!D:D,'PM10'!$B:$B,$A19,'PM10'!$A:$A,"RSSPM10")+SUMIFS('PM10'!D:D,'PM10'!$B:$B,$A19,'PM10'!$A:$A,"TRNPM10")</f>
        <v>4295.3630695140873</v>
      </c>
      <c r="D19" s="15">
        <f>SUMIFS('PM10'!E:E,'PM10'!$B:$B,$A19,'PM10'!$A:$A,"BIOEPM10")+SUMIFS('PM10'!E:E,'PM10'!$B:$B,$A19,'PM10'!$A:$A,"COMPM10")+SUMIFS('PM10'!E:E,'PM10'!$B:$B,$A19,'PM10'!$A:$A,"ELCPM10")+SUMIFS('PM10'!E:E,'PM10'!$B:$B,$A19,'PM10'!$A:$A,"ETHPM10")+SUMIFS('PM10'!E:E,'PM10'!$B:$B,$A19,'PM10'!$A:$A,"INDPM10")+SUMIFS('PM10'!E:E,'PM10'!$B:$B,$A19,'PM10'!$A:$A,"REFPM10")+SUMIFS('PM10'!E:E,'PM10'!$B:$B,$A19,'PM10'!$A:$A,"RESPM10")+SUMIFS('PM10'!E:E,'PM10'!$B:$B,$A19,'PM10'!$A:$A,"RSSPM10")+SUMIFS('PM10'!E:E,'PM10'!$B:$B,$A19,'PM10'!$A:$A,"TRNPM10")</f>
        <v>3609.4948635371948</v>
      </c>
      <c r="E19" s="15">
        <f>SUMIFS('PM10'!F:F,'PM10'!$B:$B,$A19,'PM10'!$A:$A,"BIOEPM10")+SUMIFS('PM10'!F:F,'PM10'!$B:$B,$A19,'PM10'!$A:$A,"COMPM10")+SUMIFS('PM10'!F:F,'PM10'!$B:$B,$A19,'PM10'!$A:$A,"ELCPM10")+SUMIFS('PM10'!F:F,'PM10'!$B:$B,$A19,'PM10'!$A:$A,"ETHPM10")+SUMIFS('PM10'!F:F,'PM10'!$B:$B,$A19,'PM10'!$A:$A,"INDPM10")+SUMIFS('PM10'!F:F,'PM10'!$B:$B,$A19,'PM10'!$A:$A,"REFPM10")+SUMIFS('PM10'!F:F,'PM10'!$B:$B,$A19,'PM10'!$A:$A,"RESPM10")+SUMIFS('PM10'!F:F,'PM10'!$B:$B,$A19,'PM10'!$A:$A,"RSSPM10")+SUMIFS('PM10'!F:F,'PM10'!$B:$B,$A19,'PM10'!$A:$A,"TRNPM10")</f>
        <v>2847.7526834931064</v>
      </c>
      <c r="F19" s="15">
        <f>SUMIFS('PM10'!G:G,'PM10'!$B:$B,$A19,'PM10'!$A:$A,"BIOEPM10")+SUMIFS('PM10'!G:G,'PM10'!$B:$B,$A19,'PM10'!$A:$A,"COMPM10")+SUMIFS('PM10'!G:G,'PM10'!$B:$B,$A19,'PM10'!$A:$A,"ELCPM10")+SUMIFS('PM10'!G:G,'PM10'!$B:$B,$A19,'PM10'!$A:$A,"ETHPM10")+SUMIFS('PM10'!G:G,'PM10'!$B:$B,$A19,'PM10'!$A:$A,"INDPM10")+SUMIFS('PM10'!G:G,'PM10'!$B:$B,$A19,'PM10'!$A:$A,"REFPM10")+SUMIFS('PM10'!G:G,'PM10'!$B:$B,$A19,'PM10'!$A:$A,"RESPM10")+SUMIFS('PM10'!G:G,'PM10'!$B:$B,$A19,'PM10'!$A:$A,"RSSPM10")+SUMIFS('PM10'!G:G,'PM10'!$B:$B,$A19,'PM10'!$A:$A,"TRNPM10")</f>
        <v>1817.7332221086522</v>
      </c>
      <c r="G19" s="15">
        <f>SUMIFS('PM10'!H:H,'PM10'!$B:$B,$A19,'PM10'!$A:$A,"BIOEPM10")+SUMIFS('PM10'!H:H,'PM10'!$B:$B,$A19,'PM10'!$A:$A,"COMPM10")+SUMIFS('PM10'!H:H,'PM10'!$B:$B,$A19,'PM10'!$A:$A,"ELCPM10")+SUMIFS('PM10'!H:H,'PM10'!$B:$B,$A19,'PM10'!$A:$A,"ETHPM10")+SUMIFS('PM10'!H:H,'PM10'!$B:$B,$A19,'PM10'!$A:$A,"INDPM10")+SUMIFS('PM10'!H:H,'PM10'!$B:$B,$A19,'PM10'!$A:$A,"REFPM10")+SUMIFS('PM10'!H:H,'PM10'!$B:$B,$A19,'PM10'!$A:$A,"RESPM10")+SUMIFS('PM10'!H:H,'PM10'!$B:$B,$A19,'PM10'!$A:$A,"RSSPM10")+SUMIFS('PM10'!H:H,'PM10'!$B:$B,$A19,'PM10'!$A:$A,"TRNPM10")</f>
        <v>1587.5192072492025</v>
      </c>
      <c r="H19" s="15">
        <f>SUMIFS('PM10'!I:I,'PM10'!$B:$B,$A19,'PM10'!$A:$A,"BIOEPM10")+SUMIFS('PM10'!I:I,'PM10'!$B:$B,$A19,'PM10'!$A:$A,"COMPM10")+SUMIFS('PM10'!I:I,'PM10'!$B:$B,$A19,'PM10'!$A:$A,"ELCPM10")+SUMIFS('PM10'!I:I,'PM10'!$B:$B,$A19,'PM10'!$A:$A,"ETHPM10")+SUMIFS('PM10'!I:I,'PM10'!$B:$B,$A19,'PM10'!$A:$A,"INDPM10")+SUMIFS('PM10'!I:I,'PM10'!$B:$B,$A19,'PM10'!$A:$A,"REFPM10")+SUMIFS('PM10'!I:I,'PM10'!$B:$B,$A19,'PM10'!$A:$A,"RESPM10")+SUMIFS('PM10'!I:I,'PM10'!$B:$B,$A19,'PM10'!$A:$A,"RSSPM10")+SUMIFS('PM10'!I:I,'PM10'!$B:$B,$A19,'PM10'!$A:$A,"TRNPM10")</f>
        <v>1571.5825234802833</v>
      </c>
      <c r="I19" s="15">
        <f>SUMIFS('PM10'!J:J,'PM10'!$B:$B,$A19,'PM10'!$A:$A,"BIOEPM10")+SUMIFS('PM10'!J:J,'PM10'!$B:$B,$A19,'PM10'!$A:$A,"COMPM10")+SUMIFS('PM10'!J:J,'PM10'!$B:$B,$A19,'PM10'!$A:$A,"ELCPM10")+SUMIFS('PM10'!J:J,'PM10'!$B:$B,$A19,'PM10'!$A:$A,"ETHPM10")+SUMIFS('PM10'!J:J,'PM10'!$B:$B,$A19,'PM10'!$A:$A,"INDPM10")+SUMIFS('PM10'!J:J,'PM10'!$B:$B,$A19,'PM10'!$A:$A,"REFPM10")+SUMIFS('PM10'!J:J,'PM10'!$B:$B,$A19,'PM10'!$A:$A,"RESPM10")+SUMIFS('PM10'!J:J,'PM10'!$B:$B,$A19,'PM10'!$A:$A,"RSSPM10")+SUMIFS('PM10'!J:J,'PM10'!$B:$B,$A19,'PM10'!$A:$A,"TRNPM10")</f>
        <v>1675.4594087495498</v>
      </c>
      <c r="J19" s="15">
        <f>SUMIFS('PM10'!K:K,'PM10'!$B:$B,$A19,'PM10'!$A:$A,"BIOEPM10")+SUMIFS('PM10'!K:K,'PM10'!$B:$B,$A19,'PM10'!$A:$A,"COMPM10")+SUMIFS('PM10'!K:K,'PM10'!$B:$B,$A19,'PM10'!$A:$A,"ELCPM10")+SUMIFS('PM10'!K:K,'PM10'!$B:$B,$A19,'PM10'!$A:$A,"ETHPM10")+SUMIFS('PM10'!K:K,'PM10'!$B:$B,$A19,'PM10'!$A:$A,"INDPM10")+SUMIFS('PM10'!K:K,'PM10'!$B:$B,$A19,'PM10'!$A:$A,"REFPM10")+SUMIFS('PM10'!K:K,'PM10'!$B:$B,$A19,'PM10'!$A:$A,"RESPM10")+SUMIFS('PM10'!K:K,'PM10'!$B:$B,$A19,'PM10'!$A:$A,"RSSPM10")+SUMIFS('PM10'!K:K,'PM10'!$B:$B,$A19,'PM10'!$A:$A,"TRNPM10")</f>
        <v>1628.5623570640137</v>
      </c>
      <c r="K19" s="15">
        <f>SUMIFS('PM10'!L:L,'PM10'!$B:$B,$A19,'PM10'!$A:$A,"BIOEPM10")+SUMIFS('PM10'!L:L,'PM10'!$B:$B,$A19,'PM10'!$A:$A,"COMPM10")+SUMIFS('PM10'!L:L,'PM10'!$B:$B,$A19,'PM10'!$A:$A,"ELCPM10")+SUMIFS('PM10'!L:L,'PM10'!$B:$B,$A19,'PM10'!$A:$A,"ETHPM10")+SUMIFS('PM10'!L:L,'PM10'!$B:$B,$A19,'PM10'!$A:$A,"INDPM10")+SUMIFS('PM10'!L:L,'PM10'!$B:$B,$A19,'PM10'!$A:$A,"REFPM10")+SUMIFS('PM10'!L:L,'PM10'!$B:$B,$A19,'PM10'!$A:$A,"RESPM10")+SUMIFS('PM10'!L:L,'PM10'!$B:$B,$A19,'PM10'!$A:$A,"RSSPM10")+SUMIFS('PM10'!L:L,'PM10'!$B:$B,$A19,'PM10'!$A:$A,"TRNPM10")</f>
        <v>1380.1647152443575</v>
      </c>
    </row>
    <row r="20" spans="1:11" x14ac:dyDescent="0.25">
      <c r="A20" s="2" t="s">
        <v>18</v>
      </c>
      <c r="B20" s="15">
        <f>SUMIFS('PM10'!C:C,'PM10'!$B:$B,$A20,'PM10'!$A:$A,"BIOEPM10")+SUMIFS('PM10'!C:C,'PM10'!$B:$B,$A20,'PM10'!$A:$A,"COMPM10")+SUMIFS('PM10'!C:C,'PM10'!$B:$B,$A20,'PM10'!$A:$A,"ELCPM10")+SUMIFS('PM10'!C:C,'PM10'!$B:$B,$A20,'PM10'!$A:$A,"ETHPM10")+SUMIFS('PM10'!C:C,'PM10'!$B:$B,$A20,'PM10'!$A:$A,"INDPM10")+SUMIFS('PM10'!C:C,'PM10'!$B:$B,$A20,'PM10'!$A:$A,"REFPM10")+SUMIFS('PM10'!C:C,'PM10'!$B:$B,$A20,'PM10'!$A:$A,"RESPM10")+SUMIFS('PM10'!C:C,'PM10'!$B:$B,$A20,'PM10'!$A:$A,"RSSPM10")+SUMIFS('PM10'!C:C,'PM10'!$B:$B,$A20,'PM10'!$A:$A,"TRNPM10")</f>
        <v>4494.3133933150602</v>
      </c>
      <c r="C20" s="15">
        <f>SUMIFS('PM10'!D:D,'PM10'!$B:$B,$A20,'PM10'!$A:$A,"BIOEPM10")+SUMIFS('PM10'!D:D,'PM10'!$B:$B,$A20,'PM10'!$A:$A,"COMPM10")+SUMIFS('PM10'!D:D,'PM10'!$B:$B,$A20,'PM10'!$A:$A,"ELCPM10")+SUMIFS('PM10'!D:D,'PM10'!$B:$B,$A20,'PM10'!$A:$A,"ETHPM10")+SUMIFS('PM10'!D:D,'PM10'!$B:$B,$A20,'PM10'!$A:$A,"INDPM10")+SUMIFS('PM10'!D:D,'PM10'!$B:$B,$A20,'PM10'!$A:$A,"REFPM10")+SUMIFS('PM10'!D:D,'PM10'!$B:$B,$A20,'PM10'!$A:$A,"RESPM10")+SUMIFS('PM10'!D:D,'PM10'!$B:$B,$A20,'PM10'!$A:$A,"RSSPM10")+SUMIFS('PM10'!D:D,'PM10'!$B:$B,$A20,'PM10'!$A:$A,"TRNPM10")</f>
        <v>4295.3630695140864</v>
      </c>
      <c r="D20" s="15">
        <f>SUMIFS('PM10'!E:E,'PM10'!$B:$B,$A20,'PM10'!$A:$A,"BIOEPM10")+SUMIFS('PM10'!E:E,'PM10'!$B:$B,$A20,'PM10'!$A:$A,"COMPM10")+SUMIFS('PM10'!E:E,'PM10'!$B:$B,$A20,'PM10'!$A:$A,"ELCPM10")+SUMIFS('PM10'!E:E,'PM10'!$B:$B,$A20,'PM10'!$A:$A,"ETHPM10")+SUMIFS('PM10'!E:E,'PM10'!$B:$B,$A20,'PM10'!$A:$A,"INDPM10")+SUMIFS('PM10'!E:E,'PM10'!$B:$B,$A20,'PM10'!$A:$A,"REFPM10")+SUMIFS('PM10'!E:E,'PM10'!$B:$B,$A20,'PM10'!$A:$A,"RESPM10")+SUMIFS('PM10'!E:E,'PM10'!$B:$B,$A20,'PM10'!$A:$A,"RSSPM10")+SUMIFS('PM10'!E:E,'PM10'!$B:$B,$A20,'PM10'!$A:$A,"TRNPM10")</f>
        <v>3609.494863537439</v>
      </c>
      <c r="E20" s="15">
        <f>SUMIFS('PM10'!F:F,'PM10'!$B:$B,$A20,'PM10'!$A:$A,"BIOEPM10")+SUMIFS('PM10'!F:F,'PM10'!$B:$B,$A20,'PM10'!$A:$A,"COMPM10")+SUMIFS('PM10'!F:F,'PM10'!$B:$B,$A20,'PM10'!$A:$A,"ELCPM10")+SUMIFS('PM10'!F:F,'PM10'!$B:$B,$A20,'PM10'!$A:$A,"ETHPM10")+SUMIFS('PM10'!F:F,'PM10'!$B:$B,$A20,'PM10'!$A:$A,"INDPM10")+SUMIFS('PM10'!F:F,'PM10'!$B:$B,$A20,'PM10'!$A:$A,"REFPM10")+SUMIFS('PM10'!F:F,'PM10'!$B:$B,$A20,'PM10'!$A:$A,"RESPM10")+SUMIFS('PM10'!F:F,'PM10'!$B:$B,$A20,'PM10'!$A:$A,"RSSPM10")+SUMIFS('PM10'!F:F,'PM10'!$B:$B,$A20,'PM10'!$A:$A,"TRNPM10")</f>
        <v>2847.7291024431343</v>
      </c>
      <c r="F20" s="15">
        <f>SUMIFS('PM10'!G:G,'PM10'!$B:$B,$A20,'PM10'!$A:$A,"BIOEPM10")+SUMIFS('PM10'!G:G,'PM10'!$B:$B,$A20,'PM10'!$A:$A,"COMPM10")+SUMIFS('PM10'!G:G,'PM10'!$B:$B,$A20,'PM10'!$A:$A,"ELCPM10")+SUMIFS('PM10'!G:G,'PM10'!$B:$B,$A20,'PM10'!$A:$A,"ETHPM10")+SUMIFS('PM10'!G:G,'PM10'!$B:$B,$A20,'PM10'!$A:$A,"INDPM10")+SUMIFS('PM10'!G:G,'PM10'!$B:$B,$A20,'PM10'!$A:$A,"REFPM10")+SUMIFS('PM10'!G:G,'PM10'!$B:$B,$A20,'PM10'!$A:$A,"RESPM10")+SUMIFS('PM10'!G:G,'PM10'!$B:$B,$A20,'PM10'!$A:$A,"RSSPM10")+SUMIFS('PM10'!G:G,'PM10'!$B:$B,$A20,'PM10'!$A:$A,"TRNPM10")</f>
        <v>1817.7137068700642</v>
      </c>
      <c r="G20" s="15">
        <f>SUMIFS('PM10'!H:H,'PM10'!$B:$B,$A20,'PM10'!$A:$A,"BIOEPM10")+SUMIFS('PM10'!H:H,'PM10'!$B:$B,$A20,'PM10'!$A:$A,"COMPM10")+SUMIFS('PM10'!H:H,'PM10'!$B:$B,$A20,'PM10'!$A:$A,"ELCPM10")+SUMIFS('PM10'!H:H,'PM10'!$B:$B,$A20,'PM10'!$A:$A,"ETHPM10")+SUMIFS('PM10'!H:H,'PM10'!$B:$B,$A20,'PM10'!$A:$A,"INDPM10")+SUMIFS('PM10'!H:H,'PM10'!$B:$B,$A20,'PM10'!$A:$A,"REFPM10")+SUMIFS('PM10'!H:H,'PM10'!$B:$B,$A20,'PM10'!$A:$A,"RESPM10")+SUMIFS('PM10'!H:H,'PM10'!$B:$B,$A20,'PM10'!$A:$A,"RSSPM10")+SUMIFS('PM10'!H:H,'PM10'!$B:$B,$A20,'PM10'!$A:$A,"TRNPM10")</f>
        <v>1587.5192072623158</v>
      </c>
      <c r="H20" s="15">
        <f>SUMIFS('PM10'!I:I,'PM10'!$B:$B,$A20,'PM10'!$A:$A,"BIOEPM10")+SUMIFS('PM10'!I:I,'PM10'!$B:$B,$A20,'PM10'!$A:$A,"COMPM10")+SUMIFS('PM10'!I:I,'PM10'!$B:$B,$A20,'PM10'!$A:$A,"ELCPM10")+SUMIFS('PM10'!I:I,'PM10'!$B:$B,$A20,'PM10'!$A:$A,"ETHPM10")+SUMIFS('PM10'!I:I,'PM10'!$B:$B,$A20,'PM10'!$A:$A,"INDPM10")+SUMIFS('PM10'!I:I,'PM10'!$B:$B,$A20,'PM10'!$A:$A,"REFPM10")+SUMIFS('PM10'!I:I,'PM10'!$B:$B,$A20,'PM10'!$A:$A,"RESPM10")+SUMIFS('PM10'!I:I,'PM10'!$B:$B,$A20,'PM10'!$A:$A,"RSSPM10")+SUMIFS('PM10'!I:I,'PM10'!$B:$B,$A20,'PM10'!$A:$A,"TRNPM10")</f>
        <v>1571.5825234813005</v>
      </c>
      <c r="I20" s="15">
        <f>SUMIFS('PM10'!J:J,'PM10'!$B:$B,$A20,'PM10'!$A:$A,"BIOEPM10")+SUMIFS('PM10'!J:J,'PM10'!$B:$B,$A20,'PM10'!$A:$A,"COMPM10")+SUMIFS('PM10'!J:J,'PM10'!$B:$B,$A20,'PM10'!$A:$A,"ELCPM10")+SUMIFS('PM10'!J:J,'PM10'!$B:$B,$A20,'PM10'!$A:$A,"ETHPM10")+SUMIFS('PM10'!J:J,'PM10'!$B:$B,$A20,'PM10'!$A:$A,"INDPM10")+SUMIFS('PM10'!J:J,'PM10'!$B:$B,$A20,'PM10'!$A:$A,"REFPM10")+SUMIFS('PM10'!J:J,'PM10'!$B:$B,$A20,'PM10'!$A:$A,"RESPM10")+SUMIFS('PM10'!J:J,'PM10'!$B:$B,$A20,'PM10'!$A:$A,"RSSPM10")+SUMIFS('PM10'!J:J,'PM10'!$B:$B,$A20,'PM10'!$A:$A,"TRNPM10")</f>
        <v>1673.9850158518384</v>
      </c>
      <c r="J20" s="15">
        <f>SUMIFS('PM10'!K:K,'PM10'!$B:$B,$A20,'PM10'!$A:$A,"BIOEPM10")+SUMIFS('PM10'!K:K,'PM10'!$B:$B,$A20,'PM10'!$A:$A,"COMPM10")+SUMIFS('PM10'!K:K,'PM10'!$B:$B,$A20,'PM10'!$A:$A,"ELCPM10")+SUMIFS('PM10'!K:K,'PM10'!$B:$B,$A20,'PM10'!$A:$A,"ETHPM10")+SUMIFS('PM10'!K:K,'PM10'!$B:$B,$A20,'PM10'!$A:$A,"INDPM10")+SUMIFS('PM10'!K:K,'PM10'!$B:$B,$A20,'PM10'!$A:$A,"REFPM10")+SUMIFS('PM10'!K:K,'PM10'!$B:$B,$A20,'PM10'!$A:$A,"RESPM10")+SUMIFS('PM10'!K:K,'PM10'!$B:$B,$A20,'PM10'!$A:$A,"RSSPM10")+SUMIFS('PM10'!K:K,'PM10'!$B:$B,$A20,'PM10'!$A:$A,"TRNPM10")</f>
        <v>1627.1441406738468</v>
      </c>
      <c r="K20" s="15">
        <f>SUMIFS('PM10'!L:L,'PM10'!$B:$B,$A20,'PM10'!$A:$A,"BIOEPM10")+SUMIFS('PM10'!L:L,'PM10'!$B:$B,$A20,'PM10'!$A:$A,"COMPM10")+SUMIFS('PM10'!L:L,'PM10'!$B:$B,$A20,'PM10'!$A:$A,"ELCPM10")+SUMIFS('PM10'!L:L,'PM10'!$B:$B,$A20,'PM10'!$A:$A,"ETHPM10")+SUMIFS('PM10'!L:L,'PM10'!$B:$B,$A20,'PM10'!$A:$A,"INDPM10")+SUMIFS('PM10'!L:L,'PM10'!$B:$B,$A20,'PM10'!$A:$A,"REFPM10")+SUMIFS('PM10'!L:L,'PM10'!$B:$B,$A20,'PM10'!$A:$A,"RESPM10")+SUMIFS('PM10'!L:L,'PM10'!$B:$B,$A20,'PM10'!$A:$A,"RSSPM10")+SUMIFS('PM10'!L:L,'PM10'!$B:$B,$A20,'PM10'!$A:$A,"TRNPM10")</f>
        <v>1378.7464988398601</v>
      </c>
    </row>
    <row r="21" spans="1:11" x14ac:dyDescent="0.25">
      <c r="A21" s="2" t="s">
        <v>170</v>
      </c>
      <c r="B21" s="15">
        <f>SUMIFS('PM10'!C:C,'PM10'!$B:$B,$A21,'PM10'!$A:$A,"BIOEPM10")+SUMIFS('PM10'!C:C,'PM10'!$B:$B,$A21,'PM10'!$A:$A,"COMPM10")+SUMIFS('PM10'!C:C,'PM10'!$B:$B,$A21,'PM10'!$A:$A,"ELCPM10")+SUMIFS('PM10'!C:C,'PM10'!$B:$B,$A21,'PM10'!$A:$A,"ETHPM10")+SUMIFS('PM10'!C:C,'PM10'!$B:$B,$A21,'PM10'!$A:$A,"INDPM10")+SUMIFS('PM10'!C:C,'PM10'!$B:$B,$A21,'PM10'!$A:$A,"REFPM10")+SUMIFS('PM10'!C:C,'PM10'!$B:$B,$A21,'PM10'!$A:$A,"RESPM10")+SUMIFS('PM10'!C:C,'PM10'!$B:$B,$A21,'PM10'!$A:$A,"RSSPM10")+SUMIFS('PM10'!C:C,'PM10'!$B:$B,$A21,'PM10'!$A:$A,"TRNPM10")</f>
        <v>4494.3134039997276</v>
      </c>
      <c r="C21" s="15">
        <f>SUMIFS('PM10'!D:D,'PM10'!$B:$B,$A21,'PM10'!$A:$A,"BIOEPM10")+SUMIFS('PM10'!D:D,'PM10'!$B:$B,$A21,'PM10'!$A:$A,"COMPM10")+SUMIFS('PM10'!D:D,'PM10'!$B:$B,$A21,'PM10'!$A:$A,"ELCPM10")+SUMIFS('PM10'!D:D,'PM10'!$B:$B,$A21,'PM10'!$A:$A,"ETHPM10")+SUMIFS('PM10'!D:D,'PM10'!$B:$B,$A21,'PM10'!$A:$A,"INDPM10")+SUMIFS('PM10'!D:D,'PM10'!$B:$B,$A21,'PM10'!$A:$A,"REFPM10")+SUMIFS('PM10'!D:D,'PM10'!$B:$B,$A21,'PM10'!$A:$A,"RESPM10")+SUMIFS('PM10'!D:D,'PM10'!$B:$B,$A21,'PM10'!$A:$A,"RSSPM10")+SUMIFS('PM10'!D:D,'PM10'!$B:$B,$A21,'PM10'!$A:$A,"TRNPM10")</f>
        <v>4295.3629633120017</v>
      </c>
      <c r="D21" s="15">
        <f>SUMIFS('PM10'!E:E,'PM10'!$B:$B,$A21,'PM10'!$A:$A,"BIOEPM10")+SUMIFS('PM10'!E:E,'PM10'!$B:$B,$A21,'PM10'!$A:$A,"COMPM10")+SUMIFS('PM10'!E:E,'PM10'!$B:$B,$A21,'PM10'!$A:$A,"ELCPM10")+SUMIFS('PM10'!E:E,'PM10'!$B:$B,$A21,'PM10'!$A:$A,"ETHPM10")+SUMIFS('PM10'!E:E,'PM10'!$B:$B,$A21,'PM10'!$A:$A,"INDPM10")+SUMIFS('PM10'!E:E,'PM10'!$B:$B,$A21,'PM10'!$A:$A,"REFPM10")+SUMIFS('PM10'!E:E,'PM10'!$B:$B,$A21,'PM10'!$A:$A,"RESPM10")+SUMIFS('PM10'!E:E,'PM10'!$B:$B,$A21,'PM10'!$A:$A,"RSSPM10")+SUMIFS('PM10'!E:E,'PM10'!$B:$B,$A21,'PM10'!$A:$A,"TRNPM10")</f>
        <v>3606.3719336668282</v>
      </c>
      <c r="E21" s="15">
        <f>SUMIFS('PM10'!F:F,'PM10'!$B:$B,$A21,'PM10'!$A:$A,"BIOEPM10")+SUMIFS('PM10'!F:F,'PM10'!$B:$B,$A21,'PM10'!$A:$A,"COMPM10")+SUMIFS('PM10'!F:F,'PM10'!$B:$B,$A21,'PM10'!$A:$A,"ELCPM10")+SUMIFS('PM10'!F:F,'PM10'!$B:$B,$A21,'PM10'!$A:$A,"ETHPM10")+SUMIFS('PM10'!F:F,'PM10'!$B:$B,$A21,'PM10'!$A:$A,"INDPM10")+SUMIFS('PM10'!F:F,'PM10'!$B:$B,$A21,'PM10'!$A:$A,"REFPM10")+SUMIFS('PM10'!F:F,'PM10'!$B:$B,$A21,'PM10'!$A:$A,"RESPM10")+SUMIFS('PM10'!F:F,'PM10'!$B:$B,$A21,'PM10'!$A:$A,"RSSPM10")+SUMIFS('PM10'!F:F,'PM10'!$B:$B,$A21,'PM10'!$A:$A,"TRNPM10")</f>
        <v>2847.5085580426908</v>
      </c>
      <c r="F21" s="15">
        <f>SUMIFS('PM10'!G:G,'PM10'!$B:$B,$A21,'PM10'!$A:$A,"BIOEPM10")+SUMIFS('PM10'!G:G,'PM10'!$B:$B,$A21,'PM10'!$A:$A,"COMPM10")+SUMIFS('PM10'!G:G,'PM10'!$B:$B,$A21,'PM10'!$A:$A,"ELCPM10")+SUMIFS('PM10'!G:G,'PM10'!$B:$B,$A21,'PM10'!$A:$A,"ETHPM10")+SUMIFS('PM10'!G:G,'PM10'!$B:$B,$A21,'PM10'!$A:$A,"INDPM10")+SUMIFS('PM10'!G:G,'PM10'!$B:$B,$A21,'PM10'!$A:$A,"REFPM10")+SUMIFS('PM10'!G:G,'PM10'!$B:$B,$A21,'PM10'!$A:$A,"RESPM10")+SUMIFS('PM10'!G:G,'PM10'!$B:$B,$A21,'PM10'!$A:$A,"RSSPM10")+SUMIFS('PM10'!G:G,'PM10'!$B:$B,$A21,'PM10'!$A:$A,"TRNPM10")</f>
        <v>1820.5155416409132</v>
      </c>
      <c r="G21" s="15">
        <f>SUMIFS('PM10'!H:H,'PM10'!$B:$B,$A21,'PM10'!$A:$A,"BIOEPM10")+SUMIFS('PM10'!H:H,'PM10'!$B:$B,$A21,'PM10'!$A:$A,"COMPM10")+SUMIFS('PM10'!H:H,'PM10'!$B:$B,$A21,'PM10'!$A:$A,"ELCPM10")+SUMIFS('PM10'!H:H,'PM10'!$B:$B,$A21,'PM10'!$A:$A,"ETHPM10")+SUMIFS('PM10'!H:H,'PM10'!$B:$B,$A21,'PM10'!$A:$A,"INDPM10")+SUMIFS('PM10'!H:H,'PM10'!$B:$B,$A21,'PM10'!$A:$A,"REFPM10")+SUMIFS('PM10'!H:H,'PM10'!$B:$B,$A21,'PM10'!$A:$A,"RESPM10")+SUMIFS('PM10'!H:H,'PM10'!$B:$B,$A21,'PM10'!$A:$A,"RSSPM10")+SUMIFS('PM10'!H:H,'PM10'!$B:$B,$A21,'PM10'!$A:$A,"TRNPM10")</f>
        <v>1589.1869626699777</v>
      </c>
      <c r="H21" s="15">
        <f>SUMIFS('PM10'!I:I,'PM10'!$B:$B,$A21,'PM10'!$A:$A,"BIOEPM10")+SUMIFS('PM10'!I:I,'PM10'!$B:$B,$A21,'PM10'!$A:$A,"COMPM10")+SUMIFS('PM10'!I:I,'PM10'!$B:$B,$A21,'PM10'!$A:$A,"ELCPM10")+SUMIFS('PM10'!I:I,'PM10'!$B:$B,$A21,'PM10'!$A:$A,"ETHPM10")+SUMIFS('PM10'!I:I,'PM10'!$B:$B,$A21,'PM10'!$A:$A,"INDPM10")+SUMIFS('PM10'!I:I,'PM10'!$B:$B,$A21,'PM10'!$A:$A,"REFPM10")+SUMIFS('PM10'!I:I,'PM10'!$B:$B,$A21,'PM10'!$A:$A,"RESPM10")+SUMIFS('PM10'!I:I,'PM10'!$B:$B,$A21,'PM10'!$A:$A,"RSSPM10")+SUMIFS('PM10'!I:I,'PM10'!$B:$B,$A21,'PM10'!$A:$A,"TRNPM10")</f>
        <v>1573.0488938168724</v>
      </c>
      <c r="I21" s="15">
        <f>SUMIFS('PM10'!J:J,'PM10'!$B:$B,$A21,'PM10'!$A:$A,"BIOEPM10")+SUMIFS('PM10'!J:J,'PM10'!$B:$B,$A21,'PM10'!$A:$A,"COMPM10")+SUMIFS('PM10'!J:J,'PM10'!$B:$B,$A21,'PM10'!$A:$A,"ELCPM10")+SUMIFS('PM10'!J:J,'PM10'!$B:$B,$A21,'PM10'!$A:$A,"ETHPM10")+SUMIFS('PM10'!J:J,'PM10'!$B:$B,$A21,'PM10'!$A:$A,"INDPM10")+SUMIFS('PM10'!J:J,'PM10'!$B:$B,$A21,'PM10'!$A:$A,"REFPM10")+SUMIFS('PM10'!J:J,'PM10'!$B:$B,$A21,'PM10'!$A:$A,"RESPM10")+SUMIFS('PM10'!J:J,'PM10'!$B:$B,$A21,'PM10'!$A:$A,"RSSPM10")+SUMIFS('PM10'!J:J,'PM10'!$B:$B,$A21,'PM10'!$A:$A,"TRNPM10")</f>
        <v>1678.0981557509997</v>
      </c>
      <c r="J21" s="15">
        <f>SUMIFS('PM10'!K:K,'PM10'!$B:$B,$A21,'PM10'!$A:$A,"BIOEPM10")+SUMIFS('PM10'!K:K,'PM10'!$B:$B,$A21,'PM10'!$A:$A,"COMPM10")+SUMIFS('PM10'!K:K,'PM10'!$B:$B,$A21,'PM10'!$A:$A,"ELCPM10")+SUMIFS('PM10'!K:K,'PM10'!$B:$B,$A21,'PM10'!$A:$A,"ETHPM10")+SUMIFS('PM10'!K:K,'PM10'!$B:$B,$A21,'PM10'!$A:$A,"INDPM10")+SUMIFS('PM10'!K:K,'PM10'!$B:$B,$A21,'PM10'!$A:$A,"REFPM10")+SUMIFS('PM10'!K:K,'PM10'!$B:$B,$A21,'PM10'!$A:$A,"RESPM10")+SUMIFS('PM10'!K:K,'PM10'!$B:$B,$A21,'PM10'!$A:$A,"RSSPM10")+SUMIFS('PM10'!K:K,'PM10'!$B:$B,$A21,'PM10'!$A:$A,"TRNPM10")</f>
        <v>1635.1433450263423</v>
      </c>
      <c r="K21" s="15">
        <f>SUMIFS('PM10'!L:L,'PM10'!$B:$B,$A21,'PM10'!$A:$A,"BIOEPM10")+SUMIFS('PM10'!L:L,'PM10'!$B:$B,$A21,'PM10'!$A:$A,"COMPM10")+SUMIFS('PM10'!L:L,'PM10'!$B:$B,$A21,'PM10'!$A:$A,"ELCPM10")+SUMIFS('PM10'!L:L,'PM10'!$B:$B,$A21,'PM10'!$A:$A,"ETHPM10")+SUMIFS('PM10'!L:L,'PM10'!$B:$B,$A21,'PM10'!$A:$A,"INDPM10")+SUMIFS('PM10'!L:L,'PM10'!$B:$B,$A21,'PM10'!$A:$A,"REFPM10")+SUMIFS('PM10'!L:L,'PM10'!$B:$B,$A21,'PM10'!$A:$A,"RESPM10")+SUMIFS('PM10'!L:L,'PM10'!$B:$B,$A21,'PM10'!$A:$A,"RSSPM10")+SUMIFS('PM10'!L:L,'PM10'!$B:$B,$A21,'PM10'!$A:$A,"TRNPM10")</f>
        <v>1411.3918146403259</v>
      </c>
    </row>
    <row r="22" spans="1:11" x14ac:dyDescent="0.25">
      <c r="A22" s="2" t="s">
        <v>171</v>
      </c>
      <c r="B22" s="15">
        <f>SUMIFS('PM10'!C:C,'PM10'!$B:$B,$A22,'PM10'!$A:$A,"BIOEPM10")+SUMIFS('PM10'!C:C,'PM10'!$B:$B,$A22,'PM10'!$A:$A,"COMPM10")+SUMIFS('PM10'!C:C,'PM10'!$B:$B,$A22,'PM10'!$A:$A,"ELCPM10")+SUMIFS('PM10'!C:C,'PM10'!$B:$B,$A22,'PM10'!$A:$A,"ETHPM10")+SUMIFS('PM10'!C:C,'PM10'!$B:$B,$A22,'PM10'!$A:$A,"INDPM10")+SUMIFS('PM10'!C:C,'PM10'!$B:$B,$A22,'PM10'!$A:$A,"REFPM10")+SUMIFS('PM10'!C:C,'PM10'!$B:$B,$A22,'PM10'!$A:$A,"RESPM10")+SUMIFS('PM10'!C:C,'PM10'!$B:$B,$A22,'PM10'!$A:$A,"RSSPM10")+SUMIFS('PM10'!C:C,'PM10'!$B:$B,$A22,'PM10'!$A:$A,"TRNPM10")</f>
        <v>4494.3134039997267</v>
      </c>
      <c r="C22" s="15">
        <f>SUMIFS('PM10'!D:D,'PM10'!$B:$B,$A22,'PM10'!$A:$A,"BIOEPM10")+SUMIFS('PM10'!D:D,'PM10'!$B:$B,$A22,'PM10'!$A:$A,"COMPM10")+SUMIFS('PM10'!D:D,'PM10'!$B:$B,$A22,'PM10'!$A:$A,"ELCPM10")+SUMIFS('PM10'!D:D,'PM10'!$B:$B,$A22,'PM10'!$A:$A,"ETHPM10")+SUMIFS('PM10'!D:D,'PM10'!$B:$B,$A22,'PM10'!$A:$A,"INDPM10")+SUMIFS('PM10'!D:D,'PM10'!$B:$B,$A22,'PM10'!$A:$A,"REFPM10")+SUMIFS('PM10'!D:D,'PM10'!$B:$B,$A22,'PM10'!$A:$A,"RESPM10")+SUMIFS('PM10'!D:D,'PM10'!$B:$B,$A22,'PM10'!$A:$A,"RSSPM10")+SUMIFS('PM10'!D:D,'PM10'!$B:$B,$A22,'PM10'!$A:$A,"TRNPM10")</f>
        <v>4295.3629633120017</v>
      </c>
      <c r="D22" s="15">
        <f>SUMIFS('PM10'!E:E,'PM10'!$B:$B,$A22,'PM10'!$A:$A,"BIOEPM10")+SUMIFS('PM10'!E:E,'PM10'!$B:$B,$A22,'PM10'!$A:$A,"COMPM10")+SUMIFS('PM10'!E:E,'PM10'!$B:$B,$A22,'PM10'!$A:$A,"ELCPM10")+SUMIFS('PM10'!E:E,'PM10'!$B:$B,$A22,'PM10'!$A:$A,"ETHPM10")+SUMIFS('PM10'!E:E,'PM10'!$B:$B,$A22,'PM10'!$A:$A,"INDPM10")+SUMIFS('PM10'!E:E,'PM10'!$B:$B,$A22,'PM10'!$A:$A,"REFPM10")+SUMIFS('PM10'!E:E,'PM10'!$B:$B,$A22,'PM10'!$A:$A,"RESPM10")+SUMIFS('PM10'!E:E,'PM10'!$B:$B,$A22,'PM10'!$A:$A,"RSSPM10")+SUMIFS('PM10'!E:E,'PM10'!$B:$B,$A22,'PM10'!$A:$A,"TRNPM10")</f>
        <v>3609.5101073323162</v>
      </c>
      <c r="E22" s="15">
        <f>SUMIFS('PM10'!F:F,'PM10'!$B:$B,$A22,'PM10'!$A:$A,"BIOEPM10")+SUMIFS('PM10'!F:F,'PM10'!$B:$B,$A22,'PM10'!$A:$A,"COMPM10")+SUMIFS('PM10'!F:F,'PM10'!$B:$B,$A22,'PM10'!$A:$A,"ELCPM10")+SUMIFS('PM10'!F:F,'PM10'!$B:$B,$A22,'PM10'!$A:$A,"ETHPM10")+SUMIFS('PM10'!F:F,'PM10'!$B:$B,$A22,'PM10'!$A:$A,"INDPM10")+SUMIFS('PM10'!F:F,'PM10'!$B:$B,$A22,'PM10'!$A:$A,"REFPM10")+SUMIFS('PM10'!F:F,'PM10'!$B:$B,$A22,'PM10'!$A:$A,"RESPM10")+SUMIFS('PM10'!F:F,'PM10'!$B:$B,$A22,'PM10'!$A:$A,"RSSPM10")+SUMIFS('PM10'!F:F,'PM10'!$B:$B,$A22,'PM10'!$A:$A,"TRNPM10")</f>
        <v>2847.5380595108682</v>
      </c>
      <c r="F22" s="15">
        <f>SUMIFS('PM10'!G:G,'PM10'!$B:$B,$A22,'PM10'!$A:$A,"BIOEPM10")+SUMIFS('PM10'!G:G,'PM10'!$B:$B,$A22,'PM10'!$A:$A,"COMPM10")+SUMIFS('PM10'!G:G,'PM10'!$B:$B,$A22,'PM10'!$A:$A,"ELCPM10")+SUMIFS('PM10'!G:G,'PM10'!$B:$B,$A22,'PM10'!$A:$A,"ETHPM10")+SUMIFS('PM10'!G:G,'PM10'!$B:$B,$A22,'PM10'!$A:$A,"INDPM10")+SUMIFS('PM10'!G:G,'PM10'!$B:$B,$A22,'PM10'!$A:$A,"REFPM10")+SUMIFS('PM10'!G:G,'PM10'!$B:$B,$A22,'PM10'!$A:$A,"RESPM10")+SUMIFS('PM10'!G:G,'PM10'!$B:$B,$A22,'PM10'!$A:$A,"RSSPM10")+SUMIFS('PM10'!G:G,'PM10'!$B:$B,$A22,'PM10'!$A:$A,"TRNPM10")</f>
        <v>1820.5155419042451</v>
      </c>
      <c r="G22" s="15">
        <f>SUMIFS('PM10'!H:H,'PM10'!$B:$B,$A22,'PM10'!$A:$A,"BIOEPM10")+SUMIFS('PM10'!H:H,'PM10'!$B:$B,$A22,'PM10'!$A:$A,"COMPM10")+SUMIFS('PM10'!H:H,'PM10'!$B:$B,$A22,'PM10'!$A:$A,"ELCPM10")+SUMIFS('PM10'!H:H,'PM10'!$B:$B,$A22,'PM10'!$A:$A,"ETHPM10")+SUMIFS('PM10'!H:H,'PM10'!$B:$B,$A22,'PM10'!$A:$A,"INDPM10")+SUMIFS('PM10'!H:H,'PM10'!$B:$B,$A22,'PM10'!$A:$A,"REFPM10")+SUMIFS('PM10'!H:H,'PM10'!$B:$B,$A22,'PM10'!$A:$A,"RESPM10")+SUMIFS('PM10'!H:H,'PM10'!$B:$B,$A22,'PM10'!$A:$A,"RSSPM10")+SUMIFS('PM10'!H:H,'PM10'!$B:$B,$A22,'PM10'!$A:$A,"TRNPM10")</f>
        <v>1588.7452203794348</v>
      </c>
      <c r="H22" s="15">
        <f>SUMIFS('PM10'!I:I,'PM10'!$B:$B,$A22,'PM10'!$A:$A,"BIOEPM10")+SUMIFS('PM10'!I:I,'PM10'!$B:$B,$A22,'PM10'!$A:$A,"COMPM10")+SUMIFS('PM10'!I:I,'PM10'!$B:$B,$A22,'PM10'!$A:$A,"ELCPM10")+SUMIFS('PM10'!I:I,'PM10'!$B:$B,$A22,'PM10'!$A:$A,"ETHPM10")+SUMIFS('PM10'!I:I,'PM10'!$B:$B,$A22,'PM10'!$A:$A,"INDPM10")+SUMIFS('PM10'!I:I,'PM10'!$B:$B,$A22,'PM10'!$A:$A,"REFPM10")+SUMIFS('PM10'!I:I,'PM10'!$B:$B,$A22,'PM10'!$A:$A,"RESPM10")+SUMIFS('PM10'!I:I,'PM10'!$B:$B,$A22,'PM10'!$A:$A,"RSSPM10")+SUMIFS('PM10'!I:I,'PM10'!$B:$B,$A22,'PM10'!$A:$A,"TRNPM10")</f>
        <v>1574.5232866668832</v>
      </c>
      <c r="I22" s="15">
        <f>SUMIFS('PM10'!J:J,'PM10'!$B:$B,$A22,'PM10'!$A:$A,"BIOEPM10")+SUMIFS('PM10'!J:J,'PM10'!$B:$B,$A22,'PM10'!$A:$A,"COMPM10")+SUMIFS('PM10'!J:J,'PM10'!$B:$B,$A22,'PM10'!$A:$A,"ELCPM10")+SUMIFS('PM10'!J:J,'PM10'!$B:$B,$A22,'PM10'!$A:$A,"ETHPM10")+SUMIFS('PM10'!J:J,'PM10'!$B:$B,$A22,'PM10'!$A:$A,"INDPM10")+SUMIFS('PM10'!J:J,'PM10'!$B:$B,$A22,'PM10'!$A:$A,"REFPM10")+SUMIFS('PM10'!J:J,'PM10'!$B:$B,$A22,'PM10'!$A:$A,"RESPM10")+SUMIFS('PM10'!J:J,'PM10'!$B:$B,$A22,'PM10'!$A:$A,"RSSPM10")+SUMIFS('PM10'!J:J,'PM10'!$B:$B,$A22,'PM10'!$A:$A,"TRNPM10")</f>
        <v>1678.0981556980435</v>
      </c>
      <c r="J22" s="15">
        <f>SUMIFS('PM10'!K:K,'PM10'!$B:$B,$A22,'PM10'!$A:$A,"BIOEPM10")+SUMIFS('PM10'!K:K,'PM10'!$B:$B,$A22,'PM10'!$A:$A,"COMPM10")+SUMIFS('PM10'!K:K,'PM10'!$B:$B,$A22,'PM10'!$A:$A,"ELCPM10")+SUMIFS('PM10'!K:K,'PM10'!$B:$B,$A22,'PM10'!$A:$A,"ETHPM10")+SUMIFS('PM10'!K:K,'PM10'!$B:$B,$A22,'PM10'!$A:$A,"INDPM10")+SUMIFS('PM10'!K:K,'PM10'!$B:$B,$A22,'PM10'!$A:$A,"REFPM10")+SUMIFS('PM10'!K:K,'PM10'!$B:$B,$A22,'PM10'!$A:$A,"RESPM10")+SUMIFS('PM10'!K:K,'PM10'!$B:$B,$A22,'PM10'!$A:$A,"RSSPM10")+SUMIFS('PM10'!K:K,'PM10'!$B:$B,$A22,'PM10'!$A:$A,"TRNPM10")</f>
        <v>1636.8088515081158</v>
      </c>
      <c r="K22" s="15">
        <f>SUMIFS('PM10'!L:L,'PM10'!$B:$B,$A22,'PM10'!$A:$A,"BIOEPM10")+SUMIFS('PM10'!L:L,'PM10'!$B:$B,$A22,'PM10'!$A:$A,"COMPM10")+SUMIFS('PM10'!L:L,'PM10'!$B:$B,$A22,'PM10'!$A:$A,"ELCPM10")+SUMIFS('PM10'!L:L,'PM10'!$B:$B,$A22,'PM10'!$A:$A,"ETHPM10")+SUMIFS('PM10'!L:L,'PM10'!$B:$B,$A22,'PM10'!$A:$A,"INDPM10")+SUMIFS('PM10'!L:L,'PM10'!$B:$B,$A22,'PM10'!$A:$A,"REFPM10")+SUMIFS('PM10'!L:L,'PM10'!$B:$B,$A22,'PM10'!$A:$A,"RESPM10")+SUMIFS('PM10'!L:L,'PM10'!$B:$B,$A22,'PM10'!$A:$A,"RSSPM10")+SUMIFS('PM10'!L:L,'PM10'!$B:$B,$A22,'PM10'!$A:$A,"TRNPM10")</f>
        <v>1411.3918146451763</v>
      </c>
    </row>
    <row r="23" spans="1:11" x14ac:dyDescent="0.25">
      <c r="A23" s="2" t="s">
        <v>172</v>
      </c>
      <c r="B23" s="15">
        <f>SUMIFS('PM10'!C:C,'PM10'!$B:$B,$A23,'PM10'!$A:$A,"BIOEPM10")+SUMIFS('PM10'!C:C,'PM10'!$B:$B,$A23,'PM10'!$A:$A,"COMPM10")+SUMIFS('PM10'!C:C,'PM10'!$B:$B,$A23,'PM10'!$A:$A,"ELCPM10")+SUMIFS('PM10'!C:C,'PM10'!$B:$B,$A23,'PM10'!$A:$A,"ETHPM10")+SUMIFS('PM10'!C:C,'PM10'!$B:$B,$A23,'PM10'!$A:$A,"INDPM10")+SUMIFS('PM10'!C:C,'PM10'!$B:$B,$A23,'PM10'!$A:$A,"REFPM10")+SUMIFS('PM10'!C:C,'PM10'!$B:$B,$A23,'PM10'!$A:$A,"RESPM10")+SUMIFS('PM10'!C:C,'PM10'!$B:$B,$A23,'PM10'!$A:$A,"RSSPM10")+SUMIFS('PM10'!C:C,'PM10'!$B:$B,$A23,'PM10'!$A:$A,"TRNPM10")</f>
        <v>4517.0605998151741</v>
      </c>
      <c r="C23" s="15">
        <f>SUMIFS('PM10'!D:D,'PM10'!$B:$B,$A23,'PM10'!$A:$A,"BIOEPM10")+SUMIFS('PM10'!D:D,'PM10'!$B:$B,$A23,'PM10'!$A:$A,"COMPM10")+SUMIFS('PM10'!D:D,'PM10'!$B:$B,$A23,'PM10'!$A:$A,"ELCPM10")+SUMIFS('PM10'!D:D,'PM10'!$B:$B,$A23,'PM10'!$A:$A,"ETHPM10")+SUMIFS('PM10'!D:D,'PM10'!$B:$B,$A23,'PM10'!$A:$A,"INDPM10")+SUMIFS('PM10'!D:D,'PM10'!$B:$B,$A23,'PM10'!$A:$A,"REFPM10")+SUMIFS('PM10'!D:D,'PM10'!$B:$B,$A23,'PM10'!$A:$A,"RESPM10")+SUMIFS('PM10'!D:D,'PM10'!$B:$B,$A23,'PM10'!$A:$A,"RSSPM10")+SUMIFS('PM10'!D:D,'PM10'!$B:$B,$A23,'PM10'!$A:$A,"TRNPM10")</f>
        <v>4295.3639899401942</v>
      </c>
      <c r="D23" s="15">
        <f>SUMIFS('PM10'!E:E,'PM10'!$B:$B,$A23,'PM10'!$A:$A,"BIOEPM10")+SUMIFS('PM10'!E:E,'PM10'!$B:$B,$A23,'PM10'!$A:$A,"COMPM10")+SUMIFS('PM10'!E:E,'PM10'!$B:$B,$A23,'PM10'!$A:$A,"ELCPM10")+SUMIFS('PM10'!E:E,'PM10'!$B:$B,$A23,'PM10'!$A:$A,"ETHPM10")+SUMIFS('PM10'!E:E,'PM10'!$B:$B,$A23,'PM10'!$A:$A,"INDPM10")+SUMIFS('PM10'!E:E,'PM10'!$B:$B,$A23,'PM10'!$A:$A,"REFPM10")+SUMIFS('PM10'!E:E,'PM10'!$B:$B,$A23,'PM10'!$A:$A,"RESPM10")+SUMIFS('PM10'!E:E,'PM10'!$B:$B,$A23,'PM10'!$A:$A,"RSSPM10")+SUMIFS('PM10'!E:E,'PM10'!$B:$B,$A23,'PM10'!$A:$A,"TRNPM10")</f>
        <v>3606.4167597795931</v>
      </c>
      <c r="E23" s="15">
        <f>SUMIFS('PM10'!F:F,'PM10'!$B:$B,$A23,'PM10'!$A:$A,"BIOEPM10")+SUMIFS('PM10'!F:F,'PM10'!$B:$B,$A23,'PM10'!$A:$A,"COMPM10")+SUMIFS('PM10'!F:F,'PM10'!$B:$B,$A23,'PM10'!$A:$A,"ELCPM10")+SUMIFS('PM10'!F:F,'PM10'!$B:$B,$A23,'PM10'!$A:$A,"ETHPM10")+SUMIFS('PM10'!F:F,'PM10'!$B:$B,$A23,'PM10'!$A:$A,"INDPM10")+SUMIFS('PM10'!F:F,'PM10'!$B:$B,$A23,'PM10'!$A:$A,"REFPM10")+SUMIFS('PM10'!F:F,'PM10'!$B:$B,$A23,'PM10'!$A:$A,"RESPM10")+SUMIFS('PM10'!F:F,'PM10'!$B:$B,$A23,'PM10'!$A:$A,"RSSPM10")+SUMIFS('PM10'!F:F,'PM10'!$B:$B,$A23,'PM10'!$A:$A,"TRNPM10")</f>
        <v>2847.5321390908298</v>
      </c>
      <c r="F23" s="15">
        <f>SUMIFS('PM10'!G:G,'PM10'!$B:$B,$A23,'PM10'!$A:$A,"BIOEPM10")+SUMIFS('PM10'!G:G,'PM10'!$B:$B,$A23,'PM10'!$A:$A,"COMPM10")+SUMIFS('PM10'!G:G,'PM10'!$B:$B,$A23,'PM10'!$A:$A,"ELCPM10")+SUMIFS('PM10'!G:G,'PM10'!$B:$B,$A23,'PM10'!$A:$A,"ETHPM10")+SUMIFS('PM10'!G:G,'PM10'!$B:$B,$A23,'PM10'!$A:$A,"INDPM10")+SUMIFS('PM10'!G:G,'PM10'!$B:$B,$A23,'PM10'!$A:$A,"REFPM10")+SUMIFS('PM10'!G:G,'PM10'!$B:$B,$A23,'PM10'!$A:$A,"RESPM10")+SUMIFS('PM10'!G:G,'PM10'!$B:$B,$A23,'PM10'!$A:$A,"RSSPM10")+SUMIFS('PM10'!G:G,'PM10'!$B:$B,$A23,'PM10'!$A:$A,"TRNPM10")</f>
        <v>1820.7501770153422</v>
      </c>
      <c r="G23" s="15">
        <f>SUMIFS('PM10'!H:H,'PM10'!$B:$B,$A23,'PM10'!$A:$A,"BIOEPM10")+SUMIFS('PM10'!H:H,'PM10'!$B:$B,$A23,'PM10'!$A:$A,"COMPM10")+SUMIFS('PM10'!H:H,'PM10'!$B:$B,$A23,'PM10'!$A:$A,"ELCPM10")+SUMIFS('PM10'!H:H,'PM10'!$B:$B,$A23,'PM10'!$A:$A,"ETHPM10")+SUMIFS('PM10'!H:H,'PM10'!$B:$B,$A23,'PM10'!$A:$A,"INDPM10")+SUMIFS('PM10'!H:H,'PM10'!$B:$B,$A23,'PM10'!$A:$A,"REFPM10")+SUMIFS('PM10'!H:H,'PM10'!$B:$B,$A23,'PM10'!$A:$A,"RESPM10")+SUMIFS('PM10'!H:H,'PM10'!$B:$B,$A23,'PM10'!$A:$A,"RSSPM10")+SUMIFS('PM10'!H:H,'PM10'!$B:$B,$A23,'PM10'!$A:$A,"TRNPM10")</f>
        <v>1589.4020827792287</v>
      </c>
      <c r="H23" s="15">
        <f>SUMIFS('PM10'!I:I,'PM10'!$B:$B,$A23,'PM10'!$A:$A,"BIOEPM10")+SUMIFS('PM10'!I:I,'PM10'!$B:$B,$A23,'PM10'!$A:$A,"COMPM10")+SUMIFS('PM10'!I:I,'PM10'!$B:$B,$A23,'PM10'!$A:$A,"ELCPM10")+SUMIFS('PM10'!I:I,'PM10'!$B:$B,$A23,'PM10'!$A:$A,"ETHPM10")+SUMIFS('PM10'!I:I,'PM10'!$B:$B,$A23,'PM10'!$A:$A,"INDPM10")+SUMIFS('PM10'!I:I,'PM10'!$B:$B,$A23,'PM10'!$A:$A,"REFPM10")+SUMIFS('PM10'!I:I,'PM10'!$B:$B,$A23,'PM10'!$A:$A,"RESPM10")+SUMIFS('PM10'!I:I,'PM10'!$B:$B,$A23,'PM10'!$A:$A,"RSSPM10")+SUMIFS('PM10'!I:I,'PM10'!$B:$B,$A23,'PM10'!$A:$A,"TRNPM10")</f>
        <v>1574.4001252830467</v>
      </c>
      <c r="I23" s="15">
        <f>SUMIFS('PM10'!J:J,'PM10'!$B:$B,$A23,'PM10'!$A:$A,"BIOEPM10")+SUMIFS('PM10'!J:J,'PM10'!$B:$B,$A23,'PM10'!$A:$A,"COMPM10")+SUMIFS('PM10'!J:J,'PM10'!$B:$B,$A23,'PM10'!$A:$A,"ELCPM10")+SUMIFS('PM10'!J:J,'PM10'!$B:$B,$A23,'PM10'!$A:$A,"ETHPM10")+SUMIFS('PM10'!J:J,'PM10'!$B:$B,$A23,'PM10'!$A:$A,"INDPM10")+SUMIFS('PM10'!J:J,'PM10'!$B:$B,$A23,'PM10'!$A:$A,"REFPM10")+SUMIFS('PM10'!J:J,'PM10'!$B:$B,$A23,'PM10'!$A:$A,"RESPM10")+SUMIFS('PM10'!J:J,'PM10'!$B:$B,$A23,'PM10'!$A:$A,"RSSPM10")+SUMIFS('PM10'!J:J,'PM10'!$B:$B,$A23,'PM10'!$A:$A,"TRNPM10")</f>
        <v>1677.9749943151994</v>
      </c>
      <c r="J23" s="15">
        <f>SUMIFS('PM10'!K:K,'PM10'!$B:$B,$A23,'PM10'!$A:$A,"BIOEPM10")+SUMIFS('PM10'!K:K,'PM10'!$B:$B,$A23,'PM10'!$A:$A,"COMPM10")+SUMIFS('PM10'!K:K,'PM10'!$B:$B,$A23,'PM10'!$A:$A,"ELCPM10")+SUMIFS('PM10'!K:K,'PM10'!$B:$B,$A23,'PM10'!$A:$A,"ETHPM10")+SUMIFS('PM10'!K:K,'PM10'!$B:$B,$A23,'PM10'!$A:$A,"INDPM10")+SUMIFS('PM10'!K:K,'PM10'!$B:$B,$A23,'PM10'!$A:$A,"REFPM10")+SUMIFS('PM10'!K:K,'PM10'!$B:$B,$A23,'PM10'!$A:$A,"RESPM10")+SUMIFS('PM10'!K:K,'PM10'!$B:$B,$A23,'PM10'!$A:$A,"RSSPM10")+SUMIFS('PM10'!K:K,'PM10'!$B:$B,$A23,'PM10'!$A:$A,"TRNPM10")</f>
        <v>1636.6917800214292</v>
      </c>
      <c r="K23" s="15">
        <f>SUMIFS('PM10'!L:L,'PM10'!$B:$B,$A23,'PM10'!$A:$A,"BIOEPM10")+SUMIFS('PM10'!L:L,'PM10'!$B:$B,$A23,'PM10'!$A:$A,"COMPM10")+SUMIFS('PM10'!L:L,'PM10'!$B:$B,$A23,'PM10'!$A:$A,"ELCPM10")+SUMIFS('PM10'!L:L,'PM10'!$B:$B,$A23,'PM10'!$A:$A,"ETHPM10")+SUMIFS('PM10'!L:L,'PM10'!$B:$B,$A23,'PM10'!$A:$A,"INDPM10")+SUMIFS('PM10'!L:L,'PM10'!$B:$B,$A23,'PM10'!$A:$A,"REFPM10")+SUMIFS('PM10'!L:L,'PM10'!$B:$B,$A23,'PM10'!$A:$A,"RESPM10")+SUMIFS('PM10'!L:L,'PM10'!$B:$B,$A23,'PM10'!$A:$A,"RSSPM10")+SUMIFS('PM10'!L:L,'PM10'!$B:$B,$A23,'PM10'!$A:$A,"TRNPM10")</f>
        <v>1411.2103356942075</v>
      </c>
    </row>
    <row r="24" spans="1:11" x14ac:dyDescent="0.25">
      <c r="A24" s="2" t="s">
        <v>173</v>
      </c>
      <c r="B24" s="15">
        <f>SUMIFS('PM10'!C:C,'PM10'!$B:$B,$A24,'PM10'!$A:$A,"BIOEPM10")+SUMIFS('PM10'!C:C,'PM10'!$B:$B,$A24,'PM10'!$A:$A,"COMPM10")+SUMIFS('PM10'!C:C,'PM10'!$B:$B,$A24,'PM10'!$A:$A,"ELCPM10")+SUMIFS('PM10'!C:C,'PM10'!$B:$B,$A24,'PM10'!$A:$A,"ETHPM10")+SUMIFS('PM10'!C:C,'PM10'!$B:$B,$A24,'PM10'!$A:$A,"INDPM10")+SUMIFS('PM10'!C:C,'PM10'!$B:$B,$A24,'PM10'!$A:$A,"REFPM10")+SUMIFS('PM10'!C:C,'PM10'!$B:$B,$A24,'PM10'!$A:$A,"RESPM10")+SUMIFS('PM10'!C:C,'PM10'!$B:$B,$A24,'PM10'!$A:$A,"RSSPM10")+SUMIFS('PM10'!C:C,'PM10'!$B:$B,$A24,'PM10'!$A:$A,"TRNPM10")</f>
        <v>4494.2517627242405</v>
      </c>
      <c r="C24" s="15">
        <f>SUMIFS('PM10'!D:D,'PM10'!$B:$B,$A24,'PM10'!$A:$A,"BIOEPM10")+SUMIFS('PM10'!D:D,'PM10'!$B:$B,$A24,'PM10'!$A:$A,"COMPM10")+SUMIFS('PM10'!D:D,'PM10'!$B:$B,$A24,'PM10'!$A:$A,"ELCPM10")+SUMIFS('PM10'!D:D,'PM10'!$B:$B,$A24,'PM10'!$A:$A,"ETHPM10")+SUMIFS('PM10'!D:D,'PM10'!$B:$B,$A24,'PM10'!$A:$A,"INDPM10")+SUMIFS('PM10'!D:D,'PM10'!$B:$B,$A24,'PM10'!$A:$A,"REFPM10")+SUMIFS('PM10'!D:D,'PM10'!$B:$B,$A24,'PM10'!$A:$A,"RESPM10")+SUMIFS('PM10'!D:D,'PM10'!$B:$B,$A24,'PM10'!$A:$A,"RSSPM10")+SUMIFS('PM10'!D:D,'PM10'!$B:$B,$A24,'PM10'!$A:$A,"TRNPM10")</f>
        <v>4295.3372996066955</v>
      </c>
      <c r="D24" s="15">
        <f>SUMIFS('PM10'!E:E,'PM10'!$B:$B,$A24,'PM10'!$A:$A,"BIOEPM10")+SUMIFS('PM10'!E:E,'PM10'!$B:$B,$A24,'PM10'!$A:$A,"COMPM10")+SUMIFS('PM10'!E:E,'PM10'!$B:$B,$A24,'PM10'!$A:$A,"ELCPM10")+SUMIFS('PM10'!E:E,'PM10'!$B:$B,$A24,'PM10'!$A:$A,"ETHPM10")+SUMIFS('PM10'!E:E,'PM10'!$B:$B,$A24,'PM10'!$A:$A,"INDPM10")+SUMIFS('PM10'!E:E,'PM10'!$B:$B,$A24,'PM10'!$A:$A,"REFPM10")+SUMIFS('PM10'!E:E,'PM10'!$B:$B,$A24,'PM10'!$A:$A,"RESPM10")+SUMIFS('PM10'!E:E,'PM10'!$B:$B,$A24,'PM10'!$A:$A,"RSSPM10")+SUMIFS('PM10'!E:E,'PM10'!$B:$B,$A24,'PM10'!$A:$A,"TRNPM10")</f>
        <v>3601.9116590484928</v>
      </c>
      <c r="E24" s="15">
        <f>SUMIFS('PM10'!F:F,'PM10'!$B:$B,$A24,'PM10'!$A:$A,"BIOEPM10")+SUMIFS('PM10'!F:F,'PM10'!$B:$B,$A24,'PM10'!$A:$A,"COMPM10")+SUMIFS('PM10'!F:F,'PM10'!$B:$B,$A24,'PM10'!$A:$A,"ELCPM10")+SUMIFS('PM10'!F:F,'PM10'!$B:$B,$A24,'PM10'!$A:$A,"ETHPM10")+SUMIFS('PM10'!F:F,'PM10'!$B:$B,$A24,'PM10'!$A:$A,"INDPM10")+SUMIFS('PM10'!F:F,'PM10'!$B:$B,$A24,'PM10'!$A:$A,"REFPM10")+SUMIFS('PM10'!F:F,'PM10'!$B:$B,$A24,'PM10'!$A:$A,"RESPM10")+SUMIFS('PM10'!F:F,'PM10'!$B:$B,$A24,'PM10'!$A:$A,"RSSPM10")+SUMIFS('PM10'!F:F,'PM10'!$B:$B,$A24,'PM10'!$A:$A,"TRNPM10")</f>
        <v>2850.0140054223066</v>
      </c>
      <c r="F24" s="15">
        <f>SUMIFS('PM10'!G:G,'PM10'!$B:$B,$A24,'PM10'!$A:$A,"BIOEPM10")+SUMIFS('PM10'!G:G,'PM10'!$B:$B,$A24,'PM10'!$A:$A,"COMPM10")+SUMIFS('PM10'!G:G,'PM10'!$B:$B,$A24,'PM10'!$A:$A,"ELCPM10")+SUMIFS('PM10'!G:G,'PM10'!$B:$B,$A24,'PM10'!$A:$A,"ETHPM10")+SUMIFS('PM10'!G:G,'PM10'!$B:$B,$A24,'PM10'!$A:$A,"INDPM10")+SUMIFS('PM10'!G:G,'PM10'!$B:$B,$A24,'PM10'!$A:$A,"REFPM10")+SUMIFS('PM10'!G:G,'PM10'!$B:$B,$A24,'PM10'!$A:$A,"RESPM10")+SUMIFS('PM10'!G:G,'PM10'!$B:$B,$A24,'PM10'!$A:$A,"RSSPM10")+SUMIFS('PM10'!G:G,'PM10'!$B:$B,$A24,'PM10'!$A:$A,"TRNPM10")</f>
        <v>1818.9072151710188</v>
      </c>
      <c r="G24" s="15">
        <f>SUMIFS('PM10'!H:H,'PM10'!$B:$B,$A24,'PM10'!$A:$A,"BIOEPM10")+SUMIFS('PM10'!H:H,'PM10'!$B:$B,$A24,'PM10'!$A:$A,"COMPM10")+SUMIFS('PM10'!H:H,'PM10'!$B:$B,$A24,'PM10'!$A:$A,"ELCPM10")+SUMIFS('PM10'!H:H,'PM10'!$B:$B,$A24,'PM10'!$A:$A,"ETHPM10")+SUMIFS('PM10'!H:H,'PM10'!$B:$B,$A24,'PM10'!$A:$A,"INDPM10")+SUMIFS('PM10'!H:H,'PM10'!$B:$B,$A24,'PM10'!$A:$A,"REFPM10")+SUMIFS('PM10'!H:H,'PM10'!$B:$B,$A24,'PM10'!$A:$A,"RESPM10")+SUMIFS('PM10'!H:H,'PM10'!$B:$B,$A24,'PM10'!$A:$A,"RSSPM10")+SUMIFS('PM10'!H:H,'PM10'!$B:$B,$A24,'PM10'!$A:$A,"TRNPM10")</f>
        <v>1588.9204789880671</v>
      </c>
      <c r="H24" s="15">
        <f>SUMIFS('PM10'!I:I,'PM10'!$B:$B,$A24,'PM10'!$A:$A,"BIOEPM10")+SUMIFS('PM10'!I:I,'PM10'!$B:$B,$A24,'PM10'!$A:$A,"COMPM10")+SUMIFS('PM10'!I:I,'PM10'!$B:$B,$A24,'PM10'!$A:$A,"ELCPM10")+SUMIFS('PM10'!I:I,'PM10'!$B:$B,$A24,'PM10'!$A:$A,"ETHPM10")+SUMIFS('PM10'!I:I,'PM10'!$B:$B,$A24,'PM10'!$A:$A,"INDPM10")+SUMIFS('PM10'!I:I,'PM10'!$B:$B,$A24,'PM10'!$A:$A,"REFPM10")+SUMIFS('PM10'!I:I,'PM10'!$B:$B,$A24,'PM10'!$A:$A,"RESPM10")+SUMIFS('PM10'!I:I,'PM10'!$B:$B,$A24,'PM10'!$A:$A,"RSSPM10")+SUMIFS('PM10'!I:I,'PM10'!$B:$B,$A24,'PM10'!$A:$A,"TRNPM10")</f>
        <v>1577.7209556823098</v>
      </c>
      <c r="I24" s="15">
        <f>SUMIFS('PM10'!J:J,'PM10'!$B:$B,$A24,'PM10'!$A:$A,"BIOEPM10")+SUMIFS('PM10'!J:J,'PM10'!$B:$B,$A24,'PM10'!$A:$A,"COMPM10")+SUMIFS('PM10'!J:J,'PM10'!$B:$B,$A24,'PM10'!$A:$A,"ELCPM10")+SUMIFS('PM10'!J:J,'PM10'!$B:$B,$A24,'PM10'!$A:$A,"ETHPM10")+SUMIFS('PM10'!J:J,'PM10'!$B:$B,$A24,'PM10'!$A:$A,"INDPM10")+SUMIFS('PM10'!J:J,'PM10'!$B:$B,$A24,'PM10'!$A:$A,"REFPM10")+SUMIFS('PM10'!J:J,'PM10'!$B:$B,$A24,'PM10'!$A:$A,"RESPM10")+SUMIFS('PM10'!J:J,'PM10'!$B:$B,$A24,'PM10'!$A:$A,"RSSPM10")+SUMIFS('PM10'!J:J,'PM10'!$B:$B,$A24,'PM10'!$A:$A,"TRNPM10")</f>
        <v>1683.0934599178313</v>
      </c>
      <c r="J24" s="15">
        <f>SUMIFS('PM10'!K:K,'PM10'!$B:$B,$A24,'PM10'!$A:$A,"BIOEPM10")+SUMIFS('PM10'!K:K,'PM10'!$B:$B,$A24,'PM10'!$A:$A,"COMPM10")+SUMIFS('PM10'!K:K,'PM10'!$B:$B,$A24,'PM10'!$A:$A,"ELCPM10")+SUMIFS('PM10'!K:K,'PM10'!$B:$B,$A24,'PM10'!$A:$A,"ETHPM10")+SUMIFS('PM10'!K:K,'PM10'!$B:$B,$A24,'PM10'!$A:$A,"INDPM10")+SUMIFS('PM10'!K:K,'PM10'!$B:$B,$A24,'PM10'!$A:$A,"REFPM10")+SUMIFS('PM10'!K:K,'PM10'!$B:$B,$A24,'PM10'!$A:$A,"RESPM10")+SUMIFS('PM10'!K:K,'PM10'!$B:$B,$A24,'PM10'!$A:$A,"RSSPM10")+SUMIFS('PM10'!K:K,'PM10'!$B:$B,$A24,'PM10'!$A:$A,"TRNPM10")</f>
        <v>1662.3509158761319</v>
      </c>
      <c r="K24" s="15">
        <f>SUMIFS('PM10'!L:L,'PM10'!$B:$B,$A24,'PM10'!$A:$A,"BIOEPM10")+SUMIFS('PM10'!L:L,'PM10'!$B:$B,$A24,'PM10'!$A:$A,"COMPM10")+SUMIFS('PM10'!L:L,'PM10'!$B:$B,$A24,'PM10'!$A:$A,"ELCPM10")+SUMIFS('PM10'!L:L,'PM10'!$B:$B,$A24,'PM10'!$A:$A,"ETHPM10")+SUMIFS('PM10'!L:L,'PM10'!$B:$B,$A24,'PM10'!$A:$A,"INDPM10")+SUMIFS('PM10'!L:L,'PM10'!$B:$B,$A24,'PM10'!$A:$A,"REFPM10")+SUMIFS('PM10'!L:L,'PM10'!$B:$B,$A24,'PM10'!$A:$A,"RESPM10")+SUMIFS('PM10'!L:L,'PM10'!$B:$B,$A24,'PM10'!$A:$A,"RSSPM10")+SUMIFS('PM10'!L:L,'PM10'!$B:$B,$A24,'PM10'!$A:$A,"TRNPM10")</f>
        <v>1484.4432401535557</v>
      </c>
    </row>
    <row r="25" spans="1:11" x14ac:dyDescent="0.25">
      <c r="A25" s="2" t="s">
        <v>174</v>
      </c>
      <c r="B25" s="15">
        <f>SUMIFS('PM10'!C:C,'PM10'!$B:$B,$A25,'PM10'!$A:$A,"BIOEPM10")+SUMIFS('PM10'!C:C,'PM10'!$B:$B,$A25,'PM10'!$A:$A,"COMPM10")+SUMIFS('PM10'!C:C,'PM10'!$B:$B,$A25,'PM10'!$A:$A,"ELCPM10")+SUMIFS('PM10'!C:C,'PM10'!$B:$B,$A25,'PM10'!$A:$A,"ETHPM10")+SUMIFS('PM10'!C:C,'PM10'!$B:$B,$A25,'PM10'!$A:$A,"INDPM10")+SUMIFS('PM10'!C:C,'PM10'!$B:$B,$A25,'PM10'!$A:$A,"REFPM10")+SUMIFS('PM10'!C:C,'PM10'!$B:$B,$A25,'PM10'!$A:$A,"RESPM10")+SUMIFS('PM10'!C:C,'PM10'!$B:$B,$A25,'PM10'!$A:$A,"RSSPM10")+SUMIFS('PM10'!C:C,'PM10'!$B:$B,$A25,'PM10'!$A:$A,"TRNPM10")</f>
        <v>4494.2517627242505</v>
      </c>
      <c r="C25" s="15">
        <f>SUMIFS('PM10'!D:D,'PM10'!$B:$B,$A25,'PM10'!$A:$A,"BIOEPM10")+SUMIFS('PM10'!D:D,'PM10'!$B:$B,$A25,'PM10'!$A:$A,"COMPM10")+SUMIFS('PM10'!D:D,'PM10'!$B:$B,$A25,'PM10'!$A:$A,"ELCPM10")+SUMIFS('PM10'!D:D,'PM10'!$B:$B,$A25,'PM10'!$A:$A,"ETHPM10")+SUMIFS('PM10'!D:D,'PM10'!$B:$B,$A25,'PM10'!$A:$A,"INDPM10")+SUMIFS('PM10'!D:D,'PM10'!$B:$B,$A25,'PM10'!$A:$A,"REFPM10")+SUMIFS('PM10'!D:D,'PM10'!$B:$B,$A25,'PM10'!$A:$A,"RESPM10")+SUMIFS('PM10'!D:D,'PM10'!$B:$B,$A25,'PM10'!$A:$A,"RSSPM10")+SUMIFS('PM10'!D:D,'PM10'!$B:$B,$A25,'PM10'!$A:$A,"TRNPM10")</f>
        <v>4295.3372996066964</v>
      </c>
      <c r="D25" s="15">
        <f>SUMIFS('PM10'!E:E,'PM10'!$B:$B,$A25,'PM10'!$A:$A,"BIOEPM10")+SUMIFS('PM10'!E:E,'PM10'!$B:$B,$A25,'PM10'!$A:$A,"COMPM10")+SUMIFS('PM10'!E:E,'PM10'!$B:$B,$A25,'PM10'!$A:$A,"ELCPM10")+SUMIFS('PM10'!E:E,'PM10'!$B:$B,$A25,'PM10'!$A:$A,"ETHPM10")+SUMIFS('PM10'!E:E,'PM10'!$B:$B,$A25,'PM10'!$A:$A,"INDPM10")+SUMIFS('PM10'!E:E,'PM10'!$B:$B,$A25,'PM10'!$A:$A,"REFPM10")+SUMIFS('PM10'!E:E,'PM10'!$B:$B,$A25,'PM10'!$A:$A,"RESPM10")+SUMIFS('PM10'!E:E,'PM10'!$B:$B,$A25,'PM10'!$A:$A,"RSSPM10")+SUMIFS('PM10'!E:E,'PM10'!$B:$B,$A25,'PM10'!$A:$A,"TRNPM10")</f>
        <v>3609.4671830951047</v>
      </c>
      <c r="E25" s="15">
        <f>SUMIFS('PM10'!F:F,'PM10'!$B:$B,$A25,'PM10'!$A:$A,"BIOEPM10")+SUMIFS('PM10'!F:F,'PM10'!$B:$B,$A25,'PM10'!$A:$A,"COMPM10")+SUMIFS('PM10'!F:F,'PM10'!$B:$B,$A25,'PM10'!$A:$A,"ELCPM10")+SUMIFS('PM10'!F:F,'PM10'!$B:$B,$A25,'PM10'!$A:$A,"ETHPM10")+SUMIFS('PM10'!F:F,'PM10'!$B:$B,$A25,'PM10'!$A:$A,"INDPM10")+SUMIFS('PM10'!F:F,'PM10'!$B:$B,$A25,'PM10'!$A:$A,"REFPM10")+SUMIFS('PM10'!F:F,'PM10'!$B:$B,$A25,'PM10'!$A:$A,"RESPM10")+SUMIFS('PM10'!F:F,'PM10'!$B:$B,$A25,'PM10'!$A:$A,"RSSPM10")+SUMIFS('PM10'!F:F,'PM10'!$B:$B,$A25,'PM10'!$A:$A,"TRNPM10")</f>
        <v>2850.0699293518087</v>
      </c>
      <c r="F25" s="15">
        <f>SUMIFS('PM10'!G:G,'PM10'!$B:$B,$A25,'PM10'!$A:$A,"BIOEPM10")+SUMIFS('PM10'!G:G,'PM10'!$B:$B,$A25,'PM10'!$A:$A,"COMPM10")+SUMIFS('PM10'!G:G,'PM10'!$B:$B,$A25,'PM10'!$A:$A,"ELCPM10")+SUMIFS('PM10'!G:G,'PM10'!$B:$B,$A25,'PM10'!$A:$A,"ETHPM10")+SUMIFS('PM10'!G:G,'PM10'!$B:$B,$A25,'PM10'!$A:$A,"INDPM10")+SUMIFS('PM10'!G:G,'PM10'!$B:$B,$A25,'PM10'!$A:$A,"REFPM10")+SUMIFS('PM10'!G:G,'PM10'!$B:$B,$A25,'PM10'!$A:$A,"RESPM10")+SUMIFS('PM10'!G:G,'PM10'!$B:$B,$A25,'PM10'!$A:$A,"RSSPM10")+SUMIFS('PM10'!G:G,'PM10'!$B:$B,$A25,'PM10'!$A:$A,"TRNPM10")</f>
        <v>1818.9072151711071</v>
      </c>
      <c r="G25" s="15">
        <f>SUMIFS('PM10'!H:H,'PM10'!$B:$B,$A25,'PM10'!$A:$A,"BIOEPM10")+SUMIFS('PM10'!H:H,'PM10'!$B:$B,$A25,'PM10'!$A:$A,"COMPM10")+SUMIFS('PM10'!H:H,'PM10'!$B:$B,$A25,'PM10'!$A:$A,"ELCPM10")+SUMIFS('PM10'!H:H,'PM10'!$B:$B,$A25,'PM10'!$A:$A,"ETHPM10")+SUMIFS('PM10'!H:H,'PM10'!$B:$B,$A25,'PM10'!$A:$A,"INDPM10")+SUMIFS('PM10'!H:H,'PM10'!$B:$B,$A25,'PM10'!$A:$A,"REFPM10")+SUMIFS('PM10'!H:H,'PM10'!$B:$B,$A25,'PM10'!$A:$A,"RESPM10")+SUMIFS('PM10'!H:H,'PM10'!$B:$B,$A25,'PM10'!$A:$A,"RSSPM10")+SUMIFS('PM10'!H:H,'PM10'!$B:$B,$A25,'PM10'!$A:$A,"TRNPM10")</f>
        <v>1588.9204789880969</v>
      </c>
      <c r="H25" s="15">
        <f>SUMIFS('PM10'!I:I,'PM10'!$B:$B,$A25,'PM10'!$A:$A,"BIOEPM10")+SUMIFS('PM10'!I:I,'PM10'!$B:$B,$A25,'PM10'!$A:$A,"COMPM10")+SUMIFS('PM10'!I:I,'PM10'!$B:$B,$A25,'PM10'!$A:$A,"ELCPM10")+SUMIFS('PM10'!I:I,'PM10'!$B:$B,$A25,'PM10'!$A:$A,"ETHPM10")+SUMIFS('PM10'!I:I,'PM10'!$B:$B,$A25,'PM10'!$A:$A,"INDPM10")+SUMIFS('PM10'!I:I,'PM10'!$B:$B,$A25,'PM10'!$A:$A,"REFPM10")+SUMIFS('PM10'!I:I,'PM10'!$B:$B,$A25,'PM10'!$A:$A,"RESPM10")+SUMIFS('PM10'!I:I,'PM10'!$B:$B,$A25,'PM10'!$A:$A,"RSSPM10")+SUMIFS('PM10'!I:I,'PM10'!$B:$B,$A25,'PM10'!$A:$A,"TRNPM10")</f>
        <v>1577.7209556833686</v>
      </c>
      <c r="I25" s="15">
        <f>SUMIFS('PM10'!J:J,'PM10'!$B:$B,$A25,'PM10'!$A:$A,"BIOEPM10")+SUMIFS('PM10'!J:J,'PM10'!$B:$B,$A25,'PM10'!$A:$A,"COMPM10")+SUMIFS('PM10'!J:J,'PM10'!$B:$B,$A25,'PM10'!$A:$A,"ELCPM10")+SUMIFS('PM10'!J:J,'PM10'!$B:$B,$A25,'PM10'!$A:$A,"ETHPM10")+SUMIFS('PM10'!J:J,'PM10'!$B:$B,$A25,'PM10'!$A:$A,"INDPM10")+SUMIFS('PM10'!J:J,'PM10'!$B:$B,$A25,'PM10'!$A:$A,"REFPM10")+SUMIFS('PM10'!J:J,'PM10'!$B:$B,$A25,'PM10'!$A:$A,"RESPM10")+SUMIFS('PM10'!J:J,'PM10'!$B:$B,$A25,'PM10'!$A:$A,"RSSPM10")+SUMIFS('PM10'!J:J,'PM10'!$B:$B,$A25,'PM10'!$A:$A,"TRNPM10")</f>
        <v>1683.0934599178313</v>
      </c>
      <c r="J25" s="15">
        <f>SUMIFS('PM10'!K:K,'PM10'!$B:$B,$A25,'PM10'!$A:$A,"BIOEPM10")+SUMIFS('PM10'!K:K,'PM10'!$B:$B,$A25,'PM10'!$A:$A,"COMPM10")+SUMIFS('PM10'!K:K,'PM10'!$B:$B,$A25,'PM10'!$A:$A,"ELCPM10")+SUMIFS('PM10'!K:K,'PM10'!$B:$B,$A25,'PM10'!$A:$A,"ETHPM10")+SUMIFS('PM10'!K:K,'PM10'!$B:$B,$A25,'PM10'!$A:$A,"INDPM10")+SUMIFS('PM10'!K:K,'PM10'!$B:$B,$A25,'PM10'!$A:$A,"REFPM10")+SUMIFS('PM10'!K:K,'PM10'!$B:$B,$A25,'PM10'!$A:$A,"RESPM10")+SUMIFS('PM10'!K:K,'PM10'!$B:$B,$A25,'PM10'!$A:$A,"RSSPM10")+SUMIFS('PM10'!K:K,'PM10'!$B:$B,$A25,'PM10'!$A:$A,"TRNPM10")</f>
        <v>1662.3509158761826</v>
      </c>
      <c r="K25" s="15">
        <f>SUMIFS('PM10'!L:L,'PM10'!$B:$B,$A25,'PM10'!$A:$A,"BIOEPM10")+SUMIFS('PM10'!L:L,'PM10'!$B:$B,$A25,'PM10'!$A:$A,"COMPM10")+SUMIFS('PM10'!L:L,'PM10'!$B:$B,$A25,'PM10'!$A:$A,"ELCPM10")+SUMIFS('PM10'!L:L,'PM10'!$B:$B,$A25,'PM10'!$A:$A,"ETHPM10")+SUMIFS('PM10'!L:L,'PM10'!$B:$B,$A25,'PM10'!$A:$A,"INDPM10")+SUMIFS('PM10'!L:L,'PM10'!$B:$B,$A25,'PM10'!$A:$A,"REFPM10")+SUMIFS('PM10'!L:L,'PM10'!$B:$B,$A25,'PM10'!$A:$A,"RESPM10")+SUMIFS('PM10'!L:L,'PM10'!$B:$B,$A25,'PM10'!$A:$A,"RSSPM10")+SUMIFS('PM10'!L:L,'PM10'!$B:$B,$A25,'PM10'!$A:$A,"TRNPM10")</f>
        <v>1484.4432401535578</v>
      </c>
    </row>
    <row r="26" spans="1:11" x14ac:dyDescent="0.25">
      <c r="A26" s="2" t="s">
        <v>175</v>
      </c>
      <c r="B26" s="15">
        <f>SUMIFS('PM10'!C:C,'PM10'!$B:$B,$A26,'PM10'!$A:$A,"BIOEPM10")+SUMIFS('PM10'!C:C,'PM10'!$B:$B,$A26,'PM10'!$A:$A,"COMPM10")+SUMIFS('PM10'!C:C,'PM10'!$B:$B,$A26,'PM10'!$A:$A,"ELCPM10")+SUMIFS('PM10'!C:C,'PM10'!$B:$B,$A26,'PM10'!$A:$A,"ETHPM10")+SUMIFS('PM10'!C:C,'PM10'!$B:$B,$A26,'PM10'!$A:$A,"INDPM10")+SUMIFS('PM10'!C:C,'PM10'!$B:$B,$A26,'PM10'!$A:$A,"REFPM10")+SUMIFS('PM10'!C:C,'PM10'!$B:$B,$A26,'PM10'!$A:$A,"RESPM10")+SUMIFS('PM10'!C:C,'PM10'!$B:$B,$A26,'PM10'!$A:$A,"RSSPM10")+SUMIFS('PM10'!C:C,'PM10'!$B:$B,$A26,'PM10'!$A:$A,"TRNPM10")</f>
        <v>4494.2517627242405</v>
      </c>
      <c r="C26" s="15">
        <f>SUMIFS('PM10'!D:D,'PM10'!$B:$B,$A26,'PM10'!$A:$A,"BIOEPM10")+SUMIFS('PM10'!D:D,'PM10'!$B:$B,$A26,'PM10'!$A:$A,"COMPM10")+SUMIFS('PM10'!D:D,'PM10'!$B:$B,$A26,'PM10'!$A:$A,"ELCPM10")+SUMIFS('PM10'!D:D,'PM10'!$B:$B,$A26,'PM10'!$A:$A,"ETHPM10")+SUMIFS('PM10'!D:D,'PM10'!$B:$B,$A26,'PM10'!$A:$A,"INDPM10")+SUMIFS('PM10'!D:D,'PM10'!$B:$B,$A26,'PM10'!$A:$A,"REFPM10")+SUMIFS('PM10'!D:D,'PM10'!$B:$B,$A26,'PM10'!$A:$A,"RESPM10")+SUMIFS('PM10'!D:D,'PM10'!$B:$B,$A26,'PM10'!$A:$A,"RSSPM10")+SUMIFS('PM10'!D:D,'PM10'!$B:$B,$A26,'PM10'!$A:$A,"TRNPM10")</f>
        <v>4295.3372996066973</v>
      </c>
      <c r="D26" s="15">
        <f>SUMIFS('PM10'!E:E,'PM10'!$B:$B,$A26,'PM10'!$A:$A,"BIOEPM10")+SUMIFS('PM10'!E:E,'PM10'!$B:$B,$A26,'PM10'!$A:$A,"COMPM10")+SUMIFS('PM10'!E:E,'PM10'!$B:$B,$A26,'PM10'!$A:$A,"ELCPM10")+SUMIFS('PM10'!E:E,'PM10'!$B:$B,$A26,'PM10'!$A:$A,"ETHPM10")+SUMIFS('PM10'!E:E,'PM10'!$B:$B,$A26,'PM10'!$A:$A,"INDPM10")+SUMIFS('PM10'!E:E,'PM10'!$B:$B,$A26,'PM10'!$A:$A,"REFPM10")+SUMIFS('PM10'!E:E,'PM10'!$B:$B,$A26,'PM10'!$A:$A,"RESPM10")+SUMIFS('PM10'!E:E,'PM10'!$B:$B,$A26,'PM10'!$A:$A,"RSSPM10")+SUMIFS('PM10'!E:E,'PM10'!$B:$B,$A26,'PM10'!$A:$A,"TRNPM10")</f>
        <v>3609.4671830961361</v>
      </c>
      <c r="E26" s="15">
        <f>SUMIFS('PM10'!F:F,'PM10'!$B:$B,$A26,'PM10'!$A:$A,"BIOEPM10")+SUMIFS('PM10'!F:F,'PM10'!$B:$B,$A26,'PM10'!$A:$A,"COMPM10")+SUMIFS('PM10'!F:F,'PM10'!$B:$B,$A26,'PM10'!$A:$A,"ELCPM10")+SUMIFS('PM10'!F:F,'PM10'!$B:$B,$A26,'PM10'!$A:$A,"ETHPM10")+SUMIFS('PM10'!F:F,'PM10'!$B:$B,$A26,'PM10'!$A:$A,"INDPM10")+SUMIFS('PM10'!F:F,'PM10'!$B:$B,$A26,'PM10'!$A:$A,"REFPM10")+SUMIFS('PM10'!F:F,'PM10'!$B:$B,$A26,'PM10'!$A:$A,"RESPM10")+SUMIFS('PM10'!F:F,'PM10'!$B:$B,$A26,'PM10'!$A:$A,"RSSPM10")+SUMIFS('PM10'!F:F,'PM10'!$B:$B,$A26,'PM10'!$A:$A,"TRNPM10")</f>
        <v>2850.047577929839</v>
      </c>
      <c r="F26" s="15">
        <f>SUMIFS('PM10'!G:G,'PM10'!$B:$B,$A26,'PM10'!$A:$A,"BIOEPM10")+SUMIFS('PM10'!G:G,'PM10'!$B:$B,$A26,'PM10'!$A:$A,"COMPM10")+SUMIFS('PM10'!G:G,'PM10'!$B:$B,$A26,'PM10'!$A:$A,"ELCPM10")+SUMIFS('PM10'!G:G,'PM10'!$B:$B,$A26,'PM10'!$A:$A,"ETHPM10")+SUMIFS('PM10'!G:G,'PM10'!$B:$B,$A26,'PM10'!$A:$A,"INDPM10")+SUMIFS('PM10'!G:G,'PM10'!$B:$B,$A26,'PM10'!$A:$A,"REFPM10")+SUMIFS('PM10'!G:G,'PM10'!$B:$B,$A26,'PM10'!$A:$A,"RESPM10")+SUMIFS('PM10'!G:G,'PM10'!$B:$B,$A26,'PM10'!$A:$A,"RSSPM10")+SUMIFS('PM10'!G:G,'PM10'!$B:$B,$A26,'PM10'!$A:$A,"TRNPM10")</f>
        <v>1818.9072151710875</v>
      </c>
      <c r="G26" s="15">
        <f>SUMIFS('PM10'!H:H,'PM10'!$B:$B,$A26,'PM10'!$A:$A,"BIOEPM10")+SUMIFS('PM10'!H:H,'PM10'!$B:$B,$A26,'PM10'!$A:$A,"COMPM10")+SUMIFS('PM10'!H:H,'PM10'!$B:$B,$A26,'PM10'!$A:$A,"ELCPM10")+SUMIFS('PM10'!H:H,'PM10'!$B:$B,$A26,'PM10'!$A:$A,"ETHPM10")+SUMIFS('PM10'!H:H,'PM10'!$B:$B,$A26,'PM10'!$A:$A,"INDPM10")+SUMIFS('PM10'!H:H,'PM10'!$B:$B,$A26,'PM10'!$A:$A,"REFPM10")+SUMIFS('PM10'!H:H,'PM10'!$B:$B,$A26,'PM10'!$A:$A,"RESPM10")+SUMIFS('PM10'!H:H,'PM10'!$B:$B,$A26,'PM10'!$A:$A,"RSSPM10")+SUMIFS('PM10'!H:H,'PM10'!$B:$B,$A26,'PM10'!$A:$A,"TRNPM10")</f>
        <v>1588.9204789880723</v>
      </c>
      <c r="H26" s="15">
        <f>SUMIFS('PM10'!I:I,'PM10'!$B:$B,$A26,'PM10'!$A:$A,"BIOEPM10")+SUMIFS('PM10'!I:I,'PM10'!$B:$B,$A26,'PM10'!$A:$A,"COMPM10")+SUMIFS('PM10'!I:I,'PM10'!$B:$B,$A26,'PM10'!$A:$A,"ELCPM10")+SUMIFS('PM10'!I:I,'PM10'!$B:$B,$A26,'PM10'!$A:$A,"ETHPM10")+SUMIFS('PM10'!I:I,'PM10'!$B:$B,$A26,'PM10'!$A:$A,"INDPM10")+SUMIFS('PM10'!I:I,'PM10'!$B:$B,$A26,'PM10'!$A:$A,"REFPM10")+SUMIFS('PM10'!I:I,'PM10'!$B:$B,$A26,'PM10'!$A:$A,"RESPM10")+SUMIFS('PM10'!I:I,'PM10'!$B:$B,$A26,'PM10'!$A:$A,"RSSPM10")+SUMIFS('PM10'!I:I,'PM10'!$B:$B,$A26,'PM10'!$A:$A,"TRNPM10")</f>
        <v>1577.720955681646</v>
      </c>
      <c r="I26" s="15">
        <f>SUMIFS('PM10'!J:J,'PM10'!$B:$B,$A26,'PM10'!$A:$A,"BIOEPM10")+SUMIFS('PM10'!J:J,'PM10'!$B:$B,$A26,'PM10'!$A:$A,"COMPM10")+SUMIFS('PM10'!J:J,'PM10'!$B:$B,$A26,'PM10'!$A:$A,"ELCPM10")+SUMIFS('PM10'!J:J,'PM10'!$B:$B,$A26,'PM10'!$A:$A,"ETHPM10")+SUMIFS('PM10'!J:J,'PM10'!$B:$B,$A26,'PM10'!$A:$A,"INDPM10")+SUMIFS('PM10'!J:J,'PM10'!$B:$B,$A26,'PM10'!$A:$A,"REFPM10")+SUMIFS('PM10'!J:J,'PM10'!$B:$B,$A26,'PM10'!$A:$A,"RESPM10")+SUMIFS('PM10'!J:J,'PM10'!$B:$B,$A26,'PM10'!$A:$A,"RSSPM10")+SUMIFS('PM10'!J:J,'PM10'!$B:$B,$A26,'PM10'!$A:$A,"TRNPM10")</f>
        <v>1683.0934599177642</v>
      </c>
      <c r="J26" s="15">
        <f>SUMIFS('PM10'!K:K,'PM10'!$B:$B,$A26,'PM10'!$A:$A,"BIOEPM10")+SUMIFS('PM10'!K:K,'PM10'!$B:$B,$A26,'PM10'!$A:$A,"COMPM10")+SUMIFS('PM10'!K:K,'PM10'!$B:$B,$A26,'PM10'!$A:$A,"ELCPM10")+SUMIFS('PM10'!K:K,'PM10'!$B:$B,$A26,'PM10'!$A:$A,"ETHPM10")+SUMIFS('PM10'!K:K,'PM10'!$B:$B,$A26,'PM10'!$A:$A,"INDPM10")+SUMIFS('PM10'!K:K,'PM10'!$B:$B,$A26,'PM10'!$A:$A,"REFPM10")+SUMIFS('PM10'!K:K,'PM10'!$B:$B,$A26,'PM10'!$A:$A,"RESPM10")+SUMIFS('PM10'!K:K,'PM10'!$B:$B,$A26,'PM10'!$A:$A,"RSSPM10")+SUMIFS('PM10'!K:K,'PM10'!$B:$B,$A26,'PM10'!$A:$A,"TRNPM10")</f>
        <v>1662.3509158760401</v>
      </c>
      <c r="K26" s="15">
        <f>SUMIFS('PM10'!L:L,'PM10'!$B:$B,$A26,'PM10'!$A:$A,"BIOEPM10")+SUMIFS('PM10'!L:L,'PM10'!$B:$B,$A26,'PM10'!$A:$A,"COMPM10")+SUMIFS('PM10'!L:L,'PM10'!$B:$B,$A26,'PM10'!$A:$A,"ELCPM10")+SUMIFS('PM10'!L:L,'PM10'!$B:$B,$A26,'PM10'!$A:$A,"ETHPM10")+SUMIFS('PM10'!L:L,'PM10'!$B:$B,$A26,'PM10'!$A:$A,"INDPM10")+SUMIFS('PM10'!L:L,'PM10'!$B:$B,$A26,'PM10'!$A:$A,"REFPM10")+SUMIFS('PM10'!L:L,'PM10'!$B:$B,$A26,'PM10'!$A:$A,"RESPM10")+SUMIFS('PM10'!L:L,'PM10'!$B:$B,$A26,'PM10'!$A:$A,"RSSPM10")+SUMIFS('PM10'!L:L,'PM10'!$B:$B,$A26,'PM10'!$A:$A,"TRNPM10")</f>
        <v>1484.443240153543</v>
      </c>
    </row>
    <row r="27" spans="1:11" x14ac:dyDescent="0.25">
      <c r="A27" s="2" t="s">
        <v>25</v>
      </c>
      <c r="B27" s="15">
        <f>SUMIFS('PM10'!C:C,'PM10'!$B:$B,$A27,'PM10'!$A:$A,"BIOEPM10")+SUMIFS('PM10'!C:C,'PM10'!$B:$B,$A27,'PM10'!$A:$A,"COMPM10")+SUMIFS('PM10'!C:C,'PM10'!$B:$B,$A27,'PM10'!$A:$A,"ELCPM10")+SUMIFS('PM10'!C:C,'PM10'!$B:$B,$A27,'PM10'!$A:$A,"ETHPM10")+SUMIFS('PM10'!C:C,'PM10'!$B:$B,$A27,'PM10'!$A:$A,"INDPM10")+SUMIFS('PM10'!C:C,'PM10'!$B:$B,$A27,'PM10'!$A:$A,"REFPM10")+SUMIFS('PM10'!C:C,'PM10'!$B:$B,$A27,'PM10'!$A:$A,"RESPM10")+SUMIFS('PM10'!C:C,'PM10'!$B:$B,$A27,'PM10'!$A:$A,"RSSPM10")+SUMIFS('PM10'!C:C,'PM10'!$B:$B,$A27,'PM10'!$A:$A,"TRNPM10")</f>
        <v>4494.3515526316551</v>
      </c>
      <c r="C27" s="15">
        <f>SUMIFS('PM10'!D:D,'PM10'!$B:$B,$A27,'PM10'!$A:$A,"BIOEPM10")+SUMIFS('PM10'!D:D,'PM10'!$B:$B,$A27,'PM10'!$A:$A,"COMPM10")+SUMIFS('PM10'!D:D,'PM10'!$B:$B,$A27,'PM10'!$A:$A,"ELCPM10")+SUMIFS('PM10'!D:D,'PM10'!$B:$B,$A27,'PM10'!$A:$A,"ETHPM10")+SUMIFS('PM10'!D:D,'PM10'!$B:$B,$A27,'PM10'!$A:$A,"INDPM10")+SUMIFS('PM10'!D:D,'PM10'!$B:$B,$A27,'PM10'!$A:$A,"REFPM10")+SUMIFS('PM10'!D:D,'PM10'!$B:$B,$A27,'PM10'!$A:$A,"RESPM10")+SUMIFS('PM10'!D:D,'PM10'!$B:$B,$A27,'PM10'!$A:$A,"RSSPM10")+SUMIFS('PM10'!D:D,'PM10'!$B:$B,$A27,'PM10'!$A:$A,"TRNPM10")</f>
        <v>4295.3670481552417</v>
      </c>
      <c r="D27" s="15">
        <f>SUMIFS('PM10'!E:E,'PM10'!$B:$B,$A27,'PM10'!$A:$A,"BIOEPM10")+SUMIFS('PM10'!E:E,'PM10'!$B:$B,$A27,'PM10'!$A:$A,"COMPM10")+SUMIFS('PM10'!E:E,'PM10'!$B:$B,$A27,'PM10'!$A:$A,"ELCPM10")+SUMIFS('PM10'!E:E,'PM10'!$B:$B,$A27,'PM10'!$A:$A,"ETHPM10")+SUMIFS('PM10'!E:E,'PM10'!$B:$B,$A27,'PM10'!$A:$A,"INDPM10")+SUMIFS('PM10'!E:E,'PM10'!$B:$B,$A27,'PM10'!$A:$A,"REFPM10")+SUMIFS('PM10'!E:E,'PM10'!$B:$B,$A27,'PM10'!$A:$A,"RESPM10")+SUMIFS('PM10'!E:E,'PM10'!$B:$B,$A27,'PM10'!$A:$A,"RSSPM10")+SUMIFS('PM10'!E:E,'PM10'!$B:$B,$A27,'PM10'!$A:$A,"TRNPM10")</f>
        <v>3606.2914256212816</v>
      </c>
      <c r="E27" s="15">
        <f>SUMIFS('PM10'!F:F,'PM10'!$B:$B,$A27,'PM10'!$A:$A,"BIOEPM10")+SUMIFS('PM10'!F:F,'PM10'!$B:$B,$A27,'PM10'!$A:$A,"COMPM10")+SUMIFS('PM10'!F:F,'PM10'!$B:$B,$A27,'PM10'!$A:$A,"ELCPM10")+SUMIFS('PM10'!F:F,'PM10'!$B:$B,$A27,'PM10'!$A:$A,"ETHPM10")+SUMIFS('PM10'!F:F,'PM10'!$B:$B,$A27,'PM10'!$A:$A,"INDPM10")+SUMIFS('PM10'!F:F,'PM10'!$B:$B,$A27,'PM10'!$A:$A,"REFPM10")+SUMIFS('PM10'!F:F,'PM10'!$B:$B,$A27,'PM10'!$A:$A,"RESPM10")+SUMIFS('PM10'!F:F,'PM10'!$B:$B,$A27,'PM10'!$A:$A,"RSSPM10")+SUMIFS('PM10'!F:F,'PM10'!$B:$B,$A27,'PM10'!$A:$A,"TRNPM10")</f>
        <v>2846.8673094880201</v>
      </c>
      <c r="F27" s="15">
        <f>SUMIFS('PM10'!G:G,'PM10'!$B:$B,$A27,'PM10'!$A:$A,"BIOEPM10")+SUMIFS('PM10'!G:G,'PM10'!$B:$B,$A27,'PM10'!$A:$A,"COMPM10")+SUMIFS('PM10'!G:G,'PM10'!$B:$B,$A27,'PM10'!$A:$A,"ELCPM10")+SUMIFS('PM10'!G:G,'PM10'!$B:$B,$A27,'PM10'!$A:$A,"ETHPM10")+SUMIFS('PM10'!G:G,'PM10'!$B:$B,$A27,'PM10'!$A:$A,"INDPM10")+SUMIFS('PM10'!G:G,'PM10'!$B:$B,$A27,'PM10'!$A:$A,"REFPM10")+SUMIFS('PM10'!G:G,'PM10'!$B:$B,$A27,'PM10'!$A:$A,"RESPM10")+SUMIFS('PM10'!G:G,'PM10'!$B:$B,$A27,'PM10'!$A:$A,"RSSPM10")+SUMIFS('PM10'!G:G,'PM10'!$B:$B,$A27,'PM10'!$A:$A,"TRNPM10")</f>
        <v>1818.6882125859804</v>
      </c>
      <c r="G27" s="15">
        <f>SUMIFS('PM10'!H:H,'PM10'!$B:$B,$A27,'PM10'!$A:$A,"BIOEPM10")+SUMIFS('PM10'!H:H,'PM10'!$B:$B,$A27,'PM10'!$A:$A,"COMPM10")+SUMIFS('PM10'!H:H,'PM10'!$B:$B,$A27,'PM10'!$A:$A,"ELCPM10")+SUMIFS('PM10'!H:H,'PM10'!$B:$B,$A27,'PM10'!$A:$A,"ETHPM10")+SUMIFS('PM10'!H:H,'PM10'!$B:$B,$A27,'PM10'!$A:$A,"INDPM10")+SUMIFS('PM10'!H:H,'PM10'!$B:$B,$A27,'PM10'!$A:$A,"REFPM10")+SUMIFS('PM10'!H:H,'PM10'!$B:$B,$A27,'PM10'!$A:$A,"RESPM10")+SUMIFS('PM10'!H:H,'PM10'!$B:$B,$A27,'PM10'!$A:$A,"RSSPM10")+SUMIFS('PM10'!H:H,'PM10'!$B:$B,$A27,'PM10'!$A:$A,"TRNPM10")</f>
        <v>1586.4453071454054</v>
      </c>
      <c r="H27" s="15">
        <f>SUMIFS('PM10'!I:I,'PM10'!$B:$B,$A27,'PM10'!$A:$A,"BIOEPM10")+SUMIFS('PM10'!I:I,'PM10'!$B:$B,$A27,'PM10'!$A:$A,"COMPM10")+SUMIFS('PM10'!I:I,'PM10'!$B:$B,$A27,'PM10'!$A:$A,"ELCPM10")+SUMIFS('PM10'!I:I,'PM10'!$B:$B,$A27,'PM10'!$A:$A,"ETHPM10")+SUMIFS('PM10'!I:I,'PM10'!$B:$B,$A27,'PM10'!$A:$A,"INDPM10")+SUMIFS('PM10'!I:I,'PM10'!$B:$B,$A27,'PM10'!$A:$A,"REFPM10")+SUMIFS('PM10'!I:I,'PM10'!$B:$B,$A27,'PM10'!$A:$A,"RESPM10")+SUMIFS('PM10'!I:I,'PM10'!$B:$B,$A27,'PM10'!$A:$A,"RSSPM10")+SUMIFS('PM10'!I:I,'PM10'!$B:$B,$A27,'PM10'!$A:$A,"TRNPM10")</f>
        <v>1578.7990617405817</v>
      </c>
      <c r="I27" s="15">
        <f>SUMIFS('PM10'!J:J,'PM10'!$B:$B,$A27,'PM10'!$A:$A,"BIOEPM10")+SUMIFS('PM10'!J:J,'PM10'!$B:$B,$A27,'PM10'!$A:$A,"COMPM10")+SUMIFS('PM10'!J:J,'PM10'!$B:$B,$A27,'PM10'!$A:$A,"ELCPM10")+SUMIFS('PM10'!J:J,'PM10'!$B:$B,$A27,'PM10'!$A:$A,"ETHPM10")+SUMIFS('PM10'!J:J,'PM10'!$B:$B,$A27,'PM10'!$A:$A,"INDPM10")+SUMIFS('PM10'!J:J,'PM10'!$B:$B,$A27,'PM10'!$A:$A,"REFPM10")+SUMIFS('PM10'!J:J,'PM10'!$B:$B,$A27,'PM10'!$A:$A,"RESPM10")+SUMIFS('PM10'!J:J,'PM10'!$B:$B,$A27,'PM10'!$A:$A,"RSSPM10")+SUMIFS('PM10'!J:J,'PM10'!$B:$B,$A27,'PM10'!$A:$A,"TRNPM10")</f>
        <v>1682.5266714543384</v>
      </c>
      <c r="J27" s="15">
        <f>SUMIFS('PM10'!K:K,'PM10'!$B:$B,$A27,'PM10'!$A:$A,"BIOEPM10")+SUMIFS('PM10'!K:K,'PM10'!$B:$B,$A27,'PM10'!$A:$A,"COMPM10")+SUMIFS('PM10'!K:K,'PM10'!$B:$B,$A27,'PM10'!$A:$A,"ELCPM10")+SUMIFS('PM10'!K:K,'PM10'!$B:$B,$A27,'PM10'!$A:$A,"ETHPM10")+SUMIFS('PM10'!K:K,'PM10'!$B:$B,$A27,'PM10'!$A:$A,"INDPM10")+SUMIFS('PM10'!K:K,'PM10'!$B:$B,$A27,'PM10'!$A:$A,"REFPM10")+SUMIFS('PM10'!K:K,'PM10'!$B:$B,$A27,'PM10'!$A:$A,"RESPM10")+SUMIFS('PM10'!K:K,'PM10'!$B:$B,$A27,'PM10'!$A:$A,"RSSPM10")+SUMIFS('PM10'!K:K,'PM10'!$B:$B,$A27,'PM10'!$A:$A,"TRNPM10")</f>
        <v>1632.325753464881</v>
      </c>
      <c r="K27" s="15">
        <f>SUMIFS('PM10'!L:L,'PM10'!$B:$B,$A27,'PM10'!$A:$A,"BIOEPM10")+SUMIFS('PM10'!L:L,'PM10'!$B:$B,$A27,'PM10'!$A:$A,"COMPM10")+SUMIFS('PM10'!L:L,'PM10'!$B:$B,$A27,'PM10'!$A:$A,"ELCPM10")+SUMIFS('PM10'!L:L,'PM10'!$B:$B,$A27,'PM10'!$A:$A,"ETHPM10")+SUMIFS('PM10'!L:L,'PM10'!$B:$B,$A27,'PM10'!$A:$A,"INDPM10")+SUMIFS('PM10'!L:L,'PM10'!$B:$B,$A27,'PM10'!$A:$A,"REFPM10")+SUMIFS('PM10'!L:L,'PM10'!$B:$B,$A27,'PM10'!$A:$A,"RESPM10")+SUMIFS('PM10'!L:L,'PM10'!$B:$B,$A27,'PM10'!$A:$A,"RSSPM10")+SUMIFS('PM10'!L:L,'PM10'!$B:$B,$A27,'PM10'!$A:$A,"TRNPM10")</f>
        <v>1418.843151960227</v>
      </c>
    </row>
    <row r="28" spans="1:11" x14ac:dyDescent="0.25">
      <c r="A28" s="2" t="s">
        <v>164</v>
      </c>
      <c r="B28" s="15">
        <f>SUMIFS('PM10'!C:C,'PM10'!$B:$B,$A28,'PM10'!$A:$A,"BIOEPM10")+SUMIFS('PM10'!C:C,'PM10'!$B:$B,$A28,'PM10'!$A:$A,"COMPM10")+SUMIFS('PM10'!C:C,'PM10'!$B:$B,$A28,'PM10'!$A:$A,"ELCPM10")+SUMIFS('PM10'!C:C,'PM10'!$B:$B,$A28,'PM10'!$A:$A,"ETHPM10")+SUMIFS('PM10'!C:C,'PM10'!$B:$B,$A28,'PM10'!$A:$A,"INDPM10")+SUMIFS('PM10'!C:C,'PM10'!$B:$B,$A28,'PM10'!$A:$A,"REFPM10")+SUMIFS('PM10'!C:C,'PM10'!$B:$B,$A28,'PM10'!$A:$A,"RESPM10")+SUMIFS('PM10'!C:C,'PM10'!$B:$B,$A28,'PM10'!$A:$A,"RSSPM10")+SUMIFS('PM10'!C:C,'PM10'!$B:$B,$A28,'PM10'!$A:$A,"TRNPM10")</f>
        <v>4494.3134050938161</v>
      </c>
      <c r="C28" s="15">
        <f>SUMIFS('PM10'!D:D,'PM10'!$B:$B,$A28,'PM10'!$A:$A,"BIOEPM10")+SUMIFS('PM10'!D:D,'PM10'!$B:$B,$A28,'PM10'!$A:$A,"COMPM10")+SUMIFS('PM10'!D:D,'PM10'!$B:$B,$A28,'PM10'!$A:$A,"ELCPM10")+SUMIFS('PM10'!D:D,'PM10'!$B:$B,$A28,'PM10'!$A:$A,"ETHPM10")+SUMIFS('PM10'!D:D,'PM10'!$B:$B,$A28,'PM10'!$A:$A,"INDPM10")+SUMIFS('PM10'!D:D,'PM10'!$B:$B,$A28,'PM10'!$A:$A,"REFPM10")+SUMIFS('PM10'!D:D,'PM10'!$B:$B,$A28,'PM10'!$A:$A,"RESPM10")+SUMIFS('PM10'!D:D,'PM10'!$B:$B,$A28,'PM10'!$A:$A,"RSSPM10")+SUMIFS('PM10'!D:D,'PM10'!$B:$B,$A28,'PM10'!$A:$A,"TRNPM10")</f>
        <v>4295.362117693121</v>
      </c>
      <c r="D28" s="15">
        <f>SUMIFS('PM10'!E:E,'PM10'!$B:$B,$A28,'PM10'!$A:$A,"BIOEPM10")+SUMIFS('PM10'!E:E,'PM10'!$B:$B,$A28,'PM10'!$A:$A,"COMPM10")+SUMIFS('PM10'!E:E,'PM10'!$B:$B,$A28,'PM10'!$A:$A,"ELCPM10")+SUMIFS('PM10'!E:E,'PM10'!$B:$B,$A28,'PM10'!$A:$A,"ETHPM10")+SUMIFS('PM10'!E:E,'PM10'!$B:$B,$A28,'PM10'!$A:$A,"INDPM10")+SUMIFS('PM10'!E:E,'PM10'!$B:$B,$A28,'PM10'!$A:$A,"REFPM10")+SUMIFS('PM10'!E:E,'PM10'!$B:$B,$A28,'PM10'!$A:$A,"RESPM10")+SUMIFS('PM10'!E:E,'PM10'!$B:$B,$A28,'PM10'!$A:$A,"RSSPM10")+SUMIFS('PM10'!E:E,'PM10'!$B:$B,$A28,'PM10'!$A:$A,"TRNPM10")</f>
        <v>3609.5273682735196</v>
      </c>
      <c r="E28" s="15">
        <f>SUMIFS('PM10'!F:F,'PM10'!$B:$B,$A28,'PM10'!$A:$A,"BIOEPM10")+SUMIFS('PM10'!F:F,'PM10'!$B:$B,$A28,'PM10'!$A:$A,"COMPM10")+SUMIFS('PM10'!F:F,'PM10'!$B:$B,$A28,'PM10'!$A:$A,"ELCPM10")+SUMIFS('PM10'!F:F,'PM10'!$B:$B,$A28,'PM10'!$A:$A,"ETHPM10")+SUMIFS('PM10'!F:F,'PM10'!$B:$B,$A28,'PM10'!$A:$A,"INDPM10")+SUMIFS('PM10'!F:F,'PM10'!$B:$B,$A28,'PM10'!$A:$A,"REFPM10")+SUMIFS('PM10'!F:F,'PM10'!$B:$B,$A28,'PM10'!$A:$A,"RESPM10")+SUMIFS('PM10'!F:F,'PM10'!$B:$B,$A28,'PM10'!$A:$A,"RSSPM10")+SUMIFS('PM10'!F:F,'PM10'!$B:$B,$A28,'PM10'!$A:$A,"TRNPM10")</f>
        <v>2851.6059679692848</v>
      </c>
      <c r="F28" s="15">
        <f>SUMIFS('PM10'!G:G,'PM10'!$B:$B,$A28,'PM10'!$A:$A,"BIOEPM10")+SUMIFS('PM10'!G:G,'PM10'!$B:$B,$A28,'PM10'!$A:$A,"COMPM10")+SUMIFS('PM10'!G:G,'PM10'!$B:$B,$A28,'PM10'!$A:$A,"ELCPM10")+SUMIFS('PM10'!G:G,'PM10'!$B:$B,$A28,'PM10'!$A:$A,"ETHPM10")+SUMIFS('PM10'!G:G,'PM10'!$B:$B,$A28,'PM10'!$A:$A,"INDPM10")+SUMIFS('PM10'!G:G,'PM10'!$B:$B,$A28,'PM10'!$A:$A,"REFPM10")+SUMIFS('PM10'!G:G,'PM10'!$B:$B,$A28,'PM10'!$A:$A,"RESPM10")+SUMIFS('PM10'!G:G,'PM10'!$B:$B,$A28,'PM10'!$A:$A,"RSSPM10")+SUMIFS('PM10'!G:G,'PM10'!$B:$B,$A28,'PM10'!$A:$A,"TRNPM10")</f>
        <v>1818.214513810201</v>
      </c>
      <c r="G28" s="15">
        <f>SUMIFS('PM10'!H:H,'PM10'!$B:$B,$A28,'PM10'!$A:$A,"BIOEPM10")+SUMIFS('PM10'!H:H,'PM10'!$B:$B,$A28,'PM10'!$A:$A,"COMPM10")+SUMIFS('PM10'!H:H,'PM10'!$B:$B,$A28,'PM10'!$A:$A,"ELCPM10")+SUMIFS('PM10'!H:H,'PM10'!$B:$B,$A28,'PM10'!$A:$A,"ETHPM10")+SUMIFS('PM10'!H:H,'PM10'!$B:$B,$A28,'PM10'!$A:$A,"INDPM10")+SUMIFS('PM10'!H:H,'PM10'!$B:$B,$A28,'PM10'!$A:$A,"REFPM10")+SUMIFS('PM10'!H:H,'PM10'!$B:$B,$A28,'PM10'!$A:$A,"RESPM10")+SUMIFS('PM10'!H:H,'PM10'!$B:$B,$A28,'PM10'!$A:$A,"RSSPM10")+SUMIFS('PM10'!H:H,'PM10'!$B:$B,$A28,'PM10'!$A:$A,"TRNPM10")</f>
        <v>1586.8432181745873</v>
      </c>
      <c r="H28" s="15">
        <f>SUMIFS('PM10'!I:I,'PM10'!$B:$B,$A28,'PM10'!$A:$A,"BIOEPM10")+SUMIFS('PM10'!I:I,'PM10'!$B:$B,$A28,'PM10'!$A:$A,"COMPM10")+SUMIFS('PM10'!I:I,'PM10'!$B:$B,$A28,'PM10'!$A:$A,"ELCPM10")+SUMIFS('PM10'!I:I,'PM10'!$B:$B,$A28,'PM10'!$A:$A,"ETHPM10")+SUMIFS('PM10'!I:I,'PM10'!$B:$B,$A28,'PM10'!$A:$A,"INDPM10")+SUMIFS('PM10'!I:I,'PM10'!$B:$B,$A28,'PM10'!$A:$A,"REFPM10")+SUMIFS('PM10'!I:I,'PM10'!$B:$B,$A28,'PM10'!$A:$A,"RESPM10")+SUMIFS('PM10'!I:I,'PM10'!$B:$B,$A28,'PM10'!$A:$A,"RSSPM10")+SUMIFS('PM10'!I:I,'PM10'!$B:$B,$A28,'PM10'!$A:$A,"TRNPM10")</f>
        <v>1572.7096759771628</v>
      </c>
      <c r="I28" s="15">
        <f>SUMIFS('PM10'!J:J,'PM10'!$B:$B,$A28,'PM10'!$A:$A,"BIOEPM10")+SUMIFS('PM10'!J:J,'PM10'!$B:$B,$A28,'PM10'!$A:$A,"COMPM10")+SUMIFS('PM10'!J:J,'PM10'!$B:$B,$A28,'PM10'!$A:$A,"ELCPM10")+SUMIFS('PM10'!J:J,'PM10'!$B:$B,$A28,'PM10'!$A:$A,"ETHPM10")+SUMIFS('PM10'!J:J,'PM10'!$B:$B,$A28,'PM10'!$A:$A,"INDPM10")+SUMIFS('PM10'!J:J,'PM10'!$B:$B,$A28,'PM10'!$A:$A,"REFPM10")+SUMIFS('PM10'!J:J,'PM10'!$B:$B,$A28,'PM10'!$A:$A,"RESPM10")+SUMIFS('PM10'!J:J,'PM10'!$B:$B,$A28,'PM10'!$A:$A,"RSSPM10")+SUMIFS('PM10'!J:J,'PM10'!$B:$B,$A28,'PM10'!$A:$A,"TRNPM10")</f>
        <v>1675.7679590425516</v>
      </c>
      <c r="J28" s="15">
        <f>SUMIFS('PM10'!K:K,'PM10'!$B:$B,$A28,'PM10'!$A:$A,"BIOEPM10")+SUMIFS('PM10'!K:K,'PM10'!$B:$B,$A28,'PM10'!$A:$A,"COMPM10")+SUMIFS('PM10'!K:K,'PM10'!$B:$B,$A28,'PM10'!$A:$A,"ELCPM10")+SUMIFS('PM10'!K:K,'PM10'!$B:$B,$A28,'PM10'!$A:$A,"ETHPM10")+SUMIFS('PM10'!K:K,'PM10'!$B:$B,$A28,'PM10'!$A:$A,"INDPM10")+SUMIFS('PM10'!K:K,'PM10'!$B:$B,$A28,'PM10'!$A:$A,"REFPM10")+SUMIFS('PM10'!K:K,'PM10'!$B:$B,$A28,'PM10'!$A:$A,"RESPM10")+SUMIFS('PM10'!K:K,'PM10'!$B:$B,$A28,'PM10'!$A:$A,"RSSPM10")+SUMIFS('PM10'!K:K,'PM10'!$B:$B,$A28,'PM10'!$A:$A,"TRNPM10")</f>
        <v>1630.154044879921</v>
      </c>
      <c r="K28" s="15">
        <f>SUMIFS('PM10'!L:L,'PM10'!$B:$B,$A28,'PM10'!$A:$A,"BIOEPM10")+SUMIFS('PM10'!L:L,'PM10'!$B:$B,$A28,'PM10'!$A:$A,"COMPM10")+SUMIFS('PM10'!L:L,'PM10'!$B:$B,$A28,'PM10'!$A:$A,"ELCPM10")+SUMIFS('PM10'!L:L,'PM10'!$B:$B,$A28,'PM10'!$A:$A,"ETHPM10")+SUMIFS('PM10'!L:L,'PM10'!$B:$B,$A28,'PM10'!$A:$A,"INDPM10")+SUMIFS('PM10'!L:L,'PM10'!$B:$B,$A28,'PM10'!$A:$A,"REFPM10")+SUMIFS('PM10'!L:L,'PM10'!$B:$B,$A28,'PM10'!$A:$A,"RESPM10")+SUMIFS('PM10'!L:L,'PM10'!$B:$B,$A28,'PM10'!$A:$A,"RSSPM10")+SUMIFS('PM10'!L:L,'PM10'!$B:$B,$A28,'PM10'!$A:$A,"TRNPM10")</f>
        <v>1415.9533508038396</v>
      </c>
    </row>
    <row r="29" spans="1:11" x14ac:dyDescent="0.25">
      <c r="A29" s="2" t="s">
        <v>176</v>
      </c>
      <c r="B29" s="15">
        <f>SUMIFS('PM10'!C:C,'PM10'!$B:$B,$A29,'PM10'!$A:$A,"BIOEPM10")+SUMIFS('PM10'!C:C,'PM10'!$B:$B,$A29,'PM10'!$A:$A,"COMPM10")+SUMIFS('PM10'!C:C,'PM10'!$B:$B,$A29,'PM10'!$A:$A,"ELCPM10")+SUMIFS('PM10'!C:C,'PM10'!$B:$B,$A29,'PM10'!$A:$A,"ETHPM10")+SUMIFS('PM10'!C:C,'PM10'!$B:$B,$A29,'PM10'!$A:$A,"INDPM10")+SUMIFS('PM10'!C:C,'PM10'!$B:$B,$A29,'PM10'!$A:$A,"REFPM10")+SUMIFS('PM10'!C:C,'PM10'!$B:$B,$A29,'PM10'!$A:$A,"RESPM10")+SUMIFS('PM10'!C:C,'PM10'!$B:$B,$A29,'PM10'!$A:$A,"RSSPM10")+SUMIFS('PM10'!C:C,'PM10'!$B:$B,$A29,'PM10'!$A:$A,"TRNPM10")</f>
        <v>4494.2517627242505</v>
      </c>
      <c r="C29" s="15">
        <f>SUMIFS('PM10'!D:D,'PM10'!$B:$B,$A29,'PM10'!$A:$A,"BIOEPM10")+SUMIFS('PM10'!D:D,'PM10'!$B:$B,$A29,'PM10'!$A:$A,"COMPM10")+SUMIFS('PM10'!D:D,'PM10'!$B:$B,$A29,'PM10'!$A:$A,"ELCPM10")+SUMIFS('PM10'!D:D,'PM10'!$B:$B,$A29,'PM10'!$A:$A,"ETHPM10")+SUMIFS('PM10'!D:D,'PM10'!$B:$B,$A29,'PM10'!$A:$A,"INDPM10")+SUMIFS('PM10'!D:D,'PM10'!$B:$B,$A29,'PM10'!$A:$A,"REFPM10")+SUMIFS('PM10'!D:D,'PM10'!$B:$B,$A29,'PM10'!$A:$A,"RESPM10")+SUMIFS('PM10'!D:D,'PM10'!$B:$B,$A29,'PM10'!$A:$A,"RSSPM10")+SUMIFS('PM10'!D:D,'PM10'!$B:$B,$A29,'PM10'!$A:$A,"TRNPM10")</f>
        <v>4295.4161848158665</v>
      </c>
      <c r="D29" s="15">
        <f>SUMIFS('PM10'!E:E,'PM10'!$B:$B,$A29,'PM10'!$A:$A,"BIOEPM10")+SUMIFS('PM10'!E:E,'PM10'!$B:$B,$A29,'PM10'!$A:$A,"COMPM10")+SUMIFS('PM10'!E:E,'PM10'!$B:$B,$A29,'PM10'!$A:$A,"ELCPM10")+SUMIFS('PM10'!E:E,'PM10'!$B:$B,$A29,'PM10'!$A:$A,"ETHPM10")+SUMIFS('PM10'!E:E,'PM10'!$B:$B,$A29,'PM10'!$A:$A,"INDPM10")+SUMIFS('PM10'!E:E,'PM10'!$B:$B,$A29,'PM10'!$A:$A,"REFPM10")+SUMIFS('PM10'!E:E,'PM10'!$B:$B,$A29,'PM10'!$A:$A,"RESPM10")+SUMIFS('PM10'!E:E,'PM10'!$B:$B,$A29,'PM10'!$A:$A,"RSSPM10")+SUMIFS('PM10'!E:E,'PM10'!$B:$B,$A29,'PM10'!$A:$A,"TRNPM10")</f>
        <v>3608.5314043374474</v>
      </c>
      <c r="E29" s="15">
        <f>SUMIFS('PM10'!F:F,'PM10'!$B:$B,$A29,'PM10'!$A:$A,"BIOEPM10")+SUMIFS('PM10'!F:F,'PM10'!$B:$B,$A29,'PM10'!$A:$A,"COMPM10")+SUMIFS('PM10'!F:F,'PM10'!$B:$B,$A29,'PM10'!$A:$A,"ELCPM10")+SUMIFS('PM10'!F:F,'PM10'!$B:$B,$A29,'PM10'!$A:$A,"ETHPM10")+SUMIFS('PM10'!F:F,'PM10'!$B:$B,$A29,'PM10'!$A:$A,"INDPM10")+SUMIFS('PM10'!F:F,'PM10'!$B:$B,$A29,'PM10'!$A:$A,"REFPM10")+SUMIFS('PM10'!F:F,'PM10'!$B:$B,$A29,'PM10'!$A:$A,"RESPM10")+SUMIFS('PM10'!F:F,'PM10'!$B:$B,$A29,'PM10'!$A:$A,"RSSPM10")+SUMIFS('PM10'!F:F,'PM10'!$B:$B,$A29,'PM10'!$A:$A,"TRNPM10")</f>
        <v>2848.8485123932451</v>
      </c>
      <c r="F29" s="15">
        <f>SUMIFS('PM10'!G:G,'PM10'!$B:$B,$A29,'PM10'!$A:$A,"BIOEPM10")+SUMIFS('PM10'!G:G,'PM10'!$B:$B,$A29,'PM10'!$A:$A,"COMPM10")+SUMIFS('PM10'!G:G,'PM10'!$B:$B,$A29,'PM10'!$A:$A,"ELCPM10")+SUMIFS('PM10'!G:G,'PM10'!$B:$B,$A29,'PM10'!$A:$A,"ETHPM10")+SUMIFS('PM10'!G:G,'PM10'!$B:$B,$A29,'PM10'!$A:$A,"INDPM10")+SUMIFS('PM10'!G:G,'PM10'!$B:$B,$A29,'PM10'!$A:$A,"REFPM10")+SUMIFS('PM10'!G:G,'PM10'!$B:$B,$A29,'PM10'!$A:$A,"RESPM10")+SUMIFS('PM10'!G:G,'PM10'!$B:$B,$A29,'PM10'!$A:$A,"RSSPM10")+SUMIFS('PM10'!G:G,'PM10'!$B:$B,$A29,'PM10'!$A:$A,"TRNPM10")</f>
        <v>1818.7539055379825</v>
      </c>
      <c r="G29" s="15">
        <f>SUMIFS('PM10'!H:H,'PM10'!$B:$B,$A29,'PM10'!$A:$A,"BIOEPM10")+SUMIFS('PM10'!H:H,'PM10'!$B:$B,$A29,'PM10'!$A:$A,"COMPM10")+SUMIFS('PM10'!H:H,'PM10'!$B:$B,$A29,'PM10'!$A:$A,"ELCPM10")+SUMIFS('PM10'!H:H,'PM10'!$B:$B,$A29,'PM10'!$A:$A,"ETHPM10")+SUMIFS('PM10'!H:H,'PM10'!$B:$B,$A29,'PM10'!$A:$A,"INDPM10")+SUMIFS('PM10'!H:H,'PM10'!$B:$B,$A29,'PM10'!$A:$A,"REFPM10")+SUMIFS('PM10'!H:H,'PM10'!$B:$B,$A29,'PM10'!$A:$A,"RESPM10")+SUMIFS('PM10'!H:H,'PM10'!$B:$B,$A29,'PM10'!$A:$A,"RSSPM10")+SUMIFS('PM10'!H:H,'PM10'!$B:$B,$A29,'PM10'!$A:$A,"TRNPM10")</f>
        <v>1591.6277416454002</v>
      </c>
      <c r="H29" s="15">
        <f>SUMIFS('PM10'!I:I,'PM10'!$B:$B,$A29,'PM10'!$A:$A,"BIOEPM10")+SUMIFS('PM10'!I:I,'PM10'!$B:$B,$A29,'PM10'!$A:$A,"COMPM10")+SUMIFS('PM10'!I:I,'PM10'!$B:$B,$A29,'PM10'!$A:$A,"ELCPM10")+SUMIFS('PM10'!I:I,'PM10'!$B:$B,$A29,'PM10'!$A:$A,"ETHPM10")+SUMIFS('PM10'!I:I,'PM10'!$B:$B,$A29,'PM10'!$A:$A,"INDPM10")+SUMIFS('PM10'!I:I,'PM10'!$B:$B,$A29,'PM10'!$A:$A,"REFPM10")+SUMIFS('PM10'!I:I,'PM10'!$B:$B,$A29,'PM10'!$A:$A,"RESPM10")+SUMIFS('PM10'!I:I,'PM10'!$B:$B,$A29,'PM10'!$A:$A,"RSSPM10")+SUMIFS('PM10'!I:I,'PM10'!$B:$B,$A29,'PM10'!$A:$A,"TRNPM10")</f>
        <v>1580.8717457310458</v>
      </c>
      <c r="I29" s="15">
        <f>SUMIFS('PM10'!J:J,'PM10'!$B:$B,$A29,'PM10'!$A:$A,"BIOEPM10")+SUMIFS('PM10'!J:J,'PM10'!$B:$B,$A29,'PM10'!$A:$A,"COMPM10")+SUMIFS('PM10'!J:J,'PM10'!$B:$B,$A29,'PM10'!$A:$A,"ELCPM10")+SUMIFS('PM10'!J:J,'PM10'!$B:$B,$A29,'PM10'!$A:$A,"ETHPM10")+SUMIFS('PM10'!J:J,'PM10'!$B:$B,$A29,'PM10'!$A:$A,"INDPM10")+SUMIFS('PM10'!J:J,'PM10'!$B:$B,$A29,'PM10'!$A:$A,"REFPM10")+SUMIFS('PM10'!J:J,'PM10'!$B:$B,$A29,'PM10'!$A:$A,"RESPM10")+SUMIFS('PM10'!J:J,'PM10'!$B:$B,$A29,'PM10'!$A:$A,"RSSPM10")+SUMIFS('PM10'!J:J,'PM10'!$B:$B,$A29,'PM10'!$A:$A,"TRNPM10")</f>
        <v>1689.6772128207224</v>
      </c>
      <c r="J29" s="15">
        <f>SUMIFS('PM10'!K:K,'PM10'!$B:$B,$A29,'PM10'!$A:$A,"BIOEPM10")+SUMIFS('PM10'!K:K,'PM10'!$B:$B,$A29,'PM10'!$A:$A,"COMPM10")+SUMIFS('PM10'!K:K,'PM10'!$B:$B,$A29,'PM10'!$A:$A,"ELCPM10")+SUMIFS('PM10'!K:K,'PM10'!$B:$B,$A29,'PM10'!$A:$A,"ETHPM10")+SUMIFS('PM10'!K:K,'PM10'!$B:$B,$A29,'PM10'!$A:$A,"INDPM10")+SUMIFS('PM10'!K:K,'PM10'!$B:$B,$A29,'PM10'!$A:$A,"REFPM10")+SUMIFS('PM10'!K:K,'PM10'!$B:$B,$A29,'PM10'!$A:$A,"RESPM10")+SUMIFS('PM10'!K:K,'PM10'!$B:$B,$A29,'PM10'!$A:$A,"RSSPM10")+SUMIFS('PM10'!K:K,'PM10'!$B:$B,$A29,'PM10'!$A:$A,"TRNPM10")</f>
        <v>1641.0200135450991</v>
      </c>
      <c r="K29" s="15">
        <f>SUMIFS('PM10'!L:L,'PM10'!$B:$B,$A29,'PM10'!$A:$A,"BIOEPM10")+SUMIFS('PM10'!L:L,'PM10'!$B:$B,$A29,'PM10'!$A:$A,"COMPM10")+SUMIFS('PM10'!L:L,'PM10'!$B:$B,$A29,'PM10'!$A:$A,"ELCPM10")+SUMIFS('PM10'!L:L,'PM10'!$B:$B,$A29,'PM10'!$A:$A,"ETHPM10")+SUMIFS('PM10'!L:L,'PM10'!$B:$B,$A29,'PM10'!$A:$A,"INDPM10")+SUMIFS('PM10'!L:L,'PM10'!$B:$B,$A29,'PM10'!$A:$A,"REFPM10")+SUMIFS('PM10'!L:L,'PM10'!$B:$B,$A29,'PM10'!$A:$A,"RESPM10")+SUMIFS('PM10'!L:L,'PM10'!$B:$B,$A29,'PM10'!$A:$A,"RSSPM10")+SUMIFS('PM10'!L:L,'PM10'!$B:$B,$A29,'PM10'!$A:$A,"TRNPM10")</f>
        <v>1442.6063607652884</v>
      </c>
    </row>
    <row r="30" spans="1:11" x14ac:dyDescent="0.25">
      <c r="A30" s="2" t="s">
        <v>28</v>
      </c>
      <c r="B30" s="15">
        <f>SUMIFS('PM10'!C:C,'PM10'!$B:$B,$A30,'PM10'!$A:$A,"BIOEPM10")+SUMIFS('PM10'!C:C,'PM10'!$B:$B,$A30,'PM10'!$A:$A,"COMPM10")+SUMIFS('PM10'!C:C,'PM10'!$B:$B,$A30,'PM10'!$A:$A,"ELCPM10")+SUMIFS('PM10'!C:C,'PM10'!$B:$B,$A30,'PM10'!$A:$A,"ETHPM10")+SUMIFS('PM10'!C:C,'PM10'!$B:$B,$A30,'PM10'!$A:$A,"INDPM10")+SUMIFS('PM10'!C:C,'PM10'!$B:$B,$A30,'PM10'!$A:$A,"REFPM10")+SUMIFS('PM10'!C:C,'PM10'!$B:$B,$A30,'PM10'!$A:$A,"RESPM10")+SUMIFS('PM10'!C:C,'PM10'!$B:$B,$A30,'PM10'!$A:$A,"RSSPM10")+SUMIFS('PM10'!C:C,'PM10'!$B:$B,$A30,'PM10'!$A:$A,"TRNPM10")</f>
        <v>4494.3133933150702</v>
      </c>
      <c r="C30" s="15">
        <f>SUMIFS('PM10'!D:D,'PM10'!$B:$B,$A30,'PM10'!$A:$A,"BIOEPM10")+SUMIFS('PM10'!D:D,'PM10'!$B:$B,$A30,'PM10'!$A:$A,"COMPM10")+SUMIFS('PM10'!D:D,'PM10'!$B:$B,$A30,'PM10'!$A:$A,"ELCPM10")+SUMIFS('PM10'!D:D,'PM10'!$B:$B,$A30,'PM10'!$A:$A,"ETHPM10")+SUMIFS('PM10'!D:D,'PM10'!$B:$B,$A30,'PM10'!$A:$A,"INDPM10")+SUMIFS('PM10'!D:D,'PM10'!$B:$B,$A30,'PM10'!$A:$A,"REFPM10")+SUMIFS('PM10'!D:D,'PM10'!$B:$B,$A30,'PM10'!$A:$A,"RESPM10")+SUMIFS('PM10'!D:D,'PM10'!$B:$B,$A30,'PM10'!$A:$A,"RSSPM10")+SUMIFS('PM10'!D:D,'PM10'!$B:$B,$A30,'PM10'!$A:$A,"TRNPM10")</f>
        <v>4295.3630705196856</v>
      </c>
      <c r="D30" s="15">
        <f>SUMIFS('PM10'!E:E,'PM10'!$B:$B,$A30,'PM10'!$A:$A,"BIOEPM10")+SUMIFS('PM10'!E:E,'PM10'!$B:$B,$A30,'PM10'!$A:$A,"COMPM10")+SUMIFS('PM10'!E:E,'PM10'!$B:$B,$A30,'PM10'!$A:$A,"ELCPM10")+SUMIFS('PM10'!E:E,'PM10'!$B:$B,$A30,'PM10'!$A:$A,"ETHPM10")+SUMIFS('PM10'!E:E,'PM10'!$B:$B,$A30,'PM10'!$A:$A,"INDPM10")+SUMIFS('PM10'!E:E,'PM10'!$B:$B,$A30,'PM10'!$A:$A,"REFPM10")+SUMIFS('PM10'!E:E,'PM10'!$B:$B,$A30,'PM10'!$A:$A,"RESPM10")+SUMIFS('PM10'!E:E,'PM10'!$B:$B,$A30,'PM10'!$A:$A,"RSSPM10")+SUMIFS('PM10'!E:E,'PM10'!$B:$B,$A30,'PM10'!$A:$A,"TRNPM10")</f>
        <v>3606.4593936564424</v>
      </c>
      <c r="E30" s="15">
        <f>SUMIFS('PM10'!F:F,'PM10'!$B:$B,$A30,'PM10'!$A:$A,"BIOEPM10")+SUMIFS('PM10'!F:F,'PM10'!$B:$B,$A30,'PM10'!$A:$A,"COMPM10")+SUMIFS('PM10'!F:F,'PM10'!$B:$B,$A30,'PM10'!$A:$A,"ELCPM10")+SUMIFS('PM10'!F:F,'PM10'!$B:$B,$A30,'PM10'!$A:$A,"ETHPM10")+SUMIFS('PM10'!F:F,'PM10'!$B:$B,$A30,'PM10'!$A:$A,"INDPM10")+SUMIFS('PM10'!F:F,'PM10'!$B:$B,$A30,'PM10'!$A:$A,"REFPM10")+SUMIFS('PM10'!F:F,'PM10'!$B:$B,$A30,'PM10'!$A:$A,"RESPM10")+SUMIFS('PM10'!F:F,'PM10'!$B:$B,$A30,'PM10'!$A:$A,"RSSPM10")+SUMIFS('PM10'!F:F,'PM10'!$B:$B,$A30,'PM10'!$A:$A,"TRNPM10")</f>
        <v>2847.7082027962419</v>
      </c>
      <c r="F30" s="15">
        <f>SUMIFS('PM10'!G:G,'PM10'!$B:$B,$A30,'PM10'!$A:$A,"BIOEPM10")+SUMIFS('PM10'!G:G,'PM10'!$B:$B,$A30,'PM10'!$A:$A,"COMPM10")+SUMIFS('PM10'!G:G,'PM10'!$B:$B,$A30,'PM10'!$A:$A,"ELCPM10")+SUMIFS('PM10'!G:G,'PM10'!$B:$B,$A30,'PM10'!$A:$A,"ETHPM10")+SUMIFS('PM10'!G:G,'PM10'!$B:$B,$A30,'PM10'!$A:$A,"INDPM10")+SUMIFS('PM10'!G:G,'PM10'!$B:$B,$A30,'PM10'!$A:$A,"REFPM10")+SUMIFS('PM10'!G:G,'PM10'!$B:$B,$A30,'PM10'!$A:$A,"RESPM10")+SUMIFS('PM10'!G:G,'PM10'!$B:$B,$A30,'PM10'!$A:$A,"RSSPM10")+SUMIFS('PM10'!G:G,'PM10'!$B:$B,$A30,'PM10'!$A:$A,"TRNPM10")</f>
        <v>1818.8501838414916</v>
      </c>
      <c r="G30" s="15">
        <f>SUMIFS('PM10'!H:H,'PM10'!$B:$B,$A30,'PM10'!$A:$A,"BIOEPM10")+SUMIFS('PM10'!H:H,'PM10'!$B:$B,$A30,'PM10'!$A:$A,"COMPM10")+SUMIFS('PM10'!H:H,'PM10'!$B:$B,$A30,'PM10'!$A:$A,"ELCPM10")+SUMIFS('PM10'!H:H,'PM10'!$B:$B,$A30,'PM10'!$A:$A,"ETHPM10")+SUMIFS('PM10'!H:H,'PM10'!$B:$B,$A30,'PM10'!$A:$A,"INDPM10")+SUMIFS('PM10'!H:H,'PM10'!$B:$B,$A30,'PM10'!$A:$A,"REFPM10")+SUMIFS('PM10'!H:H,'PM10'!$B:$B,$A30,'PM10'!$A:$A,"RESPM10")+SUMIFS('PM10'!H:H,'PM10'!$B:$B,$A30,'PM10'!$A:$A,"RSSPM10")+SUMIFS('PM10'!H:H,'PM10'!$B:$B,$A30,'PM10'!$A:$A,"TRNPM10")</f>
        <v>1588.0021722637262</v>
      </c>
      <c r="H30" s="15">
        <f>SUMIFS('PM10'!I:I,'PM10'!$B:$B,$A30,'PM10'!$A:$A,"BIOEPM10")+SUMIFS('PM10'!I:I,'PM10'!$B:$B,$A30,'PM10'!$A:$A,"COMPM10")+SUMIFS('PM10'!I:I,'PM10'!$B:$B,$A30,'PM10'!$A:$A,"ELCPM10")+SUMIFS('PM10'!I:I,'PM10'!$B:$B,$A30,'PM10'!$A:$A,"ETHPM10")+SUMIFS('PM10'!I:I,'PM10'!$B:$B,$A30,'PM10'!$A:$A,"INDPM10")+SUMIFS('PM10'!I:I,'PM10'!$B:$B,$A30,'PM10'!$A:$A,"REFPM10")+SUMIFS('PM10'!I:I,'PM10'!$B:$B,$A30,'PM10'!$A:$A,"RESPM10")+SUMIFS('PM10'!I:I,'PM10'!$B:$B,$A30,'PM10'!$A:$A,"RSSPM10")+SUMIFS('PM10'!I:I,'PM10'!$B:$B,$A30,'PM10'!$A:$A,"TRNPM10")</f>
        <v>1572.0856603982184</v>
      </c>
      <c r="I30" s="15">
        <f>SUMIFS('PM10'!J:J,'PM10'!$B:$B,$A30,'PM10'!$A:$A,"BIOEPM10")+SUMIFS('PM10'!J:J,'PM10'!$B:$B,$A30,'PM10'!$A:$A,"COMPM10")+SUMIFS('PM10'!J:J,'PM10'!$B:$B,$A30,'PM10'!$A:$A,"ELCPM10")+SUMIFS('PM10'!J:J,'PM10'!$B:$B,$A30,'PM10'!$A:$A,"ETHPM10")+SUMIFS('PM10'!J:J,'PM10'!$B:$B,$A30,'PM10'!$A:$A,"INDPM10")+SUMIFS('PM10'!J:J,'PM10'!$B:$B,$A30,'PM10'!$A:$A,"REFPM10")+SUMIFS('PM10'!J:J,'PM10'!$B:$B,$A30,'PM10'!$A:$A,"RESPM10")+SUMIFS('PM10'!J:J,'PM10'!$B:$B,$A30,'PM10'!$A:$A,"RSSPM10")+SUMIFS('PM10'!J:J,'PM10'!$B:$B,$A30,'PM10'!$A:$A,"TRNPM10")</f>
        <v>1674.851975351535</v>
      </c>
      <c r="J30" s="15">
        <f>SUMIFS('PM10'!K:K,'PM10'!$B:$B,$A30,'PM10'!$A:$A,"BIOEPM10")+SUMIFS('PM10'!K:K,'PM10'!$B:$B,$A30,'PM10'!$A:$A,"COMPM10")+SUMIFS('PM10'!K:K,'PM10'!$B:$B,$A30,'PM10'!$A:$A,"ELCPM10")+SUMIFS('PM10'!K:K,'PM10'!$B:$B,$A30,'PM10'!$A:$A,"ETHPM10")+SUMIFS('PM10'!K:K,'PM10'!$B:$B,$A30,'PM10'!$A:$A,"INDPM10")+SUMIFS('PM10'!K:K,'PM10'!$B:$B,$A30,'PM10'!$A:$A,"REFPM10")+SUMIFS('PM10'!K:K,'PM10'!$B:$B,$A30,'PM10'!$A:$A,"RESPM10")+SUMIFS('PM10'!K:K,'PM10'!$B:$B,$A30,'PM10'!$A:$A,"RSSPM10")+SUMIFS('PM10'!K:K,'PM10'!$B:$B,$A30,'PM10'!$A:$A,"TRNPM10")</f>
        <v>1628.0394300076459</v>
      </c>
      <c r="K30" s="15">
        <f>SUMIFS('PM10'!L:L,'PM10'!$B:$B,$A30,'PM10'!$A:$A,"BIOEPM10")+SUMIFS('PM10'!L:L,'PM10'!$B:$B,$A30,'PM10'!$A:$A,"COMPM10")+SUMIFS('PM10'!L:L,'PM10'!$B:$B,$A30,'PM10'!$A:$A,"ELCPM10")+SUMIFS('PM10'!L:L,'PM10'!$B:$B,$A30,'PM10'!$A:$A,"ETHPM10")+SUMIFS('PM10'!L:L,'PM10'!$B:$B,$A30,'PM10'!$A:$A,"INDPM10")+SUMIFS('PM10'!L:L,'PM10'!$B:$B,$A30,'PM10'!$A:$A,"REFPM10")+SUMIFS('PM10'!L:L,'PM10'!$B:$B,$A30,'PM10'!$A:$A,"RESPM10")+SUMIFS('PM10'!L:L,'PM10'!$B:$B,$A30,'PM10'!$A:$A,"RSSPM10")+SUMIFS('PM10'!L:L,'PM10'!$B:$B,$A30,'PM10'!$A:$A,"TRNPM10")</f>
        <v>1378.5903891828648</v>
      </c>
    </row>
    <row r="31" spans="1:11" x14ac:dyDescent="0.25">
      <c r="A31" s="2" t="s">
        <v>177</v>
      </c>
      <c r="B31" s="15">
        <f>SUMIFS('PM10'!C:C,'PM10'!$B:$B,$A31,'PM10'!$A:$A,"BIOEPM10")+SUMIFS('PM10'!C:C,'PM10'!$B:$B,$A31,'PM10'!$A:$A,"COMPM10")+SUMIFS('PM10'!C:C,'PM10'!$B:$B,$A31,'PM10'!$A:$A,"ELCPM10")+SUMIFS('PM10'!C:C,'PM10'!$B:$B,$A31,'PM10'!$A:$A,"ETHPM10")+SUMIFS('PM10'!C:C,'PM10'!$B:$B,$A31,'PM10'!$A:$A,"INDPM10")+SUMIFS('PM10'!C:C,'PM10'!$B:$B,$A31,'PM10'!$A:$A,"REFPM10")+SUMIFS('PM10'!C:C,'PM10'!$B:$B,$A31,'PM10'!$A:$A,"RESPM10")+SUMIFS('PM10'!C:C,'PM10'!$B:$B,$A31,'PM10'!$A:$A,"RSSPM10")+SUMIFS('PM10'!C:C,'PM10'!$B:$B,$A31,'PM10'!$A:$A,"TRNPM10")</f>
        <v>4494.3134039997276</v>
      </c>
      <c r="C31" s="15">
        <f>SUMIFS('PM10'!D:D,'PM10'!$B:$B,$A31,'PM10'!$A:$A,"BIOEPM10")+SUMIFS('PM10'!D:D,'PM10'!$B:$B,$A31,'PM10'!$A:$A,"COMPM10")+SUMIFS('PM10'!D:D,'PM10'!$B:$B,$A31,'PM10'!$A:$A,"ELCPM10")+SUMIFS('PM10'!D:D,'PM10'!$B:$B,$A31,'PM10'!$A:$A,"ETHPM10")+SUMIFS('PM10'!D:D,'PM10'!$B:$B,$A31,'PM10'!$A:$A,"INDPM10")+SUMIFS('PM10'!D:D,'PM10'!$B:$B,$A31,'PM10'!$A:$A,"REFPM10")+SUMIFS('PM10'!D:D,'PM10'!$B:$B,$A31,'PM10'!$A:$A,"RESPM10")+SUMIFS('PM10'!D:D,'PM10'!$B:$B,$A31,'PM10'!$A:$A,"RSSPM10")+SUMIFS('PM10'!D:D,'PM10'!$B:$B,$A31,'PM10'!$A:$A,"TRNPM10")</f>
        <v>4295.3629633120017</v>
      </c>
      <c r="D31" s="15">
        <f>SUMIFS('PM10'!E:E,'PM10'!$B:$B,$A31,'PM10'!$A:$A,"BIOEPM10")+SUMIFS('PM10'!E:E,'PM10'!$B:$B,$A31,'PM10'!$A:$A,"COMPM10")+SUMIFS('PM10'!E:E,'PM10'!$B:$B,$A31,'PM10'!$A:$A,"ELCPM10")+SUMIFS('PM10'!E:E,'PM10'!$B:$B,$A31,'PM10'!$A:$A,"ETHPM10")+SUMIFS('PM10'!E:E,'PM10'!$B:$B,$A31,'PM10'!$A:$A,"INDPM10")+SUMIFS('PM10'!E:E,'PM10'!$B:$B,$A31,'PM10'!$A:$A,"REFPM10")+SUMIFS('PM10'!E:E,'PM10'!$B:$B,$A31,'PM10'!$A:$A,"RESPM10")+SUMIFS('PM10'!E:E,'PM10'!$B:$B,$A31,'PM10'!$A:$A,"RSSPM10")+SUMIFS('PM10'!E:E,'PM10'!$B:$B,$A31,'PM10'!$A:$A,"TRNPM10")</f>
        <v>3609.5144091674192</v>
      </c>
      <c r="E31" s="15">
        <f>SUMIFS('PM10'!F:F,'PM10'!$B:$B,$A31,'PM10'!$A:$A,"BIOEPM10")+SUMIFS('PM10'!F:F,'PM10'!$B:$B,$A31,'PM10'!$A:$A,"COMPM10")+SUMIFS('PM10'!F:F,'PM10'!$B:$B,$A31,'PM10'!$A:$A,"ELCPM10")+SUMIFS('PM10'!F:F,'PM10'!$B:$B,$A31,'PM10'!$A:$A,"ETHPM10")+SUMIFS('PM10'!F:F,'PM10'!$B:$B,$A31,'PM10'!$A:$A,"INDPM10")+SUMIFS('PM10'!F:F,'PM10'!$B:$B,$A31,'PM10'!$A:$A,"REFPM10")+SUMIFS('PM10'!F:F,'PM10'!$B:$B,$A31,'PM10'!$A:$A,"RESPM10")+SUMIFS('PM10'!F:F,'PM10'!$B:$B,$A31,'PM10'!$A:$A,"RSSPM10")+SUMIFS('PM10'!F:F,'PM10'!$B:$B,$A31,'PM10'!$A:$A,"TRNPM10")</f>
        <v>2851.3560492175689</v>
      </c>
      <c r="F31" s="15">
        <f>SUMIFS('PM10'!G:G,'PM10'!$B:$B,$A31,'PM10'!$A:$A,"BIOEPM10")+SUMIFS('PM10'!G:G,'PM10'!$B:$B,$A31,'PM10'!$A:$A,"COMPM10")+SUMIFS('PM10'!G:G,'PM10'!$B:$B,$A31,'PM10'!$A:$A,"ELCPM10")+SUMIFS('PM10'!G:G,'PM10'!$B:$B,$A31,'PM10'!$A:$A,"ETHPM10")+SUMIFS('PM10'!G:G,'PM10'!$B:$B,$A31,'PM10'!$A:$A,"INDPM10")+SUMIFS('PM10'!G:G,'PM10'!$B:$B,$A31,'PM10'!$A:$A,"REFPM10")+SUMIFS('PM10'!G:G,'PM10'!$B:$B,$A31,'PM10'!$A:$A,"RESPM10")+SUMIFS('PM10'!G:G,'PM10'!$B:$B,$A31,'PM10'!$A:$A,"RSSPM10")+SUMIFS('PM10'!G:G,'PM10'!$B:$B,$A31,'PM10'!$A:$A,"TRNPM10")</f>
        <v>1820.6511981991389</v>
      </c>
      <c r="G31" s="15">
        <f>SUMIFS('PM10'!H:H,'PM10'!$B:$B,$A31,'PM10'!$A:$A,"BIOEPM10")+SUMIFS('PM10'!H:H,'PM10'!$B:$B,$A31,'PM10'!$A:$A,"COMPM10")+SUMIFS('PM10'!H:H,'PM10'!$B:$B,$A31,'PM10'!$A:$A,"ELCPM10")+SUMIFS('PM10'!H:H,'PM10'!$B:$B,$A31,'PM10'!$A:$A,"ETHPM10")+SUMIFS('PM10'!H:H,'PM10'!$B:$B,$A31,'PM10'!$A:$A,"INDPM10")+SUMIFS('PM10'!H:H,'PM10'!$B:$B,$A31,'PM10'!$A:$A,"REFPM10")+SUMIFS('PM10'!H:H,'PM10'!$B:$B,$A31,'PM10'!$A:$A,"RESPM10")+SUMIFS('PM10'!H:H,'PM10'!$B:$B,$A31,'PM10'!$A:$A,"RSSPM10")+SUMIFS('PM10'!H:H,'PM10'!$B:$B,$A31,'PM10'!$A:$A,"TRNPM10")</f>
        <v>1586.3281821852147</v>
      </c>
      <c r="H31" s="15">
        <f>SUMIFS('PM10'!I:I,'PM10'!$B:$B,$A31,'PM10'!$A:$A,"BIOEPM10")+SUMIFS('PM10'!I:I,'PM10'!$B:$B,$A31,'PM10'!$A:$A,"COMPM10")+SUMIFS('PM10'!I:I,'PM10'!$B:$B,$A31,'PM10'!$A:$A,"ELCPM10")+SUMIFS('PM10'!I:I,'PM10'!$B:$B,$A31,'PM10'!$A:$A,"ETHPM10")+SUMIFS('PM10'!I:I,'PM10'!$B:$B,$A31,'PM10'!$A:$A,"INDPM10")+SUMIFS('PM10'!I:I,'PM10'!$B:$B,$A31,'PM10'!$A:$A,"REFPM10")+SUMIFS('PM10'!I:I,'PM10'!$B:$B,$A31,'PM10'!$A:$A,"RESPM10")+SUMIFS('PM10'!I:I,'PM10'!$B:$B,$A31,'PM10'!$A:$A,"RSSPM10")+SUMIFS('PM10'!I:I,'PM10'!$B:$B,$A31,'PM10'!$A:$A,"TRNPM10")</f>
        <v>1572.2367883494296</v>
      </c>
      <c r="I31" s="15">
        <f>SUMIFS('PM10'!J:J,'PM10'!$B:$B,$A31,'PM10'!$A:$A,"BIOEPM10")+SUMIFS('PM10'!J:J,'PM10'!$B:$B,$A31,'PM10'!$A:$A,"COMPM10")+SUMIFS('PM10'!J:J,'PM10'!$B:$B,$A31,'PM10'!$A:$A,"ELCPM10")+SUMIFS('PM10'!J:J,'PM10'!$B:$B,$A31,'PM10'!$A:$A,"ETHPM10")+SUMIFS('PM10'!J:J,'PM10'!$B:$B,$A31,'PM10'!$A:$A,"INDPM10")+SUMIFS('PM10'!J:J,'PM10'!$B:$B,$A31,'PM10'!$A:$A,"REFPM10")+SUMIFS('PM10'!J:J,'PM10'!$B:$B,$A31,'PM10'!$A:$A,"RESPM10")+SUMIFS('PM10'!J:J,'PM10'!$B:$B,$A31,'PM10'!$A:$A,"RSSPM10")+SUMIFS('PM10'!J:J,'PM10'!$B:$B,$A31,'PM10'!$A:$A,"TRNPM10")</f>
        <v>1675.5807486815029</v>
      </c>
      <c r="J31" s="15">
        <f>SUMIFS('PM10'!K:K,'PM10'!$B:$B,$A31,'PM10'!$A:$A,"BIOEPM10")+SUMIFS('PM10'!K:K,'PM10'!$B:$B,$A31,'PM10'!$A:$A,"COMPM10")+SUMIFS('PM10'!K:K,'PM10'!$B:$B,$A31,'PM10'!$A:$A,"ELCPM10")+SUMIFS('PM10'!K:K,'PM10'!$B:$B,$A31,'PM10'!$A:$A,"ETHPM10")+SUMIFS('PM10'!K:K,'PM10'!$B:$B,$A31,'PM10'!$A:$A,"INDPM10")+SUMIFS('PM10'!K:K,'PM10'!$B:$B,$A31,'PM10'!$A:$A,"REFPM10")+SUMIFS('PM10'!K:K,'PM10'!$B:$B,$A31,'PM10'!$A:$A,"RESPM10")+SUMIFS('PM10'!K:K,'PM10'!$B:$B,$A31,'PM10'!$A:$A,"RSSPM10")+SUMIFS('PM10'!K:K,'PM10'!$B:$B,$A31,'PM10'!$A:$A,"TRNPM10")</f>
        <v>1634.3391783986258</v>
      </c>
      <c r="K31" s="15">
        <f>SUMIFS('PM10'!L:L,'PM10'!$B:$B,$A31,'PM10'!$A:$A,"BIOEPM10")+SUMIFS('PM10'!L:L,'PM10'!$B:$B,$A31,'PM10'!$A:$A,"COMPM10")+SUMIFS('PM10'!L:L,'PM10'!$B:$B,$A31,'PM10'!$A:$A,"ELCPM10")+SUMIFS('PM10'!L:L,'PM10'!$B:$B,$A31,'PM10'!$A:$A,"ETHPM10")+SUMIFS('PM10'!L:L,'PM10'!$B:$B,$A31,'PM10'!$A:$A,"INDPM10")+SUMIFS('PM10'!L:L,'PM10'!$B:$B,$A31,'PM10'!$A:$A,"REFPM10")+SUMIFS('PM10'!L:L,'PM10'!$B:$B,$A31,'PM10'!$A:$A,"RESPM10")+SUMIFS('PM10'!L:L,'PM10'!$B:$B,$A31,'PM10'!$A:$A,"RSSPM10")+SUMIFS('PM10'!L:L,'PM10'!$B:$B,$A31,'PM10'!$A:$A,"TRNPM10")</f>
        <v>1414.4742969873716</v>
      </c>
    </row>
    <row r="32" spans="1:11" x14ac:dyDescent="0.25">
      <c r="A32" s="2" t="s">
        <v>178</v>
      </c>
      <c r="B32" s="15">
        <f>SUMIFS('PM10'!C:C,'PM10'!$B:$B,$A32,'PM10'!$A:$A,"BIOEPM10")+SUMIFS('PM10'!C:C,'PM10'!$B:$B,$A32,'PM10'!$A:$A,"COMPM10")+SUMIFS('PM10'!C:C,'PM10'!$B:$B,$A32,'PM10'!$A:$A,"ELCPM10")+SUMIFS('PM10'!C:C,'PM10'!$B:$B,$A32,'PM10'!$A:$A,"ETHPM10")+SUMIFS('PM10'!C:C,'PM10'!$B:$B,$A32,'PM10'!$A:$A,"INDPM10")+SUMIFS('PM10'!C:C,'PM10'!$B:$B,$A32,'PM10'!$A:$A,"REFPM10")+SUMIFS('PM10'!C:C,'PM10'!$B:$B,$A32,'PM10'!$A:$A,"RESPM10")+SUMIFS('PM10'!C:C,'PM10'!$B:$B,$A32,'PM10'!$A:$A,"RSSPM10")+SUMIFS('PM10'!C:C,'PM10'!$B:$B,$A32,'PM10'!$A:$A,"TRNPM10")</f>
        <v>4494.2517627242405</v>
      </c>
      <c r="C32" s="15">
        <f>SUMIFS('PM10'!D:D,'PM10'!$B:$B,$A32,'PM10'!$A:$A,"BIOEPM10")+SUMIFS('PM10'!D:D,'PM10'!$B:$B,$A32,'PM10'!$A:$A,"COMPM10")+SUMIFS('PM10'!D:D,'PM10'!$B:$B,$A32,'PM10'!$A:$A,"ELCPM10")+SUMIFS('PM10'!D:D,'PM10'!$B:$B,$A32,'PM10'!$A:$A,"ETHPM10")+SUMIFS('PM10'!D:D,'PM10'!$B:$B,$A32,'PM10'!$A:$A,"INDPM10")+SUMIFS('PM10'!D:D,'PM10'!$B:$B,$A32,'PM10'!$A:$A,"REFPM10")+SUMIFS('PM10'!D:D,'PM10'!$B:$B,$A32,'PM10'!$A:$A,"RESPM10")+SUMIFS('PM10'!D:D,'PM10'!$B:$B,$A32,'PM10'!$A:$A,"RSSPM10")+SUMIFS('PM10'!D:D,'PM10'!$B:$B,$A32,'PM10'!$A:$A,"TRNPM10")</f>
        <v>4295.3372996066964</v>
      </c>
      <c r="D32" s="15">
        <f>SUMIFS('PM10'!E:E,'PM10'!$B:$B,$A32,'PM10'!$A:$A,"BIOEPM10")+SUMIFS('PM10'!E:E,'PM10'!$B:$B,$A32,'PM10'!$A:$A,"COMPM10")+SUMIFS('PM10'!E:E,'PM10'!$B:$B,$A32,'PM10'!$A:$A,"ELCPM10")+SUMIFS('PM10'!E:E,'PM10'!$B:$B,$A32,'PM10'!$A:$A,"ETHPM10")+SUMIFS('PM10'!E:E,'PM10'!$B:$B,$A32,'PM10'!$A:$A,"INDPM10")+SUMIFS('PM10'!E:E,'PM10'!$B:$B,$A32,'PM10'!$A:$A,"REFPM10")+SUMIFS('PM10'!E:E,'PM10'!$B:$B,$A32,'PM10'!$A:$A,"RESPM10")+SUMIFS('PM10'!E:E,'PM10'!$B:$B,$A32,'PM10'!$A:$A,"RSSPM10")+SUMIFS('PM10'!E:E,'PM10'!$B:$B,$A32,'PM10'!$A:$A,"TRNPM10")</f>
        <v>3606.4231415806098</v>
      </c>
      <c r="E32" s="15">
        <f>SUMIFS('PM10'!F:F,'PM10'!$B:$B,$A32,'PM10'!$A:$A,"BIOEPM10")+SUMIFS('PM10'!F:F,'PM10'!$B:$B,$A32,'PM10'!$A:$A,"COMPM10")+SUMIFS('PM10'!F:F,'PM10'!$B:$B,$A32,'PM10'!$A:$A,"ELCPM10")+SUMIFS('PM10'!F:F,'PM10'!$B:$B,$A32,'PM10'!$A:$A,"ETHPM10")+SUMIFS('PM10'!F:F,'PM10'!$B:$B,$A32,'PM10'!$A:$A,"INDPM10")+SUMIFS('PM10'!F:F,'PM10'!$B:$B,$A32,'PM10'!$A:$A,"REFPM10")+SUMIFS('PM10'!F:F,'PM10'!$B:$B,$A32,'PM10'!$A:$A,"RESPM10")+SUMIFS('PM10'!F:F,'PM10'!$B:$B,$A32,'PM10'!$A:$A,"RSSPM10")+SUMIFS('PM10'!F:F,'PM10'!$B:$B,$A32,'PM10'!$A:$A,"TRNPM10")</f>
        <v>2850.0777216314136</v>
      </c>
      <c r="F32" s="15">
        <f>SUMIFS('PM10'!G:G,'PM10'!$B:$B,$A32,'PM10'!$A:$A,"BIOEPM10")+SUMIFS('PM10'!G:G,'PM10'!$B:$B,$A32,'PM10'!$A:$A,"COMPM10")+SUMIFS('PM10'!G:G,'PM10'!$B:$B,$A32,'PM10'!$A:$A,"ELCPM10")+SUMIFS('PM10'!G:G,'PM10'!$B:$B,$A32,'PM10'!$A:$A,"ETHPM10")+SUMIFS('PM10'!G:G,'PM10'!$B:$B,$A32,'PM10'!$A:$A,"INDPM10")+SUMIFS('PM10'!G:G,'PM10'!$B:$B,$A32,'PM10'!$A:$A,"REFPM10")+SUMIFS('PM10'!G:G,'PM10'!$B:$B,$A32,'PM10'!$A:$A,"RESPM10")+SUMIFS('PM10'!G:G,'PM10'!$B:$B,$A32,'PM10'!$A:$A,"RSSPM10")+SUMIFS('PM10'!G:G,'PM10'!$B:$B,$A32,'PM10'!$A:$A,"TRNPM10")</f>
        <v>1818.8518947828638</v>
      </c>
      <c r="G32" s="15">
        <f>SUMIFS('PM10'!H:H,'PM10'!$B:$B,$A32,'PM10'!$A:$A,"BIOEPM10")+SUMIFS('PM10'!H:H,'PM10'!$B:$B,$A32,'PM10'!$A:$A,"COMPM10")+SUMIFS('PM10'!H:H,'PM10'!$B:$B,$A32,'PM10'!$A:$A,"ELCPM10")+SUMIFS('PM10'!H:H,'PM10'!$B:$B,$A32,'PM10'!$A:$A,"ETHPM10")+SUMIFS('PM10'!H:H,'PM10'!$B:$B,$A32,'PM10'!$A:$A,"INDPM10")+SUMIFS('PM10'!H:H,'PM10'!$B:$B,$A32,'PM10'!$A:$A,"REFPM10")+SUMIFS('PM10'!H:H,'PM10'!$B:$B,$A32,'PM10'!$A:$A,"RESPM10")+SUMIFS('PM10'!H:H,'PM10'!$B:$B,$A32,'PM10'!$A:$A,"RSSPM10")+SUMIFS('PM10'!H:H,'PM10'!$B:$B,$A32,'PM10'!$A:$A,"TRNPM10")</f>
        <v>1588.8056908916051</v>
      </c>
      <c r="H32" s="15">
        <f>SUMIFS('PM10'!I:I,'PM10'!$B:$B,$A32,'PM10'!$A:$A,"BIOEPM10")+SUMIFS('PM10'!I:I,'PM10'!$B:$B,$A32,'PM10'!$A:$A,"COMPM10")+SUMIFS('PM10'!I:I,'PM10'!$B:$B,$A32,'PM10'!$A:$A,"ELCPM10")+SUMIFS('PM10'!I:I,'PM10'!$B:$B,$A32,'PM10'!$A:$A,"ETHPM10")+SUMIFS('PM10'!I:I,'PM10'!$B:$B,$A32,'PM10'!$A:$A,"INDPM10")+SUMIFS('PM10'!I:I,'PM10'!$B:$B,$A32,'PM10'!$A:$A,"REFPM10")+SUMIFS('PM10'!I:I,'PM10'!$B:$B,$A32,'PM10'!$A:$A,"RESPM10")+SUMIFS('PM10'!I:I,'PM10'!$B:$B,$A32,'PM10'!$A:$A,"RSSPM10")+SUMIFS('PM10'!I:I,'PM10'!$B:$B,$A32,'PM10'!$A:$A,"TRNPM10")</f>
        <v>1577.6066352778121</v>
      </c>
      <c r="I32" s="15">
        <f>SUMIFS('PM10'!J:J,'PM10'!$B:$B,$A32,'PM10'!$A:$A,"BIOEPM10")+SUMIFS('PM10'!J:J,'PM10'!$B:$B,$A32,'PM10'!$A:$A,"COMPM10")+SUMIFS('PM10'!J:J,'PM10'!$B:$B,$A32,'PM10'!$A:$A,"ELCPM10")+SUMIFS('PM10'!J:J,'PM10'!$B:$B,$A32,'PM10'!$A:$A,"ETHPM10")+SUMIFS('PM10'!J:J,'PM10'!$B:$B,$A32,'PM10'!$A:$A,"INDPM10")+SUMIFS('PM10'!J:J,'PM10'!$B:$B,$A32,'PM10'!$A:$A,"REFPM10")+SUMIFS('PM10'!J:J,'PM10'!$B:$B,$A32,'PM10'!$A:$A,"RESPM10")+SUMIFS('PM10'!J:J,'PM10'!$B:$B,$A32,'PM10'!$A:$A,"RSSPM10")+SUMIFS('PM10'!J:J,'PM10'!$B:$B,$A32,'PM10'!$A:$A,"TRNPM10")</f>
        <v>1683.0934599178108</v>
      </c>
      <c r="J32" s="15">
        <f>SUMIFS('PM10'!K:K,'PM10'!$B:$B,$A32,'PM10'!$A:$A,"BIOEPM10")+SUMIFS('PM10'!K:K,'PM10'!$B:$B,$A32,'PM10'!$A:$A,"COMPM10")+SUMIFS('PM10'!K:K,'PM10'!$B:$B,$A32,'PM10'!$A:$A,"ELCPM10")+SUMIFS('PM10'!K:K,'PM10'!$B:$B,$A32,'PM10'!$A:$A,"ETHPM10")+SUMIFS('PM10'!K:K,'PM10'!$B:$B,$A32,'PM10'!$A:$A,"INDPM10")+SUMIFS('PM10'!K:K,'PM10'!$B:$B,$A32,'PM10'!$A:$A,"REFPM10")+SUMIFS('PM10'!K:K,'PM10'!$B:$B,$A32,'PM10'!$A:$A,"RESPM10")+SUMIFS('PM10'!K:K,'PM10'!$B:$B,$A32,'PM10'!$A:$A,"RSSPM10")+SUMIFS('PM10'!K:K,'PM10'!$B:$B,$A32,'PM10'!$A:$A,"TRNPM10")</f>
        <v>1662.3509158760987</v>
      </c>
      <c r="K32" s="15">
        <f>SUMIFS('PM10'!L:L,'PM10'!$B:$B,$A32,'PM10'!$A:$A,"BIOEPM10")+SUMIFS('PM10'!L:L,'PM10'!$B:$B,$A32,'PM10'!$A:$A,"COMPM10")+SUMIFS('PM10'!L:L,'PM10'!$B:$B,$A32,'PM10'!$A:$A,"ELCPM10")+SUMIFS('PM10'!L:L,'PM10'!$B:$B,$A32,'PM10'!$A:$A,"ETHPM10")+SUMIFS('PM10'!L:L,'PM10'!$B:$B,$A32,'PM10'!$A:$A,"INDPM10")+SUMIFS('PM10'!L:L,'PM10'!$B:$B,$A32,'PM10'!$A:$A,"REFPM10")+SUMIFS('PM10'!L:L,'PM10'!$B:$B,$A32,'PM10'!$A:$A,"RESPM10")+SUMIFS('PM10'!L:L,'PM10'!$B:$B,$A32,'PM10'!$A:$A,"RSSPM10")+SUMIFS('PM10'!L:L,'PM10'!$B:$B,$A32,'PM10'!$A:$A,"TRNPM10")</f>
        <v>1484.4432401535496</v>
      </c>
    </row>
    <row r="33" spans="1:11" x14ac:dyDescent="0.25">
      <c r="A33" s="2" t="s">
        <v>31</v>
      </c>
      <c r="B33" s="15">
        <f>SUMIFS('PM10'!C:C,'PM10'!$B:$B,$A33,'PM10'!$A:$A,"BIOEPM10")+SUMIFS('PM10'!C:C,'PM10'!$B:$B,$A33,'PM10'!$A:$A,"COMPM10")+SUMIFS('PM10'!C:C,'PM10'!$B:$B,$A33,'PM10'!$A:$A,"ELCPM10")+SUMIFS('PM10'!C:C,'PM10'!$B:$B,$A33,'PM10'!$A:$A,"ETHPM10")+SUMIFS('PM10'!C:C,'PM10'!$B:$B,$A33,'PM10'!$A:$A,"INDPM10")+SUMIFS('PM10'!C:C,'PM10'!$B:$B,$A33,'PM10'!$A:$A,"REFPM10")+SUMIFS('PM10'!C:C,'PM10'!$B:$B,$A33,'PM10'!$A:$A,"RESPM10")+SUMIFS('PM10'!C:C,'PM10'!$B:$B,$A33,'PM10'!$A:$A,"RSSPM10")+SUMIFS('PM10'!C:C,'PM10'!$B:$B,$A33,'PM10'!$A:$A,"TRNPM10")</f>
        <v>4585.9635076680161</v>
      </c>
      <c r="C33" s="15">
        <f>SUMIFS('PM10'!D:D,'PM10'!$B:$B,$A33,'PM10'!$A:$A,"BIOEPM10")+SUMIFS('PM10'!D:D,'PM10'!$B:$B,$A33,'PM10'!$A:$A,"COMPM10")+SUMIFS('PM10'!D:D,'PM10'!$B:$B,$A33,'PM10'!$A:$A,"ELCPM10")+SUMIFS('PM10'!D:D,'PM10'!$B:$B,$A33,'PM10'!$A:$A,"ETHPM10")+SUMIFS('PM10'!D:D,'PM10'!$B:$B,$A33,'PM10'!$A:$A,"INDPM10")+SUMIFS('PM10'!D:D,'PM10'!$B:$B,$A33,'PM10'!$A:$A,"REFPM10")+SUMIFS('PM10'!D:D,'PM10'!$B:$B,$A33,'PM10'!$A:$A,"RESPM10")+SUMIFS('PM10'!D:D,'PM10'!$B:$B,$A33,'PM10'!$A:$A,"RSSPM10")+SUMIFS('PM10'!D:D,'PM10'!$B:$B,$A33,'PM10'!$A:$A,"TRNPM10")</f>
        <v>4295.6107478791664</v>
      </c>
      <c r="D33" s="15">
        <f>SUMIFS('PM10'!E:E,'PM10'!$B:$B,$A33,'PM10'!$A:$A,"BIOEPM10")+SUMIFS('PM10'!E:E,'PM10'!$B:$B,$A33,'PM10'!$A:$A,"COMPM10")+SUMIFS('PM10'!E:E,'PM10'!$B:$B,$A33,'PM10'!$A:$A,"ELCPM10")+SUMIFS('PM10'!E:E,'PM10'!$B:$B,$A33,'PM10'!$A:$A,"ETHPM10")+SUMIFS('PM10'!E:E,'PM10'!$B:$B,$A33,'PM10'!$A:$A,"INDPM10")+SUMIFS('PM10'!E:E,'PM10'!$B:$B,$A33,'PM10'!$A:$A,"REFPM10")+SUMIFS('PM10'!E:E,'PM10'!$B:$B,$A33,'PM10'!$A:$A,"RESPM10")+SUMIFS('PM10'!E:E,'PM10'!$B:$B,$A33,'PM10'!$A:$A,"RSSPM10")+SUMIFS('PM10'!E:E,'PM10'!$B:$B,$A33,'PM10'!$A:$A,"TRNPM10")</f>
        <v>3611.8476907728123</v>
      </c>
      <c r="E33" s="15">
        <f>SUMIFS('PM10'!F:F,'PM10'!$B:$B,$A33,'PM10'!$A:$A,"BIOEPM10")+SUMIFS('PM10'!F:F,'PM10'!$B:$B,$A33,'PM10'!$A:$A,"COMPM10")+SUMIFS('PM10'!F:F,'PM10'!$B:$B,$A33,'PM10'!$A:$A,"ELCPM10")+SUMIFS('PM10'!F:F,'PM10'!$B:$B,$A33,'PM10'!$A:$A,"ETHPM10")+SUMIFS('PM10'!F:F,'PM10'!$B:$B,$A33,'PM10'!$A:$A,"INDPM10")+SUMIFS('PM10'!F:F,'PM10'!$B:$B,$A33,'PM10'!$A:$A,"REFPM10")+SUMIFS('PM10'!F:F,'PM10'!$B:$B,$A33,'PM10'!$A:$A,"RESPM10")+SUMIFS('PM10'!F:F,'PM10'!$B:$B,$A33,'PM10'!$A:$A,"RSSPM10")+SUMIFS('PM10'!F:F,'PM10'!$B:$B,$A33,'PM10'!$A:$A,"TRNPM10")</f>
        <v>2797.9302682217844</v>
      </c>
      <c r="F33" s="15">
        <f>SUMIFS('PM10'!G:G,'PM10'!$B:$B,$A33,'PM10'!$A:$A,"BIOEPM10")+SUMIFS('PM10'!G:G,'PM10'!$B:$B,$A33,'PM10'!$A:$A,"COMPM10")+SUMIFS('PM10'!G:G,'PM10'!$B:$B,$A33,'PM10'!$A:$A,"ELCPM10")+SUMIFS('PM10'!G:G,'PM10'!$B:$B,$A33,'PM10'!$A:$A,"ETHPM10")+SUMIFS('PM10'!G:G,'PM10'!$B:$B,$A33,'PM10'!$A:$A,"INDPM10")+SUMIFS('PM10'!G:G,'PM10'!$B:$B,$A33,'PM10'!$A:$A,"REFPM10")+SUMIFS('PM10'!G:G,'PM10'!$B:$B,$A33,'PM10'!$A:$A,"RESPM10")+SUMIFS('PM10'!G:G,'PM10'!$B:$B,$A33,'PM10'!$A:$A,"RSSPM10")+SUMIFS('PM10'!G:G,'PM10'!$B:$B,$A33,'PM10'!$A:$A,"TRNPM10")</f>
        <v>1798.8590641370067</v>
      </c>
      <c r="G33" s="15">
        <f>SUMIFS('PM10'!H:H,'PM10'!$B:$B,$A33,'PM10'!$A:$A,"BIOEPM10")+SUMIFS('PM10'!H:H,'PM10'!$B:$B,$A33,'PM10'!$A:$A,"COMPM10")+SUMIFS('PM10'!H:H,'PM10'!$B:$B,$A33,'PM10'!$A:$A,"ELCPM10")+SUMIFS('PM10'!H:H,'PM10'!$B:$B,$A33,'PM10'!$A:$A,"ETHPM10")+SUMIFS('PM10'!H:H,'PM10'!$B:$B,$A33,'PM10'!$A:$A,"INDPM10")+SUMIFS('PM10'!H:H,'PM10'!$B:$B,$A33,'PM10'!$A:$A,"REFPM10")+SUMIFS('PM10'!H:H,'PM10'!$B:$B,$A33,'PM10'!$A:$A,"RESPM10")+SUMIFS('PM10'!H:H,'PM10'!$B:$B,$A33,'PM10'!$A:$A,"RSSPM10")+SUMIFS('PM10'!H:H,'PM10'!$B:$B,$A33,'PM10'!$A:$A,"TRNPM10")</f>
        <v>1578.0354568961752</v>
      </c>
      <c r="H33" s="15">
        <f>SUMIFS('PM10'!I:I,'PM10'!$B:$B,$A33,'PM10'!$A:$A,"BIOEPM10")+SUMIFS('PM10'!I:I,'PM10'!$B:$B,$A33,'PM10'!$A:$A,"COMPM10")+SUMIFS('PM10'!I:I,'PM10'!$B:$B,$A33,'PM10'!$A:$A,"ELCPM10")+SUMIFS('PM10'!I:I,'PM10'!$B:$B,$A33,'PM10'!$A:$A,"ETHPM10")+SUMIFS('PM10'!I:I,'PM10'!$B:$B,$A33,'PM10'!$A:$A,"INDPM10")+SUMIFS('PM10'!I:I,'PM10'!$B:$B,$A33,'PM10'!$A:$A,"REFPM10")+SUMIFS('PM10'!I:I,'PM10'!$B:$B,$A33,'PM10'!$A:$A,"RESPM10")+SUMIFS('PM10'!I:I,'PM10'!$B:$B,$A33,'PM10'!$A:$A,"RSSPM10")+SUMIFS('PM10'!I:I,'PM10'!$B:$B,$A33,'PM10'!$A:$A,"TRNPM10")</f>
        <v>1570.6673549882112</v>
      </c>
      <c r="I33" s="15">
        <f>SUMIFS('PM10'!J:J,'PM10'!$B:$B,$A33,'PM10'!$A:$A,"BIOEPM10")+SUMIFS('PM10'!J:J,'PM10'!$B:$B,$A33,'PM10'!$A:$A,"COMPM10")+SUMIFS('PM10'!J:J,'PM10'!$B:$B,$A33,'PM10'!$A:$A,"ELCPM10")+SUMIFS('PM10'!J:J,'PM10'!$B:$B,$A33,'PM10'!$A:$A,"ETHPM10")+SUMIFS('PM10'!J:J,'PM10'!$B:$B,$A33,'PM10'!$A:$A,"INDPM10")+SUMIFS('PM10'!J:J,'PM10'!$B:$B,$A33,'PM10'!$A:$A,"REFPM10")+SUMIFS('PM10'!J:J,'PM10'!$B:$B,$A33,'PM10'!$A:$A,"RESPM10")+SUMIFS('PM10'!J:J,'PM10'!$B:$B,$A33,'PM10'!$A:$A,"RSSPM10")+SUMIFS('PM10'!J:J,'PM10'!$B:$B,$A33,'PM10'!$A:$A,"TRNPM10")</f>
        <v>1678.4348729381973</v>
      </c>
      <c r="J33" s="15">
        <f>SUMIFS('PM10'!K:K,'PM10'!$B:$B,$A33,'PM10'!$A:$A,"BIOEPM10")+SUMIFS('PM10'!K:K,'PM10'!$B:$B,$A33,'PM10'!$A:$A,"COMPM10")+SUMIFS('PM10'!K:K,'PM10'!$B:$B,$A33,'PM10'!$A:$A,"ELCPM10")+SUMIFS('PM10'!K:K,'PM10'!$B:$B,$A33,'PM10'!$A:$A,"ETHPM10")+SUMIFS('PM10'!K:K,'PM10'!$B:$B,$A33,'PM10'!$A:$A,"INDPM10")+SUMIFS('PM10'!K:K,'PM10'!$B:$B,$A33,'PM10'!$A:$A,"REFPM10")+SUMIFS('PM10'!K:K,'PM10'!$B:$B,$A33,'PM10'!$A:$A,"RESPM10")+SUMIFS('PM10'!K:K,'PM10'!$B:$B,$A33,'PM10'!$A:$A,"RSSPM10")+SUMIFS('PM10'!K:K,'PM10'!$B:$B,$A33,'PM10'!$A:$A,"TRNPM10")</f>
        <v>1628.6926151438101</v>
      </c>
      <c r="K33" s="15">
        <f>SUMIFS('PM10'!L:L,'PM10'!$B:$B,$A33,'PM10'!$A:$A,"BIOEPM10")+SUMIFS('PM10'!L:L,'PM10'!$B:$B,$A33,'PM10'!$A:$A,"COMPM10")+SUMIFS('PM10'!L:L,'PM10'!$B:$B,$A33,'PM10'!$A:$A,"ELCPM10")+SUMIFS('PM10'!L:L,'PM10'!$B:$B,$A33,'PM10'!$A:$A,"ETHPM10")+SUMIFS('PM10'!L:L,'PM10'!$B:$B,$A33,'PM10'!$A:$A,"INDPM10")+SUMIFS('PM10'!L:L,'PM10'!$B:$B,$A33,'PM10'!$A:$A,"REFPM10")+SUMIFS('PM10'!L:L,'PM10'!$B:$B,$A33,'PM10'!$A:$A,"RESPM10")+SUMIFS('PM10'!L:L,'PM10'!$B:$B,$A33,'PM10'!$A:$A,"RSSPM10")+SUMIFS('PM10'!L:L,'PM10'!$B:$B,$A33,'PM10'!$A:$A,"TRNPM10")</f>
        <v>1416.9619371994816</v>
      </c>
    </row>
    <row r="34" spans="1:11" x14ac:dyDescent="0.25">
      <c r="A34" s="2" t="s">
        <v>32</v>
      </c>
      <c r="B34" s="15">
        <f>SUMIFS('PM10'!C:C,'PM10'!$B:$B,$A34,'PM10'!$A:$A,"BIOEPM10")+SUMIFS('PM10'!C:C,'PM10'!$B:$B,$A34,'PM10'!$A:$A,"COMPM10")+SUMIFS('PM10'!C:C,'PM10'!$B:$B,$A34,'PM10'!$A:$A,"ELCPM10")+SUMIFS('PM10'!C:C,'PM10'!$B:$B,$A34,'PM10'!$A:$A,"ETHPM10")+SUMIFS('PM10'!C:C,'PM10'!$B:$B,$A34,'PM10'!$A:$A,"INDPM10")+SUMIFS('PM10'!C:C,'PM10'!$B:$B,$A34,'PM10'!$A:$A,"REFPM10")+SUMIFS('PM10'!C:C,'PM10'!$B:$B,$A34,'PM10'!$A:$A,"RESPM10")+SUMIFS('PM10'!C:C,'PM10'!$B:$B,$A34,'PM10'!$A:$A,"RSSPM10")+SUMIFS('PM10'!C:C,'PM10'!$B:$B,$A34,'PM10'!$A:$A,"TRNPM10")</f>
        <v>4585.9635076680261</v>
      </c>
      <c r="C34" s="15">
        <f>SUMIFS('PM10'!D:D,'PM10'!$B:$B,$A34,'PM10'!$A:$A,"BIOEPM10")+SUMIFS('PM10'!D:D,'PM10'!$B:$B,$A34,'PM10'!$A:$A,"COMPM10")+SUMIFS('PM10'!D:D,'PM10'!$B:$B,$A34,'PM10'!$A:$A,"ELCPM10")+SUMIFS('PM10'!D:D,'PM10'!$B:$B,$A34,'PM10'!$A:$A,"ETHPM10")+SUMIFS('PM10'!D:D,'PM10'!$B:$B,$A34,'PM10'!$A:$A,"INDPM10")+SUMIFS('PM10'!D:D,'PM10'!$B:$B,$A34,'PM10'!$A:$A,"REFPM10")+SUMIFS('PM10'!D:D,'PM10'!$B:$B,$A34,'PM10'!$A:$A,"RESPM10")+SUMIFS('PM10'!D:D,'PM10'!$B:$B,$A34,'PM10'!$A:$A,"RSSPM10")+SUMIFS('PM10'!D:D,'PM10'!$B:$B,$A34,'PM10'!$A:$A,"TRNPM10")</f>
        <v>4295.6107478791673</v>
      </c>
      <c r="D34" s="15">
        <f>SUMIFS('PM10'!E:E,'PM10'!$B:$B,$A34,'PM10'!$A:$A,"BIOEPM10")+SUMIFS('PM10'!E:E,'PM10'!$B:$B,$A34,'PM10'!$A:$A,"COMPM10")+SUMIFS('PM10'!E:E,'PM10'!$B:$B,$A34,'PM10'!$A:$A,"ELCPM10")+SUMIFS('PM10'!E:E,'PM10'!$B:$B,$A34,'PM10'!$A:$A,"ETHPM10")+SUMIFS('PM10'!E:E,'PM10'!$B:$B,$A34,'PM10'!$A:$A,"INDPM10")+SUMIFS('PM10'!E:E,'PM10'!$B:$B,$A34,'PM10'!$A:$A,"REFPM10")+SUMIFS('PM10'!E:E,'PM10'!$B:$B,$A34,'PM10'!$A:$A,"RESPM10")+SUMIFS('PM10'!E:E,'PM10'!$B:$B,$A34,'PM10'!$A:$A,"RSSPM10")+SUMIFS('PM10'!E:E,'PM10'!$B:$B,$A34,'PM10'!$A:$A,"TRNPM10")</f>
        <v>3611.8476907726385</v>
      </c>
      <c r="E34" s="15">
        <f>SUMIFS('PM10'!F:F,'PM10'!$B:$B,$A34,'PM10'!$A:$A,"BIOEPM10")+SUMIFS('PM10'!F:F,'PM10'!$B:$B,$A34,'PM10'!$A:$A,"COMPM10")+SUMIFS('PM10'!F:F,'PM10'!$B:$B,$A34,'PM10'!$A:$A,"ELCPM10")+SUMIFS('PM10'!F:F,'PM10'!$B:$B,$A34,'PM10'!$A:$A,"ETHPM10")+SUMIFS('PM10'!F:F,'PM10'!$B:$B,$A34,'PM10'!$A:$A,"INDPM10")+SUMIFS('PM10'!F:F,'PM10'!$B:$B,$A34,'PM10'!$A:$A,"REFPM10")+SUMIFS('PM10'!F:F,'PM10'!$B:$B,$A34,'PM10'!$A:$A,"RESPM10")+SUMIFS('PM10'!F:F,'PM10'!$B:$B,$A34,'PM10'!$A:$A,"RSSPM10")+SUMIFS('PM10'!F:F,'PM10'!$B:$B,$A34,'PM10'!$A:$A,"TRNPM10")</f>
        <v>2797.9302682226967</v>
      </c>
      <c r="F34" s="15">
        <f>SUMIFS('PM10'!G:G,'PM10'!$B:$B,$A34,'PM10'!$A:$A,"BIOEPM10")+SUMIFS('PM10'!G:G,'PM10'!$B:$B,$A34,'PM10'!$A:$A,"COMPM10")+SUMIFS('PM10'!G:G,'PM10'!$B:$B,$A34,'PM10'!$A:$A,"ELCPM10")+SUMIFS('PM10'!G:G,'PM10'!$B:$B,$A34,'PM10'!$A:$A,"ETHPM10")+SUMIFS('PM10'!G:G,'PM10'!$B:$B,$A34,'PM10'!$A:$A,"INDPM10")+SUMIFS('PM10'!G:G,'PM10'!$B:$B,$A34,'PM10'!$A:$A,"REFPM10")+SUMIFS('PM10'!G:G,'PM10'!$B:$B,$A34,'PM10'!$A:$A,"RESPM10")+SUMIFS('PM10'!G:G,'PM10'!$B:$B,$A34,'PM10'!$A:$A,"RSSPM10")+SUMIFS('PM10'!G:G,'PM10'!$B:$B,$A34,'PM10'!$A:$A,"TRNPM10")</f>
        <v>1798.8590645620484</v>
      </c>
      <c r="G34" s="15">
        <f>SUMIFS('PM10'!H:H,'PM10'!$B:$B,$A34,'PM10'!$A:$A,"BIOEPM10")+SUMIFS('PM10'!H:H,'PM10'!$B:$B,$A34,'PM10'!$A:$A,"COMPM10")+SUMIFS('PM10'!H:H,'PM10'!$B:$B,$A34,'PM10'!$A:$A,"ELCPM10")+SUMIFS('PM10'!H:H,'PM10'!$B:$B,$A34,'PM10'!$A:$A,"ETHPM10")+SUMIFS('PM10'!H:H,'PM10'!$B:$B,$A34,'PM10'!$A:$A,"INDPM10")+SUMIFS('PM10'!H:H,'PM10'!$B:$B,$A34,'PM10'!$A:$A,"REFPM10")+SUMIFS('PM10'!H:H,'PM10'!$B:$B,$A34,'PM10'!$A:$A,"RESPM10")+SUMIFS('PM10'!H:H,'PM10'!$B:$B,$A34,'PM10'!$A:$A,"RSSPM10")+SUMIFS('PM10'!H:H,'PM10'!$B:$B,$A34,'PM10'!$A:$A,"TRNPM10")</f>
        <v>1578.0354568964281</v>
      </c>
      <c r="H34" s="15">
        <f>SUMIFS('PM10'!I:I,'PM10'!$B:$B,$A34,'PM10'!$A:$A,"BIOEPM10")+SUMIFS('PM10'!I:I,'PM10'!$B:$B,$A34,'PM10'!$A:$A,"COMPM10")+SUMIFS('PM10'!I:I,'PM10'!$B:$B,$A34,'PM10'!$A:$A,"ELCPM10")+SUMIFS('PM10'!I:I,'PM10'!$B:$B,$A34,'PM10'!$A:$A,"ETHPM10")+SUMIFS('PM10'!I:I,'PM10'!$B:$B,$A34,'PM10'!$A:$A,"INDPM10")+SUMIFS('PM10'!I:I,'PM10'!$B:$B,$A34,'PM10'!$A:$A,"REFPM10")+SUMIFS('PM10'!I:I,'PM10'!$B:$B,$A34,'PM10'!$A:$A,"RESPM10")+SUMIFS('PM10'!I:I,'PM10'!$B:$B,$A34,'PM10'!$A:$A,"RSSPM10")+SUMIFS('PM10'!I:I,'PM10'!$B:$B,$A34,'PM10'!$A:$A,"TRNPM10")</f>
        <v>1570.6673549882107</v>
      </c>
      <c r="I34" s="15">
        <f>SUMIFS('PM10'!J:J,'PM10'!$B:$B,$A34,'PM10'!$A:$A,"BIOEPM10")+SUMIFS('PM10'!J:J,'PM10'!$B:$B,$A34,'PM10'!$A:$A,"COMPM10")+SUMIFS('PM10'!J:J,'PM10'!$B:$B,$A34,'PM10'!$A:$A,"ELCPM10")+SUMIFS('PM10'!J:J,'PM10'!$B:$B,$A34,'PM10'!$A:$A,"ETHPM10")+SUMIFS('PM10'!J:J,'PM10'!$B:$B,$A34,'PM10'!$A:$A,"INDPM10")+SUMIFS('PM10'!J:J,'PM10'!$B:$B,$A34,'PM10'!$A:$A,"REFPM10")+SUMIFS('PM10'!J:J,'PM10'!$B:$B,$A34,'PM10'!$A:$A,"RESPM10")+SUMIFS('PM10'!J:J,'PM10'!$B:$B,$A34,'PM10'!$A:$A,"RSSPM10")+SUMIFS('PM10'!J:J,'PM10'!$B:$B,$A34,'PM10'!$A:$A,"TRNPM10")</f>
        <v>1678.4348729382762</v>
      </c>
      <c r="J34" s="15">
        <f>SUMIFS('PM10'!K:K,'PM10'!$B:$B,$A34,'PM10'!$A:$A,"BIOEPM10")+SUMIFS('PM10'!K:K,'PM10'!$B:$B,$A34,'PM10'!$A:$A,"COMPM10")+SUMIFS('PM10'!K:K,'PM10'!$B:$B,$A34,'PM10'!$A:$A,"ELCPM10")+SUMIFS('PM10'!K:K,'PM10'!$B:$B,$A34,'PM10'!$A:$A,"ETHPM10")+SUMIFS('PM10'!K:K,'PM10'!$B:$B,$A34,'PM10'!$A:$A,"INDPM10")+SUMIFS('PM10'!K:K,'PM10'!$B:$B,$A34,'PM10'!$A:$A,"REFPM10")+SUMIFS('PM10'!K:K,'PM10'!$B:$B,$A34,'PM10'!$A:$A,"RESPM10")+SUMIFS('PM10'!K:K,'PM10'!$B:$B,$A34,'PM10'!$A:$A,"RSSPM10")+SUMIFS('PM10'!K:K,'PM10'!$B:$B,$A34,'PM10'!$A:$A,"TRNPM10")</f>
        <v>1628.6926151462867</v>
      </c>
      <c r="K34" s="15">
        <f>SUMIFS('PM10'!L:L,'PM10'!$B:$B,$A34,'PM10'!$A:$A,"BIOEPM10")+SUMIFS('PM10'!L:L,'PM10'!$B:$B,$A34,'PM10'!$A:$A,"COMPM10")+SUMIFS('PM10'!L:L,'PM10'!$B:$B,$A34,'PM10'!$A:$A,"ELCPM10")+SUMIFS('PM10'!L:L,'PM10'!$B:$B,$A34,'PM10'!$A:$A,"ETHPM10")+SUMIFS('PM10'!L:L,'PM10'!$B:$B,$A34,'PM10'!$A:$A,"INDPM10")+SUMIFS('PM10'!L:L,'PM10'!$B:$B,$A34,'PM10'!$A:$A,"REFPM10")+SUMIFS('PM10'!L:L,'PM10'!$B:$B,$A34,'PM10'!$A:$A,"RESPM10")+SUMIFS('PM10'!L:L,'PM10'!$B:$B,$A34,'PM10'!$A:$A,"RSSPM10")+SUMIFS('PM10'!L:L,'PM10'!$B:$B,$A34,'PM10'!$A:$A,"TRNPM10")</f>
        <v>1416.9619371994772</v>
      </c>
    </row>
    <row r="35" spans="1:11" x14ac:dyDescent="0.25">
      <c r="A35" s="2" t="s">
        <v>33</v>
      </c>
      <c r="B35" s="15">
        <f>SUMIFS('PM10'!C:C,'PM10'!$B:$B,$A35,'PM10'!$A:$A,"BIOEPM10")+SUMIFS('PM10'!C:C,'PM10'!$B:$B,$A35,'PM10'!$A:$A,"COMPM10")+SUMIFS('PM10'!C:C,'PM10'!$B:$B,$A35,'PM10'!$A:$A,"ELCPM10")+SUMIFS('PM10'!C:C,'PM10'!$B:$B,$A35,'PM10'!$A:$A,"ETHPM10")+SUMIFS('PM10'!C:C,'PM10'!$B:$B,$A35,'PM10'!$A:$A,"INDPM10")+SUMIFS('PM10'!C:C,'PM10'!$B:$B,$A35,'PM10'!$A:$A,"REFPM10")+SUMIFS('PM10'!C:C,'PM10'!$B:$B,$A35,'PM10'!$A:$A,"RESPM10")+SUMIFS('PM10'!C:C,'PM10'!$B:$B,$A35,'PM10'!$A:$A,"RSSPM10")+SUMIFS('PM10'!C:C,'PM10'!$B:$B,$A35,'PM10'!$A:$A,"TRNPM10")</f>
        <v>4585.9635076680261</v>
      </c>
      <c r="C35" s="15">
        <f>SUMIFS('PM10'!D:D,'PM10'!$B:$B,$A35,'PM10'!$A:$A,"BIOEPM10")+SUMIFS('PM10'!D:D,'PM10'!$B:$B,$A35,'PM10'!$A:$A,"COMPM10")+SUMIFS('PM10'!D:D,'PM10'!$B:$B,$A35,'PM10'!$A:$A,"ELCPM10")+SUMIFS('PM10'!D:D,'PM10'!$B:$B,$A35,'PM10'!$A:$A,"ETHPM10")+SUMIFS('PM10'!D:D,'PM10'!$B:$B,$A35,'PM10'!$A:$A,"INDPM10")+SUMIFS('PM10'!D:D,'PM10'!$B:$B,$A35,'PM10'!$A:$A,"REFPM10")+SUMIFS('PM10'!D:D,'PM10'!$B:$B,$A35,'PM10'!$A:$A,"RESPM10")+SUMIFS('PM10'!D:D,'PM10'!$B:$B,$A35,'PM10'!$A:$A,"RSSPM10")+SUMIFS('PM10'!D:D,'PM10'!$B:$B,$A35,'PM10'!$A:$A,"TRNPM10")</f>
        <v>4295.6107478791664</v>
      </c>
      <c r="D35" s="15">
        <f>SUMIFS('PM10'!E:E,'PM10'!$B:$B,$A35,'PM10'!$A:$A,"BIOEPM10")+SUMIFS('PM10'!E:E,'PM10'!$B:$B,$A35,'PM10'!$A:$A,"COMPM10")+SUMIFS('PM10'!E:E,'PM10'!$B:$B,$A35,'PM10'!$A:$A,"ELCPM10")+SUMIFS('PM10'!E:E,'PM10'!$B:$B,$A35,'PM10'!$A:$A,"ETHPM10")+SUMIFS('PM10'!E:E,'PM10'!$B:$B,$A35,'PM10'!$A:$A,"INDPM10")+SUMIFS('PM10'!E:E,'PM10'!$B:$B,$A35,'PM10'!$A:$A,"REFPM10")+SUMIFS('PM10'!E:E,'PM10'!$B:$B,$A35,'PM10'!$A:$A,"RESPM10")+SUMIFS('PM10'!E:E,'PM10'!$B:$B,$A35,'PM10'!$A:$A,"RSSPM10")+SUMIFS('PM10'!E:E,'PM10'!$B:$B,$A35,'PM10'!$A:$A,"TRNPM10")</f>
        <v>3611.8476907731151</v>
      </c>
      <c r="E35" s="15">
        <f>SUMIFS('PM10'!F:F,'PM10'!$B:$B,$A35,'PM10'!$A:$A,"BIOEPM10")+SUMIFS('PM10'!F:F,'PM10'!$B:$B,$A35,'PM10'!$A:$A,"COMPM10")+SUMIFS('PM10'!F:F,'PM10'!$B:$B,$A35,'PM10'!$A:$A,"ELCPM10")+SUMIFS('PM10'!F:F,'PM10'!$B:$B,$A35,'PM10'!$A:$A,"ETHPM10")+SUMIFS('PM10'!F:F,'PM10'!$B:$B,$A35,'PM10'!$A:$A,"INDPM10")+SUMIFS('PM10'!F:F,'PM10'!$B:$B,$A35,'PM10'!$A:$A,"REFPM10")+SUMIFS('PM10'!F:F,'PM10'!$B:$B,$A35,'PM10'!$A:$A,"RESPM10")+SUMIFS('PM10'!F:F,'PM10'!$B:$B,$A35,'PM10'!$A:$A,"RSSPM10")+SUMIFS('PM10'!F:F,'PM10'!$B:$B,$A35,'PM10'!$A:$A,"TRNPM10")</f>
        <v>2797.9302682226544</v>
      </c>
      <c r="F35" s="15">
        <f>SUMIFS('PM10'!G:G,'PM10'!$B:$B,$A35,'PM10'!$A:$A,"BIOEPM10")+SUMIFS('PM10'!G:G,'PM10'!$B:$B,$A35,'PM10'!$A:$A,"COMPM10")+SUMIFS('PM10'!G:G,'PM10'!$B:$B,$A35,'PM10'!$A:$A,"ELCPM10")+SUMIFS('PM10'!G:G,'PM10'!$B:$B,$A35,'PM10'!$A:$A,"ETHPM10")+SUMIFS('PM10'!G:G,'PM10'!$B:$B,$A35,'PM10'!$A:$A,"INDPM10")+SUMIFS('PM10'!G:G,'PM10'!$B:$B,$A35,'PM10'!$A:$A,"REFPM10")+SUMIFS('PM10'!G:G,'PM10'!$B:$B,$A35,'PM10'!$A:$A,"RESPM10")+SUMIFS('PM10'!G:G,'PM10'!$B:$B,$A35,'PM10'!$A:$A,"RSSPM10")+SUMIFS('PM10'!G:G,'PM10'!$B:$B,$A35,'PM10'!$A:$A,"TRNPM10")</f>
        <v>1798.859064568753</v>
      </c>
      <c r="G35" s="15">
        <f>SUMIFS('PM10'!H:H,'PM10'!$B:$B,$A35,'PM10'!$A:$A,"BIOEPM10")+SUMIFS('PM10'!H:H,'PM10'!$B:$B,$A35,'PM10'!$A:$A,"COMPM10")+SUMIFS('PM10'!H:H,'PM10'!$B:$B,$A35,'PM10'!$A:$A,"ELCPM10")+SUMIFS('PM10'!H:H,'PM10'!$B:$B,$A35,'PM10'!$A:$A,"ETHPM10")+SUMIFS('PM10'!H:H,'PM10'!$B:$B,$A35,'PM10'!$A:$A,"INDPM10")+SUMIFS('PM10'!H:H,'PM10'!$B:$B,$A35,'PM10'!$A:$A,"REFPM10")+SUMIFS('PM10'!H:H,'PM10'!$B:$B,$A35,'PM10'!$A:$A,"RESPM10")+SUMIFS('PM10'!H:H,'PM10'!$B:$B,$A35,'PM10'!$A:$A,"RSSPM10")+SUMIFS('PM10'!H:H,'PM10'!$B:$B,$A35,'PM10'!$A:$A,"TRNPM10")</f>
        <v>1578.0354568965108</v>
      </c>
      <c r="H35" s="15">
        <f>SUMIFS('PM10'!I:I,'PM10'!$B:$B,$A35,'PM10'!$A:$A,"BIOEPM10")+SUMIFS('PM10'!I:I,'PM10'!$B:$B,$A35,'PM10'!$A:$A,"COMPM10")+SUMIFS('PM10'!I:I,'PM10'!$B:$B,$A35,'PM10'!$A:$A,"ELCPM10")+SUMIFS('PM10'!I:I,'PM10'!$B:$B,$A35,'PM10'!$A:$A,"ETHPM10")+SUMIFS('PM10'!I:I,'PM10'!$B:$B,$A35,'PM10'!$A:$A,"INDPM10")+SUMIFS('PM10'!I:I,'PM10'!$B:$B,$A35,'PM10'!$A:$A,"REFPM10")+SUMIFS('PM10'!I:I,'PM10'!$B:$B,$A35,'PM10'!$A:$A,"RESPM10")+SUMIFS('PM10'!I:I,'PM10'!$B:$B,$A35,'PM10'!$A:$A,"RSSPM10")+SUMIFS('PM10'!I:I,'PM10'!$B:$B,$A35,'PM10'!$A:$A,"TRNPM10")</f>
        <v>1570.6673549882116</v>
      </c>
      <c r="I35" s="15">
        <f>SUMIFS('PM10'!J:J,'PM10'!$B:$B,$A35,'PM10'!$A:$A,"BIOEPM10")+SUMIFS('PM10'!J:J,'PM10'!$B:$B,$A35,'PM10'!$A:$A,"COMPM10")+SUMIFS('PM10'!J:J,'PM10'!$B:$B,$A35,'PM10'!$A:$A,"ELCPM10")+SUMIFS('PM10'!J:J,'PM10'!$B:$B,$A35,'PM10'!$A:$A,"ETHPM10")+SUMIFS('PM10'!J:J,'PM10'!$B:$B,$A35,'PM10'!$A:$A,"INDPM10")+SUMIFS('PM10'!J:J,'PM10'!$B:$B,$A35,'PM10'!$A:$A,"REFPM10")+SUMIFS('PM10'!J:J,'PM10'!$B:$B,$A35,'PM10'!$A:$A,"RESPM10")+SUMIFS('PM10'!J:J,'PM10'!$B:$B,$A35,'PM10'!$A:$A,"RSSPM10")+SUMIFS('PM10'!J:J,'PM10'!$B:$B,$A35,'PM10'!$A:$A,"TRNPM10")</f>
        <v>1678.4348729382418</v>
      </c>
      <c r="J35" s="15">
        <f>SUMIFS('PM10'!K:K,'PM10'!$B:$B,$A35,'PM10'!$A:$A,"BIOEPM10")+SUMIFS('PM10'!K:K,'PM10'!$B:$B,$A35,'PM10'!$A:$A,"COMPM10")+SUMIFS('PM10'!K:K,'PM10'!$B:$B,$A35,'PM10'!$A:$A,"ELCPM10")+SUMIFS('PM10'!K:K,'PM10'!$B:$B,$A35,'PM10'!$A:$A,"ETHPM10")+SUMIFS('PM10'!K:K,'PM10'!$B:$B,$A35,'PM10'!$A:$A,"INDPM10")+SUMIFS('PM10'!K:K,'PM10'!$B:$B,$A35,'PM10'!$A:$A,"REFPM10")+SUMIFS('PM10'!K:K,'PM10'!$B:$B,$A35,'PM10'!$A:$A,"RESPM10")+SUMIFS('PM10'!K:K,'PM10'!$B:$B,$A35,'PM10'!$A:$A,"RSSPM10")+SUMIFS('PM10'!K:K,'PM10'!$B:$B,$A35,'PM10'!$A:$A,"TRNPM10")</f>
        <v>1628.692615146291</v>
      </c>
      <c r="K35" s="15">
        <f>SUMIFS('PM10'!L:L,'PM10'!$B:$B,$A35,'PM10'!$A:$A,"BIOEPM10")+SUMIFS('PM10'!L:L,'PM10'!$B:$B,$A35,'PM10'!$A:$A,"COMPM10")+SUMIFS('PM10'!L:L,'PM10'!$B:$B,$A35,'PM10'!$A:$A,"ELCPM10")+SUMIFS('PM10'!L:L,'PM10'!$B:$B,$A35,'PM10'!$A:$A,"ETHPM10")+SUMIFS('PM10'!L:L,'PM10'!$B:$B,$A35,'PM10'!$A:$A,"INDPM10")+SUMIFS('PM10'!L:L,'PM10'!$B:$B,$A35,'PM10'!$A:$A,"REFPM10")+SUMIFS('PM10'!L:L,'PM10'!$B:$B,$A35,'PM10'!$A:$A,"RESPM10")+SUMIFS('PM10'!L:L,'PM10'!$B:$B,$A35,'PM10'!$A:$A,"RSSPM10")+SUMIFS('PM10'!L:L,'PM10'!$B:$B,$A35,'PM10'!$A:$A,"TRNPM10")</f>
        <v>1416.9619371995354</v>
      </c>
    </row>
    <row r="36" spans="1:11" x14ac:dyDescent="0.25">
      <c r="A36" s="2" t="s">
        <v>34</v>
      </c>
      <c r="B36" s="15">
        <f>SUMIFS('PM10'!C:C,'PM10'!$B:$B,$A36,'PM10'!$A:$A,"BIOEPM10")+SUMIFS('PM10'!C:C,'PM10'!$B:$B,$A36,'PM10'!$A:$A,"COMPM10")+SUMIFS('PM10'!C:C,'PM10'!$B:$B,$A36,'PM10'!$A:$A,"ELCPM10")+SUMIFS('PM10'!C:C,'PM10'!$B:$B,$A36,'PM10'!$A:$A,"ETHPM10")+SUMIFS('PM10'!C:C,'PM10'!$B:$B,$A36,'PM10'!$A:$A,"INDPM10")+SUMIFS('PM10'!C:C,'PM10'!$B:$B,$A36,'PM10'!$A:$A,"REFPM10")+SUMIFS('PM10'!C:C,'PM10'!$B:$B,$A36,'PM10'!$A:$A,"RESPM10")+SUMIFS('PM10'!C:C,'PM10'!$B:$B,$A36,'PM10'!$A:$A,"RSSPM10")+SUMIFS('PM10'!C:C,'PM10'!$B:$B,$A36,'PM10'!$A:$A,"TRNPM10")</f>
        <v>4494.3133933150702</v>
      </c>
      <c r="C36" s="15">
        <f>SUMIFS('PM10'!D:D,'PM10'!$B:$B,$A36,'PM10'!$A:$A,"BIOEPM10")+SUMIFS('PM10'!D:D,'PM10'!$B:$B,$A36,'PM10'!$A:$A,"COMPM10")+SUMIFS('PM10'!D:D,'PM10'!$B:$B,$A36,'PM10'!$A:$A,"ELCPM10")+SUMIFS('PM10'!D:D,'PM10'!$B:$B,$A36,'PM10'!$A:$A,"ETHPM10")+SUMIFS('PM10'!D:D,'PM10'!$B:$B,$A36,'PM10'!$A:$A,"INDPM10")+SUMIFS('PM10'!D:D,'PM10'!$B:$B,$A36,'PM10'!$A:$A,"REFPM10")+SUMIFS('PM10'!D:D,'PM10'!$B:$B,$A36,'PM10'!$A:$A,"RESPM10")+SUMIFS('PM10'!D:D,'PM10'!$B:$B,$A36,'PM10'!$A:$A,"RSSPM10")+SUMIFS('PM10'!D:D,'PM10'!$B:$B,$A36,'PM10'!$A:$A,"TRNPM10")</f>
        <v>4295.363071222454</v>
      </c>
      <c r="D36" s="15">
        <f>SUMIFS('PM10'!E:E,'PM10'!$B:$B,$A36,'PM10'!$A:$A,"BIOEPM10")+SUMIFS('PM10'!E:E,'PM10'!$B:$B,$A36,'PM10'!$A:$A,"COMPM10")+SUMIFS('PM10'!E:E,'PM10'!$B:$B,$A36,'PM10'!$A:$A,"ELCPM10")+SUMIFS('PM10'!E:E,'PM10'!$B:$B,$A36,'PM10'!$A:$A,"ETHPM10")+SUMIFS('PM10'!E:E,'PM10'!$B:$B,$A36,'PM10'!$A:$A,"INDPM10")+SUMIFS('PM10'!E:E,'PM10'!$B:$B,$A36,'PM10'!$A:$A,"REFPM10")+SUMIFS('PM10'!E:E,'PM10'!$B:$B,$A36,'PM10'!$A:$A,"RESPM10")+SUMIFS('PM10'!E:E,'PM10'!$B:$B,$A36,'PM10'!$A:$A,"RSSPM10")+SUMIFS('PM10'!E:E,'PM10'!$B:$B,$A36,'PM10'!$A:$A,"TRNPM10")</f>
        <v>3609.5516397203392</v>
      </c>
      <c r="E36" s="15">
        <f>SUMIFS('PM10'!F:F,'PM10'!$B:$B,$A36,'PM10'!$A:$A,"BIOEPM10")+SUMIFS('PM10'!F:F,'PM10'!$B:$B,$A36,'PM10'!$A:$A,"COMPM10")+SUMIFS('PM10'!F:F,'PM10'!$B:$B,$A36,'PM10'!$A:$A,"ELCPM10")+SUMIFS('PM10'!F:F,'PM10'!$B:$B,$A36,'PM10'!$A:$A,"ETHPM10")+SUMIFS('PM10'!F:F,'PM10'!$B:$B,$A36,'PM10'!$A:$A,"INDPM10")+SUMIFS('PM10'!F:F,'PM10'!$B:$B,$A36,'PM10'!$A:$A,"REFPM10")+SUMIFS('PM10'!F:F,'PM10'!$B:$B,$A36,'PM10'!$A:$A,"RESPM10")+SUMIFS('PM10'!F:F,'PM10'!$B:$B,$A36,'PM10'!$A:$A,"RSSPM10")+SUMIFS('PM10'!F:F,'PM10'!$B:$B,$A36,'PM10'!$A:$A,"TRNPM10")</f>
        <v>2849.8700647005303</v>
      </c>
      <c r="F36" s="15">
        <f>SUMIFS('PM10'!G:G,'PM10'!$B:$B,$A36,'PM10'!$A:$A,"BIOEPM10")+SUMIFS('PM10'!G:G,'PM10'!$B:$B,$A36,'PM10'!$A:$A,"COMPM10")+SUMIFS('PM10'!G:G,'PM10'!$B:$B,$A36,'PM10'!$A:$A,"ELCPM10")+SUMIFS('PM10'!G:G,'PM10'!$B:$B,$A36,'PM10'!$A:$A,"ETHPM10")+SUMIFS('PM10'!G:G,'PM10'!$B:$B,$A36,'PM10'!$A:$A,"INDPM10")+SUMIFS('PM10'!G:G,'PM10'!$B:$B,$A36,'PM10'!$A:$A,"REFPM10")+SUMIFS('PM10'!G:G,'PM10'!$B:$B,$A36,'PM10'!$A:$A,"RESPM10")+SUMIFS('PM10'!G:G,'PM10'!$B:$B,$A36,'PM10'!$A:$A,"RSSPM10")+SUMIFS('PM10'!G:G,'PM10'!$B:$B,$A36,'PM10'!$A:$A,"TRNPM10")</f>
        <v>1815.9920453159452</v>
      </c>
      <c r="G36" s="15">
        <f>SUMIFS('PM10'!H:H,'PM10'!$B:$B,$A36,'PM10'!$A:$A,"BIOEPM10")+SUMIFS('PM10'!H:H,'PM10'!$B:$B,$A36,'PM10'!$A:$A,"COMPM10")+SUMIFS('PM10'!H:H,'PM10'!$B:$B,$A36,'PM10'!$A:$A,"ELCPM10")+SUMIFS('PM10'!H:H,'PM10'!$B:$B,$A36,'PM10'!$A:$A,"ETHPM10")+SUMIFS('PM10'!H:H,'PM10'!$B:$B,$A36,'PM10'!$A:$A,"INDPM10")+SUMIFS('PM10'!H:H,'PM10'!$B:$B,$A36,'PM10'!$A:$A,"REFPM10")+SUMIFS('PM10'!H:H,'PM10'!$B:$B,$A36,'PM10'!$A:$A,"RESPM10")+SUMIFS('PM10'!H:H,'PM10'!$B:$B,$A36,'PM10'!$A:$A,"RSSPM10")+SUMIFS('PM10'!H:H,'PM10'!$B:$B,$A36,'PM10'!$A:$A,"TRNPM10")</f>
        <v>1586.5864033579317</v>
      </c>
      <c r="H36" s="15">
        <f>SUMIFS('PM10'!I:I,'PM10'!$B:$B,$A36,'PM10'!$A:$A,"BIOEPM10")+SUMIFS('PM10'!I:I,'PM10'!$B:$B,$A36,'PM10'!$A:$A,"COMPM10")+SUMIFS('PM10'!I:I,'PM10'!$B:$B,$A36,'PM10'!$A:$A,"ELCPM10")+SUMIFS('PM10'!I:I,'PM10'!$B:$B,$A36,'PM10'!$A:$A,"ETHPM10")+SUMIFS('PM10'!I:I,'PM10'!$B:$B,$A36,'PM10'!$A:$A,"INDPM10")+SUMIFS('PM10'!I:I,'PM10'!$B:$B,$A36,'PM10'!$A:$A,"REFPM10")+SUMIFS('PM10'!I:I,'PM10'!$B:$B,$A36,'PM10'!$A:$A,"RESPM10")+SUMIFS('PM10'!I:I,'PM10'!$B:$B,$A36,'PM10'!$A:$A,"RSSPM10")+SUMIFS('PM10'!I:I,'PM10'!$B:$B,$A36,'PM10'!$A:$A,"TRNPM10")</f>
        <v>1567.8364053025778</v>
      </c>
      <c r="I36" s="15">
        <f>SUMIFS('PM10'!J:J,'PM10'!$B:$B,$A36,'PM10'!$A:$A,"BIOEPM10")+SUMIFS('PM10'!J:J,'PM10'!$B:$B,$A36,'PM10'!$A:$A,"COMPM10")+SUMIFS('PM10'!J:J,'PM10'!$B:$B,$A36,'PM10'!$A:$A,"ELCPM10")+SUMIFS('PM10'!J:J,'PM10'!$B:$B,$A36,'PM10'!$A:$A,"ETHPM10")+SUMIFS('PM10'!J:J,'PM10'!$B:$B,$A36,'PM10'!$A:$A,"INDPM10")+SUMIFS('PM10'!J:J,'PM10'!$B:$B,$A36,'PM10'!$A:$A,"REFPM10")+SUMIFS('PM10'!J:J,'PM10'!$B:$B,$A36,'PM10'!$A:$A,"RESPM10")+SUMIFS('PM10'!J:J,'PM10'!$B:$B,$A36,'PM10'!$A:$A,"RSSPM10")+SUMIFS('PM10'!J:J,'PM10'!$B:$B,$A36,'PM10'!$A:$A,"TRNPM10")</f>
        <v>1667.4552023971314</v>
      </c>
      <c r="J36" s="15">
        <f>SUMIFS('PM10'!K:K,'PM10'!$B:$B,$A36,'PM10'!$A:$A,"BIOEPM10")+SUMIFS('PM10'!K:K,'PM10'!$B:$B,$A36,'PM10'!$A:$A,"COMPM10")+SUMIFS('PM10'!K:K,'PM10'!$B:$B,$A36,'PM10'!$A:$A,"ELCPM10")+SUMIFS('PM10'!K:K,'PM10'!$B:$B,$A36,'PM10'!$A:$A,"ETHPM10")+SUMIFS('PM10'!K:K,'PM10'!$B:$B,$A36,'PM10'!$A:$A,"INDPM10")+SUMIFS('PM10'!K:K,'PM10'!$B:$B,$A36,'PM10'!$A:$A,"REFPM10")+SUMIFS('PM10'!K:K,'PM10'!$B:$B,$A36,'PM10'!$A:$A,"RESPM10")+SUMIFS('PM10'!K:K,'PM10'!$B:$B,$A36,'PM10'!$A:$A,"RSSPM10")+SUMIFS('PM10'!K:K,'PM10'!$B:$B,$A36,'PM10'!$A:$A,"TRNPM10")</f>
        <v>1621.3971757479756</v>
      </c>
      <c r="K36" s="15">
        <f>SUMIFS('PM10'!L:L,'PM10'!$B:$B,$A36,'PM10'!$A:$A,"BIOEPM10")+SUMIFS('PM10'!L:L,'PM10'!$B:$B,$A36,'PM10'!$A:$A,"COMPM10")+SUMIFS('PM10'!L:L,'PM10'!$B:$B,$A36,'PM10'!$A:$A,"ELCPM10")+SUMIFS('PM10'!L:L,'PM10'!$B:$B,$A36,'PM10'!$A:$A,"ETHPM10")+SUMIFS('PM10'!L:L,'PM10'!$B:$B,$A36,'PM10'!$A:$A,"INDPM10")+SUMIFS('PM10'!L:L,'PM10'!$B:$B,$A36,'PM10'!$A:$A,"REFPM10")+SUMIFS('PM10'!L:L,'PM10'!$B:$B,$A36,'PM10'!$A:$A,"RESPM10")+SUMIFS('PM10'!L:L,'PM10'!$B:$B,$A36,'PM10'!$A:$A,"RSSPM10")+SUMIFS('PM10'!L:L,'PM10'!$B:$B,$A36,'PM10'!$A:$A,"TRNPM10")</f>
        <v>1366.6390623811512</v>
      </c>
    </row>
    <row r="37" spans="1:11" x14ac:dyDescent="0.25">
      <c r="A37" s="2" t="s">
        <v>35</v>
      </c>
      <c r="B37" s="15">
        <f>SUMIFS('PM10'!C:C,'PM10'!$B:$B,$A37,'PM10'!$A:$A,"BIOEPM10")+SUMIFS('PM10'!C:C,'PM10'!$B:$B,$A37,'PM10'!$A:$A,"COMPM10")+SUMIFS('PM10'!C:C,'PM10'!$B:$B,$A37,'PM10'!$A:$A,"ELCPM10")+SUMIFS('PM10'!C:C,'PM10'!$B:$B,$A37,'PM10'!$A:$A,"ETHPM10")+SUMIFS('PM10'!C:C,'PM10'!$B:$B,$A37,'PM10'!$A:$A,"INDPM10")+SUMIFS('PM10'!C:C,'PM10'!$B:$B,$A37,'PM10'!$A:$A,"REFPM10")+SUMIFS('PM10'!C:C,'PM10'!$B:$B,$A37,'PM10'!$A:$A,"RESPM10")+SUMIFS('PM10'!C:C,'PM10'!$B:$B,$A37,'PM10'!$A:$A,"RSSPM10")+SUMIFS('PM10'!C:C,'PM10'!$B:$B,$A37,'PM10'!$A:$A,"TRNPM10")</f>
        <v>4494.3133933150702</v>
      </c>
      <c r="C37" s="15">
        <f>SUMIFS('PM10'!D:D,'PM10'!$B:$B,$A37,'PM10'!$A:$A,"BIOEPM10")+SUMIFS('PM10'!D:D,'PM10'!$B:$B,$A37,'PM10'!$A:$A,"COMPM10")+SUMIFS('PM10'!D:D,'PM10'!$B:$B,$A37,'PM10'!$A:$A,"ELCPM10")+SUMIFS('PM10'!D:D,'PM10'!$B:$B,$A37,'PM10'!$A:$A,"ETHPM10")+SUMIFS('PM10'!D:D,'PM10'!$B:$B,$A37,'PM10'!$A:$A,"INDPM10")+SUMIFS('PM10'!D:D,'PM10'!$B:$B,$A37,'PM10'!$A:$A,"REFPM10")+SUMIFS('PM10'!D:D,'PM10'!$B:$B,$A37,'PM10'!$A:$A,"RESPM10")+SUMIFS('PM10'!D:D,'PM10'!$B:$B,$A37,'PM10'!$A:$A,"RSSPM10")+SUMIFS('PM10'!D:D,'PM10'!$B:$B,$A37,'PM10'!$A:$A,"TRNPM10")</f>
        <v>4295.3630712224549</v>
      </c>
      <c r="D37" s="15">
        <f>SUMIFS('PM10'!E:E,'PM10'!$B:$B,$A37,'PM10'!$A:$A,"BIOEPM10")+SUMIFS('PM10'!E:E,'PM10'!$B:$B,$A37,'PM10'!$A:$A,"COMPM10")+SUMIFS('PM10'!E:E,'PM10'!$B:$B,$A37,'PM10'!$A:$A,"ELCPM10")+SUMIFS('PM10'!E:E,'PM10'!$B:$B,$A37,'PM10'!$A:$A,"ETHPM10")+SUMIFS('PM10'!E:E,'PM10'!$B:$B,$A37,'PM10'!$A:$A,"INDPM10")+SUMIFS('PM10'!E:E,'PM10'!$B:$B,$A37,'PM10'!$A:$A,"REFPM10")+SUMIFS('PM10'!E:E,'PM10'!$B:$B,$A37,'PM10'!$A:$A,"RESPM10")+SUMIFS('PM10'!E:E,'PM10'!$B:$B,$A37,'PM10'!$A:$A,"RSSPM10")+SUMIFS('PM10'!E:E,'PM10'!$B:$B,$A37,'PM10'!$A:$A,"TRNPM10")</f>
        <v>3609.4901496199132</v>
      </c>
      <c r="E37" s="15">
        <f>SUMIFS('PM10'!F:F,'PM10'!$B:$B,$A37,'PM10'!$A:$A,"BIOEPM10")+SUMIFS('PM10'!F:F,'PM10'!$B:$B,$A37,'PM10'!$A:$A,"COMPM10")+SUMIFS('PM10'!F:F,'PM10'!$B:$B,$A37,'PM10'!$A:$A,"ELCPM10")+SUMIFS('PM10'!F:F,'PM10'!$B:$B,$A37,'PM10'!$A:$A,"ETHPM10")+SUMIFS('PM10'!F:F,'PM10'!$B:$B,$A37,'PM10'!$A:$A,"INDPM10")+SUMIFS('PM10'!F:F,'PM10'!$B:$B,$A37,'PM10'!$A:$A,"REFPM10")+SUMIFS('PM10'!F:F,'PM10'!$B:$B,$A37,'PM10'!$A:$A,"RESPM10")+SUMIFS('PM10'!F:F,'PM10'!$B:$B,$A37,'PM10'!$A:$A,"RSSPM10")+SUMIFS('PM10'!F:F,'PM10'!$B:$B,$A37,'PM10'!$A:$A,"TRNPM10")</f>
        <v>2849.8636307869333</v>
      </c>
      <c r="F37" s="15">
        <f>SUMIFS('PM10'!G:G,'PM10'!$B:$B,$A37,'PM10'!$A:$A,"BIOEPM10")+SUMIFS('PM10'!G:G,'PM10'!$B:$B,$A37,'PM10'!$A:$A,"COMPM10")+SUMIFS('PM10'!G:G,'PM10'!$B:$B,$A37,'PM10'!$A:$A,"ELCPM10")+SUMIFS('PM10'!G:G,'PM10'!$B:$B,$A37,'PM10'!$A:$A,"ETHPM10")+SUMIFS('PM10'!G:G,'PM10'!$B:$B,$A37,'PM10'!$A:$A,"INDPM10")+SUMIFS('PM10'!G:G,'PM10'!$B:$B,$A37,'PM10'!$A:$A,"REFPM10")+SUMIFS('PM10'!G:G,'PM10'!$B:$B,$A37,'PM10'!$A:$A,"RESPM10")+SUMIFS('PM10'!G:G,'PM10'!$B:$B,$A37,'PM10'!$A:$A,"RSSPM10")+SUMIFS('PM10'!G:G,'PM10'!$B:$B,$A37,'PM10'!$A:$A,"TRNPM10")</f>
        <v>1815.9920453213504</v>
      </c>
      <c r="G37" s="15">
        <f>SUMIFS('PM10'!H:H,'PM10'!$B:$B,$A37,'PM10'!$A:$A,"BIOEPM10")+SUMIFS('PM10'!H:H,'PM10'!$B:$B,$A37,'PM10'!$A:$A,"COMPM10")+SUMIFS('PM10'!H:H,'PM10'!$B:$B,$A37,'PM10'!$A:$A,"ELCPM10")+SUMIFS('PM10'!H:H,'PM10'!$B:$B,$A37,'PM10'!$A:$A,"ETHPM10")+SUMIFS('PM10'!H:H,'PM10'!$B:$B,$A37,'PM10'!$A:$A,"INDPM10")+SUMIFS('PM10'!H:H,'PM10'!$B:$B,$A37,'PM10'!$A:$A,"REFPM10")+SUMIFS('PM10'!H:H,'PM10'!$B:$B,$A37,'PM10'!$A:$A,"RESPM10")+SUMIFS('PM10'!H:H,'PM10'!$B:$B,$A37,'PM10'!$A:$A,"RSSPM10")+SUMIFS('PM10'!H:H,'PM10'!$B:$B,$A37,'PM10'!$A:$A,"TRNPM10")</f>
        <v>1586.6656023643066</v>
      </c>
      <c r="H37" s="15">
        <f>SUMIFS('PM10'!I:I,'PM10'!$B:$B,$A37,'PM10'!$A:$A,"BIOEPM10")+SUMIFS('PM10'!I:I,'PM10'!$B:$B,$A37,'PM10'!$A:$A,"COMPM10")+SUMIFS('PM10'!I:I,'PM10'!$B:$B,$A37,'PM10'!$A:$A,"ELCPM10")+SUMIFS('PM10'!I:I,'PM10'!$B:$B,$A37,'PM10'!$A:$A,"ETHPM10")+SUMIFS('PM10'!I:I,'PM10'!$B:$B,$A37,'PM10'!$A:$A,"INDPM10")+SUMIFS('PM10'!I:I,'PM10'!$B:$B,$A37,'PM10'!$A:$A,"REFPM10")+SUMIFS('PM10'!I:I,'PM10'!$B:$B,$A37,'PM10'!$A:$A,"RESPM10")+SUMIFS('PM10'!I:I,'PM10'!$B:$B,$A37,'PM10'!$A:$A,"RSSPM10")+SUMIFS('PM10'!I:I,'PM10'!$B:$B,$A37,'PM10'!$A:$A,"TRNPM10")</f>
        <v>1567.9179883352986</v>
      </c>
      <c r="I37" s="15">
        <f>SUMIFS('PM10'!J:J,'PM10'!$B:$B,$A37,'PM10'!$A:$A,"BIOEPM10")+SUMIFS('PM10'!J:J,'PM10'!$B:$B,$A37,'PM10'!$A:$A,"COMPM10")+SUMIFS('PM10'!J:J,'PM10'!$B:$B,$A37,'PM10'!$A:$A,"ELCPM10")+SUMIFS('PM10'!J:J,'PM10'!$B:$B,$A37,'PM10'!$A:$A,"ETHPM10")+SUMIFS('PM10'!J:J,'PM10'!$B:$B,$A37,'PM10'!$A:$A,"INDPM10")+SUMIFS('PM10'!J:J,'PM10'!$B:$B,$A37,'PM10'!$A:$A,"REFPM10")+SUMIFS('PM10'!J:J,'PM10'!$B:$B,$A37,'PM10'!$A:$A,"RESPM10")+SUMIFS('PM10'!J:J,'PM10'!$B:$B,$A37,'PM10'!$A:$A,"RSSPM10")+SUMIFS('PM10'!J:J,'PM10'!$B:$B,$A37,'PM10'!$A:$A,"TRNPM10")</f>
        <v>1667.5367854213723</v>
      </c>
      <c r="J37" s="15">
        <f>SUMIFS('PM10'!K:K,'PM10'!$B:$B,$A37,'PM10'!$A:$A,"BIOEPM10")+SUMIFS('PM10'!K:K,'PM10'!$B:$B,$A37,'PM10'!$A:$A,"COMPM10")+SUMIFS('PM10'!K:K,'PM10'!$B:$B,$A37,'PM10'!$A:$A,"ELCPM10")+SUMIFS('PM10'!K:K,'PM10'!$B:$B,$A37,'PM10'!$A:$A,"ETHPM10")+SUMIFS('PM10'!K:K,'PM10'!$B:$B,$A37,'PM10'!$A:$A,"INDPM10")+SUMIFS('PM10'!K:K,'PM10'!$B:$B,$A37,'PM10'!$A:$A,"REFPM10")+SUMIFS('PM10'!K:K,'PM10'!$B:$B,$A37,'PM10'!$A:$A,"RESPM10")+SUMIFS('PM10'!K:K,'PM10'!$B:$B,$A37,'PM10'!$A:$A,"RSSPM10")+SUMIFS('PM10'!K:K,'PM10'!$B:$B,$A37,'PM10'!$A:$A,"TRNPM10")</f>
        <v>1621.4726688754729</v>
      </c>
      <c r="K37" s="15">
        <f>SUMIFS('PM10'!L:L,'PM10'!$B:$B,$A37,'PM10'!$A:$A,"BIOEPM10")+SUMIFS('PM10'!L:L,'PM10'!$B:$B,$A37,'PM10'!$A:$A,"COMPM10")+SUMIFS('PM10'!L:L,'PM10'!$B:$B,$A37,'PM10'!$A:$A,"ELCPM10")+SUMIFS('PM10'!L:L,'PM10'!$B:$B,$A37,'PM10'!$A:$A,"ETHPM10")+SUMIFS('PM10'!L:L,'PM10'!$B:$B,$A37,'PM10'!$A:$A,"INDPM10")+SUMIFS('PM10'!L:L,'PM10'!$B:$B,$A37,'PM10'!$A:$A,"REFPM10")+SUMIFS('PM10'!L:L,'PM10'!$B:$B,$A37,'PM10'!$A:$A,"RESPM10")+SUMIFS('PM10'!L:L,'PM10'!$B:$B,$A37,'PM10'!$A:$A,"RSSPM10")+SUMIFS('PM10'!L:L,'PM10'!$B:$B,$A37,'PM10'!$A:$A,"TRNPM10")</f>
        <v>1366.6353565046193</v>
      </c>
    </row>
    <row r="38" spans="1:11" x14ac:dyDescent="0.25">
      <c r="A38" s="2" t="s">
        <v>36</v>
      </c>
      <c r="B38" s="15">
        <f>SUMIFS('PM10'!C:C,'PM10'!$B:$B,$A38,'PM10'!$A:$A,"BIOEPM10")+SUMIFS('PM10'!C:C,'PM10'!$B:$B,$A38,'PM10'!$A:$A,"COMPM10")+SUMIFS('PM10'!C:C,'PM10'!$B:$B,$A38,'PM10'!$A:$A,"ELCPM10")+SUMIFS('PM10'!C:C,'PM10'!$B:$B,$A38,'PM10'!$A:$A,"ETHPM10")+SUMIFS('PM10'!C:C,'PM10'!$B:$B,$A38,'PM10'!$A:$A,"INDPM10")+SUMIFS('PM10'!C:C,'PM10'!$B:$B,$A38,'PM10'!$A:$A,"REFPM10")+SUMIFS('PM10'!C:C,'PM10'!$B:$B,$A38,'PM10'!$A:$A,"RESPM10")+SUMIFS('PM10'!C:C,'PM10'!$B:$B,$A38,'PM10'!$A:$A,"RSSPM10")+SUMIFS('PM10'!C:C,'PM10'!$B:$B,$A38,'PM10'!$A:$A,"TRNPM10")</f>
        <v>4494.3133933150702</v>
      </c>
      <c r="C38" s="15">
        <f>SUMIFS('PM10'!D:D,'PM10'!$B:$B,$A38,'PM10'!$A:$A,"BIOEPM10")+SUMIFS('PM10'!D:D,'PM10'!$B:$B,$A38,'PM10'!$A:$A,"COMPM10")+SUMIFS('PM10'!D:D,'PM10'!$B:$B,$A38,'PM10'!$A:$A,"ELCPM10")+SUMIFS('PM10'!D:D,'PM10'!$B:$B,$A38,'PM10'!$A:$A,"ETHPM10")+SUMIFS('PM10'!D:D,'PM10'!$B:$B,$A38,'PM10'!$A:$A,"INDPM10")+SUMIFS('PM10'!D:D,'PM10'!$B:$B,$A38,'PM10'!$A:$A,"REFPM10")+SUMIFS('PM10'!D:D,'PM10'!$B:$B,$A38,'PM10'!$A:$A,"RESPM10")+SUMIFS('PM10'!D:D,'PM10'!$B:$B,$A38,'PM10'!$A:$A,"RSSPM10")+SUMIFS('PM10'!D:D,'PM10'!$B:$B,$A38,'PM10'!$A:$A,"TRNPM10")</f>
        <v>4295.3630712224558</v>
      </c>
      <c r="D38" s="15">
        <f>SUMIFS('PM10'!E:E,'PM10'!$B:$B,$A38,'PM10'!$A:$A,"BIOEPM10")+SUMIFS('PM10'!E:E,'PM10'!$B:$B,$A38,'PM10'!$A:$A,"COMPM10")+SUMIFS('PM10'!E:E,'PM10'!$B:$B,$A38,'PM10'!$A:$A,"ELCPM10")+SUMIFS('PM10'!E:E,'PM10'!$B:$B,$A38,'PM10'!$A:$A,"ETHPM10")+SUMIFS('PM10'!E:E,'PM10'!$B:$B,$A38,'PM10'!$A:$A,"INDPM10")+SUMIFS('PM10'!E:E,'PM10'!$B:$B,$A38,'PM10'!$A:$A,"REFPM10")+SUMIFS('PM10'!E:E,'PM10'!$B:$B,$A38,'PM10'!$A:$A,"RESPM10")+SUMIFS('PM10'!E:E,'PM10'!$B:$B,$A38,'PM10'!$A:$A,"RSSPM10")+SUMIFS('PM10'!E:E,'PM10'!$B:$B,$A38,'PM10'!$A:$A,"TRNPM10")</f>
        <v>3606.5075982042317</v>
      </c>
      <c r="E38" s="15">
        <f>SUMIFS('PM10'!F:F,'PM10'!$B:$B,$A38,'PM10'!$A:$A,"BIOEPM10")+SUMIFS('PM10'!F:F,'PM10'!$B:$B,$A38,'PM10'!$A:$A,"COMPM10")+SUMIFS('PM10'!F:F,'PM10'!$B:$B,$A38,'PM10'!$A:$A,"ELCPM10")+SUMIFS('PM10'!F:F,'PM10'!$B:$B,$A38,'PM10'!$A:$A,"ETHPM10")+SUMIFS('PM10'!F:F,'PM10'!$B:$B,$A38,'PM10'!$A:$A,"INDPM10")+SUMIFS('PM10'!F:F,'PM10'!$B:$B,$A38,'PM10'!$A:$A,"REFPM10")+SUMIFS('PM10'!F:F,'PM10'!$B:$B,$A38,'PM10'!$A:$A,"RESPM10")+SUMIFS('PM10'!F:F,'PM10'!$B:$B,$A38,'PM10'!$A:$A,"RSSPM10")+SUMIFS('PM10'!F:F,'PM10'!$B:$B,$A38,'PM10'!$A:$A,"TRNPM10")</f>
        <v>2846.2361963400804</v>
      </c>
      <c r="F38" s="15">
        <f>SUMIFS('PM10'!G:G,'PM10'!$B:$B,$A38,'PM10'!$A:$A,"BIOEPM10")+SUMIFS('PM10'!G:G,'PM10'!$B:$B,$A38,'PM10'!$A:$A,"COMPM10")+SUMIFS('PM10'!G:G,'PM10'!$B:$B,$A38,'PM10'!$A:$A,"ELCPM10")+SUMIFS('PM10'!G:G,'PM10'!$B:$B,$A38,'PM10'!$A:$A,"ETHPM10")+SUMIFS('PM10'!G:G,'PM10'!$B:$B,$A38,'PM10'!$A:$A,"INDPM10")+SUMIFS('PM10'!G:G,'PM10'!$B:$B,$A38,'PM10'!$A:$A,"REFPM10")+SUMIFS('PM10'!G:G,'PM10'!$B:$B,$A38,'PM10'!$A:$A,"RESPM10")+SUMIFS('PM10'!G:G,'PM10'!$B:$B,$A38,'PM10'!$A:$A,"RSSPM10")+SUMIFS('PM10'!G:G,'PM10'!$B:$B,$A38,'PM10'!$A:$A,"TRNPM10")</f>
        <v>1815.2355799728414</v>
      </c>
      <c r="G38" s="15">
        <f>SUMIFS('PM10'!H:H,'PM10'!$B:$B,$A38,'PM10'!$A:$A,"BIOEPM10")+SUMIFS('PM10'!H:H,'PM10'!$B:$B,$A38,'PM10'!$A:$A,"COMPM10")+SUMIFS('PM10'!H:H,'PM10'!$B:$B,$A38,'PM10'!$A:$A,"ELCPM10")+SUMIFS('PM10'!H:H,'PM10'!$B:$B,$A38,'PM10'!$A:$A,"ETHPM10")+SUMIFS('PM10'!H:H,'PM10'!$B:$B,$A38,'PM10'!$A:$A,"INDPM10")+SUMIFS('PM10'!H:H,'PM10'!$B:$B,$A38,'PM10'!$A:$A,"REFPM10")+SUMIFS('PM10'!H:H,'PM10'!$B:$B,$A38,'PM10'!$A:$A,"RESPM10")+SUMIFS('PM10'!H:H,'PM10'!$B:$B,$A38,'PM10'!$A:$A,"RSSPM10")+SUMIFS('PM10'!H:H,'PM10'!$B:$B,$A38,'PM10'!$A:$A,"TRNPM10")</f>
        <v>1584.2025921632357</v>
      </c>
      <c r="H38" s="15">
        <f>SUMIFS('PM10'!I:I,'PM10'!$B:$B,$A38,'PM10'!$A:$A,"BIOEPM10")+SUMIFS('PM10'!I:I,'PM10'!$B:$B,$A38,'PM10'!$A:$A,"COMPM10")+SUMIFS('PM10'!I:I,'PM10'!$B:$B,$A38,'PM10'!$A:$A,"ELCPM10")+SUMIFS('PM10'!I:I,'PM10'!$B:$B,$A38,'PM10'!$A:$A,"ETHPM10")+SUMIFS('PM10'!I:I,'PM10'!$B:$B,$A38,'PM10'!$A:$A,"INDPM10")+SUMIFS('PM10'!I:I,'PM10'!$B:$B,$A38,'PM10'!$A:$A,"REFPM10")+SUMIFS('PM10'!I:I,'PM10'!$B:$B,$A38,'PM10'!$A:$A,"RESPM10")+SUMIFS('PM10'!I:I,'PM10'!$B:$B,$A38,'PM10'!$A:$A,"RSSPM10")+SUMIFS('PM10'!I:I,'PM10'!$B:$B,$A38,'PM10'!$A:$A,"TRNPM10")</f>
        <v>1567.9156043007358</v>
      </c>
      <c r="I38" s="15">
        <f>SUMIFS('PM10'!J:J,'PM10'!$B:$B,$A38,'PM10'!$A:$A,"BIOEPM10")+SUMIFS('PM10'!J:J,'PM10'!$B:$B,$A38,'PM10'!$A:$A,"COMPM10")+SUMIFS('PM10'!J:J,'PM10'!$B:$B,$A38,'PM10'!$A:$A,"ELCPM10")+SUMIFS('PM10'!J:J,'PM10'!$B:$B,$A38,'PM10'!$A:$A,"ETHPM10")+SUMIFS('PM10'!J:J,'PM10'!$B:$B,$A38,'PM10'!$A:$A,"INDPM10")+SUMIFS('PM10'!J:J,'PM10'!$B:$B,$A38,'PM10'!$A:$A,"REFPM10")+SUMIFS('PM10'!J:J,'PM10'!$B:$B,$A38,'PM10'!$A:$A,"RESPM10")+SUMIFS('PM10'!J:J,'PM10'!$B:$B,$A38,'PM10'!$A:$A,"RSSPM10")+SUMIFS('PM10'!J:J,'PM10'!$B:$B,$A38,'PM10'!$A:$A,"TRNPM10")</f>
        <v>1669.0087943000569</v>
      </c>
      <c r="J38" s="15">
        <f>SUMIFS('PM10'!K:K,'PM10'!$B:$B,$A38,'PM10'!$A:$A,"BIOEPM10")+SUMIFS('PM10'!K:K,'PM10'!$B:$B,$A38,'PM10'!$A:$A,"COMPM10")+SUMIFS('PM10'!K:K,'PM10'!$B:$B,$A38,'PM10'!$A:$A,"ELCPM10")+SUMIFS('PM10'!K:K,'PM10'!$B:$B,$A38,'PM10'!$A:$A,"ETHPM10")+SUMIFS('PM10'!K:K,'PM10'!$B:$B,$A38,'PM10'!$A:$A,"INDPM10")+SUMIFS('PM10'!K:K,'PM10'!$B:$B,$A38,'PM10'!$A:$A,"REFPM10")+SUMIFS('PM10'!K:K,'PM10'!$B:$B,$A38,'PM10'!$A:$A,"RESPM10")+SUMIFS('PM10'!K:K,'PM10'!$B:$B,$A38,'PM10'!$A:$A,"RSSPM10")+SUMIFS('PM10'!K:K,'PM10'!$B:$B,$A38,'PM10'!$A:$A,"TRNPM10")</f>
        <v>1622.9507676508481</v>
      </c>
      <c r="K38" s="15">
        <f>SUMIFS('PM10'!L:L,'PM10'!$B:$B,$A38,'PM10'!$A:$A,"BIOEPM10")+SUMIFS('PM10'!L:L,'PM10'!$B:$B,$A38,'PM10'!$A:$A,"COMPM10")+SUMIFS('PM10'!L:L,'PM10'!$B:$B,$A38,'PM10'!$A:$A,"ELCPM10")+SUMIFS('PM10'!L:L,'PM10'!$B:$B,$A38,'PM10'!$A:$A,"ETHPM10")+SUMIFS('PM10'!L:L,'PM10'!$B:$B,$A38,'PM10'!$A:$A,"INDPM10")+SUMIFS('PM10'!L:L,'PM10'!$B:$B,$A38,'PM10'!$A:$A,"REFPM10")+SUMIFS('PM10'!L:L,'PM10'!$B:$B,$A38,'PM10'!$A:$A,"RESPM10")+SUMIFS('PM10'!L:L,'PM10'!$B:$B,$A38,'PM10'!$A:$A,"RSSPM10")+SUMIFS('PM10'!L:L,'PM10'!$B:$B,$A38,'PM10'!$A:$A,"TRNPM10")</f>
        <v>1368.1134552794515</v>
      </c>
    </row>
    <row r="39" spans="1:11" x14ac:dyDescent="0.25">
      <c r="A39" s="2" t="s">
        <v>179</v>
      </c>
      <c r="B39" s="15">
        <f>SUMIFS('PM10'!C:C,'PM10'!$B:$B,$A39,'PM10'!$A:$A,"BIOEPM10")+SUMIFS('PM10'!C:C,'PM10'!$B:$B,$A39,'PM10'!$A:$A,"COMPM10")+SUMIFS('PM10'!C:C,'PM10'!$B:$B,$A39,'PM10'!$A:$A,"ELCPM10")+SUMIFS('PM10'!C:C,'PM10'!$B:$B,$A39,'PM10'!$A:$A,"ETHPM10")+SUMIFS('PM10'!C:C,'PM10'!$B:$B,$A39,'PM10'!$A:$A,"INDPM10")+SUMIFS('PM10'!C:C,'PM10'!$B:$B,$A39,'PM10'!$A:$A,"REFPM10")+SUMIFS('PM10'!C:C,'PM10'!$B:$B,$A39,'PM10'!$A:$A,"RESPM10")+SUMIFS('PM10'!C:C,'PM10'!$B:$B,$A39,'PM10'!$A:$A,"RSSPM10")+SUMIFS('PM10'!C:C,'PM10'!$B:$B,$A39,'PM10'!$A:$A,"TRNPM10")</f>
        <v>4494.3134039997267</v>
      </c>
      <c r="C39" s="15">
        <f>SUMIFS('PM10'!D:D,'PM10'!$B:$B,$A39,'PM10'!$A:$A,"BIOEPM10")+SUMIFS('PM10'!D:D,'PM10'!$B:$B,$A39,'PM10'!$A:$A,"COMPM10")+SUMIFS('PM10'!D:D,'PM10'!$B:$B,$A39,'PM10'!$A:$A,"ELCPM10")+SUMIFS('PM10'!D:D,'PM10'!$B:$B,$A39,'PM10'!$A:$A,"ETHPM10")+SUMIFS('PM10'!D:D,'PM10'!$B:$B,$A39,'PM10'!$A:$A,"INDPM10")+SUMIFS('PM10'!D:D,'PM10'!$B:$B,$A39,'PM10'!$A:$A,"REFPM10")+SUMIFS('PM10'!D:D,'PM10'!$B:$B,$A39,'PM10'!$A:$A,"RESPM10")+SUMIFS('PM10'!D:D,'PM10'!$B:$B,$A39,'PM10'!$A:$A,"RSSPM10")+SUMIFS('PM10'!D:D,'PM10'!$B:$B,$A39,'PM10'!$A:$A,"TRNPM10")</f>
        <v>4295.3842992137752</v>
      </c>
      <c r="D39" s="15">
        <f>SUMIFS('PM10'!E:E,'PM10'!$B:$B,$A39,'PM10'!$A:$A,"BIOEPM10")+SUMIFS('PM10'!E:E,'PM10'!$B:$B,$A39,'PM10'!$A:$A,"COMPM10")+SUMIFS('PM10'!E:E,'PM10'!$B:$B,$A39,'PM10'!$A:$A,"ELCPM10")+SUMIFS('PM10'!E:E,'PM10'!$B:$B,$A39,'PM10'!$A:$A,"ETHPM10")+SUMIFS('PM10'!E:E,'PM10'!$B:$B,$A39,'PM10'!$A:$A,"INDPM10")+SUMIFS('PM10'!E:E,'PM10'!$B:$B,$A39,'PM10'!$A:$A,"REFPM10")+SUMIFS('PM10'!E:E,'PM10'!$B:$B,$A39,'PM10'!$A:$A,"RESPM10")+SUMIFS('PM10'!E:E,'PM10'!$B:$B,$A39,'PM10'!$A:$A,"RSSPM10")+SUMIFS('PM10'!E:E,'PM10'!$B:$B,$A39,'PM10'!$A:$A,"TRNPM10")</f>
        <v>3609.4891807090453</v>
      </c>
      <c r="E39" s="15">
        <f>SUMIFS('PM10'!F:F,'PM10'!$B:$B,$A39,'PM10'!$A:$A,"BIOEPM10")+SUMIFS('PM10'!F:F,'PM10'!$B:$B,$A39,'PM10'!$A:$A,"COMPM10")+SUMIFS('PM10'!F:F,'PM10'!$B:$B,$A39,'PM10'!$A:$A,"ELCPM10")+SUMIFS('PM10'!F:F,'PM10'!$B:$B,$A39,'PM10'!$A:$A,"ETHPM10")+SUMIFS('PM10'!F:F,'PM10'!$B:$B,$A39,'PM10'!$A:$A,"INDPM10")+SUMIFS('PM10'!F:F,'PM10'!$B:$B,$A39,'PM10'!$A:$A,"REFPM10")+SUMIFS('PM10'!F:F,'PM10'!$B:$B,$A39,'PM10'!$A:$A,"RESPM10")+SUMIFS('PM10'!F:F,'PM10'!$B:$B,$A39,'PM10'!$A:$A,"RSSPM10")+SUMIFS('PM10'!F:F,'PM10'!$B:$B,$A39,'PM10'!$A:$A,"TRNPM10")</f>
        <v>2850.3669355221127</v>
      </c>
      <c r="F39" s="15">
        <f>SUMIFS('PM10'!G:G,'PM10'!$B:$B,$A39,'PM10'!$A:$A,"BIOEPM10")+SUMIFS('PM10'!G:G,'PM10'!$B:$B,$A39,'PM10'!$A:$A,"COMPM10")+SUMIFS('PM10'!G:G,'PM10'!$B:$B,$A39,'PM10'!$A:$A,"ELCPM10")+SUMIFS('PM10'!G:G,'PM10'!$B:$B,$A39,'PM10'!$A:$A,"ETHPM10")+SUMIFS('PM10'!G:G,'PM10'!$B:$B,$A39,'PM10'!$A:$A,"INDPM10")+SUMIFS('PM10'!G:G,'PM10'!$B:$B,$A39,'PM10'!$A:$A,"REFPM10")+SUMIFS('PM10'!G:G,'PM10'!$B:$B,$A39,'PM10'!$A:$A,"RESPM10")+SUMIFS('PM10'!G:G,'PM10'!$B:$B,$A39,'PM10'!$A:$A,"RSSPM10")+SUMIFS('PM10'!G:G,'PM10'!$B:$B,$A39,'PM10'!$A:$A,"TRNPM10")</f>
        <v>1814.5986880137098</v>
      </c>
      <c r="G39" s="15">
        <f>SUMIFS('PM10'!H:H,'PM10'!$B:$B,$A39,'PM10'!$A:$A,"BIOEPM10")+SUMIFS('PM10'!H:H,'PM10'!$B:$B,$A39,'PM10'!$A:$A,"COMPM10")+SUMIFS('PM10'!H:H,'PM10'!$B:$B,$A39,'PM10'!$A:$A,"ELCPM10")+SUMIFS('PM10'!H:H,'PM10'!$B:$B,$A39,'PM10'!$A:$A,"ETHPM10")+SUMIFS('PM10'!H:H,'PM10'!$B:$B,$A39,'PM10'!$A:$A,"INDPM10")+SUMIFS('PM10'!H:H,'PM10'!$B:$B,$A39,'PM10'!$A:$A,"REFPM10")+SUMIFS('PM10'!H:H,'PM10'!$B:$B,$A39,'PM10'!$A:$A,"RESPM10")+SUMIFS('PM10'!H:H,'PM10'!$B:$B,$A39,'PM10'!$A:$A,"RSSPM10")+SUMIFS('PM10'!H:H,'PM10'!$B:$B,$A39,'PM10'!$A:$A,"TRNPM10")</f>
        <v>1583.3696079117831</v>
      </c>
      <c r="H39" s="15">
        <f>SUMIFS('PM10'!I:I,'PM10'!$B:$B,$A39,'PM10'!$A:$A,"BIOEPM10")+SUMIFS('PM10'!I:I,'PM10'!$B:$B,$A39,'PM10'!$A:$A,"COMPM10")+SUMIFS('PM10'!I:I,'PM10'!$B:$B,$A39,'PM10'!$A:$A,"ELCPM10")+SUMIFS('PM10'!I:I,'PM10'!$B:$B,$A39,'PM10'!$A:$A,"ETHPM10")+SUMIFS('PM10'!I:I,'PM10'!$B:$B,$A39,'PM10'!$A:$A,"INDPM10")+SUMIFS('PM10'!I:I,'PM10'!$B:$B,$A39,'PM10'!$A:$A,"REFPM10")+SUMIFS('PM10'!I:I,'PM10'!$B:$B,$A39,'PM10'!$A:$A,"RESPM10")+SUMIFS('PM10'!I:I,'PM10'!$B:$B,$A39,'PM10'!$A:$A,"RSSPM10")+SUMIFS('PM10'!I:I,'PM10'!$B:$B,$A39,'PM10'!$A:$A,"TRNPM10")</f>
        <v>1568.1710423627992</v>
      </c>
      <c r="I39" s="15">
        <f>SUMIFS('PM10'!J:J,'PM10'!$B:$B,$A39,'PM10'!$A:$A,"BIOEPM10")+SUMIFS('PM10'!J:J,'PM10'!$B:$B,$A39,'PM10'!$A:$A,"COMPM10")+SUMIFS('PM10'!J:J,'PM10'!$B:$B,$A39,'PM10'!$A:$A,"ELCPM10")+SUMIFS('PM10'!J:J,'PM10'!$B:$B,$A39,'PM10'!$A:$A,"ETHPM10")+SUMIFS('PM10'!J:J,'PM10'!$B:$B,$A39,'PM10'!$A:$A,"INDPM10")+SUMIFS('PM10'!J:J,'PM10'!$B:$B,$A39,'PM10'!$A:$A,"REFPM10")+SUMIFS('PM10'!J:J,'PM10'!$B:$B,$A39,'PM10'!$A:$A,"RESPM10")+SUMIFS('PM10'!J:J,'PM10'!$B:$B,$A39,'PM10'!$A:$A,"RSSPM10")+SUMIFS('PM10'!J:J,'PM10'!$B:$B,$A39,'PM10'!$A:$A,"TRNPM10")</f>
        <v>1676.6048931946914</v>
      </c>
      <c r="J39" s="15">
        <f>SUMIFS('PM10'!K:K,'PM10'!$B:$B,$A39,'PM10'!$A:$A,"BIOEPM10")+SUMIFS('PM10'!K:K,'PM10'!$B:$B,$A39,'PM10'!$A:$A,"COMPM10")+SUMIFS('PM10'!K:K,'PM10'!$B:$B,$A39,'PM10'!$A:$A,"ELCPM10")+SUMIFS('PM10'!K:K,'PM10'!$B:$B,$A39,'PM10'!$A:$A,"ETHPM10")+SUMIFS('PM10'!K:K,'PM10'!$B:$B,$A39,'PM10'!$A:$A,"INDPM10")+SUMIFS('PM10'!K:K,'PM10'!$B:$B,$A39,'PM10'!$A:$A,"REFPM10")+SUMIFS('PM10'!K:K,'PM10'!$B:$B,$A39,'PM10'!$A:$A,"RESPM10")+SUMIFS('PM10'!K:K,'PM10'!$B:$B,$A39,'PM10'!$A:$A,"RSSPM10")+SUMIFS('PM10'!K:K,'PM10'!$B:$B,$A39,'PM10'!$A:$A,"TRNPM10")</f>
        <v>1627.1536351342547</v>
      </c>
      <c r="K39" s="15">
        <f>SUMIFS('PM10'!L:L,'PM10'!$B:$B,$A39,'PM10'!$A:$A,"BIOEPM10")+SUMIFS('PM10'!L:L,'PM10'!$B:$B,$A39,'PM10'!$A:$A,"COMPM10")+SUMIFS('PM10'!L:L,'PM10'!$B:$B,$A39,'PM10'!$A:$A,"ELCPM10")+SUMIFS('PM10'!L:L,'PM10'!$B:$B,$A39,'PM10'!$A:$A,"ETHPM10")+SUMIFS('PM10'!L:L,'PM10'!$B:$B,$A39,'PM10'!$A:$A,"INDPM10")+SUMIFS('PM10'!L:L,'PM10'!$B:$B,$A39,'PM10'!$A:$A,"REFPM10")+SUMIFS('PM10'!L:L,'PM10'!$B:$B,$A39,'PM10'!$A:$A,"RESPM10")+SUMIFS('PM10'!L:L,'PM10'!$B:$B,$A39,'PM10'!$A:$A,"RSSPM10")+SUMIFS('PM10'!L:L,'PM10'!$B:$B,$A39,'PM10'!$A:$A,"TRNPM10")</f>
        <v>1372.3469753854799</v>
      </c>
    </row>
    <row r="40" spans="1:11" x14ac:dyDescent="0.25">
      <c r="A40" s="2" t="s">
        <v>180</v>
      </c>
      <c r="B40" s="15">
        <f>SUMIFS('PM10'!C:C,'PM10'!$B:$B,$A40,'PM10'!$A:$A,"BIOEPM10")+SUMIFS('PM10'!C:C,'PM10'!$B:$B,$A40,'PM10'!$A:$A,"COMPM10")+SUMIFS('PM10'!C:C,'PM10'!$B:$B,$A40,'PM10'!$A:$A,"ELCPM10")+SUMIFS('PM10'!C:C,'PM10'!$B:$B,$A40,'PM10'!$A:$A,"ETHPM10")+SUMIFS('PM10'!C:C,'PM10'!$B:$B,$A40,'PM10'!$A:$A,"INDPM10")+SUMIFS('PM10'!C:C,'PM10'!$B:$B,$A40,'PM10'!$A:$A,"REFPM10")+SUMIFS('PM10'!C:C,'PM10'!$B:$B,$A40,'PM10'!$A:$A,"RESPM10")+SUMIFS('PM10'!C:C,'PM10'!$B:$B,$A40,'PM10'!$A:$A,"RSSPM10")+SUMIFS('PM10'!C:C,'PM10'!$B:$B,$A40,'PM10'!$A:$A,"TRNPM10")</f>
        <v>4494.3134039997267</v>
      </c>
      <c r="C40" s="15">
        <f>SUMIFS('PM10'!D:D,'PM10'!$B:$B,$A40,'PM10'!$A:$A,"BIOEPM10")+SUMIFS('PM10'!D:D,'PM10'!$B:$B,$A40,'PM10'!$A:$A,"COMPM10")+SUMIFS('PM10'!D:D,'PM10'!$B:$B,$A40,'PM10'!$A:$A,"ELCPM10")+SUMIFS('PM10'!D:D,'PM10'!$B:$B,$A40,'PM10'!$A:$A,"ETHPM10")+SUMIFS('PM10'!D:D,'PM10'!$B:$B,$A40,'PM10'!$A:$A,"INDPM10")+SUMIFS('PM10'!D:D,'PM10'!$B:$B,$A40,'PM10'!$A:$A,"REFPM10")+SUMIFS('PM10'!D:D,'PM10'!$B:$B,$A40,'PM10'!$A:$A,"RESPM10")+SUMIFS('PM10'!D:D,'PM10'!$B:$B,$A40,'PM10'!$A:$A,"RSSPM10")+SUMIFS('PM10'!D:D,'PM10'!$B:$B,$A40,'PM10'!$A:$A,"TRNPM10")</f>
        <v>4295.3842992137752</v>
      </c>
      <c r="D40" s="15">
        <f>SUMIFS('PM10'!E:E,'PM10'!$B:$B,$A40,'PM10'!$A:$A,"BIOEPM10")+SUMIFS('PM10'!E:E,'PM10'!$B:$B,$A40,'PM10'!$A:$A,"COMPM10")+SUMIFS('PM10'!E:E,'PM10'!$B:$B,$A40,'PM10'!$A:$A,"ELCPM10")+SUMIFS('PM10'!E:E,'PM10'!$B:$B,$A40,'PM10'!$A:$A,"ETHPM10")+SUMIFS('PM10'!E:E,'PM10'!$B:$B,$A40,'PM10'!$A:$A,"INDPM10")+SUMIFS('PM10'!E:E,'PM10'!$B:$B,$A40,'PM10'!$A:$A,"REFPM10")+SUMIFS('PM10'!E:E,'PM10'!$B:$B,$A40,'PM10'!$A:$A,"RESPM10")+SUMIFS('PM10'!E:E,'PM10'!$B:$B,$A40,'PM10'!$A:$A,"RSSPM10")+SUMIFS('PM10'!E:E,'PM10'!$B:$B,$A40,'PM10'!$A:$A,"TRNPM10")</f>
        <v>3606.4451391931366</v>
      </c>
      <c r="E40" s="15">
        <f>SUMIFS('PM10'!F:F,'PM10'!$B:$B,$A40,'PM10'!$A:$A,"BIOEPM10")+SUMIFS('PM10'!F:F,'PM10'!$B:$B,$A40,'PM10'!$A:$A,"COMPM10")+SUMIFS('PM10'!F:F,'PM10'!$B:$B,$A40,'PM10'!$A:$A,"ELCPM10")+SUMIFS('PM10'!F:F,'PM10'!$B:$B,$A40,'PM10'!$A:$A,"ETHPM10")+SUMIFS('PM10'!F:F,'PM10'!$B:$B,$A40,'PM10'!$A:$A,"INDPM10")+SUMIFS('PM10'!F:F,'PM10'!$B:$B,$A40,'PM10'!$A:$A,"REFPM10")+SUMIFS('PM10'!F:F,'PM10'!$B:$B,$A40,'PM10'!$A:$A,"RESPM10")+SUMIFS('PM10'!F:F,'PM10'!$B:$B,$A40,'PM10'!$A:$A,"RSSPM10")+SUMIFS('PM10'!F:F,'PM10'!$B:$B,$A40,'PM10'!$A:$A,"TRNPM10")</f>
        <v>2846.6379781009605</v>
      </c>
      <c r="F40" s="15">
        <f>SUMIFS('PM10'!G:G,'PM10'!$B:$B,$A40,'PM10'!$A:$A,"BIOEPM10")+SUMIFS('PM10'!G:G,'PM10'!$B:$B,$A40,'PM10'!$A:$A,"COMPM10")+SUMIFS('PM10'!G:G,'PM10'!$B:$B,$A40,'PM10'!$A:$A,"ELCPM10")+SUMIFS('PM10'!G:G,'PM10'!$B:$B,$A40,'PM10'!$A:$A,"ETHPM10")+SUMIFS('PM10'!G:G,'PM10'!$B:$B,$A40,'PM10'!$A:$A,"INDPM10")+SUMIFS('PM10'!G:G,'PM10'!$B:$B,$A40,'PM10'!$A:$A,"REFPM10")+SUMIFS('PM10'!G:G,'PM10'!$B:$B,$A40,'PM10'!$A:$A,"RESPM10")+SUMIFS('PM10'!G:G,'PM10'!$B:$B,$A40,'PM10'!$A:$A,"RSSPM10")+SUMIFS('PM10'!G:G,'PM10'!$B:$B,$A40,'PM10'!$A:$A,"TRNPM10")</f>
        <v>1814.5986880137011</v>
      </c>
      <c r="G40" s="15">
        <f>SUMIFS('PM10'!H:H,'PM10'!$B:$B,$A40,'PM10'!$A:$A,"BIOEPM10")+SUMIFS('PM10'!H:H,'PM10'!$B:$B,$A40,'PM10'!$A:$A,"COMPM10")+SUMIFS('PM10'!H:H,'PM10'!$B:$B,$A40,'PM10'!$A:$A,"ELCPM10")+SUMIFS('PM10'!H:H,'PM10'!$B:$B,$A40,'PM10'!$A:$A,"ETHPM10")+SUMIFS('PM10'!H:H,'PM10'!$B:$B,$A40,'PM10'!$A:$A,"INDPM10")+SUMIFS('PM10'!H:H,'PM10'!$B:$B,$A40,'PM10'!$A:$A,"REFPM10")+SUMIFS('PM10'!H:H,'PM10'!$B:$B,$A40,'PM10'!$A:$A,"RESPM10")+SUMIFS('PM10'!H:H,'PM10'!$B:$B,$A40,'PM10'!$A:$A,"RSSPM10")+SUMIFS('PM10'!H:H,'PM10'!$B:$B,$A40,'PM10'!$A:$A,"TRNPM10")</f>
        <v>1583.3696079118229</v>
      </c>
      <c r="H40" s="15">
        <f>SUMIFS('PM10'!I:I,'PM10'!$B:$B,$A40,'PM10'!$A:$A,"BIOEPM10")+SUMIFS('PM10'!I:I,'PM10'!$B:$B,$A40,'PM10'!$A:$A,"COMPM10")+SUMIFS('PM10'!I:I,'PM10'!$B:$B,$A40,'PM10'!$A:$A,"ELCPM10")+SUMIFS('PM10'!I:I,'PM10'!$B:$B,$A40,'PM10'!$A:$A,"ETHPM10")+SUMIFS('PM10'!I:I,'PM10'!$B:$B,$A40,'PM10'!$A:$A,"INDPM10")+SUMIFS('PM10'!I:I,'PM10'!$B:$B,$A40,'PM10'!$A:$A,"REFPM10")+SUMIFS('PM10'!I:I,'PM10'!$B:$B,$A40,'PM10'!$A:$A,"RESPM10")+SUMIFS('PM10'!I:I,'PM10'!$B:$B,$A40,'PM10'!$A:$A,"RSSPM10")+SUMIFS('PM10'!I:I,'PM10'!$B:$B,$A40,'PM10'!$A:$A,"TRNPM10")</f>
        <v>1568.1710423627483</v>
      </c>
      <c r="I40" s="15">
        <f>SUMIFS('PM10'!J:J,'PM10'!$B:$B,$A40,'PM10'!$A:$A,"BIOEPM10")+SUMIFS('PM10'!J:J,'PM10'!$B:$B,$A40,'PM10'!$A:$A,"COMPM10")+SUMIFS('PM10'!J:J,'PM10'!$B:$B,$A40,'PM10'!$A:$A,"ELCPM10")+SUMIFS('PM10'!J:J,'PM10'!$B:$B,$A40,'PM10'!$A:$A,"ETHPM10")+SUMIFS('PM10'!J:J,'PM10'!$B:$B,$A40,'PM10'!$A:$A,"INDPM10")+SUMIFS('PM10'!J:J,'PM10'!$B:$B,$A40,'PM10'!$A:$A,"REFPM10")+SUMIFS('PM10'!J:J,'PM10'!$B:$B,$A40,'PM10'!$A:$A,"RESPM10")+SUMIFS('PM10'!J:J,'PM10'!$B:$B,$A40,'PM10'!$A:$A,"RSSPM10")+SUMIFS('PM10'!J:J,'PM10'!$B:$B,$A40,'PM10'!$A:$A,"TRNPM10")</f>
        <v>1676.6048931945465</v>
      </c>
      <c r="J40" s="15">
        <f>SUMIFS('PM10'!K:K,'PM10'!$B:$B,$A40,'PM10'!$A:$A,"BIOEPM10")+SUMIFS('PM10'!K:K,'PM10'!$B:$B,$A40,'PM10'!$A:$A,"COMPM10")+SUMIFS('PM10'!K:K,'PM10'!$B:$B,$A40,'PM10'!$A:$A,"ELCPM10")+SUMIFS('PM10'!K:K,'PM10'!$B:$B,$A40,'PM10'!$A:$A,"ETHPM10")+SUMIFS('PM10'!K:K,'PM10'!$B:$B,$A40,'PM10'!$A:$A,"INDPM10")+SUMIFS('PM10'!K:K,'PM10'!$B:$B,$A40,'PM10'!$A:$A,"REFPM10")+SUMIFS('PM10'!K:K,'PM10'!$B:$B,$A40,'PM10'!$A:$A,"RESPM10")+SUMIFS('PM10'!K:K,'PM10'!$B:$B,$A40,'PM10'!$A:$A,"RSSPM10")+SUMIFS('PM10'!K:K,'PM10'!$B:$B,$A40,'PM10'!$A:$A,"TRNPM10")</f>
        <v>1627.1536351342243</v>
      </c>
      <c r="K40" s="15">
        <f>SUMIFS('PM10'!L:L,'PM10'!$B:$B,$A40,'PM10'!$A:$A,"BIOEPM10")+SUMIFS('PM10'!L:L,'PM10'!$B:$B,$A40,'PM10'!$A:$A,"COMPM10")+SUMIFS('PM10'!L:L,'PM10'!$B:$B,$A40,'PM10'!$A:$A,"ELCPM10")+SUMIFS('PM10'!L:L,'PM10'!$B:$B,$A40,'PM10'!$A:$A,"ETHPM10")+SUMIFS('PM10'!L:L,'PM10'!$B:$B,$A40,'PM10'!$A:$A,"INDPM10")+SUMIFS('PM10'!L:L,'PM10'!$B:$B,$A40,'PM10'!$A:$A,"REFPM10")+SUMIFS('PM10'!L:L,'PM10'!$B:$B,$A40,'PM10'!$A:$A,"RESPM10")+SUMIFS('PM10'!L:L,'PM10'!$B:$B,$A40,'PM10'!$A:$A,"RSSPM10")+SUMIFS('PM10'!L:L,'PM10'!$B:$B,$A40,'PM10'!$A:$A,"TRNPM10")</f>
        <v>1372.3469753855518</v>
      </c>
    </row>
    <row r="41" spans="1:11" x14ac:dyDescent="0.25">
      <c r="A41" s="2" t="s">
        <v>181</v>
      </c>
      <c r="B41" s="15">
        <f>SUMIFS('PM10'!C:C,'PM10'!$B:$B,$A41,'PM10'!$A:$A,"BIOEPM10")+SUMIFS('PM10'!C:C,'PM10'!$B:$B,$A41,'PM10'!$A:$A,"COMPM10")+SUMIFS('PM10'!C:C,'PM10'!$B:$B,$A41,'PM10'!$A:$A,"ELCPM10")+SUMIFS('PM10'!C:C,'PM10'!$B:$B,$A41,'PM10'!$A:$A,"ETHPM10")+SUMIFS('PM10'!C:C,'PM10'!$B:$B,$A41,'PM10'!$A:$A,"INDPM10")+SUMIFS('PM10'!C:C,'PM10'!$B:$B,$A41,'PM10'!$A:$A,"REFPM10")+SUMIFS('PM10'!C:C,'PM10'!$B:$B,$A41,'PM10'!$A:$A,"RESPM10")+SUMIFS('PM10'!C:C,'PM10'!$B:$B,$A41,'PM10'!$A:$A,"RSSPM10")+SUMIFS('PM10'!C:C,'PM10'!$B:$B,$A41,'PM10'!$A:$A,"TRNPM10")</f>
        <v>4494.3134039997276</v>
      </c>
      <c r="C41" s="15">
        <f>SUMIFS('PM10'!D:D,'PM10'!$B:$B,$A41,'PM10'!$A:$A,"BIOEPM10")+SUMIFS('PM10'!D:D,'PM10'!$B:$B,$A41,'PM10'!$A:$A,"COMPM10")+SUMIFS('PM10'!D:D,'PM10'!$B:$B,$A41,'PM10'!$A:$A,"ELCPM10")+SUMIFS('PM10'!D:D,'PM10'!$B:$B,$A41,'PM10'!$A:$A,"ETHPM10")+SUMIFS('PM10'!D:D,'PM10'!$B:$B,$A41,'PM10'!$A:$A,"INDPM10")+SUMIFS('PM10'!D:D,'PM10'!$B:$B,$A41,'PM10'!$A:$A,"REFPM10")+SUMIFS('PM10'!D:D,'PM10'!$B:$B,$A41,'PM10'!$A:$A,"RESPM10")+SUMIFS('PM10'!D:D,'PM10'!$B:$B,$A41,'PM10'!$A:$A,"RSSPM10")+SUMIFS('PM10'!D:D,'PM10'!$B:$B,$A41,'PM10'!$A:$A,"TRNPM10")</f>
        <v>4295.3842992137761</v>
      </c>
      <c r="D41" s="15">
        <f>SUMIFS('PM10'!E:E,'PM10'!$B:$B,$A41,'PM10'!$A:$A,"BIOEPM10")+SUMIFS('PM10'!E:E,'PM10'!$B:$B,$A41,'PM10'!$A:$A,"COMPM10")+SUMIFS('PM10'!E:E,'PM10'!$B:$B,$A41,'PM10'!$A:$A,"ELCPM10")+SUMIFS('PM10'!E:E,'PM10'!$B:$B,$A41,'PM10'!$A:$A,"ETHPM10")+SUMIFS('PM10'!E:E,'PM10'!$B:$B,$A41,'PM10'!$A:$A,"INDPM10")+SUMIFS('PM10'!E:E,'PM10'!$B:$B,$A41,'PM10'!$A:$A,"REFPM10")+SUMIFS('PM10'!E:E,'PM10'!$B:$B,$A41,'PM10'!$A:$A,"RESPM10")+SUMIFS('PM10'!E:E,'PM10'!$B:$B,$A41,'PM10'!$A:$A,"RSSPM10")+SUMIFS('PM10'!E:E,'PM10'!$B:$B,$A41,'PM10'!$A:$A,"TRNPM10")</f>
        <v>3609.4891807089725</v>
      </c>
      <c r="E41" s="15">
        <f>SUMIFS('PM10'!F:F,'PM10'!$B:$B,$A41,'PM10'!$A:$A,"BIOEPM10")+SUMIFS('PM10'!F:F,'PM10'!$B:$B,$A41,'PM10'!$A:$A,"COMPM10")+SUMIFS('PM10'!F:F,'PM10'!$B:$B,$A41,'PM10'!$A:$A,"ELCPM10")+SUMIFS('PM10'!F:F,'PM10'!$B:$B,$A41,'PM10'!$A:$A,"ETHPM10")+SUMIFS('PM10'!F:F,'PM10'!$B:$B,$A41,'PM10'!$A:$A,"INDPM10")+SUMIFS('PM10'!F:F,'PM10'!$B:$B,$A41,'PM10'!$A:$A,"REFPM10")+SUMIFS('PM10'!F:F,'PM10'!$B:$B,$A41,'PM10'!$A:$A,"RESPM10")+SUMIFS('PM10'!F:F,'PM10'!$B:$B,$A41,'PM10'!$A:$A,"RSSPM10")+SUMIFS('PM10'!F:F,'PM10'!$B:$B,$A41,'PM10'!$A:$A,"TRNPM10")</f>
        <v>2846.6551237373724</v>
      </c>
      <c r="F41" s="15">
        <f>SUMIFS('PM10'!G:G,'PM10'!$B:$B,$A41,'PM10'!$A:$A,"BIOEPM10")+SUMIFS('PM10'!G:G,'PM10'!$B:$B,$A41,'PM10'!$A:$A,"COMPM10")+SUMIFS('PM10'!G:G,'PM10'!$B:$B,$A41,'PM10'!$A:$A,"ELCPM10")+SUMIFS('PM10'!G:G,'PM10'!$B:$B,$A41,'PM10'!$A:$A,"ETHPM10")+SUMIFS('PM10'!G:G,'PM10'!$B:$B,$A41,'PM10'!$A:$A,"INDPM10")+SUMIFS('PM10'!G:G,'PM10'!$B:$B,$A41,'PM10'!$A:$A,"REFPM10")+SUMIFS('PM10'!G:G,'PM10'!$B:$B,$A41,'PM10'!$A:$A,"RESPM10")+SUMIFS('PM10'!G:G,'PM10'!$B:$B,$A41,'PM10'!$A:$A,"RSSPM10")+SUMIFS('PM10'!G:G,'PM10'!$B:$B,$A41,'PM10'!$A:$A,"TRNPM10")</f>
        <v>1814.6182032418183</v>
      </c>
      <c r="G41" s="15">
        <f>SUMIFS('PM10'!H:H,'PM10'!$B:$B,$A41,'PM10'!$A:$A,"BIOEPM10")+SUMIFS('PM10'!H:H,'PM10'!$B:$B,$A41,'PM10'!$A:$A,"COMPM10")+SUMIFS('PM10'!H:H,'PM10'!$B:$B,$A41,'PM10'!$A:$A,"ELCPM10")+SUMIFS('PM10'!H:H,'PM10'!$B:$B,$A41,'PM10'!$A:$A,"ETHPM10")+SUMIFS('PM10'!H:H,'PM10'!$B:$B,$A41,'PM10'!$A:$A,"INDPM10")+SUMIFS('PM10'!H:H,'PM10'!$B:$B,$A41,'PM10'!$A:$A,"REFPM10")+SUMIFS('PM10'!H:H,'PM10'!$B:$B,$A41,'PM10'!$A:$A,"RESPM10")+SUMIFS('PM10'!H:H,'PM10'!$B:$B,$A41,'PM10'!$A:$A,"RSSPM10")+SUMIFS('PM10'!H:H,'PM10'!$B:$B,$A41,'PM10'!$A:$A,"TRNPM10")</f>
        <v>1583.3696079117803</v>
      </c>
      <c r="H41" s="15">
        <f>SUMIFS('PM10'!I:I,'PM10'!$B:$B,$A41,'PM10'!$A:$A,"BIOEPM10")+SUMIFS('PM10'!I:I,'PM10'!$B:$B,$A41,'PM10'!$A:$A,"COMPM10")+SUMIFS('PM10'!I:I,'PM10'!$B:$B,$A41,'PM10'!$A:$A,"ELCPM10")+SUMIFS('PM10'!I:I,'PM10'!$B:$B,$A41,'PM10'!$A:$A,"ETHPM10")+SUMIFS('PM10'!I:I,'PM10'!$B:$B,$A41,'PM10'!$A:$A,"INDPM10")+SUMIFS('PM10'!I:I,'PM10'!$B:$B,$A41,'PM10'!$A:$A,"REFPM10")+SUMIFS('PM10'!I:I,'PM10'!$B:$B,$A41,'PM10'!$A:$A,"RESPM10")+SUMIFS('PM10'!I:I,'PM10'!$B:$B,$A41,'PM10'!$A:$A,"RSSPM10")+SUMIFS('PM10'!I:I,'PM10'!$B:$B,$A41,'PM10'!$A:$A,"TRNPM10")</f>
        <v>1568.1710423627578</v>
      </c>
      <c r="I41" s="15">
        <f>SUMIFS('PM10'!J:J,'PM10'!$B:$B,$A41,'PM10'!$A:$A,"BIOEPM10")+SUMIFS('PM10'!J:J,'PM10'!$B:$B,$A41,'PM10'!$A:$A,"COMPM10")+SUMIFS('PM10'!J:J,'PM10'!$B:$B,$A41,'PM10'!$A:$A,"ELCPM10")+SUMIFS('PM10'!J:J,'PM10'!$B:$B,$A41,'PM10'!$A:$A,"ETHPM10")+SUMIFS('PM10'!J:J,'PM10'!$B:$B,$A41,'PM10'!$A:$A,"INDPM10")+SUMIFS('PM10'!J:J,'PM10'!$B:$B,$A41,'PM10'!$A:$A,"REFPM10")+SUMIFS('PM10'!J:J,'PM10'!$B:$B,$A41,'PM10'!$A:$A,"RESPM10")+SUMIFS('PM10'!J:J,'PM10'!$B:$B,$A41,'PM10'!$A:$A,"RSSPM10")+SUMIFS('PM10'!J:J,'PM10'!$B:$B,$A41,'PM10'!$A:$A,"TRNPM10")</f>
        <v>1676.6048931945566</v>
      </c>
      <c r="J41" s="15">
        <f>SUMIFS('PM10'!K:K,'PM10'!$B:$B,$A41,'PM10'!$A:$A,"BIOEPM10")+SUMIFS('PM10'!K:K,'PM10'!$B:$B,$A41,'PM10'!$A:$A,"COMPM10")+SUMIFS('PM10'!K:K,'PM10'!$B:$B,$A41,'PM10'!$A:$A,"ELCPM10")+SUMIFS('PM10'!K:K,'PM10'!$B:$B,$A41,'PM10'!$A:$A,"ETHPM10")+SUMIFS('PM10'!K:K,'PM10'!$B:$B,$A41,'PM10'!$A:$A,"INDPM10")+SUMIFS('PM10'!K:K,'PM10'!$B:$B,$A41,'PM10'!$A:$A,"REFPM10")+SUMIFS('PM10'!K:K,'PM10'!$B:$B,$A41,'PM10'!$A:$A,"RESPM10")+SUMIFS('PM10'!K:K,'PM10'!$B:$B,$A41,'PM10'!$A:$A,"RSSPM10")+SUMIFS('PM10'!K:K,'PM10'!$B:$B,$A41,'PM10'!$A:$A,"TRNPM10")</f>
        <v>1627.1536351342306</v>
      </c>
      <c r="K41" s="15">
        <f>SUMIFS('PM10'!L:L,'PM10'!$B:$B,$A41,'PM10'!$A:$A,"BIOEPM10")+SUMIFS('PM10'!L:L,'PM10'!$B:$B,$A41,'PM10'!$A:$A,"COMPM10")+SUMIFS('PM10'!L:L,'PM10'!$B:$B,$A41,'PM10'!$A:$A,"ELCPM10")+SUMIFS('PM10'!L:L,'PM10'!$B:$B,$A41,'PM10'!$A:$A,"ETHPM10")+SUMIFS('PM10'!L:L,'PM10'!$B:$B,$A41,'PM10'!$A:$A,"INDPM10")+SUMIFS('PM10'!L:L,'PM10'!$B:$B,$A41,'PM10'!$A:$A,"REFPM10")+SUMIFS('PM10'!L:L,'PM10'!$B:$B,$A41,'PM10'!$A:$A,"RESPM10")+SUMIFS('PM10'!L:L,'PM10'!$B:$B,$A41,'PM10'!$A:$A,"RSSPM10")+SUMIFS('PM10'!L:L,'PM10'!$B:$B,$A41,'PM10'!$A:$A,"TRNPM10")</f>
        <v>1372.3469753842562</v>
      </c>
    </row>
    <row r="42" spans="1:11" x14ac:dyDescent="0.25">
      <c r="A42" s="2" t="s">
        <v>182</v>
      </c>
      <c r="B42" s="15">
        <f>SUMIFS('PM10'!C:C,'PM10'!$B:$B,$A42,'PM10'!$A:$A,"BIOEPM10")+SUMIFS('PM10'!C:C,'PM10'!$B:$B,$A42,'PM10'!$A:$A,"COMPM10")+SUMIFS('PM10'!C:C,'PM10'!$B:$B,$A42,'PM10'!$A:$A,"ELCPM10")+SUMIFS('PM10'!C:C,'PM10'!$B:$B,$A42,'PM10'!$A:$A,"ETHPM10")+SUMIFS('PM10'!C:C,'PM10'!$B:$B,$A42,'PM10'!$A:$A,"INDPM10")+SUMIFS('PM10'!C:C,'PM10'!$B:$B,$A42,'PM10'!$A:$A,"REFPM10")+SUMIFS('PM10'!C:C,'PM10'!$B:$B,$A42,'PM10'!$A:$A,"RESPM10")+SUMIFS('PM10'!C:C,'PM10'!$B:$B,$A42,'PM10'!$A:$A,"RSSPM10")+SUMIFS('PM10'!C:C,'PM10'!$B:$B,$A42,'PM10'!$A:$A,"TRNPM10")</f>
        <v>4494.2517633876596</v>
      </c>
      <c r="C42" s="15">
        <f>SUMIFS('PM10'!D:D,'PM10'!$B:$B,$A42,'PM10'!$A:$A,"BIOEPM10")+SUMIFS('PM10'!D:D,'PM10'!$B:$B,$A42,'PM10'!$A:$A,"COMPM10")+SUMIFS('PM10'!D:D,'PM10'!$B:$B,$A42,'PM10'!$A:$A,"ELCPM10")+SUMIFS('PM10'!D:D,'PM10'!$B:$B,$A42,'PM10'!$A:$A,"ETHPM10")+SUMIFS('PM10'!D:D,'PM10'!$B:$B,$A42,'PM10'!$A:$A,"INDPM10")+SUMIFS('PM10'!D:D,'PM10'!$B:$B,$A42,'PM10'!$A:$A,"REFPM10")+SUMIFS('PM10'!D:D,'PM10'!$B:$B,$A42,'PM10'!$A:$A,"RESPM10")+SUMIFS('PM10'!D:D,'PM10'!$B:$B,$A42,'PM10'!$A:$A,"RSSPM10")+SUMIFS('PM10'!D:D,'PM10'!$B:$B,$A42,'PM10'!$A:$A,"TRNPM10")</f>
        <v>4295.3699515441986</v>
      </c>
      <c r="D42" s="15">
        <f>SUMIFS('PM10'!E:E,'PM10'!$B:$B,$A42,'PM10'!$A:$A,"BIOEPM10")+SUMIFS('PM10'!E:E,'PM10'!$B:$B,$A42,'PM10'!$A:$A,"COMPM10")+SUMIFS('PM10'!E:E,'PM10'!$B:$B,$A42,'PM10'!$A:$A,"ELCPM10")+SUMIFS('PM10'!E:E,'PM10'!$B:$B,$A42,'PM10'!$A:$A,"ETHPM10")+SUMIFS('PM10'!E:E,'PM10'!$B:$B,$A42,'PM10'!$A:$A,"INDPM10")+SUMIFS('PM10'!E:E,'PM10'!$B:$B,$A42,'PM10'!$A:$A,"REFPM10")+SUMIFS('PM10'!E:E,'PM10'!$B:$B,$A42,'PM10'!$A:$A,"RESPM10")+SUMIFS('PM10'!E:E,'PM10'!$B:$B,$A42,'PM10'!$A:$A,"RSSPM10")+SUMIFS('PM10'!E:E,'PM10'!$B:$B,$A42,'PM10'!$A:$A,"TRNPM10")</f>
        <v>3609.5066193446833</v>
      </c>
      <c r="E42" s="15">
        <f>SUMIFS('PM10'!F:F,'PM10'!$B:$B,$A42,'PM10'!$A:$A,"BIOEPM10")+SUMIFS('PM10'!F:F,'PM10'!$B:$B,$A42,'PM10'!$A:$A,"COMPM10")+SUMIFS('PM10'!F:F,'PM10'!$B:$B,$A42,'PM10'!$A:$A,"ELCPM10")+SUMIFS('PM10'!F:F,'PM10'!$B:$B,$A42,'PM10'!$A:$A,"ETHPM10")+SUMIFS('PM10'!F:F,'PM10'!$B:$B,$A42,'PM10'!$A:$A,"INDPM10")+SUMIFS('PM10'!F:F,'PM10'!$B:$B,$A42,'PM10'!$A:$A,"REFPM10")+SUMIFS('PM10'!F:F,'PM10'!$B:$B,$A42,'PM10'!$A:$A,"RESPM10")+SUMIFS('PM10'!F:F,'PM10'!$B:$B,$A42,'PM10'!$A:$A,"RSSPM10")+SUMIFS('PM10'!F:F,'PM10'!$B:$B,$A42,'PM10'!$A:$A,"TRNPM10")</f>
        <v>2849.9774821277615</v>
      </c>
      <c r="F42" s="15">
        <f>SUMIFS('PM10'!G:G,'PM10'!$B:$B,$A42,'PM10'!$A:$A,"BIOEPM10")+SUMIFS('PM10'!G:G,'PM10'!$B:$B,$A42,'PM10'!$A:$A,"COMPM10")+SUMIFS('PM10'!G:G,'PM10'!$B:$B,$A42,'PM10'!$A:$A,"ELCPM10")+SUMIFS('PM10'!G:G,'PM10'!$B:$B,$A42,'PM10'!$A:$A,"ETHPM10")+SUMIFS('PM10'!G:G,'PM10'!$B:$B,$A42,'PM10'!$A:$A,"INDPM10")+SUMIFS('PM10'!G:G,'PM10'!$B:$B,$A42,'PM10'!$A:$A,"REFPM10")+SUMIFS('PM10'!G:G,'PM10'!$B:$B,$A42,'PM10'!$A:$A,"RESPM10")+SUMIFS('PM10'!G:G,'PM10'!$B:$B,$A42,'PM10'!$A:$A,"RSSPM10")+SUMIFS('PM10'!G:G,'PM10'!$B:$B,$A42,'PM10'!$A:$A,"TRNPM10")</f>
        <v>1818.6599511633267</v>
      </c>
      <c r="G42" s="15">
        <f>SUMIFS('PM10'!H:H,'PM10'!$B:$B,$A42,'PM10'!$A:$A,"BIOEPM10")+SUMIFS('PM10'!H:H,'PM10'!$B:$B,$A42,'PM10'!$A:$A,"COMPM10")+SUMIFS('PM10'!H:H,'PM10'!$B:$B,$A42,'PM10'!$A:$A,"ELCPM10")+SUMIFS('PM10'!H:H,'PM10'!$B:$B,$A42,'PM10'!$A:$A,"ETHPM10")+SUMIFS('PM10'!H:H,'PM10'!$B:$B,$A42,'PM10'!$A:$A,"INDPM10")+SUMIFS('PM10'!H:H,'PM10'!$B:$B,$A42,'PM10'!$A:$A,"REFPM10")+SUMIFS('PM10'!H:H,'PM10'!$B:$B,$A42,'PM10'!$A:$A,"RESPM10")+SUMIFS('PM10'!H:H,'PM10'!$B:$B,$A42,'PM10'!$A:$A,"RSSPM10")+SUMIFS('PM10'!H:H,'PM10'!$B:$B,$A42,'PM10'!$A:$A,"TRNPM10")</f>
        <v>1585.9094425505996</v>
      </c>
      <c r="H42" s="15">
        <f>SUMIFS('PM10'!I:I,'PM10'!$B:$B,$A42,'PM10'!$A:$A,"BIOEPM10")+SUMIFS('PM10'!I:I,'PM10'!$B:$B,$A42,'PM10'!$A:$A,"COMPM10")+SUMIFS('PM10'!I:I,'PM10'!$B:$B,$A42,'PM10'!$A:$A,"ELCPM10")+SUMIFS('PM10'!I:I,'PM10'!$B:$B,$A42,'PM10'!$A:$A,"ETHPM10")+SUMIFS('PM10'!I:I,'PM10'!$B:$B,$A42,'PM10'!$A:$A,"INDPM10")+SUMIFS('PM10'!I:I,'PM10'!$B:$B,$A42,'PM10'!$A:$A,"REFPM10")+SUMIFS('PM10'!I:I,'PM10'!$B:$B,$A42,'PM10'!$A:$A,"RESPM10")+SUMIFS('PM10'!I:I,'PM10'!$B:$B,$A42,'PM10'!$A:$A,"RSSPM10")+SUMIFS('PM10'!I:I,'PM10'!$B:$B,$A42,'PM10'!$A:$A,"TRNPM10")</f>
        <v>1575.3473892439138</v>
      </c>
      <c r="I42" s="15">
        <f>SUMIFS('PM10'!J:J,'PM10'!$B:$B,$A42,'PM10'!$A:$A,"BIOEPM10")+SUMIFS('PM10'!J:J,'PM10'!$B:$B,$A42,'PM10'!$A:$A,"COMPM10")+SUMIFS('PM10'!J:J,'PM10'!$B:$B,$A42,'PM10'!$A:$A,"ELCPM10")+SUMIFS('PM10'!J:J,'PM10'!$B:$B,$A42,'PM10'!$A:$A,"ETHPM10")+SUMIFS('PM10'!J:J,'PM10'!$B:$B,$A42,'PM10'!$A:$A,"INDPM10")+SUMIFS('PM10'!J:J,'PM10'!$B:$B,$A42,'PM10'!$A:$A,"REFPM10")+SUMIFS('PM10'!J:J,'PM10'!$B:$B,$A42,'PM10'!$A:$A,"RESPM10")+SUMIFS('PM10'!J:J,'PM10'!$B:$B,$A42,'PM10'!$A:$A,"RSSPM10")+SUMIFS('PM10'!J:J,'PM10'!$B:$B,$A42,'PM10'!$A:$A,"TRNPM10")</f>
        <v>1679.4359828806237</v>
      </c>
      <c r="J42" s="15">
        <f>SUMIFS('PM10'!K:K,'PM10'!$B:$B,$A42,'PM10'!$A:$A,"BIOEPM10")+SUMIFS('PM10'!K:K,'PM10'!$B:$B,$A42,'PM10'!$A:$A,"COMPM10")+SUMIFS('PM10'!K:K,'PM10'!$B:$B,$A42,'PM10'!$A:$A,"ELCPM10")+SUMIFS('PM10'!K:K,'PM10'!$B:$B,$A42,'PM10'!$A:$A,"ETHPM10")+SUMIFS('PM10'!K:K,'PM10'!$B:$B,$A42,'PM10'!$A:$A,"INDPM10")+SUMIFS('PM10'!K:K,'PM10'!$B:$B,$A42,'PM10'!$A:$A,"REFPM10")+SUMIFS('PM10'!K:K,'PM10'!$B:$B,$A42,'PM10'!$A:$A,"RESPM10")+SUMIFS('PM10'!K:K,'PM10'!$B:$B,$A42,'PM10'!$A:$A,"RSSPM10")+SUMIFS('PM10'!K:K,'PM10'!$B:$B,$A42,'PM10'!$A:$A,"TRNPM10")</f>
        <v>1633.7704337654479</v>
      </c>
      <c r="K42" s="15">
        <f>SUMIFS('PM10'!L:L,'PM10'!$B:$B,$A42,'PM10'!$A:$A,"BIOEPM10")+SUMIFS('PM10'!L:L,'PM10'!$B:$B,$A42,'PM10'!$A:$A,"COMPM10")+SUMIFS('PM10'!L:L,'PM10'!$B:$B,$A42,'PM10'!$A:$A,"ELCPM10")+SUMIFS('PM10'!L:L,'PM10'!$B:$B,$A42,'PM10'!$A:$A,"ETHPM10")+SUMIFS('PM10'!L:L,'PM10'!$B:$B,$A42,'PM10'!$A:$A,"INDPM10")+SUMIFS('PM10'!L:L,'PM10'!$B:$B,$A42,'PM10'!$A:$A,"REFPM10")+SUMIFS('PM10'!L:L,'PM10'!$B:$B,$A42,'PM10'!$A:$A,"RESPM10")+SUMIFS('PM10'!L:L,'PM10'!$B:$B,$A42,'PM10'!$A:$A,"RSSPM10")+SUMIFS('PM10'!L:L,'PM10'!$B:$B,$A42,'PM10'!$A:$A,"TRNPM10")</f>
        <v>1426.0577573850703</v>
      </c>
    </row>
    <row r="43" spans="1:11" x14ac:dyDescent="0.25">
      <c r="A43" s="2" t="s">
        <v>183</v>
      </c>
      <c r="B43" s="15">
        <f>SUMIFS('PM10'!C:C,'PM10'!$B:$B,$A43,'PM10'!$A:$A,"BIOEPM10")+SUMIFS('PM10'!C:C,'PM10'!$B:$B,$A43,'PM10'!$A:$A,"COMPM10")+SUMIFS('PM10'!C:C,'PM10'!$B:$B,$A43,'PM10'!$A:$A,"ELCPM10")+SUMIFS('PM10'!C:C,'PM10'!$B:$B,$A43,'PM10'!$A:$A,"ETHPM10")+SUMIFS('PM10'!C:C,'PM10'!$B:$B,$A43,'PM10'!$A:$A,"INDPM10")+SUMIFS('PM10'!C:C,'PM10'!$B:$B,$A43,'PM10'!$A:$A,"REFPM10")+SUMIFS('PM10'!C:C,'PM10'!$B:$B,$A43,'PM10'!$A:$A,"RESPM10")+SUMIFS('PM10'!C:C,'PM10'!$B:$B,$A43,'PM10'!$A:$A,"RSSPM10")+SUMIFS('PM10'!C:C,'PM10'!$B:$B,$A43,'PM10'!$A:$A,"TRNPM10")</f>
        <v>4494.2517633876796</v>
      </c>
      <c r="C43" s="15">
        <f>SUMIFS('PM10'!D:D,'PM10'!$B:$B,$A43,'PM10'!$A:$A,"BIOEPM10")+SUMIFS('PM10'!D:D,'PM10'!$B:$B,$A43,'PM10'!$A:$A,"COMPM10")+SUMIFS('PM10'!D:D,'PM10'!$B:$B,$A43,'PM10'!$A:$A,"ELCPM10")+SUMIFS('PM10'!D:D,'PM10'!$B:$B,$A43,'PM10'!$A:$A,"ETHPM10")+SUMIFS('PM10'!D:D,'PM10'!$B:$B,$A43,'PM10'!$A:$A,"INDPM10")+SUMIFS('PM10'!D:D,'PM10'!$B:$B,$A43,'PM10'!$A:$A,"REFPM10")+SUMIFS('PM10'!D:D,'PM10'!$B:$B,$A43,'PM10'!$A:$A,"RESPM10")+SUMIFS('PM10'!D:D,'PM10'!$B:$B,$A43,'PM10'!$A:$A,"RSSPM10")+SUMIFS('PM10'!D:D,'PM10'!$B:$B,$A43,'PM10'!$A:$A,"TRNPM10")</f>
        <v>4295.3699515441986</v>
      </c>
      <c r="D43" s="15">
        <f>SUMIFS('PM10'!E:E,'PM10'!$B:$B,$A43,'PM10'!$A:$A,"BIOEPM10")+SUMIFS('PM10'!E:E,'PM10'!$B:$B,$A43,'PM10'!$A:$A,"COMPM10")+SUMIFS('PM10'!E:E,'PM10'!$B:$B,$A43,'PM10'!$A:$A,"ELCPM10")+SUMIFS('PM10'!E:E,'PM10'!$B:$B,$A43,'PM10'!$A:$A,"ETHPM10")+SUMIFS('PM10'!E:E,'PM10'!$B:$B,$A43,'PM10'!$A:$A,"INDPM10")+SUMIFS('PM10'!E:E,'PM10'!$B:$B,$A43,'PM10'!$A:$A,"REFPM10")+SUMIFS('PM10'!E:E,'PM10'!$B:$B,$A43,'PM10'!$A:$A,"RESPM10")+SUMIFS('PM10'!E:E,'PM10'!$B:$B,$A43,'PM10'!$A:$A,"RSSPM10")+SUMIFS('PM10'!E:E,'PM10'!$B:$B,$A43,'PM10'!$A:$A,"TRNPM10")</f>
        <v>3606.4625778285008</v>
      </c>
      <c r="E43" s="15">
        <f>SUMIFS('PM10'!F:F,'PM10'!$B:$B,$A43,'PM10'!$A:$A,"BIOEPM10")+SUMIFS('PM10'!F:F,'PM10'!$B:$B,$A43,'PM10'!$A:$A,"COMPM10")+SUMIFS('PM10'!F:F,'PM10'!$B:$B,$A43,'PM10'!$A:$A,"ELCPM10")+SUMIFS('PM10'!F:F,'PM10'!$B:$B,$A43,'PM10'!$A:$A,"ETHPM10")+SUMIFS('PM10'!F:F,'PM10'!$B:$B,$A43,'PM10'!$A:$A,"INDPM10")+SUMIFS('PM10'!F:F,'PM10'!$B:$B,$A43,'PM10'!$A:$A,"REFPM10")+SUMIFS('PM10'!F:F,'PM10'!$B:$B,$A43,'PM10'!$A:$A,"RESPM10")+SUMIFS('PM10'!F:F,'PM10'!$B:$B,$A43,'PM10'!$A:$A,"RSSPM10")+SUMIFS('PM10'!F:F,'PM10'!$B:$B,$A43,'PM10'!$A:$A,"TRNPM10")</f>
        <v>2849.9179656994397</v>
      </c>
      <c r="F43" s="15">
        <f>SUMIFS('PM10'!G:G,'PM10'!$B:$B,$A43,'PM10'!$A:$A,"BIOEPM10")+SUMIFS('PM10'!G:G,'PM10'!$B:$B,$A43,'PM10'!$A:$A,"COMPM10")+SUMIFS('PM10'!G:G,'PM10'!$B:$B,$A43,'PM10'!$A:$A,"ELCPM10")+SUMIFS('PM10'!G:G,'PM10'!$B:$B,$A43,'PM10'!$A:$A,"ETHPM10")+SUMIFS('PM10'!G:G,'PM10'!$B:$B,$A43,'PM10'!$A:$A,"INDPM10")+SUMIFS('PM10'!G:G,'PM10'!$B:$B,$A43,'PM10'!$A:$A,"REFPM10")+SUMIFS('PM10'!G:G,'PM10'!$B:$B,$A43,'PM10'!$A:$A,"RESPM10")+SUMIFS('PM10'!G:G,'PM10'!$B:$B,$A43,'PM10'!$A:$A,"RSSPM10")+SUMIFS('PM10'!G:G,'PM10'!$B:$B,$A43,'PM10'!$A:$A,"TRNPM10")</f>
        <v>1818.6404359392204</v>
      </c>
      <c r="G43" s="15">
        <f>SUMIFS('PM10'!H:H,'PM10'!$B:$B,$A43,'PM10'!$A:$A,"BIOEPM10")+SUMIFS('PM10'!H:H,'PM10'!$B:$B,$A43,'PM10'!$A:$A,"COMPM10")+SUMIFS('PM10'!H:H,'PM10'!$B:$B,$A43,'PM10'!$A:$A,"ELCPM10")+SUMIFS('PM10'!H:H,'PM10'!$B:$B,$A43,'PM10'!$A:$A,"ETHPM10")+SUMIFS('PM10'!H:H,'PM10'!$B:$B,$A43,'PM10'!$A:$A,"INDPM10")+SUMIFS('PM10'!H:H,'PM10'!$B:$B,$A43,'PM10'!$A:$A,"REFPM10")+SUMIFS('PM10'!H:H,'PM10'!$B:$B,$A43,'PM10'!$A:$A,"RESPM10")+SUMIFS('PM10'!H:H,'PM10'!$B:$B,$A43,'PM10'!$A:$A,"RSSPM10")+SUMIFS('PM10'!H:H,'PM10'!$B:$B,$A43,'PM10'!$A:$A,"TRNPM10")</f>
        <v>1585.9094425508047</v>
      </c>
      <c r="H43" s="15">
        <f>SUMIFS('PM10'!I:I,'PM10'!$B:$B,$A43,'PM10'!$A:$A,"BIOEPM10")+SUMIFS('PM10'!I:I,'PM10'!$B:$B,$A43,'PM10'!$A:$A,"COMPM10")+SUMIFS('PM10'!I:I,'PM10'!$B:$B,$A43,'PM10'!$A:$A,"ELCPM10")+SUMIFS('PM10'!I:I,'PM10'!$B:$B,$A43,'PM10'!$A:$A,"ETHPM10")+SUMIFS('PM10'!I:I,'PM10'!$B:$B,$A43,'PM10'!$A:$A,"INDPM10")+SUMIFS('PM10'!I:I,'PM10'!$B:$B,$A43,'PM10'!$A:$A,"REFPM10")+SUMIFS('PM10'!I:I,'PM10'!$B:$B,$A43,'PM10'!$A:$A,"RESPM10")+SUMIFS('PM10'!I:I,'PM10'!$B:$B,$A43,'PM10'!$A:$A,"RSSPM10")+SUMIFS('PM10'!I:I,'PM10'!$B:$B,$A43,'PM10'!$A:$A,"TRNPM10")</f>
        <v>1575.3473892439131</v>
      </c>
      <c r="I43" s="15">
        <f>SUMIFS('PM10'!J:J,'PM10'!$B:$B,$A43,'PM10'!$A:$A,"BIOEPM10")+SUMIFS('PM10'!J:J,'PM10'!$B:$B,$A43,'PM10'!$A:$A,"COMPM10")+SUMIFS('PM10'!J:J,'PM10'!$B:$B,$A43,'PM10'!$A:$A,"ELCPM10")+SUMIFS('PM10'!J:J,'PM10'!$B:$B,$A43,'PM10'!$A:$A,"ETHPM10")+SUMIFS('PM10'!J:J,'PM10'!$B:$B,$A43,'PM10'!$A:$A,"INDPM10")+SUMIFS('PM10'!J:J,'PM10'!$B:$B,$A43,'PM10'!$A:$A,"REFPM10")+SUMIFS('PM10'!J:J,'PM10'!$B:$B,$A43,'PM10'!$A:$A,"RESPM10")+SUMIFS('PM10'!J:J,'PM10'!$B:$B,$A43,'PM10'!$A:$A,"RSSPM10")+SUMIFS('PM10'!J:J,'PM10'!$B:$B,$A43,'PM10'!$A:$A,"TRNPM10")</f>
        <v>1677.9615899840571</v>
      </c>
      <c r="J43" s="15">
        <f>SUMIFS('PM10'!K:K,'PM10'!$B:$B,$A43,'PM10'!$A:$A,"BIOEPM10")+SUMIFS('PM10'!K:K,'PM10'!$B:$B,$A43,'PM10'!$A:$A,"COMPM10")+SUMIFS('PM10'!K:K,'PM10'!$B:$B,$A43,'PM10'!$A:$A,"ELCPM10")+SUMIFS('PM10'!K:K,'PM10'!$B:$B,$A43,'PM10'!$A:$A,"ETHPM10")+SUMIFS('PM10'!K:K,'PM10'!$B:$B,$A43,'PM10'!$A:$A,"INDPM10")+SUMIFS('PM10'!K:K,'PM10'!$B:$B,$A43,'PM10'!$A:$A,"REFPM10")+SUMIFS('PM10'!K:K,'PM10'!$B:$B,$A43,'PM10'!$A:$A,"RESPM10")+SUMIFS('PM10'!K:K,'PM10'!$B:$B,$A43,'PM10'!$A:$A,"RSSPM10")+SUMIFS('PM10'!K:K,'PM10'!$B:$B,$A43,'PM10'!$A:$A,"TRNPM10")</f>
        <v>1632.2933031274604</v>
      </c>
      <c r="K43" s="15">
        <f>SUMIFS('PM10'!L:L,'PM10'!$B:$B,$A43,'PM10'!$A:$A,"BIOEPM10")+SUMIFS('PM10'!L:L,'PM10'!$B:$B,$A43,'PM10'!$A:$A,"COMPM10")+SUMIFS('PM10'!L:L,'PM10'!$B:$B,$A43,'PM10'!$A:$A,"ELCPM10")+SUMIFS('PM10'!L:L,'PM10'!$B:$B,$A43,'PM10'!$A:$A,"ETHPM10")+SUMIFS('PM10'!L:L,'PM10'!$B:$B,$A43,'PM10'!$A:$A,"INDPM10")+SUMIFS('PM10'!L:L,'PM10'!$B:$B,$A43,'PM10'!$A:$A,"REFPM10")+SUMIFS('PM10'!L:L,'PM10'!$B:$B,$A43,'PM10'!$A:$A,"RESPM10")+SUMIFS('PM10'!L:L,'PM10'!$B:$B,$A43,'PM10'!$A:$A,"RSSPM10")+SUMIFS('PM10'!L:L,'PM10'!$B:$B,$A43,'PM10'!$A:$A,"TRNPM10")</f>
        <v>1424.5806267474788</v>
      </c>
    </row>
    <row r="44" spans="1:11" x14ac:dyDescent="0.25">
      <c r="A44" s="2" t="s">
        <v>184</v>
      </c>
      <c r="B44" s="15">
        <f>SUMIFS('PM10'!C:C,'PM10'!$B:$B,$A44,'PM10'!$A:$A,"BIOEPM10")+SUMIFS('PM10'!C:C,'PM10'!$B:$B,$A44,'PM10'!$A:$A,"COMPM10")+SUMIFS('PM10'!C:C,'PM10'!$B:$B,$A44,'PM10'!$A:$A,"ELCPM10")+SUMIFS('PM10'!C:C,'PM10'!$B:$B,$A44,'PM10'!$A:$A,"ETHPM10")+SUMIFS('PM10'!C:C,'PM10'!$B:$B,$A44,'PM10'!$A:$A,"INDPM10")+SUMIFS('PM10'!C:C,'PM10'!$B:$B,$A44,'PM10'!$A:$A,"REFPM10")+SUMIFS('PM10'!C:C,'PM10'!$B:$B,$A44,'PM10'!$A:$A,"RESPM10")+SUMIFS('PM10'!C:C,'PM10'!$B:$B,$A44,'PM10'!$A:$A,"RSSPM10")+SUMIFS('PM10'!C:C,'PM10'!$B:$B,$A44,'PM10'!$A:$A,"TRNPM10")</f>
        <v>4494.2517633876605</v>
      </c>
      <c r="C44" s="15">
        <f>SUMIFS('PM10'!D:D,'PM10'!$B:$B,$A44,'PM10'!$A:$A,"BIOEPM10")+SUMIFS('PM10'!D:D,'PM10'!$B:$B,$A44,'PM10'!$A:$A,"COMPM10")+SUMIFS('PM10'!D:D,'PM10'!$B:$B,$A44,'PM10'!$A:$A,"ELCPM10")+SUMIFS('PM10'!D:D,'PM10'!$B:$B,$A44,'PM10'!$A:$A,"ETHPM10")+SUMIFS('PM10'!D:D,'PM10'!$B:$B,$A44,'PM10'!$A:$A,"INDPM10")+SUMIFS('PM10'!D:D,'PM10'!$B:$B,$A44,'PM10'!$A:$A,"REFPM10")+SUMIFS('PM10'!D:D,'PM10'!$B:$B,$A44,'PM10'!$A:$A,"RESPM10")+SUMIFS('PM10'!D:D,'PM10'!$B:$B,$A44,'PM10'!$A:$A,"RSSPM10")+SUMIFS('PM10'!D:D,'PM10'!$B:$B,$A44,'PM10'!$A:$A,"TRNPM10")</f>
        <v>4295.3699515442349</v>
      </c>
      <c r="D44" s="15">
        <f>SUMIFS('PM10'!E:E,'PM10'!$B:$B,$A44,'PM10'!$A:$A,"BIOEPM10")+SUMIFS('PM10'!E:E,'PM10'!$B:$B,$A44,'PM10'!$A:$A,"COMPM10")+SUMIFS('PM10'!E:E,'PM10'!$B:$B,$A44,'PM10'!$A:$A,"ELCPM10")+SUMIFS('PM10'!E:E,'PM10'!$B:$B,$A44,'PM10'!$A:$A,"ETHPM10")+SUMIFS('PM10'!E:E,'PM10'!$B:$B,$A44,'PM10'!$A:$A,"INDPM10")+SUMIFS('PM10'!E:E,'PM10'!$B:$B,$A44,'PM10'!$A:$A,"REFPM10")+SUMIFS('PM10'!E:E,'PM10'!$B:$B,$A44,'PM10'!$A:$A,"RESPM10")+SUMIFS('PM10'!E:E,'PM10'!$B:$B,$A44,'PM10'!$A:$A,"RSSPM10")+SUMIFS('PM10'!E:E,'PM10'!$B:$B,$A44,'PM10'!$A:$A,"TRNPM10")</f>
        <v>3609.5066193447365</v>
      </c>
      <c r="E44" s="15">
        <f>SUMIFS('PM10'!F:F,'PM10'!$B:$B,$A44,'PM10'!$A:$A,"BIOEPM10")+SUMIFS('PM10'!F:F,'PM10'!$B:$B,$A44,'PM10'!$A:$A,"COMPM10")+SUMIFS('PM10'!F:F,'PM10'!$B:$B,$A44,'PM10'!$A:$A,"ELCPM10")+SUMIFS('PM10'!F:F,'PM10'!$B:$B,$A44,'PM10'!$A:$A,"ETHPM10")+SUMIFS('PM10'!F:F,'PM10'!$B:$B,$A44,'PM10'!$A:$A,"INDPM10")+SUMIFS('PM10'!F:F,'PM10'!$B:$B,$A44,'PM10'!$A:$A,"REFPM10")+SUMIFS('PM10'!F:F,'PM10'!$B:$B,$A44,'PM10'!$A:$A,"RESPM10")+SUMIFS('PM10'!F:F,'PM10'!$B:$B,$A44,'PM10'!$A:$A,"RSSPM10")+SUMIFS('PM10'!F:F,'PM10'!$B:$B,$A44,'PM10'!$A:$A,"TRNPM10")</f>
        <v>2848.8347984828797</v>
      </c>
      <c r="F44" s="15">
        <f>SUMIFS('PM10'!G:G,'PM10'!$B:$B,$A44,'PM10'!$A:$A,"BIOEPM10")+SUMIFS('PM10'!G:G,'PM10'!$B:$B,$A44,'PM10'!$A:$A,"COMPM10")+SUMIFS('PM10'!G:G,'PM10'!$B:$B,$A44,'PM10'!$A:$A,"ELCPM10")+SUMIFS('PM10'!G:G,'PM10'!$B:$B,$A44,'PM10'!$A:$A,"ETHPM10")+SUMIFS('PM10'!G:G,'PM10'!$B:$B,$A44,'PM10'!$A:$A,"INDPM10")+SUMIFS('PM10'!G:G,'PM10'!$B:$B,$A44,'PM10'!$A:$A,"REFPM10")+SUMIFS('PM10'!G:G,'PM10'!$B:$B,$A44,'PM10'!$A:$A,"RESPM10")+SUMIFS('PM10'!G:G,'PM10'!$B:$B,$A44,'PM10'!$A:$A,"RSSPM10")+SUMIFS('PM10'!G:G,'PM10'!$B:$B,$A44,'PM10'!$A:$A,"TRNPM10")</f>
        <v>1818.5864329567689</v>
      </c>
      <c r="G44" s="15">
        <f>SUMIFS('PM10'!H:H,'PM10'!$B:$B,$A44,'PM10'!$A:$A,"BIOEPM10")+SUMIFS('PM10'!H:H,'PM10'!$B:$B,$A44,'PM10'!$A:$A,"COMPM10")+SUMIFS('PM10'!H:H,'PM10'!$B:$B,$A44,'PM10'!$A:$A,"ELCPM10")+SUMIFS('PM10'!H:H,'PM10'!$B:$B,$A44,'PM10'!$A:$A,"ETHPM10")+SUMIFS('PM10'!H:H,'PM10'!$B:$B,$A44,'PM10'!$A:$A,"INDPM10")+SUMIFS('PM10'!H:H,'PM10'!$B:$B,$A44,'PM10'!$A:$A,"REFPM10")+SUMIFS('PM10'!H:H,'PM10'!$B:$B,$A44,'PM10'!$A:$A,"RESPM10")+SUMIFS('PM10'!H:H,'PM10'!$B:$B,$A44,'PM10'!$A:$A,"RSSPM10")+SUMIFS('PM10'!H:H,'PM10'!$B:$B,$A44,'PM10'!$A:$A,"TRNPM10")</f>
        <v>1588.4574820789974</v>
      </c>
      <c r="H44" s="15">
        <f>SUMIFS('PM10'!I:I,'PM10'!$B:$B,$A44,'PM10'!$A:$A,"BIOEPM10")+SUMIFS('PM10'!I:I,'PM10'!$B:$B,$A44,'PM10'!$A:$A,"COMPM10")+SUMIFS('PM10'!I:I,'PM10'!$B:$B,$A44,'PM10'!$A:$A,"ELCPM10")+SUMIFS('PM10'!I:I,'PM10'!$B:$B,$A44,'PM10'!$A:$A,"ETHPM10")+SUMIFS('PM10'!I:I,'PM10'!$B:$B,$A44,'PM10'!$A:$A,"INDPM10")+SUMIFS('PM10'!I:I,'PM10'!$B:$B,$A44,'PM10'!$A:$A,"REFPM10")+SUMIFS('PM10'!I:I,'PM10'!$B:$B,$A44,'PM10'!$A:$A,"RESPM10")+SUMIFS('PM10'!I:I,'PM10'!$B:$B,$A44,'PM10'!$A:$A,"RSSPM10")+SUMIFS('PM10'!I:I,'PM10'!$B:$B,$A44,'PM10'!$A:$A,"TRNPM10")</f>
        <v>1577.8954287721067</v>
      </c>
      <c r="I44" s="15">
        <f>SUMIFS('PM10'!J:J,'PM10'!$B:$B,$A44,'PM10'!$A:$A,"BIOEPM10")+SUMIFS('PM10'!J:J,'PM10'!$B:$B,$A44,'PM10'!$A:$A,"COMPM10")+SUMIFS('PM10'!J:J,'PM10'!$B:$B,$A44,'PM10'!$A:$A,"ELCPM10")+SUMIFS('PM10'!J:J,'PM10'!$B:$B,$A44,'PM10'!$A:$A,"ETHPM10")+SUMIFS('PM10'!J:J,'PM10'!$B:$B,$A44,'PM10'!$A:$A,"INDPM10")+SUMIFS('PM10'!J:J,'PM10'!$B:$B,$A44,'PM10'!$A:$A,"REFPM10")+SUMIFS('PM10'!J:J,'PM10'!$B:$B,$A44,'PM10'!$A:$A,"RESPM10")+SUMIFS('PM10'!J:J,'PM10'!$B:$B,$A44,'PM10'!$A:$A,"RSSPM10")+SUMIFS('PM10'!J:J,'PM10'!$B:$B,$A44,'PM10'!$A:$A,"TRNPM10")</f>
        <v>1678.0555093760181</v>
      </c>
      <c r="J44" s="15">
        <f>SUMIFS('PM10'!K:K,'PM10'!$B:$B,$A44,'PM10'!$A:$A,"BIOEPM10")+SUMIFS('PM10'!K:K,'PM10'!$B:$B,$A44,'PM10'!$A:$A,"COMPM10")+SUMIFS('PM10'!K:K,'PM10'!$B:$B,$A44,'PM10'!$A:$A,"ELCPM10")+SUMIFS('PM10'!K:K,'PM10'!$B:$B,$A44,'PM10'!$A:$A,"ETHPM10")+SUMIFS('PM10'!K:K,'PM10'!$B:$B,$A44,'PM10'!$A:$A,"INDPM10")+SUMIFS('PM10'!K:K,'PM10'!$B:$B,$A44,'PM10'!$A:$A,"REFPM10")+SUMIFS('PM10'!K:K,'PM10'!$B:$B,$A44,'PM10'!$A:$A,"RESPM10")+SUMIFS('PM10'!K:K,'PM10'!$B:$B,$A44,'PM10'!$A:$A,"RSSPM10")+SUMIFS('PM10'!K:K,'PM10'!$B:$B,$A44,'PM10'!$A:$A,"TRNPM10")</f>
        <v>1632.3872225195571</v>
      </c>
      <c r="K44" s="15">
        <f>SUMIFS('PM10'!L:L,'PM10'!$B:$B,$A44,'PM10'!$A:$A,"BIOEPM10")+SUMIFS('PM10'!L:L,'PM10'!$B:$B,$A44,'PM10'!$A:$A,"COMPM10")+SUMIFS('PM10'!L:L,'PM10'!$B:$B,$A44,'PM10'!$A:$A,"ELCPM10")+SUMIFS('PM10'!L:L,'PM10'!$B:$B,$A44,'PM10'!$A:$A,"ETHPM10")+SUMIFS('PM10'!L:L,'PM10'!$B:$B,$A44,'PM10'!$A:$A,"INDPM10")+SUMIFS('PM10'!L:L,'PM10'!$B:$B,$A44,'PM10'!$A:$A,"REFPM10")+SUMIFS('PM10'!L:L,'PM10'!$B:$B,$A44,'PM10'!$A:$A,"RESPM10")+SUMIFS('PM10'!L:L,'PM10'!$B:$B,$A44,'PM10'!$A:$A,"RSSPM10")+SUMIFS('PM10'!L:L,'PM10'!$B:$B,$A44,'PM10'!$A:$A,"TRNPM10")</f>
        <v>1424.6745461393937</v>
      </c>
    </row>
    <row r="45" spans="1:11" x14ac:dyDescent="0.25">
      <c r="A45" s="2" t="s">
        <v>166</v>
      </c>
      <c r="B45" s="15">
        <f>SUMIFS('PM10'!C:C,'PM10'!$B:$B,$A45,'PM10'!$A:$A,"BIOEPM10")+SUMIFS('PM10'!C:C,'PM10'!$B:$B,$A45,'PM10'!$A:$A,"COMPM10")+SUMIFS('PM10'!C:C,'PM10'!$B:$B,$A45,'PM10'!$A:$A,"ELCPM10")+SUMIFS('PM10'!C:C,'PM10'!$B:$B,$A45,'PM10'!$A:$A,"ETHPM10")+SUMIFS('PM10'!C:C,'PM10'!$B:$B,$A45,'PM10'!$A:$A,"INDPM10")+SUMIFS('PM10'!C:C,'PM10'!$B:$B,$A45,'PM10'!$A:$A,"REFPM10")+SUMIFS('PM10'!C:C,'PM10'!$B:$B,$A45,'PM10'!$A:$A,"RESPM10")+SUMIFS('PM10'!C:C,'PM10'!$B:$B,$A45,'PM10'!$A:$A,"RSSPM10")+SUMIFS('PM10'!C:C,'PM10'!$B:$B,$A45,'PM10'!$A:$A,"TRNPM10")</f>
        <v>4503.9305586941618</v>
      </c>
      <c r="C45" s="15">
        <f>SUMIFS('PM10'!D:D,'PM10'!$B:$B,$A45,'PM10'!$A:$A,"BIOEPM10")+SUMIFS('PM10'!D:D,'PM10'!$B:$B,$A45,'PM10'!$A:$A,"COMPM10")+SUMIFS('PM10'!D:D,'PM10'!$B:$B,$A45,'PM10'!$A:$A,"ELCPM10")+SUMIFS('PM10'!D:D,'PM10'!$B:$B,$A45,'PM10'!$A:$A,"ETHPM10")+SUMIFS('PM10'!D:D,'PM10'!$B:$B,$A45,'PM10'!$A:$A,"INDPM10")+SUMIFS('PM10'!D:D,'PM10'!$B:$B,$A45,'PM10'!$A:$A,"REFPM10")+SUMIFS('PM10'!D:D,'PM10'!$B:$B,$A45,'PM10'!$A:$A,"RESPM10")+SUMIFS('PM10'!D:D,'PM10'!$B:$B,$A45,'PM10'!$A:$A,"RSSPM10")+SUMIFS('PM10'!D:D,'PM10'!$B:$B,$A45,'PM10'!$A:$A,"TRNPM10")</f>
        <v>4294.8429226695398</v>
      </c>
      <c r="D45" s="15">
        <f>SUMIFS('PM10'!E:E,'PM10'!$B:$B,$A45,'PM10'!$A:$A,"BIOEPM10")+SUMIFS('PM10'!E:E,'PM10'!$B:$B,$A45,'PM10'!$A:$A,"COMPM10")+SUMIFS('PM10'!E:E,'PM10'!$B:$B,$A45,'PM10'!$A:$A,"ELCPM10")+SUMIFS('PM10'!E:E,'PM10'!$B:$B,$A45,'PM10'!$A:$A,"ETHPM10")+SUMIFS('PM10'!E:E,'PM10'!$B:$B,$A45,'PM10'!$A:$A,"INDPM10")+SUMIFS('PM10'!E:E,'PM10'!$B:$B,$A45,'PM10'!$A:$A,"REFPM10")+SUMIFS('PM10'!E:E,'PM10'!$B:$B,$A45,'PM10'!$A:$A,"RESPM10")+SUMIFS('PM10'!E:E,'PM10'!$B:$B,$A45,'PM10'!$A:$A,"RSSPM10")+SUMIFS('PM10'!E:E,'PM10'!$B:$B,$A45,'PM10'!$A:$A,"TRNPM10")</f>
        <v>3613.1770257455655</v>
      </c>
      <c r="E45" s="15">
        <f>SUMIFS('PM10'!F:F,'PM10'!$B:$B,$A45,'PM10'!$A:$A,"BIOEPM10")+SUMIFS('PM10'!F:F,'PM10'!$B:$B,$A45,'PM10'!$A:$A,"COMPM10")+SUMIFS('PM10'!F:F,'PM10'!$B:$B,$A45,'PM10'!$A:$A,"ELCPM10")+SUMIFS('PM10'!F:F,'PM10'!$B:$B,$A45,'PM10'!$A:$A,"ETHPM10")+SUMIFS('PM10'!F:F,'PM10'!$B:$B,$A45,'PM10'!$A:$A,"INDPM10")+SUMIFS('PM10'!F:F,'PM10'!$B:$B,$A45,'PM10'!$A:$A,"REFPM10")+SUMIFS('PM10'!F:F,'PM10'!$B:$B,$A45,'PM10'!$A:$A,"RESPM10")+SUMIFS('PM10'!F:F,'PM10'!$B:$B,$A45,'PM10'!$A:$A,"RSSPM10")+SUMIFS('PM10'!F:F,'PM10'!$B:$B,$A45,'PM10'!$A:$A,"TRNPM10")</f>
        <v>2839.686988348074</v>
      </c>
      <c r="F45" s="15">
        <f>SUMIFS('PM10'!G:G,'PM10'!$B:$B,$A45,'PM10'!$A:$A,"BIOEPM10")+SUMIFS('PM10'!G:G,'PM10'!$B:$B,$A45,'PM10'!$A:$A,"COMPM10")+SUMIFS('PM10'!G:G,'PM10'!$B:$B,$A45,'PM10'!$A:$A,"ELCPM10")+SUMIFS('PM10'!G:G,'PM10'!$B:$B,$A45,'PM10'!$A:$A,"ETHPM10")+SUMIFS('PM10'!G:G,'PM10'!$B:$B,$A45,'PM10'!$A:$A,"INDPM10")+SUMIFS('PM10'!G:G,'PM10'!$B:$B,$A45,'PM10'!$A:$A,"REFPM10")+SUMIFS('PM10'!G:G,'PM10'!$B:$B,$A45,'PM10'!$A:$A,"RESPM10")+SUMIFS('PM10'!G:G,'PM10'!$B:$B,$A45,'PM10'!$A:$A,"RSSPM10")+SUMIFS('PM10'!G:G,'PM10'!$B:$B,$A45,'PM10'!$A:$A,"TRNPM10")</f>
        <v>2526.7685101348197</v>
      </c>
      <c r="G45" s="15">
        <f>SUMIFS('PM10'!H:H,'PM10'!$B:$B,$A45,'PM10'!$A:$A,"BIOEPM10")+SUMIFS('PM10'!H:H,'PM10'!$B:$B,$A45,'PM10'!$A:$A,"COMPM10")+SUMIFS('PM10'!H:H,'PM10'!$B:$B,$A45,'PM10'!$A:$A,"ELCPM10")+SUMIFS('PM10'!H:H,'PM10'!$B:$B,$A45,'PM10'!$A:$A,"ETHPM10")+SUMIFS('PM10'!H:H,'PM10'!$B:$B,$A45,'PM10'!$A:$A,"INDPM10")+SUMIFS('PM10'!H:H,'PM10'!$B:$B,$A45,'PM10'!$A:$A,"REFPM10")+SUMIFS('PM10'!H:H,'PM10'!$B:$B,$A45,'PM10'!$A:$A,"RESPM10")+SUMIFS('PM10'!H:H,'PM10'!$B:$B,$A45,'PM10'!$A:$A,"RSSPM10")+SUMIFS('PM10'!H:H,'PM10'!$B:$B,$A45,'PM10'!$A:$A,"TRNPM10")</f>
        <v>2333.5637277502046</v>
      </c>
      <c r="H45" s="15">
        <f>SUMIFS('PM10'!I:I,'PM10'!$B:$B,$A45,'PM10'!$A:$A,"BIOEPM10")+SUMIFS('PM10'!I:I,'PM10'!$B:$B,$A45,'PM10'!$A:$A,"COMPM10")+SUMIFS('PM10'!I:I,'PM10'!$B:$B,$A45,'PM10'!$A:$A,"ELCPM10")+SUMIFS('PM10'!I:I,'PM10'!$B:$B,$A45,'PM10'!$A:$A,"ETHPM10")+SUMIFS('PM10'!I:I,'PM10'!$B:$B,$A45,'PM10'!$A:$A,"INDPM10")+SUMIFS('PM10'!I:I,'PM10'!$B:$B,$A45,'PM10'!$A:$A,"REFPM10")+SUMIFS('PM10'!I:I,'PM10'!$B:$B,$A45,'PM10'!$A:$A,"RESPM10")+SUMIFS('PM10'!I:I,'PM10'!$B:$B,$A45,'PM10'!$A:$A,"RSSPM10")+SUMIFS('PM10'!I:I,'PM10'!$B:$B,$A45,'PM10'!$A:$A,"TRNPM10")</f>
        <v>2099.5979338151028</v>
      </c>
      <c r="I45" s="15">
        <f>SUMIFS('PM10'!J:J,'PM10'!$B:$B,$A45,'PM10'!$A:$A,"BIOEPM10")+SUMIFS('PM10'!J:J,'PM10'!$B:$B,$A45,'PM10'!$A:$A,"COMPM10")+SUMIFS('PM10'!J:J,'PM10'!$B:$B,$A45,'PM10'!$A:$A,"ELCPM10")+SUMIFS('PM10'!J:J,'PM10'!$B:$B,$A45,'PM10'!$A:$A,"ETHPM10")+SUMIFS('PM10'!J:J,'PM10'!$B:$B,$A45,'PM10'!$A:$A,"INDPM10")+SUMIFS('PM10'!J:J,'PM10'!$B:$B,$A45,'PM10'!$A:$A,"REFPM10")+SUMIFS('PM10'!J:J,'PM10'!$B:$B,$A45,'PM10'!$A:$A,"RESPM10")+SUMIFS('PM10'!J:J,'PM10'!$B:$B,$A45,'PM10'!$A:$A,"RSSPM10")+SUMIFS('PM10'!J:J,'PM10'!$B:$B,$A45,'PM10'!$A:$A,"TRNPM10")</f>
        <v>1830.2431203986346</v>
      </c>
      <c r="J45" s="15">
        <f>SUMIFS('PM10'!K:K,'PM10'!$B:$B,$A45,'PM10'!$A:$A,"BIOEPM10")+SUMIFS('PM10'!K:K,'PM10'!$B:$B,$A45,'PM10'!$A:$A,"COMPM10")+SUMIFS('PM10'!K:K,'PM10'!$B:$B,$A45,'PM10'!$A:$A,"ELCPM10")+SUMIFS('PM10'!K:K,'PM10'!$B:$B,$A45,'PM10'!$A:$A,"ETHPM10")+SUMIFS('PM10'!K:K,'PM10'!$B:$B,$A45,'PM10'!$A:$A,"INDPM10")+SUMIFS('PM10'!K:K,'PM10'!$B:$B,$A45,'PM10'!$A:$A,"REFPM10")+SUMIFS('PM10'!K:K,'PM10'!$B:$B,$A45,'PM10'!$A:$A,"RESPM10")+SUMIFS('PM10'!K:K,'PM10'!$B:$B,$A45,'PM10'!$A:$A,"RSSPM10")+SUMIFS('PM10'!K:K,'PM10'!$B:$B,$A45,'PM10'!$A:$A,"TRNPM10")</f>
        <v>1740.1554999403875</v>
      </c>
      <c r="K45" s="15">
        <f>SUMIFS('PM10'!L:L,'PM10'!$B:$B,$A45,'PM10'!$A:$A,"BIOEPM10")+SUMIFS('PM10'!L:L,'PM10'!$B:$B,$A45,'PM10'!$A:$A,"COMPM10")+SUMIFS('PM10'!L:L,'PM10'!$B:$B,$A45,'PM10'!$A:$A,"ELCPM10")+SUMIFS('PM10'!L:L,'PM10'!$B:$B,$A45,'PM10'!$A:$A,"ETHPM10")+SUMIFS('PM10'!L:L,'PM10'!$B:$B,$A45,'PM10'!$A:$A,"INDPM10")+SUMIFS('PM10'!L:L,'PM10'!$B:$B,$A45,'PM10'!$A:$A,"REFPM10")+SUMIFS('PM10'!L:L,'PM10'!$B:$B,$A45,'PM10'!$A:$A,"RESPM10")+SUMIFS('PM10'!L:L,'PM10'!$B:$B,$A45,'PM10'!$A:$A,"RSSPM10")+SUMIFS('PM10'!L:L,'PM10'!$B:$B,$A45,'PM10'!$A:$A,"TRNPM10")</f>
        <v>1624.7996599226256</v>
      </c>
    </row>
    <row r="46" spans="1:11" x14ac:dyDescent="0.25">
      <c r="A46" s="2" t="s">
        <v>119</v>
      </c>
      <c r="B46" s="15">
        <f>SUMIFS('PM10'!C:C,'PM10'!$B:$B,$A46,'PM10'!$A:$A,"BIOEPM10")+SUMIFS('PM10'!C:C,'PM10'!$B:$B,$A46,'PM10'!$A:$A,"COMPM10")+SUMIFS('PM10'!C:C,'PM10'!$B:$B,$A46,'PM10'!$A:$A,"ELCPM10")+SUMIFS('PM10'!C:C,'PM10'!$B:$B,$A46,'PM10'!$A:$A,"ETHPM10")+SUMIFS('PM10'!C:C,'PM10'!$B:$B,$A46,'PM10'!$A:$A,"INDPM10")+SUMIFS('PM10'!C:C,'PM10'!$B:$B,$A46,'PM10'!$A:$A,"REFPM10")+SUMIFS('PM10'!C:C,'PM10'!$B:$B,$A46,'PM10'!$A:$A,"RESPM10")+SUMIFS('PM10'!C:C,'PM10'!$B:$B,$A46,'PM10'!$A:$A,"RSSPM10")+SUMIFS('PM10'!C:C,'PM10'!$B:$B,$A46,'PM10'!$A:$A,"TRNPM10")</f>
        <v>4494.351552630983</v>
      </c>
      <c r="C46" s="15">
        <f>SUMIFS('PM10'!D:D,'PM10'!$B:$B,$A46,'PM10'!$A:$A,"BIOEPM10")+SUMIFS('PM10'!D:D,'PM10'!$B:$B,$A46,'PM10'!$A:$A,"COMPM10")+SUMIFS('PM10'!D:D,'PM10'!$B:$B,$A46,'PM10'!$A:$A,"ELCPM10")+SUMIFS('PM10'!D:D,'PM10'!$B:$B,$A46,'PM10'!$A:$A,"ETHPM10")+SUMIFS('PM10'!D:D,'PM10'!$B:$B,$A46,'PM10'!$A:$A,"INDPM10")+SUMIFS('PM10'!D:D,'PM10'!$B:$B,$A46,'PM10'!$A:$A,"REFPM10")+SUMIFS('PM10'!D:D,'PM10'!$B:$B,$A46,'PM10'!$A:$A,"RESPM10")+SUMIFS('PM10'!D:D,'PM10'!$B:$B,$A46,'PM10'!$A:$A,"RSSPM10")+SUMIFS('PM10'!D:D,'PM10'!$B:$B,$A46,'PM10'!$A:$A,"TRNPM10")</f>
        <v>4295.3670481551562</v>
      </c>
      <c r="D46" s="15">
        <f>SUMIFS('PM10'!E:E,'PM10'!$B:$B,$A46,'PM10'!$A:$A,"BIOEPM10")+SUMIFS('PM10'!E:E,'PM10'!$B:$B,$A46,'PM10'!$A:$A,"COMPM10")+SUMIFS('PM10'!E:E,'PM10'!$B:$B,$A46,'PM10'!$A:$A,"ELCPM10")+SUMIFS('PM10'!E:E,'PM10'!$B:$B,$A46,'PM10'!$A:$A,"ETHPM10")+SUMIFS('PM10'!E:E,'PM10'!$B:$B,$A46,'PM10'!$A:$A,"INDPM10")+SUMIFS('PM10'!E:E,'PM10'!$B:$B,$A46,'PM10'!$A:$A,"REFPM10")+SUMIFS('PM10'!E:E,'PM10'!$B:$B,$A46,'PM10'!$A:$A,"RESPM10")+SUMIFS('PM10'!E:E,'PM10'!$B:$B,$A46,'PM10'!$A:$A,"RSSPM10")+SUMIFS('PM10'!E:E,'PM10'!$B:$B,$A46,'PM10'!$A:$A,"TRNPM10")</f>
        <v>3606.3935536756385</v>
      </c>
      <c r="E46" s="15">
        <f>SUMIFS('PM10'!F:F,'PM10'!$B:$B,$A46,'PM10'!$A:$A,"BIOEPM10")+SUMIFS('PM10'!F:F,'PM10'!$B:$B,$A46,'PM10'!$A:$A,"COMPM10")+SUMIFS('PM10'!F:F,'PM10'!$B:$B,$A46,'PM10'!$A:$A,"ELCPM10")+SUMIFS('PM10'!F:F,'PM10'!$B:$B,$A46,'PM10'!$A:$A,"ETHPM10")+SUMIFS('PM10'!F:F,'PM10'!$B:$B,$A46,'PM10'!$A:$A,"INDPM10")+SUMIFS('PM10'!F:F,'PM10'!$B:$B,$A46,'PM10'!$A:$A,"REFPM10")+SUMIFS('PM10'!F:F,'PM10'!$B:$B,$A46,'PM10'!$A:$A,"RESPM10")+SUMIFS('PM10'!F:F,'PM10'!$B:$B,$A46,'PM10'!$A:$A,"RSSPM10")+SUMIFS('PM10'!F:F,'PM10'!$B:$B,$A46,'PM10'!$A:$A,"TRNPM10")</f>
        <v>2846.8313673927105</v>
      </c>
      <c r="F46" s="15">
        <f>SUMIFS('PM10'!G:G,'PM10'!$B:$B,$A46,'PM10'!$A:$A,"BIOEPM10")+SUMIFS('PM10'!G:G,'PM10'!$B:$B,$A46,'PM10'!$A:$A,"COMPM10")+SUMIFS('PM10'!G:G,'PM10'!$B:$B,$A46,'PM10'!$A:$A,"ELCPM10")+SUMIFS('PM10'!G:G,'PM10'!$B:$B,$A46,'PM10'!$A:$A,"ETHPM10")+SUMIFS('PM10'!G:G,'PM10'!$B:$B,$A46,'PM10'!$A:$A,"INDPM10")+SUMIFS('PM10'!G:G,'PM10'!$B:$B,$A46,'PM10'!$A:$A,"REFPM10")+SUMIFS('PM10'!G:G,'PM10'!$B:$B,$A46,'PM10'!$A:$A,"RESPM10")+SUMIFS('PM10'!G:G,'PM10'!$B:$B,$A46,'PM10'!$A:$A,"RSSPM10")+SUMIFS('PM10'!G:G,'PM10'!$B:$B,$A46,'PM10'!$A:$A,"TRNPM10")</f>
        <v>1818.7422162354858</v>
      </c>
      <c r="G46" s="15">
        <f>SUMIFS('PM10'!H:H,'PM10'!$B:$B,$A46,'PM10'!$A:$A,"BIOEPM10")+SUMIFS('PM10'!H:H,'PM10'!$B:$B,$A46,'PM10'!$A:$A,"COMPM10")+SUMIFS('PM10'!H:H,'PM10'!$B:$B,$A46,'PM10'!$A:$A,"ELCPM10")+SUMIFS('PM10'!H:H,'PM10'!$B:$B,$A46,'PM10'!$A:$A,"ETHPM10")+SUMIFS('PM10'!H:H,'PM10'!$B:$B,$A46,'PM10'!$A:$A,"INDPM10")+SUMIFS('PM10'!H:H,'PM10'!$B:$B,$A46,'PM10'!$A:$A,"REFPM10")+SUMIFS('PM10'!H:H,'PM10'!$B:$B,$A46,'PM10'!$A:$A,"RESPM10")+SUMIFS('PM10'!H:H,'PM10'!$B:$B,$A46,'PM10'!$A:$A,"RSSPM10")+SUMIFS('PM10'!H:H,'PM10'!$B:$B,$A46,'PM10'!$A:$A,"TRNPM10")</f>
        <v>1586.3513877512869</v>
      </c>
      <c r="H46" s="15">
        <f>SUMIFS('PM10'!I:I,'PM10'!$B:$B,$A46,'PM10'!$A:$A,"BIOEPM10")+SUMIFS('PM10'!I:I,'PM10'!$B:$B,$A46,'PM10'!$A:$A,"COMPM10")+SUMIFS('PM10'!I:I,'PM10'!$B:$B,$A46,'PM10'!$A:$A,"ELCPM10")+SUMIFS('PM10'!I:I,'PM10'!$B:$B,$A46,'PM10'!$A:$A,"ETHPM10")+SUMIFS('PM10'!I:I,'PM10'!$B:$B,$A46,'PM10'!$A:$A,"INDPM10")+SUMIFS('PM10'!I:I,'PM10'!$B:$B,$A46,'PM10'!$A:$A,"REFPM10")+SUMIFS('PM10'!I:I,'PM10'!$B:$B,$A46,'PM10'!$A:$A,"RESPM10")+SUMIFS('PM10'!I:I,'PM10'!$B:$B,$A46,'PM10'!$A:$A,"RSSPM10")+SUMIFS('PM10'!I:I,'PM10'!$B:$B,$A46,'PM10'!$A:$A,"TRNPM10")</f>
        <v>1578.7051423480661</v>
      </c>
      <c r="I46" s="15">
        <f>SUMIFS('PM10'!J:J,'PM10'!$B:$B,$A46,'PM10'!$A:$A,"BIOEPM10")+SUMIFS('PM10'!J:J,'PM10'!$B:$B,$A46,'PM10'!$A:$A,"COMPM10")+SUMIFS('PM10'!J:J,'PM10'!$B:$B,$A46,'PM10'!$A:$A,"ELCPM10")+SUMIFS('PM10'!J:J,'PM10'!$B:$B,$A46,'PM10'!$A:$A,"ETHPM10")+SUMIFS('PM10'!J:J,'PM10'!$B:$B,$A46,'PM10'!$A:$A,"INDPM10")+SUMIFS('PM10'!J:J,'PM10'!$B:$B,$A46,'PM10'!$A:$A,"REFPM10")+SUMIFS('PM10'!J:J,'PM10'!$B:$B,$A46,'PM10'!$A:$A,"RESPM10")+SUMIFS('PM10'!J:J,'PM10'!$B:$B,$A46,'PM10'!$A:$A,"RSSPM10")+SUMIFS('PM10'!J:J,'PM10'!$B:$B,$A46,'PM10'!$A:$A,"TRNPM10")</f>
        <v>1684.8301755811181</v>
      </c>
      <c r="J46" s="15">
        <f>SUMIFS('PM10'!K:K,'PM10'!$B:$B,$A46,'PM10'!$A:$A,"BIOEPM10")+SUMIFS('PM10'!K:K,'PM10'!$B:$B,$A46,'PM10'!$A:$A,"COMPM10")+SUMIFS('PM10'!K:K,'PM10'!$B:$B,$A46,'PM10'!$A:$A,"ELCPM10")+SUMIFS('PM10'!K:K,'PM10'!$B:$B,$A46,'PM10'!$A:$A,"ETHPM10")+SUMIFS('PM10'!K:K,'PM10'!$B:$B,$A46,'PM10'!$A:$A,"INDPM10")+SUMIFS('PM10'!K:K,'PM10'!$B:$B,$A46,'PM10'!$A:$A,"REFPM10")+SUMIFS('PM10'!K:K,'PM10'!$B:$B,$A46,'PM10'!$A:$A,"RESPM10")+SUMIFS('PM10'!K:K,'PM10'!$B:$B,$A46,'PM10'!$A:$A,"RSSPM10")+SUMIFS('PM10'!K:K,'PM10'!$B:$B,$A46,'PM10'!$A:$A,"TRNPM10")</f>
        <v>1635.0875575227974</v>
      </c>
      <c r="K46" s="15">
        <f>SUMIFS('PM10'!L:L,'PM10'!$B:$B,$A46,'PM10'!$A:$A,"BIOEPM10")+SUMIFS('PM10'!L:L,'PM10'!$B:$B,$A46,'PM10'!$A:$A,"COMPM10")+SUMIFS('PM10'!L:L,'PM10'!$B:$B,$A46,'PM10'!$A:$A,"ELCPM10")+SUMIFS('PM10'!L:L,'PM10'!$B:$B,$A46,'PM10'!$A:$A,"ETHPM10")+SUMIFS('PM10'!L:L,'PM10'!$B:$B,$A46,'PM10'!$A:$A,"INDPM10")+SUMIFS('PM10'!L:L,'PM10'!$B:$B,$A46,'PM10'!$A:$A,"REFPM10")+SUMIFS('PM10'!L:L,'PM10'!$B:$B,$A46,'PM10'!$A:$A,"RESPM10")+SUMIFS('PM10'!L:L,'PM10'!$B:$B,$A46,'PM10'!$A:$A,"RSSPM10")+SUMIFS('PM10'!L:L,'PM10'!$B:$B,$A46,'PM10'!$A:$A,"TRNPM10")</f>
        <v>1418.7553224636904</v>
      </c>
    </row>
    <row r="47" spans="1:11" x14ac:dyDescent="0.25">
      <c r="A47" s="2" t="s">
        <v>165</v>
      </c>
      <c r="B47" s="15">
        <f>SUMIFS('PM10'!C:C,'PM10'!$B:$B,$A47,'PM10'!$A:$A,"BIOEPM10")+SUMIFS('PM10'!C:C,'PM10'!$B:$B,$A47,'PM10'!$A:$A,"COMPM10")+SUMIFS('PM10'!C:C,'PM10'!$B:$B,$A47,'PM10'!$A:$A,"ELCPM10")+SUMIFS('PM10'!C:C,'PM10'!$B:$B,$A47,'PM10'!$A:$A,"ETHPM10")+SUMIFS('PM10'!C:C,'PM10'!$B:$B,$A47,'PM10'!$A:$A,"INDPM10")+SUMIFS('PM10'!C:C,'PM10'!$B:$B,$A47,'PM10'!$A:$A,"REFPM10")+SUMIFS('PM10'!C:C,'PM10'!$B:$B,$A47,'PM10'!$A:$A,"RESPM10")+SUMIFS('PM10'!C:C,'PM10'!$B:$B,$A47,'PM10'!$A:$A,"RSSPM10")+SUMIFS('PM10'!C:C,'PM10'!$B:$B,$A47,'PM10'!$A:$A,"TRNPM10")</f>
        <v>4585.9236057076059</v>
      </c>
      <c r="C47" s="15">
        <f>SUMIFS('PM10'!D:D,'PM10'!$B:$B,$A47,'PM10'!$A:$A,"BIOEPM10")+SUMIFS('PM10'!D:D,'PM10'!$B:$B,$A47,'PM10'!$A:$A,"COMPM10")+SUMIFS('PM10'!D:D,'PM10'!$B:$B,$A47,'PM10'!$A:$A,"ELCPM10")+SUMIFS('PM10'!D:D,'PM10'!$B:$B,$A47,'PM10'!$A:$A,"ETHPM10")+SUMIFS('PM10'!D:D,'PM10'!$B:$B,$A47,'PM10'!$A:$A,"INDPM10")+SUMIFS('PM10'!D:D,'PM10'!$B:$B,$A47,'PM10'!$A:$A,"REFPM10")+SUMIFS('PM10'!D:D,'PM10'!$B:$B,$A47,'PM10'!$A:$A,"RESPM10")+SUMIFS('PM10'!D:D,'PM10'!$B:$B,$A47,'PM10'!$A:$A,"RSSPM10")+SUMIFS('PM10'!D:D,'PM10'!$B:$B,$A47,'PM10'!$A:$A,"TRNPM10")</f>
        <v>4295.6058202765362</v>
      </c>
      <c r="D47" s="15">
        <f>SUMIFS('PM10'!E:E,'PM10'!$B:$B,$A47,'PM10'!$A:$A,"BIOEPM10")+SUMIFS('PM10'!E:E,'PM10'!$B:$B,$A47,'PM10'!$A:$A,"COMPM10")+SUMIFS('PM10'!E:E,'PM10'!$B:$B,$A47,'PM10'!$A:$A,"ELCPM10")+SUMIFS('PM10'!E:E,'PM10'!$B:$B,$A47,'PM10'!$A:$A,"ETHPM10")+SUMIFS('PM10'!E:E,'PM10'!$B:$B,$A47,'PM10'!$A:$A,"INDPM10")+SUMIFS('PM10'!E:E,'PM10'!$B:$B,$A47,'PM10'!$A:$A,"REFPM10")+SUMIFS('PM10'!E:E,'PM10'!$B:$B,$A47,'PM10'!$A:$A,"RESPM10")+SUMIFS('PM10'!E:E,'PM10'!$B:$B,$A47,'PM10'!$A:$A,"RSSPM10")+SUMIFS('PM10'!E:E,'PM10'!$B:$B,$A47,'PM10'!$A:$A,"TRNPM10")</f>
        <v>3611.938116965086</v>
      </c>
      <c r="E47" s="15">
        <f>SUMIFS('PM10'!F:F,'PM10'!$B:$B,$A47,'PM10'!$A:$A,"BIOEPM10")+SUMIFS('PM10'!F:F,'PM10'!$B:$B,$A47,'PM10'!$A:$A,"COMPM10")+SUMIFS('PM10'!F:F,'PM10'!$B:$B,$A47,'PM10'!$A:$A,"ELCPM10")+SUMIFS('PM10'!F:F,'PM10'!$B:$B,$A47,'PM10'!$A:$A,"ETHPM10")+SUMIFS('PM10'!F:F,'PM10'!$B:$B,$A47,'PM10'!$A:$A,"INDPM10")+SUMIFS('PM10'!F:F,'PM10'!$B:$B,$A47,'PM10'!$A:$A,"REFPM10")+SUMIFS('PM10'!F:F,'PM10'!$B:$B,$A47,'PM10'!$A:$A,"RESPM10")+SUMIFS('PM10'!F:F,'PM10'!$B:$B,$A47,'PM10'!$A:$A,"RSSPM10")+SUMIFS('PM10'!F:F,'PM10'!$B:$B,$A47,'PM10'!$A:$A,"TRNPM10")</f>
        <v>2798.0553418994828</v>
      </c>
      <c r="F47" s="15">
        <f>SUMIFS('PM10'!G:G,'PM10'!$B:$B,$A47,'PM10'!$A:$A,"BIOEPM10")+SUMIFS('PM10'!G:G,'PM10'!$B:$B,$A47,'PM10'!$A:$A,"COMPM10")+SUMIFS('PM10'!G:G,'PM10'!$B:$B,$A47,'PM10'!$A:$A,"ELCPM10")+SUMIFS('PM10'!G:G,'PM10'!$B:$B,$A47,'PM10'!$A:$A,"ETHPM10")+SUMIFS('PM10'!G:G,'PM10'!$B:$B,$A47,'PM10'!$A:$A,"INDPM10")+SUMIFS('PM10'!G:G,'PM10'!$B:$B,$A47,'PM10'!$A:$A,"REFPM10")+SUMIFS('PM10'!G:G,'PM10'!$B:$B,$A47,'PM10'!$A:$A,"RESPM10")+SUMIFS('PM10'!G:G,'PM10'!$B:$B,$A47,'PM10'!$A:$A,"RSSPM10")+SUMIFS('PM10'!G:G,'PM10'!$B:$B,$A47,'PM10'!$A:$A,"TRNPM10")</f>
        <v>1797.6710190058152</v>
      </c>
      <c r="G47" s="15">
        <f>SUMIFS('PM10'!H:H,'PM10'!$B:$B,$A47,'PM10'!$A:$A,"BIOEPM10")+SUMIFS('PM10'!H:H,'PM10'!$B:$B,$A47,'PM10'!$A:$A,"COMPM10")+SUMIFS('PM10'!H:H,'PM10'!$B:$B,$A47,'PM10'!$A:$A,"ELCPM10")+SUMIFS('PM10'!H:H,'PM10'!$B:$B,$A47,'PM10'!$A:$A,"ETHPM10")+SUMIFS('PM10'!H:H,'PM10'!$B:$B,$A47,'PM10'!$A:$A,"INDPM10")+SUMIFS('PM10'!H:H,'PM10'!$B:$B,$A47,'PM10'!$A:$A,"REFPM10")+SUMIFS('PM10'!H:H,'PM10'!$B:$B,$A47,'PM10'!$A:$A,"RESPM10")+SUMIFS('PM10'!H:H,'PM10'!$B:$B,$A47,'PM10'!$A:$A,"RSSPM10")+SUMIFS('PM10'!H:H,'PM10'!$B:$B,$A47,'PM10'!$A:$A,"TRNPM10")</f>
        <v>1579.1247004889324</v>
      </c>
      <c r="H47" s="15">
        <f>SUMIFS('PM10'!I:I,'PM10'!$B:$B,$A47,'PM10'!$A:$A,"BIOEPM10")+SUMIFS('PM10'!I:I,'PM10'!$B:$B,$A47,'PM10'!$A:$A,"COMPM10")+SUMIFS('PM10'!I:I,'PM10'!$B:$B,$A47,'PM10'!$A:$A,"ELCPM10")+SUMIFS('PM10'!I:I,'PM10'!$B:$B,$A47,'PM10'!$A:$A,"ETHPM10")+SUMIFS('PM10'!I:I,'PM10'!$B:$B,$A47,'PM10'!$A:$A,"INDPM10")+SUMIFS('PM10'!I:I,'PM10'!$B:$B,$A47,'PM10'!$A:$A,"REFPM10")+SUMIFS('PM10'!I:I,'PM10'!$B:$B,$A47,'PM10'!$A:$A,"RESPM10")+SUMIFS('PM10'!I:I,'PM10'!$B:$B,$A47,'PM10'!$A:$A,"RSSPM10")+SUMIFS('PM10'!I:I,'PM10'!$B:$B,$A47,'PM10'!$A:$A,"TRNPM10")</f>
        <v>1565.7060487057713</v>
      </c>
      <c r="I47" s="15">
        <f>SUMIFS('PM10'!J:J,'PM10'!$B:$B,$A47,'PM10'!$A:$A,"BIOEPM10")+SUMIFS('PM10'!J:J,'PM10'!$B:$B,$A47,'PM10'!$A:$A,"COMPM10")+SUMIFS('PM10'!J:J,'PM10'!$B:$B,$A47,'PM10'!$A:$A,"ELCPM10")+SUMIFS('PM10'!J:J,'PM10'!$B:$B,$A47,'PM10'!$A:$A,"ETHPM10")+SUMIFS('PM10'!J:J,'PM10'!$B:$B,$A47,'PM10'!$A:$A,"INDPM10")+SUMIFS('PM10'!J:J,'PM10'!$B:$B,$A47,'PM10'!$A:$A,"REFPM10")+SUMIFS('PM10'!J:J,'PM10'!$B:$B,$A47,'PM10'!$A:$A,"RESPM10")+SUMIFS('PM10'!J:J,'PM10'!$B:$B,$A47,'PM10'!$A:$A,"RSSPM10")+SUMIFS('PM10'!J:J,'PM10'!$B:$B,$A47,'PM10'!$A:$A,"TRNPM10")</f>
        <v>1672.7182238498222</v>
      </c>
      <c r="J47" s="15">
        <f>SUMIFS('PM10'!K:K,'PM10'!$B:$B,$A47,'PM10'!$A:$A,"BIOEPM10")+SUMIFS('PM10'!K:K,'PM10'!$B:$B,$A47,'PM10'!$A:$A,"COMPM10")+SUMIFS('PM10'!K:K,'PM10'!$B:$B,$A47,'PM10'!$A:$A,"ELCPM10")+SUMIFS('PM10'!K:K,'PM10'!$B:$B,$A47,'PM10'!$A:$A,"ETHPM10")+SUMIFS('PM10'!K:K,'PM10'!$B:$B,$A47,'PM10'!$A:$A,"INDPM10")+SUMIFS('PM10'!K:K,'PM10'!$B:$B,$A47,'PM10'!$A:$A,"REFPM10")+SUMIFS('PM10'!K:K,'PM10'!$B:$B,$A47,'PM10'!$A:$A,"RESPM10")+SUMIFS('PM10'!K:K,'PM10'!$B:$B,$A47,'PM10'!$A:$A,"RSSPM10")+SUMIFS('PM10'!K:K,'PM10'!$B:$B,$A47,'PM10'!$A:$A,"TRNPM10")</f>
        <v>1629.1942256432292</v>
      </c>
      <c r="K47" s="15">
        <f>SUMIFS('PM10'!L:L,'PM10'!$B:$B,$A47,'PM10'!$A:$A,"BIOEPM10")+SUMIFS('PM10'!L:L,'PM10'!$B:$B,$A47,'PM10'!$A:$A,"COMPM10")+SUMIFS('PM10'!L:L,'PM10'!$B:$B,$A47,'PM10'!$A:$A,"ELCPM10")+SUMIFS('PM10'!L:L,'PM10'!$B:$B,$A47,'PM10'!$A:$A,"ETHPM10")+SUMIFS('PM10'!L:L,'PM10'!$B:$B,$A47,'PM10'!$A:$A,"INDPM10")+SUMIFS('PM10'!L:L,'PM10'!$B:$B,$A47,'PM10'!$A:$A,"REFPM10")+SUMIFS('PM10'!L:L,'PM10'!$B:$B,$A47,'PM10'!$A:$A,"RESPM10")+SUMIFS('PM10'!L:L,'PM10'!$B:$B,$A47,'PM10'!$A:$A,"RSSPM10")+SUMIFS('PM10'!L:L,'PM10'!$B:$B,$A47,'PM10'!$A:$A,"TRNPM10")</f>
        <v>1415.4457415886752</v>
      </c>
    </row>
    <row r="48" spans="1:11" x14ac:dyDescent="0.25">
      <c r="A48" s="2" t="s">
        <v>185</v>
      </c>
      <c r="B48" s="15">
        <f>SUMIFS('PM10'!C:C,'PM10'!$B:$B,$A48,'PM10'!$A:$A,"BIOEPM10")+SUMIFS('PM10'!C:C,'PM10'!$B:$B,$A48,'PM10'!$A:$A,"COMPM10")+SUMIFS('PM10'!C:C,'PM10'!$B:$B,$A48,'PM10'!$A:$A,"ELCPM10")+SUMIFS('PM10'!C:C,'PM10'!$B:$B,$A48,'PM10'!$A:$A,"ETHPM10")+SUMIFS('PM10'!C:C,'PM10'!$B:$B,$A48,'PM10'!$A:$A,"INDPM10")+SUMIFS('PM10'!C:C,'PM10'!$B:$B,$A48,'PM10'!$A:$A,"REFPM10")+SUMIFS('PM10'!C:C,'PM10'!$B:$B,$A48,'PM10'!$A:$A,"RESPM10")+SUMIFS('PM10'!C:C,'PM10'!$B:$B,$A48,'PM10'!$A:$A,"RSSPM10")+SUMIFS('PM10'!C:C,'PM10'!$B:$B,$A48,'PM10'!$A:$A,"TRNPM10")</f>
        <v>4494.2517627242505</v>
      </c>
      <c r="C48" s="15">
        <f>SUMIFS('PM10'!D:D,'PM10'!$B:$B,$A48,'PM10'!$A:$A,"BIOEPM10")+SUMIFS('PM10'!D:D,'PM10'!$B:$B,$A48,'PM10'!$A:$A,"COMPM10")+SUMIFS('PM10'!D:D,'PM10'!$B:$B,$A48,'PM10'!$A:$A,"ELCPM10")+SUMIFS('PM10'!D:D,'PM10'!$B:$B,$A48,'PM10'!$A:$A,"ETHPM10")+SUMIFS('PM10'!D:D,'PM10'!$B:$B,$A48,'PM10'!$A:$A,"INDPM10")+SUMIFS('PM10'!D:D,'PM10'!$B:$B,$A48,'PM10'!$A:$A,"REFPM10")+SUMIFS('PM10'!D:D,'PM10'!$B:$B,$A48,'PM10'!$A:$A,"RESPM10")+SUMIFS('PM10'!D:D,'PM10'!$B:$B,$A48,'PM10'!$A:$A,"RSSPM10")+SUMIFS('PM10'!D:D,'PM10'!$B:$B,$A48,'PM10'!$A:$A,"TRNPM10")</f>
        <v>4295.4161848158165</v>
      </c>
      <c r="D48" s="15">
        <f>SUMIFS('PM10'!E:E,'PM10'!$B:$B,$A48,'PM10'!$A:$A,"BIOEPM10")+SUMIFS('PM10'!E:E,'PM10'!$B:$B,$A48,'PM10'!$A:$A,"COMPM10")+SUMIFS('PM10'!E:E,'PM10'!$B:$B,$A48,'PM10'!$A:$A,"ELCPM10")+SUMIFS('PM10'!E:E,'PM10'!$B:$B,$A48,'PM10'!$A:$A,"ETHPM10")+SUMIFS('PM10'!E:E,'PM10'!$B:$B,$A48,'PM10'!$A:$A,"INDPM10")+SUMIFS('PM10'!E:E,'PM10'!$B:$B,$A48,'PM10'!$A:$A,"REFPM10")+SUMIFS('PM10'!E:E,'PM10'!$B:$B,$A48,'PM10'!$A:$A,"RESPM10")+SUMIFS('PM10'!E:E,'PM10'!$B:$B,$A48,'PM10'!$A:$A,"RSSPM10")+SUMIFS('PM10'!E:E,'PM10'!$B:$B,$A48,'PM10'!$A:$A,"TRNPM10")</f>
        <v>3608.6335323917665</v>
      </c>
      <c r="E48" s="15">
        <f>SUMIFS('PM10'!F:F,'PM10'!$B:$B,$A48,'PM10'!$A:$A,"BIOEPM10")+SUMIFS('PM10'!F:F,'PM10'!$B:$B,$A48,'PM10'!$A:$A,"COMPM10")+SUMIFS('PM10'!F:F,'PM10'!$B:$B,$A48,'PM10'!$A:$A,"ELCPM10")+SUMIFS('PM10'!F:F,'PM10'!$B:$B,$A48,'PM10'!$A:$A,"ETHPM10")+SUMIFS('PM10'!F:F,'PM10'!$B:$B,$A48,'PM10'!$A:$A,"INDPM10")+SUMIFS('PM10'!F:F,'PM10'!$B:$B,$A48,'PM10'!$A:$A,"REFPM10")+SUMIFS('PM10'!F:F,'PM10'!$B:$B,$A48,'PM10'!$A:$A,"RESPM10")+SUMIFS('PM10'!F:F,'PM10'!$B:$B,$A48,'PM10'!$A:$A,"RSSPM10")+SUMIFS('PM10'!F:F,'PM10'!$B:$B,$A48,'PM10'!$A:$A,"TRNPM10")</f>
        <v>2848.8485123932551</v>
      </c>
      <c r="F48" s="15">
        <f>SUMIFS('PM10'!G:G,'PM10'!$B:$B,$A48,'PM10'!$A:$A,"BIOEPM10")+SUMIFS('PM10'!G:G,'PM10'!$B:$B,$A48,'PM10'!$A:$A,"COMPM10")+SUMIFS('PM10'!G:G,'PM10'!$B:$B,$A48,'PM10'!$A:$A,"ELCPM10")+SUMIFS('PM10'!G:G,'PM10'!$B:$B,$A48,'PM10'!$A:$A,"ETHPM10")+SUMIFS('PM10'!G:G,'PM10'!$B:$B,$A48,'PM10'!$A:$A,"INDPM10")+SUMIFS('PM10'!G:G,'PM10'!$B:$B,$A48,'PM10'!$A:$A,"REFPM10")+SUMIFS('PM10'!G:G,'PM10'!$B:$B,$A48,'PM10'!$A:$A,"RESPM10")+SUMIFS('PM10'!G:G,'PM10'!$B:$B,$A48,'PM10'!$A:$A,"RSSPM10")+SUMIFS('PM10'!G:G,'PM10'!$B:$B,$A48,'PM10'!$A:$A,"TRNPM10")</f>
        <v>1818.7539055631428</v>
      </c>
      <c r="G48" s="15">
        <f>SUMIFS('PM10'!H:H,'PM10'!$B:$B,$A48,'PM10'!$A:$A,"BIOEPM10")+SUMIFS('PM10'!H:H,'PM10'!$B:$B,$A48,'PM10'!$A:$A,"COMPM10")+SUMIFS('PM10'!H:H,'PM10'!$B:$B,$A48,'PM10'!$A:$A,"ELCPM10")+SUMIFS('PM10'!H:H,'PM10'!$B:$B,$A48,'PM10'!$A:$A,"ETHPM10")+SUMIFS('PM10'!H:H,'PM10'!$B:$B,$A48,'PM10'!$A:$A,"INDPM10")+SUMIFS('PM10'!H:H,'PM10'!$B:$B,$A48,'PM10'!$A:$A,"REFPM10")+SUMIFS('PM10'!H:H,'PM10'!$B:$B,$A48,'PM10'!$A:$A,"RESPM10")+SUMIFS('PM10'!H:H,'PM10'!$B:$B,$A48,'PM10'!$A:$A,"RSSPM10")+SUMIFS('PM10'!H:H,'PM10'!$B:$B,$A48,'PM10'!$A:$A,"TRNPM10")</f>
        <v>1591.6277416459423</v>
      </c>
      <c r="H48" s="15">
        <f>SUMIFS('PM10'!I:I,'PM10'!$B:$B,$A48,'PM10'!$A:$A,"BIOEPM10")+SUMIFS('PM10'!I:I,'PM10'!$B:$B,$A48,'PM10'!$A:$A,"COMPM10")+SUMIFS('PM10'!I:I,'PM10'!$B:$B,$A48,'PM10'!$A:$A,"ELCPM10")+SUMIFS('PM10'!I:I,'PM10'!$B:$B,$A48,'PM10'!$A:$A,"ETHPM10")+SUMIFS('PM10'!I:I,'PM10'!$B:$B,$A48,'PM10'!$A:$A,"INDPM10")+SUMIFS('PM10'!I:I,'PM10'!$B:$B,$A48,'PM10'!$A:$A,"REFPM10")+SUMIFS('PM10'!I:I,'PM10'!$B:$B,$A48,'PM10'!$A:$A,"RESPM10")+SUMIFS('PM10'!I:I,'PM10'!$B:$B,$A48,'PM10'!$A:$A,"RSSPM10")+SUMIFS('PM10'!I:I,'PM10'!$B:$B,$A48,'PM10'!$A:$A,"TRNPM10")</f>
        <v>1580.8717457310472</v>
      </c>
      <c r="I48" s="15">
        <f>SUMIFS('PM10'!J:J,'PM10'!$B:$B,$A48,'PM10'!$A:$A,"BIOEPM10")+SUMIFS('PM10'!J:J,'PM10'!$B:$B,$A48,'PM10'!$A:$A,"COMPM10")+SUMIFS('PM10'!J:J,'PM10'!$B:$B,$A48,'PM10'!$A:$A,"ELCPM10")+SUMIFS('PM10'!J:J,'PM10'!$B:$B,$A48,'PM10'!$A:$A,"ETHPM10")+SUMIFS('PM10'!J:J,'PM10'!$B:$B,$A48,'PM10'!$A:$A,"INDPM10")+SUMIFS('PM10'!J:J,'PM10'!$B:$B,$A48,'PM10'!$A:$A,"REFPM10")+SUMIFS('PM10'!J:J,'PM10'!$B:$B,$A48,'PM10'!$A:$A,"RESPM10")+SUMIFS('PM10'!J:J,'PM10'!$B:$B,$A48,'PM10'!$A:$A,"RSSPM10")+SUMIFS('PM10'!J:J,'PM10'!$B:$B,$A48,'PM10'!$A:$A,"TRNPM10")</f>
        <v>1687.1977136380242</v>
      </c>
      <c r="J48" s="15">
        <f>SUMIFS('PM10'!K:K,'PM10'!$B:$B,$A48,'PM10'!$A:$A,"BIOEPM10")+SUMIFS('PM10'!K:K,'PM10'!$B:$B,$A48,'PM10'!$A:$A,"COMPM10")+SUMIFS('PM10'!K:K,'PM10'!$B:$B,$A48,'PM10'!$A:$A,"ELCPM10")+SUMIFS('PM10'!K:K,'PM10'!$B:$B,$A48,'PM10'!$A:$A,"ETHPM10")+SUMIFS('PM10'!K:K,'PM10'!$B:$B,$A48,'PM10'!$A:$A,"INDPM10")+SUMIFS('PM10'!K:K,'PM10'!$B:$B,$A48,'PM10'!$A:$A,"REFPM10")+SUMIFS('PM10'!K:K,'PM10'!$B:$B,$A48,'PM10'!$A:$A,"RESPM10")+SUMIFS('PM10'!K:K,'PM10'!$B:$B,$A48,'PM10'!$A:$A,"RSSPM10")+SUMIFS('PM10'!K:K,'PM10'!$B:$B,$A48,'PM10'!$A:$A,"TRNPM10")</f>
        <v>1638.5405143624046</v>
      </c>
      <c r="K48" s="15">
        <f>SUMIFS('PM10'!L:L,'PM10'!$B:$B,$A48,'PM10'!$A:$A,"BIOEPM10")+SUMIFS('PM10'!L:L,'PM10'!$B:$B,$A48,'PM10'!$A:$A,"COMPM10")+SUMIFS('PM10'!L:L,'PM10'!$B:$B,$A48,'PM10'!$A:$A,"ELCPM10")+SUMIFS('PM10'!L:L,'PM10'!$B:$B,$A48,'PM10'!$A:$A,"ETHPM10")+SUMIFS('PM10'!L:L,'PM10'!$B:$B,$A48,'PM10'!$A:$A,"INDPM10")+SUMIFS('PM10'!L:L,'PM10'!$B:$B,$A48,'PM10'!$A:$A,"REFPM10")+SUMIFS('PM10'!L:L,'PM10'!$B:$B,$A48,'PM10'!$A:$A,"RESPM10")+SUMIFS('PM10'!L:L,'PM10'!$B:$B,$A48,'PM10'!$A:$A,"RSSPM10")+SUMIFS('PM10'!L:L,'PM10'!$B:$B,$A48,'PM10'!$A:$A,"TRNPM10")</f>
        <v>1442.606360764182</v>
      </c>
    </row>
    <row r="49" spans="1:11" x14ac:dyDescent="0.25">
      <c r="A49" s="2" t="s">
        <v>122</v>
      </c>
      <c r="B49" s="15">
        <f>SUMIFS('PM10'!C:C,'PM10'!$B:$B,$A49,'PM10'!$A:$A,"BIOEPM10")+SUMIFS('PM10'!C:C,'PM10'!$B:$B,$A49,'PM10'!$A:$A,"COMPM10")+SUMIFS('PM10'!C:C,'PM10'!$B:$B,$A49,'PM10'!$A:$A,"ELCPM10")+SUMIFS('PM10'!C:C,'PM10'!$B:$B,$A49,'PM10'!$A:$A,"ETHPM10")+SUMIFS('PM10'!C:C,'PM10'!$B:$B,$A49,'PM10'!$A:$A,"INDPM10")+SUMIFS('PM10'!C:C,'PM10'!$B:$B,$A49,'PM10'!$A:$A,"REFPM10")+SUMIFS('PM10'!C:C,'PM10'!$B:$B,$A49,'PM10'!$A:$A,"RESPM10")+SUMIFS('PM10'!C:C,'PM10'!$B:$B,$A49,'PM10'!$A:$A,"RSSPM10")+SUMIFS('PM10'!C:C,'PM10'!$B:$B,$A49,'PM10'!$A:$A,"TRNPM10")</f>
        <v>4494.3133933150702</v>
      </c>
      <c r="C49" s="15">
        <f>SUMIFS('PM10'!D:D,'PM10'!$B:$B,$A49,'PM10'!$A:$A,"BIOEPM10")+SUMIFS('PM10'!D:D,'PM10'!$B:$B,$A49,'PM10'!$A:$A,"COMPM10")+SUMIFS('PM10'!D:D,'PM10'!$B:$B,$A49,'PM10'!$A:$A,"ELCPM10")+SUMIFS('PM10'!D:D,'PM10'!$B:$B,$A49,'PM10'!$A:$A,"ETHPM10")+SUMIFS('PM10'!D:D,'PM10'!$B:$B,$A49,'PM10'!$A:$A,"INDPM10")+SUMIFS('PM10'!D:D,'PM10'!$B:$B,$A49,'PM10'!$A:$A,"REFPM10")+SUMIFS('PM10'!D:D,'PM10'!$B:$B,$A49,'PM10'!$A:$A,"RESPM10")+SUMIFS('PM10'!D:D,'PM10'!$B:$B,$A49,'PM10'!$A:$A,"RSSPM10")+SUMIFS('PM10'!D:D,'PM10'!$B:$B,$A49,'PM10'!$A:$A,"TRNPM10")</f>
        <v>4295.3630705196856</v>
      </c>
      <c r="D49" s="15">
        <f>SUMIFS('PM10'!E:E,'PM10'!$B:$B,$A49,'PM10'!$A:$A,"BIOEPM10")+SUMIFS('PM10'!E:E,'PM10'!$B:$B,$A49,'PM10'!$A:$A,"COMPM10")+SUMIFS('PM10'!E:E,'PM10'!$B:$B,$A49,'PM10'!$A:$A,"ELCPM10")+SUMIFS('PM10'!E:E,'PM10'!$B:$B,$A49,'PM10'!$A:$A,"ETHPM10")+SUMIFS('PM10'!E:E,'PM10'!$B:$B,$A49,'PM10'!$A:$A,"INDPM10")+SUMIFS('PM10'!E:E,'PM10'!$B:$B,$A49,'PM10'!$A:$A,"REFPM10")+SUMIFS('PM10'!E:E,'PM10'!$B:$B,$A49,'PM10'!$A:$A,"RESPM10")+SUMIFS('PM10'!E:E,'PM10'!$B:$B,$A49,'PM10'!$A:$A,"RSSPM10")+SUMIFS('PM10'!E:E,'PM10'!$B:$B,$A49,'PM10'!$A:$A,"TRNPM10")</f>
        <v>3609.5034351741415</v>
      </c>
      <c r="E49" s="15">
        <f>SUMIFS('PM10'!F:F,'PM10'!$B:$B,$A49,'PM10'!$A:$A,"BIOEPM10")+SUMIFS('PM10'!F:F,'PM10'!$B:$B,$A49,'PM10'!$A:$A,"COMPM10")+SUMIFS('PM10'!F:F,'PM10'!$B:$B,$A49,'PM10'!$A:$A,"ELCPM10")+SUMIFS('PM10'!F:F,'PM10'!$B:$B,$A49,'PM10'!$A:$A,"ETHPM10")+SUMIFS('PM10'!F:F,'PM10'!$B:$B,$A49,'PM10'!$A:$A,"INDPM10")+SUMIFS('PM10'!F:F,'PM10'!$B:$B,$A49,'PM10'!$A:$A,"REFPM10")+SUMIFS('PM10'!F:F,'PM10'!$B:$B,$A49,'PM10'!$A:$A,"RESPM10")+SUMIFS('PM10'!F:F,'PM10'!$B:$B,$A49,'PM10'!$A:$A,"RSSPM10")+SUMIFS('PM10'!F:F,'PM10'!$B:$B,$A49,'PM10'!$A:$A,"TRNPM10")</f>
        <v>2851.5824461660659</v>
      </c>
      <c r="F49" s="15">
        <f>SUMIFS('PM10'!G:G,'PM10'!$B:$B,$A49,'PM10'!$A:$A,"BIOEPM10")+SUMIFS('PM10'!G:G,'PM10'!$B:$B,$A49,'PM10'!$A:$A,"COMPM10")+SUMIFS('PM10'!G:G,'PM10'!$B:$B,$A49,'PM10'!$A:$A,"ELCPM10")+SUMIFS('PM10'!G:G,'PM10'!$B:$B,$A49,'PM10'!$A:$A,"ETHPM10")+SUMIFS('PM10'!G:G,'PM10'!$B:$B,$A49,'PM10'!$A:$A,"INDPM10")+SUMIFS('PM10'!G:G,'PM10'!$B:$B,$A49,'PM10'!$A:$A,"REFPM10")+SUMIFS('PM10'!G:G,'PM10'!$B:$B,$A49,'PM10'!$A:$A,"RESPM10")+SUMIFS('PM10'!G:G,'PM10'!$B:$B,$A49,'PM10'!$A:$A,"RSSPM10")+SUMIFS('PM10'!G:G,'PM10'!$B:$B,$A49,'PM10'!$A:$A,"TRNPM10")</f>
        <v>1818.8501838366333</v>
      </c>
      <c r="G49" s="15">
        <f>SUMIFS('PM10'!H:H,'PM10'!$B:$B,$A49,'PM10'!$A:$A,"BIOEPM10")+SUMIFS('PM10'!H:H,'PM10'!$B:$B,$A49,'PM10'!$A:$A,"COMPM10")+SUMIFS('PM10'!H:H,'PM10'!$B:$B,$A49,'PM10'!$A:$A,"ELCPM10")+SUMIFS('PM10'!H:H,'PM10'!$B:$B,$A49,'PM10'!$A:$A,"ETHPM10")+SUMIFS('PM10'!H:H,'PM10'!$B:$B,$A49,'PM10'!$A:$A,"INDPM10")+SUMIFS('PM10'!H:H,'PM10'!$B:$B,$A49,'PM10'!$A:$A,"REFPM10")+SUMIFS('PM10'!H:H,'PM10'!$B:$B,$A49,'PM10'!$A:$A,"RESPM10")+SUMIFS('PM10'!H:H,'PM10'!$B:$B,$A49,'PM10'!$A:$A,"RSSPM10")+SUMIFS('PM10'!H:H,'PM10'!$B:$B,$A49,'PM10'!$A:$A,"TRNPM10")</f>
        <v>1588.0021722636811</v>
      </c>
      <c r="H49" s="15">
        <f>SUMIFS('PM10'!I:I,'PM10'!$B:$B,$A49,'PM10'!$A:$A,"BIOEPM10")+SUMIFS('PM10'!I:I,'PM10'!$B:$B,$A49,'PM10'!$A:$A,"COMPM10")+SUMIFS('PM10'!I:I,'PM10'!$B:$B,$A49,'PM10'!$A:$A,"ELCPM10")+SUMIFS('PM10'!I:I,'PM10'!$B:$B,$A49,'PM10'!$A:$A,"ETHPM10")+SUMIFS('PM10'!I:I,'PM10'!$B:$B,$A49,'PM10'!$A:$A,"INDPM10")+SUMIFS('PM10'!I:I,'PM10'!$B:$B,$A49,'PM10'!$A:$A,"REFPM10")+SUMIFS('PM10'!I:I,'PM10'!$B:$B,$A49,'PM10'!$A:$A,"RESPM10")+SUMIFS('PM10'!I:I,'PM10'!$B:$B,$A49,'PM10'!$A:$A,"RSSPM10")+SUMIFS('PM10'!I:I,'PM10'!$B:$B,$A49,'PM10'!$A:$A,"TRNPM10")</f>
        <v>1572.0856603981736</v>
      </c>
      <c r="I49" s="15">
        <f>SUMIFS('PM10'!J:J,'PM10'!$B:$B,$A49,'PM10'!$A:$A,"BIOEPM10")+SUMIFS('PM10'!J:J,'PM10'!$B:$B,$A49,'PM10'!$A:$A,"COMPM10")+SUMIFS('PM10'!J:J,'PM10'!$B:$B,$A49,'PM10'!$A:$A,"ELCPM10")+SUMIFS('PM10'!J:J,'PM10'!$B:$B,$A49,'PM10'!$A:$A,"ETHPM10")+SUMIFS('PM10'!J:J,'PM10'!$B:$B,$A49,'PM10'!$A:$A,"INDPM10")+SUMIFS('PM10'!J:J,'PM10'!$B:$B,$A49,'PM10'!$A:$A,"REFPM10")+SUMIFS('PM10'!J:J,'PM10'!$B:$B,$A49,'PM10'!$A:$A,"RESPM10")+SUMIFS('PM10'!J:J,'PM10'!$B:$B,$A49,'PM10'!$A:$A,"RSSPM10")+SUMIFS('PM10'!J:J,'PM10'!$B:$B,$A49,'PM10'!$A:$A,"TRNPM10")</f>
        <v>1674.8519753511341</v>
      </c>
      <c r="J49" s="15">
        <f>SUMIFS('PM10'!K:K,'PM10'!$B:$B,$A49,'PM10'!$A:$A,"BIOEPM10")+SUMIFS('PM10'!K:K,'PM10'!$B:$B,$A49,'PM10'!$A:$A,"COMPM10")+SUMIFS('PM10'!K:K,'PM10'!$B:$B,$A49,'PM10'!$A:$A,"ELCPM10")+SUMIFS('PM10'!K:K,'PM10'!$B:$B,$A49,'PM10'!$A:$A,"ETHPM10")+SUMIFS('PM10'!K:K,'PM10'!$B:$B,$A49,'PM10'!$A:$A,"INDPM10")+SUMIFS('PM10'!K:K,'PM10'!$B:$B,$A49,'PM10'!$A:$A,"REFPM10")+SUMIFS('PM10'!K:K,'PM10'!$B:$B,$A49,'PM10'!$A:$A,"RESPM10")+SUMIFS('PM10'!K:K,'PM10'!$B:$B,$A49,'PM10'!$A:$A,"RSSPM10")+SUMIFS('PM10'!K:K,'PM10'!$B:$B,$A49,'PM10'!$A:$A,"TRNPM10")</f>
        <v>1627.9771636050423</v>
      </c>
      <c r="K49" s="15">
        <f>SUMIFS('PM10'!L:L,'PM10'!$B:$B,$A49,'PM10'!$A:$A,"BIOEPM10")+SUMIFS('PM10'!L:L,'PM10'!$B:$B,$A49,'PM10'!$A:$A,"COMPM10")+SUMIFS('PM10'!L:L,'PM10'!$B:$B,$A49,'PM10'!$A:$A,"ELCPM10")+SUMIFS('PM10'!L:L,'PM10'!$B:$B,$A49,'PM10'!$A:$A,"ETHPM10")+SUMIFS('PM10'!L:L,'PM10'!$B:$B,$A49,'PM10'!$A:$A,"INDPM10")+SUMIFS('PM10'!L:L,'PM10'!$B:$B,$A49,'PM10'!$A:$A,"REFPM10")+SUMIFS('PM10'!L:L,'PM10'!$B:$B,$A49,'PM10'!$A:$A,"RESPM10")+SUMIFS('PM10'!L:L,'PM10'!$B:$B,$A49,'PM10'!$A:$A,"RSSPM10")+SUMIFS('PM10'!L:L,'PM10'!$B:$B,$A49,'PM10'!$A:$A,"TRNPM10")</f>
        <v>1378.5281227801593</v>
      </c>
    </row>
    <row r="50" spans="1:11" x14ac:dyDescent="0.25">
      <c r="A50" s="2" t="s">
        <v>186</v>
      </c>
      <c r="B50" s="15">
        <f>SUMIFS('PM10'!C:C,'PM10'!$B:$B,$A50,'PM10'!$A:$A,"BIOEPM10")+SUMIFS('PM10'!C:C,'PM10'!$B:$B,$A50,'PM10'!$A:$A,"COMPM10")+SUMIFS('PM10'!C:C,'PM10'!$B:$B,$A50,'PM10'!$A:$A,"ELCPM10")+SUMIFS('PM10'!C:C,'PM10'!$B:$B,$A50,'PM10'!$A:$A,"ETHPM10")+SUMIFS('PM10'!C:C,'PM10'!$B:$B,$A50,'PM10'!$A:$A,"INDPM10")+SUMIFS('PM10'!C:C,'PM10'!$B:$B,$A50,'PM10'!$A:$A,"REFPM10")+SUMIFS('PM10'!C:C,'PM10'!$B:$B,$A50,'PM10'!$A:$A,"RESPM10")+SUMIFS('PM10'!C:C,'PM10'!$B:$B,$A50,'PM10'!$A:$A,"RSSPM10")+SUMIFS('PM10'!C:C,'PM10'!$B:$B,$A50,'PM10'!$A:$A,"TRNPM10")</f>
        <v>4494.3134039997276</v>
      </c>
      <c r="C50" s="15">
        <f>SUMIFS('PM10'!D:D,'PM10'!$B:$B,$A50,'PM10'!$A:$A,"BIOEPM10")+SUMIFS('PM10'!D:D,'PM10'!$B:$B,$A50,'PM10'!$A:$A,"COMPM10")+SUMIFS('PM10'!D:D,'PM10'!$B:$B,$A50,'PM10'!$A:$A,"ELCPM10")+SUMIFS('PM10'!D:D,'PM10'!$B:$B,$A50,'PM10'!$A:$A,"ETHPM10")+SUMIFS('PM10'!D:D,'PM10'!$B:$B,$A50,'PM10'!$A:$A,"INDPM10")+SUMIFS('PM10'!D:D,'PM10'!$B:$B,$A50,'PM10'!$A:$A,"REFPM10")+SUMIFS('PM10'!D:D,'PM10'!$B:$B,$A50,'PM10'!$A:$A,"RESPM10")+SUMIFS('PM10'!D:D,'PM10'!$B:$B,$A50,'PM10'!$A:$A,"RSSPM10")+SUMIFS('PM10'!D:D,'PM10'!$B:$B,$A50,'PM10'!$A:$A,"TRNPM10")</f>
        <v>4295.3629633120026</v>
      </c>
      <c r="D50" s="15">
        <f>SUMIFS('PM10'!E:E,'PM10'!$B:$B,$A50,'PM10'!$A:$A,"BIOEPM10")+SUMIFS('PM10'!E:E,'PM10'!$B:$B,$A50,'PM10'!$A:$A,"COMPM10")+SUMIFS('PM10'!E:E,'PM10'!$B:$B,$A50,'PM10'!$A:$A,"ELCPM10")+SUMIFS('PM10'!E:E,'PM10'!$B:$B,$A50,'PM10'!$A:$A,"ETHPM10")+SUMIFS('PM10'!E:E,'PM10'!$B:$B,$A50,'PM10'!$A:$A,"INDPM10")+SUMIFS('PM10'!E:E,'PM10'!$B:$B,$A50,'PM10'!$A:$A,"REFPM10")+SUMIFS('PM10'!E:E,'PM10'!$B:$B,$A50,'PM10'!$A:$A,"RESPM10")+SUMIFS('PM10'!E:E,'PM10'!$B:$B,$A50,'PM10'!$A:$A,"RSSPM10")+SUMIFS('PM10'!E:E,'PM10'!$B:$B,$A50,'PM10'!$A:$A,"TRNPM10")</f>
        <v>3609.5182557277385</v>
      </c>
      <c r="E50" s="15">
        <f>SUMIFS('PM10'!F:F,'PM10'!$B:$B,$A50,'PM10'!$A:$A,"BIOEPM10")+SUMIFS('PM10'!F:F,'PM10'!$B:$B,$A50,'PM10'!$A:$A,"COMPM10")+SUMIFS('PM10'!F:F,'PM10'!$B:$B,$A50,'PM10'!$A:$A,"ELCPM10")+SUMIFS('PM10'!F:F,'PM10'!$B:$B,$A50,'PM10'!$A:$A,"ETHPM10")+SUMIFS('PM10'!F:F,'PM10'!$B:$B,$A50,'PM10'!$A:$A,"INDPM10")+SUMIFS('PM10'!F:F,'PM10'!$B:$B,$A50,'PM10'!$A:$A,"REFPM10")+SUMIFS('PM10'!F:F,'PM10'!$B:$B,$A50,'PM10'!$A:$A,"RESPM10")+SUMIFS('PM10'!F:F,'PM10'!$B:$B,$A50,'PM10'!$A:$A,"RSSPM10")+SUMIFS('PM10'!F:F,'PM10'!$B:$B,$A50,'PM10'!$A:$A,"TRNPM10")</f>
        <v>2847.576342898984</v>
      </c>
      <c r="F50" s="15">
        <f>SUMIFS('PM10'!G:G,'PM10'!$B:$B,$A50,'PM10'!$A:$A,"BIOEPM10")+SUMIFS('PM10'!G:G,'PM10'!$B:$B,$A50,'PM10'!$A:$A,"COMPM10")+SUMIFS('PM10'!G:G,'PM10'!$B:$B,$A50,'PM10'!$A:$A,"ELCPM10")+SUMIFS('PM10'!G:G,'PM10'!$B:$B,$A50,'PM10'!$A:$A,"ETHPM10")+SUMIFS('PM10'!G:G,'PM10'!$B:$B,$A50,'PM10'!$A:$A,"INDPM10")+SUMIFS('PM10'!G:G,'PM10'!$B:$B,$A50,'PM10'!$A:$A,"REFPM10")+SUMIFS('PM10'!G:G,'PM10'!$B:$B,$A50,'PM10'!$A:$A,"RESPM10")+SUMIFS('PM10'!G:G,'PM10'!$B:$B,$A50,'PM10'!$A:$A,"RSSPM10")+SUMIFS('PM10'!G:G,'PM10'!$B:$B,$A50,'PM10'!$A:$A,"TRNPM10")</f>
        <v>1820.6167097677023</v>
      </c>
      <c r="G50" s="15">
        <f>SUMIFS('PM10'!H:H,'PM10'!$B:$B,$A50,'PM10'!$A:$A,"BIOEPM10")+SUMIFS('PM10'!H:H,'PM10'!$B:$B,$A50,'PM10'!$A:$A,"COMPM10")+SUMIFS('PM10'!H:H,'PM10'!$B:$B,$A50,'PM10'!$A:$A,"ELCPM10")+SUMIFS('PM10'!H:H,'PM10'!$B:$B,$A50,'PM10'!$A:$A,"ETHPM10")+SUMIFS('PM10'!H:H,'PM10'!$B:$B,$A50,'PM10'!$A:$A,"INDPM10")+SUMIFS('PM10'!H:H,'PM10'!$B:$B,$A50,'PM10'!$A:$A,"REFPM10")+SUMIFS('PM10'!H:H,'PM10'!$B:$B,$A50,'PM10'!$A:$A,"RESPM10")+SUMIFS('PM10'!H:H,'PM10'!$B:$B,$A50,'PM10'!$A:$A,"RSSPM10")+SUMIFS('PM10'!H:H,'PM10'!$B:$B,$A50,'PM10'!$A:$A,"TRNPM10")</f>
        <v>1589.2968321718572</v>
      </c>
      <c r="H50" s="15">
        <f>SUMIFS('PM10'!I:I,'PM10'!$B:$B,$A50,'PM10'!$A:$A,"BIOEPM10")+SUMIFS('PM10'!I:I,'PM10'!$B:$B,$A50,'PM10'!$A:$A,"COMPM10")+SUMIFS('PM10'!I:I,'PM10'!$B:$B,$A50,'PM10'!$A:$A,"ELCPM10")+SUMIFS('PM10'!I:I,'PM10'!$B:$B,$A50,'PM10'!$A:$A,"ETHPM10")+SUMIFS('PM10'!I:I,'PM10'!$B:$B,$A50,'PM10'!$A:$A,"INDPM10")+SUMIFS('PM10'!I:I,'PM10'!$B:$B,$A50,'PM10'!$A:$A,"REFPM10")+SUMIFS('PM10'!I:I,'PM10'!$B:$B,$A50,'PM10'!$A:$A,"RESPM10")+SUMIFS('PM10'!I:I,'PM10'!$B:$B,$A50,'PM10'!$A:$A,"RSSPM10")+SUMIFS('PM10'!I:I,'PM10'!$B:$B,$A50,'PM10'!$A:$A,"TRNPM10")</f>
        <v>1574.7636960713733</v>
      </c>
      <c r="I50" s="15">
        <f>SUMIFS('PM10'!J:J,'PM10'!$B:$B,$A50,'PM10'!$A:$A,"BIOEPM10")+SUMIFS('PM10'!J:J,'PM10'!$B:$B,$A50,'PM10'!$A:$A,"COMPM10")+SUMIFS('PM10'!J:J,'PM10'!$B:$B,$A50,'PM10'!$A:$A,"ELCPM10")+SUMIFS('PM10'!J:J,'PM10'!$B:$B,$A50,'PM10'!$A:$A,"ETHPM10")+SUMIFS('PM10'!J:J,'PM10'!$B:$B,$A50,'PM10'!$A:$A,"INDPM10")+SUMIFS('PM10'!J:J,'PM10'!$B:$B,$A50,'PM10'!$A:$A,"REFPM10")+SUMIFS('PM10'!J:J,'PM10'!$B:$B,$A50,'PM10'!$A:$A,"RESPM10")+SUMIFS('PM10'!J:J,'PM10'!$B:$B,$A50,'PM10'!$A:$A,"RSSPM10")+SUMIFS('PM10'!J:J,'PM10'!$B:$B,$A50,'PM10'!$A:$A,"TRNPM10")</f>
        <v>1679.5820493101137</v>
      </c>
      <c r="J50" s="15">
        <f>SUMIFS('PM10'!K:K,'PM10'!$B:$B,$A50,'PM10'!$A:$A,"BIOEPM10")+SUMIFS('PM10'!K:K,'PM10'!$B:$B,$A50,'PM10'!$A:$A,"COMPM10")+SUMIFS('PM10'!K:K,'PM10'!$B:$B,$A50,'PM10'!$A:$A,"ELCPM10")+SUMIFS('PM10'!K:K,'PM10'!$B:$B,$A50,'PM10'!$A:$A,"ETHPM10")+SUMIFS('PM10'!K:K,'PM10'!$B:$B,$A50,'PM10'!$A:$A,"INDPM10")+SUMIFS('PM10'!K:K,'PM10'!$B:$B,$A50,'PM10'!$A:$A,"REFPM10")+SUMIFS('PM10'!K:K,'PM10'!$B:$B,$A50,'PM10'!$A:$A,"RESPM10")+SUMIFS('PM10'!K:K,'PM10'!$B:$B,$A50,'PM10'!$A:$A,"RSSPM10")+SUMIFS('PM10'!K:K,'PM10'!$B:$B,$A50,'PM10'!$A:$A,"TRNPM10")</f>
        <v>1638.3465689231343</v>
      </c>
      <c r="K50" s="15">
        <f>SUMIFS('PM10'!L:L,'PM10'!$B:$B,$A50,'PM10'!$A:$A,"BIOEPM10")+SUMIFS('PM10'!L:L,'PM10'!$B:$B,$A50,'PM10'!$A:$A,"COMPM10")+SUMIFS('PM10'!L:L,'PM10'!$B:$B,$A50,'PM10'!$A:$A,"ELCPM10")+SUMIFS('PM10'!L:L,'PM10'!$B:$B,$A50,'PM10'!$A:$A,"ETHPM10")+SUMIFS('PM10'!L:L,'PM10'!$B:$B,$A50,'PM10'!$A:$A,"INDPM10")+SUMIFS('PM10'!L:L,'PM10'!$B:$B,$A50,'PM10'!$A:$A,"REFPM10")+SUMIFS('PM10'!L:L,'PM10'!$B:$B,$A50,'PM10'!$A:$A,"RESPM10")+SUMIFS('PM10'!L:L,'PM10'!$B:$B,$A50,'PM10'!$A:$A,"RSSPM10")+SUMIFS('PM10'!L:L,'PM10'!$B:$B,$A50,'PM10'!$A:$A,"TRNPM10")</f>
        <v>1416.0486991651453</v>
      </c>
    </row>
    <row r="51" spans="1:11" x14ac:dyDescent="0.25">
      <c r="A51" s="2" t="s">
        <v>187</v>
      </c>
      <c r="B51" s="15">
        <f>SUMIFS('PM10'!C:C,'PM10'!$B:$B,$A51,'PM10'!$A:$A,"BIOEPM10")+SUMIFS('PM10'!C:C,'PM10'!$B:$B,$A51,'PM10'!$A:$A,"COMPM10")+SUMIFS('PM10'!C:C,'PM10'!$B:$B,$A51,'PM10'!$A:$A,"ELCPM10")+SUMIFS('PM10'!C:C,'PM10'!$B:$B,$A51,'PM10'!$A:$A,"ETHPM10")+SUMIFS('PM10'!C:C,'PM10'!$B:$B,$A51,'PM10'!$A:$A,"INDPM10")+SUMIFS('PM10'!C:C,'PM10'!$B:$B,$A51,'PM10'!$A:$A,"REFPM10")+SUMIFS('PM10'!C:C,'PM10'!$B:$B,$A51,'PM10'!$A:$A,"RESPM10")+SUMIFS('PM10'!C:C,'PM10'!$B:$B,$A51,'PM10'!$A:$A,"RSSPM10")+SUMIFS('PM10'!C:C,'PM10'!$B:$B,$A51,'PM10'!$A:$A,"TRNPM10")</f>
        <v>4494.2517627242405</v>
      </c>
      <c r="C51" s="15">
        <f>SUMIFS('PM10'!D:D,'PM10'!$B:$B,$A51,'PM10'!$A:$A,"BIOEPM10")+SUMIFS('PM10'!D:D,'PM10'!$B:$B,$A51,'PM10'!$A:$A,"COMPM10")+SUMIFS('PM10'!D:D,'PM10'!$B:$B,$A51,'PM10'!$A:$A,"ELCPM10")+SUMIFS('PM10'!D:D,'PM10'!$B:$B,$A51,'PM10'!$A:$A,"ETHPM10")+SUMIFS('PM10'!D:D,'PM10'!$B:$B,$A51,'PM10'!$A:$A,"INDPM10")+SUMIFS('PM10'!D:D,'PM10'!$B:$B,$A51,'PM10'!$A:$A,"REFPM10")+SUMIFS('PM10'!D:D,'PM10'!$B:$B,$A51,'PM10'!$A:$A,"RESPM10")+SUMIFS('PM10'!D:D,'PM10'!$B:$B,$A51,'PM10'!$A:$A,"RSSPM10")+SUMIFS('PM10'!D:D,'PM10'!$B:$B,$A51,'PM10'!$A:$A,"TRNPM10")</f>
        <v>4295.3372996066946</v>
      </c>
      <c r="D51" s="15">
        <f>SUMIFS('PM10'!E:E,'PM10'!$B:$B,$A51,'PM10'!$A:$A,"BIOEPM10")+SUMIFS('PM10'!E:E,'PM10'!$B:$B,$A51,'PM10'!$A:$A,"COMPM10")+SUMIFS('PM10'!E:E,'PM10'!$B:$B,$A51,'PM10'!$A:$A,"ELCPM10")+SUMIFS('PM10'!E:E,'PM10'!$B:$B,$A51,'PM10'!$A:$A,"ETHPM10")+SUMIFS('PM10'!E:E,'PM10'!$B:$B,$A51,'PM10'!$A:$A,"INDPM10")+SUMIFS('PM10'!E:E,'PM10'!$B:$B,$A51,'PM10'!$A:$A,"REFPM10")+SUMIFS('PM10'!E:E,'PM10'!$B:$B,$A51,'PM10'!$A:$A,"RESPM10")+SUMIFS('PM10'!E:E,'PM10'!$B:$B,$A51,'PM10'!$A:$A,"RSSPM10")+SUMIFS('PM10'!E:E,'PM10'!$B:$B,$A51,'PM10'!$A:$A,"TRNPM10")</f>
        <v>3609.4671830966008</v>
      </c>
      <c r="E51" s="15">
        <f>SUMIFS('PM10'!F:F,'PM10'!$B:$B,$A51,'PM10'!$A:$A,"BIOEPM10")+SUMIFS('PM10'!F:F,'PM10'!$B:$B,$A51,'PM10'!$A:$A,"COMPM10")+SUMIFS('PM10'!F:F,'PM10'!$B:$B,$A51,'PM10'!$A:$A,"ELCPM10")+SUMIFS('PM10'!F:F,'PM10'!$B:$B,$A51,'PM10'!$A:$A,"ETHPM10")+SUMIFS('PM10'!F:F,'PM10'!$B:$B,$A51,'PM10'!$A:$A,"INDPM10")+SUMIFS('PM10'!F:F,'PM10'!$B:$B,$A51,'PM10'!$A:$A,"REFPM10")+SUMIFS('PM10'!F:F,'PM10'!$B:$B,$A51,'PM10'!$A:$A,"RESPM10")+SUMIFS('PM10'!F:F,'PM10'!$B:$B,$A51,'PM10'!$A:$A,"RSSPM10")+SUMIFS('PM10'!F:F,'PM10'!$B:$B,$A51,'PM10'!$A:$A,"TRNPM10")</f>
        <v>2850.021797701912</v>
      </c>
      <c r="F51" s="15">
        <f>SUMIFS('PM10'!G:G,'PM10'!$B:$B,$A51,'PM10'!$A:$A,"BIOEPM10")+SUMIFS('PM10'!G:G,'PM10'!$B:$B,$A51,'PM10'!$A:$A,"COMPM10")+SUMIFS('PM10'!G:G,'PM10'!$B:$B,$A51,'PM10'!$A:$A,"ELCPM10")+SUMIFS('PM10'!G:G,'PM10'!$B:$B,$A51,'PM10'!$A:$A,"ETHPM10")+SUMIFS('PM10'!G:G,'PM10'!$B:$B,$A51,'PM10'!$A:$A,"INDPM10")+SUMIFS('PM10'!G:G,'PM10'!$B:$B,$A51,'PM10'!$A:$A,"REFPM10")+SUMIFS('PM10'!G:G,'PM10'!$B:$B,$A51,'PM10'!$A:$A,"RESPM10")+SUMIFS('PM10'!G:G,'PM10'!$B:$B,$A51,'PM10'!$A:$A,"RSSPM10")+SUMIFS('PM10'!G:G,'PM10'!$B:$B,$A51,'PM10'!$A:$A,"TRNPM10")</f>
        <v>1818.9172378275339</v>
      </c>
      <c r="G51" s="15">
        <f>SUMIFS('PM10'!H:H,'PM10'!$B:$B,$A51,'PM10'!$A:$A,"BIOEPM10")+SUMIFS('PM10'!H:H,'PM10'!$B:$B,$A51,'PM10'!$A:$A,"COMPM10")+SUMIFS('PM10'!H:H,'PM10'!$B:$B,$A51,'PM10'!$A:$A,"ELCPM10")+SUMIFS('PM10'!H:H,'PM10'!$B:$B,$A51,'PM10'!$A:$A,"ETHPM10")+SUMIFS('PM10'!H:H,'PM10'!$B:$B,$A51,'PM10'!$A:$A,"INDPM10")+SUMIFS('PM10'!H:H,'PM10'!$B:$B,$A51,'PM10'!$A:$A,"REFPM10")+SUMIFS('PM10'!H:H,'PM10'!$B:$B,$A51,'PM10'!$A:$A,"RESPM10")+SUMIFS('PM10'!H:H,'PM10'!$B:$B,$A51,'PM10'!$A:$A,"RSSPM10")+SUMIFS('PM10'!H:H,'PM10'!$B:$B,$A51,'PM10'!$A:$A,"TRNPM10")</f>
        <v>1589.6037634868756</v>
      </c>
      <c r="H51" s="15">
        <f>SUMIFS('PM10'!I:I,'PM10'!$B:$B,$A51,'PM10'!$A:$A,"BIOEPM10")+SUMIFS('PM10'!I:I,'PM10'!$B:$B,$A51,'PM10'!$A:$A,"COMPM10")+SUMIFS('PM10'!I:I,'PM10'!$B:$B,$A51,'PM10'!$A:$A,"ELCPM10")+SUMIFS('PM10'!I:I,'PM10'!$B:$B,$A51,'PM10'!$A:$A,"ETHPM10")+SUMIFS('PM10'!I:I,'PM10'!$B:$B,$A51,'PM10'!$A:$A,"INDPM10")+SUMIFS('PM10'!I:I,'PM10'!$B:$B,$A51,'PM10'!$A:$A,"REFPM10")+SUMIFS('PM10'!I:I,'PM10'!$B:$B,$A51,'PM10'!$A:$A,"RESPM10")+SUMIFS('PM10'!I:I,'PM10'!$B:$B,$A51,'PM10'!$A:$A,"RSSPM10")+SUMIFS('PM10'!I:I,'PM10'!$B:$B,$A51,'PM10'!$A:$A,"TRNPM10")</f>
        <v>1577.6066352779358</v>
      </c>
      <c r="I51" s="15">
        <f>SUMIFS('PM10'!J:J,'PM10'!$B:$B,$A51,'PM10'!$A:$A,"BIOEPM10")+SUMIFS('PM10'!J:J,'PM10'!$B:$B,$A51,'PM10'!$A:$A,"COMPM10")+SUMIFS('PM10'!J:J,'PM10'!$B:$B,$A51,'PM10'!$A:$A,"ELCPM10")+SUMIFS('PM10'!J:J,'PM10'!$B:$B,$A51,'PM10'!$A:$A,"ETHPM10")+SUMIFS('PM10'!J:J,'PM10'!$B:$B,$A51,'PM10'!$A:$A,"INDPM10")+SUMIFS('PM10'!J:J,'PM10'!$B:$B,$A51,'PM10'!$A:$A,"REFPM10")+SUMIFS('PM10'!J:J,'PM10'!$B:$B,$A51,'PM10'!$A:$A,"RESPM10")+SUMIFS('PM10'!J:J,'PM10'!$B:$B,$A51,'PM10'!$A:$A,"RSSPM10")+SUMIFS('PM10'!J:J,'PM10'!$B:$B,$A51,'PM10'!$A:$A,"TRNPM10")</f>
        <v>1683.0934599178004</v>
      </c>
      <c r="J51" s="15">
        <f>SUMIFS('PM10'!K:K,'PM10'!$B:$B,$A51,'PM10'!$A:$A,"BIOEPM10")+SUMIFS('PM10'!K:K,'PM10'!$B:$B,$A51,'PM10'!$A:$A,"COMPM10")+SUMIFS('PM10'!K:K,'PM10'!$B:$B,$A51,'PM10'!$A:$A,"ELCPM10")+SUMIFS('PM10'!K:K,'PM10'!$B:$B,$A51,'PM10'!$A:$A,"ETHPM10")+SUMIFS('PM10'!K:K,'PM10'!$B:$B,$A51,'PM10'!$A:$A,"INDPM10")+SUMIFS('PM10'!K:K,'PM10'!$B:$B,$A51,'PM10'!$A:$A,"REFPM10")+SUMIFS('PM10'!K:K,'PM10'!$B:$B,$A51,'PM10'!$A:$A,"RESPM10")+SUMIFS('PM10'!K:K,'PM10'!$B:$B,$A51,'PM10'!$A:$A,"RSSPM10")+SUMIFS('PM10'!K:K,'PM10'!$B:$B,$A51,'PM10'!$A:$A,"TRNPM10")</f>
        <v>1662.3448259798918</v>
      </c>
      <c r="K51" s="15">
        <f>SUMIFS('PM10'!L:L,'PM10'!$B:$B,$A51,'PM10'!$A:$A,"BIOEPM10")+SUMIFS('PM10'!L:L,'PM10'!$B:$B,$A51,'PM10'!$A:$A,"COMPM10")+SUMIFS('PM10'!L:L,'PM10'!$B:$B,$A51,'PM10'!$A:$A,"ELCPM10")+SUMIFS('PM10'!L:L,'PM10'!$B:$B,$A51,'PM10'!$A:$A,"ETHPM10")+SUMIFS('PM10'!L:L,'PM10'!$B:$B,$A51,'PM10'!$A:$A,"INDPM10")+SUMIFS('PM10'!L:L,'PM10'!$B:$B,$A51,'PM10'!$A:$A,"REFPM10")+SUMIFS('PM10'!L:L,'PM10'!$B:$B,$A51,'PM10'!$A:$A,"RESPM10")+SUMIFS('PM10'!L:L,'PM10'!$B:$B,$A51,'PM10'!$A:$A,"RSSPM10")+SUMIFS('PM10'!L:L,'PM10'!$B:$B,$A51,'PM10'!$A:$A,"TRNPM10")</f>
        <v>1484.4371502573085</v>
      </c>
    </row>
    <row r="52" spans="1:11" x14ac:dyDescent="0.25">
      <c r="A52" s="2" t="s">
        <v>125</v>
      </c>
      <c r="B52" s="15">
        <f>SUMIFS('PM10'!C:C,'PM10'!$B:$B,$A52,'PM10'!$A:$A,"BIOEPM10")+SUMIFS('PM10'!C:C,'PM10'!$B:$B,$A52,'PM10'!$A:$A,"COMPM10")+SUMIFS('PM10'!C:C,'PM10'!$B:$B,$A52,'PM10'!$A:$A,"ELCPM10")+SUMIFS('PM10'!C:C,'PM10'!$B:$B,$A52,'PM10'!$A:$A,"ETHPM10")+SUMIFS('PM10'!C:C,'PM10'!$B:$B,$A52,'PM10'!$A:$A,"INDPM10")+SUMIFS('PM10'!C:C,'PM10'!$B:$B,$A52,'PM10'!$A:$A,"REFPM10")+SUMIFS('PM10'!C:C,'PM10'!$B:$B,$A52,'PM10'!$A:$A,"RESPM10")+SUMIFS('PM10'!C:C,'PM10'!$B:$B,$A52,'PM10'!$A:$A,"RSSPM10")+SUMIFS('PM10'!C:C,'PM10'!$B:$B,$A52,'PM10'!$A:$A,"TRNPM10")</f>
        <v>4494.3515305312812</v>
      </c>
      <c r="C52" s="15">
        <f>SUMIFS('PM10'!D:D,'PM10'!$B:$B,$A52,'PM10'!$A:$A,"BIOEPM10")+SUMIFS('PM10'!D:D,'PM10'!$B:$B,$A52,'PM10'!$A:$A,"COMPM10")+SUMIFS('PM10'!D:D,'PM10'!$B:$B,$A52,'PM10'!$A:$A,"ELCPM10")+SUMIFS('PM10'!D:D,'PM10'!$B:$B,$A52,'PM10'!$A:$A,"ETHPM10")+SUMIFS('PM10'!D:D,'PM10'!$B:$B,$A52,'PM10'!$A:$A,"INDPM10")+SUMIFS('PM10'!D:D,'PM10'!$B:$B,$A52,'PM10'!$A:$A,"REFPM10")+SUMIFS('PM10'!D:D,'PM10'!$B:$B,$A52,'PM10'!$A:$A,"RESPM10")+SUMIFS('PM10'!D:D,'PM10'!$B:$B,$A52,'PM10'!$A:$A,"RSSPM10")+SUMIFS('PM10'!D:D,'PM10'!$B:$B,$A52,'PM10'!$A:$A,"TRNPM10")</f>
        <v>4295.3670452958249</v>
      </c>
      <c r="D52" s="15">
        <f>SUMIFS('PM10'!E:E,'PM10'!$B:$B,$A52,'PM10'!$A:$A,"BIOEPM10")+SUMIFS('PM10'!E:E,'PM10'!$B:$B,$A52,'PM10'!$A:$A,"COMPM10")+SUMIFS('PM10'!E:E,'PM10'!$B:$B,$A52,'PM10'!$A:$A,"ELCPM10")+SUMIFS('PM10'!E:E,'PM10'!$B:$B,$A52,'PM10'!$A:$A,"ETHPM10")+SUMIFS('PM10'!E:E,'PM10'!$B:$B,$A52,'PM10'!$A:$A,"INDPM10")+SUMIFS('PM10'!E:E,'PM10'!$B:$B,$A52,'PM10'!$A:$A,"REFPM10")+SUMIFS('PM10'!E:E,'PM10'!$B:$B,$A52,'PM10'!$A:$A,"RESPM10")+SUMIFS('PM10'!E:E,'PM10'!$B:$B,$A52,'PM10'!$A:$A,"RSSPM10")+SUMIFS('PM10'!E:E,'PM10'!$B:$B,$A52,'PM10'!$A:$A,"TRNPM10")</f>
        <v>3609.4375972645248</v>
      </c>
      <c r="E52" s="15">
        <f>SUMIFS('PM10'!F:F,'PM10'!$B:$B,$A52,'PM10'!$A:$A,"BIOEPM10")+SUMIFS('PM10'!F:F,'PM10'!$B:$B,$A52,'PM10'!$A:$A,"COMPM10")+SUMIFS('PM10'!F:F,'PM10'!$B:$B,$A52,'PM10'!$A:$A,"ELCPM10")+SUMIFS('PM10'!F:F,'PM10'!$B:$B,$A52,'PM10'!$A:$A,"ETHPM10")+SUMIFS('PM10'!F:F,'PM10'!$B:$B,$A52,'PM10'!$A:$A,"INDPM10")+SUMIFS('PM10'!F:F,'PM10'!$B:$B,$A52,'PM10'!$A:$A,"REFPM10")+SUMIFS('PM10'!F:F,'PM10'!$B:$B,$A52,'PM10'!$A:$A,"RESPM10")+SUMIFS('PM10'!F:F,'PM10'!$B:$B,$A52,'PM10'!$A:$A,"RSSPM10")+SUMIFS('PM10'!F:F,'PM10'!$B:$B,$A52,'PM10'!$A:$A,"TRNPM10")</f>
        <v>2846.8312179417103</v>
      </c>
      <c r="F52" s="15">
        <f>SUMIFS('PM10'!G:G,'PM10'!$B:$B,$A52,'PM10'!$A:$A,"BIOEPM10")+SUMIFS('PM10'!G:G,'PM10'!$B:$B,$A52,'PM10'!$A:$A,"COMPM10")+SUMIFS('PM10'!G:G,'PM10'!$B:$B,$A52,'PM10'!$A:$A,"ELCPM10")+SUMIFS('PM10'!G:G,'PM10'!$B:$B,$A52,'PM10'!$A:$A,"ETHPM10")+SUMIFS('PM10'!G:G,'PM10'!$B:$B,$A52,'PM10'!$A:$A,"INDPM10")+SUMIFS('PM10'!G:G,'PM10'!$B:$B,$A52,'PM10'!$A:$A,"REFPM10")+SUMIFS('PM10'!G:G,'PM10'!$B:$B,$A52,'PM10'!$A:$A,"RESPM10")+SUMIFS('PM10'!G:G,'PM10'!$B:$B,$A52,'PM10'!$A:$A,"RSSPM10")+SUMIFS('PM10'!G:G,'PM10'!$B:$B,$A52,'PM10'!$A:$A,"TRNPM10")</f>
        <v>1818.7430541536808</v>
      </c>
      <c r="G52" s="15">
        <f>SUMIFS('PM10'!H:H,'PM10'!$B:$B,$A52,'PM10'!$A:$A,"BIOEPM10")+SUMIFS('PM10'!H:H,'PM10'!$B:$B,$A52,'PM10'!$A:$A,"COMPM10")+SUMIFS('PM10'!H:H,'PM10'!$B:$B,$A52,'PM10'!$A:$A,"ELCPM10")+SUMIFS('PM10'!H:H,'PM10'!$B:$B,$A52,'PM10'!$A:$A,"ETHPM10")+SUMIFS('PM10'!H:H,'PM10'!$B:$B,$A52,'PM10'!$A:$A,"INDPM10")+SUMIFS('PM10'!H:H,'PM10'!$B:$B,$A52,'PM10'!$A:$A,"REFPM10")+SUMIFS('PM10'!H:H,'PM10'!$B:$B,$A52,'PM10'!$A:$A,"RESPM10")+SUMIFS('PM10'!H:H,'PM10'!$B:$B,$A52,'PM10'!$A:$A,"RSSPM10")+SUMIFS('PM10'!H:H,'PM10'!$B:$B,$A52,'PM10'!$A:$A,"TRNPM10")</f>
        <v>1586.351628270485</v>
      </c>
      <c r="H52" s="15">
        <f>SUMIFS('PM10'!I:I,'PM10'!$B:$B,$A52,'PM10'!$A:$A,"BIOEPM10")+SUMIFS('PM10'!I:I,'PM10'!$B:$B,$A52,'PM10'!$A:$A,"COMPM10")+SUMIFS('PM10'!I:I,'PM10'!$B:$B,$A52,'PM10'!$A:$A,"ELCPM10")+SUMIFS('PM10'!I:I,'PM10'!$B:$B,$A52,'PM10'!$A:$A,"ETHPM10")+SUMIFS('PM10'!I:I,'PM10'!$B:$B,$A52,'PM10'!$A:$A,"INDPM10")+SUMIFS('PM10'!I:I,'PM10'!$B:$B,$A52,'PM10'!$A:$A,"REFPM10")+SUMIFS('PM10'!I:I,'PM10'!$B:$B,$A52,'PM10'!$A:$A,"RESPM10")+SUMIFS('PM10'!I:I,'PM10'!$B:$B,$A52,'PM10'!$A:$A,"RSSPM10")+SUMIFS('PM10'!I:I,'PM10'!$B:$B,$A52,'PM10'!$A:$A,"TRNPM10")</f>
        <v>1578.706063951528</v>
      </c>
      <c r="I52" s="15">
        <f>SUMIFS('PM10'!J:J,'PM10'!$B:$B,$A52,'PM10'!$A:$A,"BIOEPM10")+SUMIFS('PM10'!J:J,'PM10'!$B:$B,$A52,'PM10'!$A:$A,"COMPM10")+SUMIFS('PM10'!J:J,'PM10'!$B:$B,$A52,'PM10'!$A:$A,"ELCPM10")+SUMIFS('PM10'!J:J,'PM10'!$B:$B,$A52,'PM10'!$A:$A,"ETHPM10")+SUMIFS('PM10'!J:J,'PM10'!$B:$B,$A52,'PM10'!$A:$A,"INDPM10")+SUMIFS('PM10'!J:J,'PM10'!$B:$B,$A52,'PM10'!$A:$A,"REFPM10")+SUMIFS('PM10'!J:J,'PM10'!$B:$B,$A52,'PM10'!$A:$A,"RESPM10")+SUMIFS('PM10'!J:J,'PM10'!$B:$B,$A52,'PM10'!$A:$A,"RSSPM10")+SUMIFS('PM10'!J:J,'PM10'!$B:$B,$A52,'PM10'!$A:$A,"TRNPM10")</f>
        <v>1682.4324628032573</v>
      </c>
      <c r="J52" s="15">
        <f>SUMIFS('PM10'!K:K,'PM10'!$B:$B,$A52,'PM10'!$A:$A,"BIOEPM10")+SUMIFS('PM10'!K:K,'PM10'!$B:$B,$A52,'PM10'!$A:$A,"COMPM10")+SUMIFS('PM10'!K:K,'PM10'!$B:$B,$A52,'PM10'!$A:$A,"ELCPM10")+SUMIFS('PM10'!K:K,'PM10'!$B:$B,$A52,'PM10'!$A:$A,"ETHPM10")+SUMIFS('PM10'!K:K,'PM10'!$B:$B,$A52,'PM10'!$A:$A,"INDPM10")+SUMIFS('PM10'!K:K,'PM10'!$B:$B,$A52,'PM10'!$A:$A,"REFPM10")+SUMIFS('PM10'!K:K,'PM10'!$B:$B,$A52,'PM10'!$A:$A,"RESPM10")+SUMIFS('PM10'!K:K,'PM10'!$B:$B,$A52,'PM10'!$A:$A,"RSSPM10")+SUMIFS('PM10'!K:K,'PM10'!$B:$B,$A52,'PM10'!$A:$A,"TRNPM10")</f>
        <v>1632.6902050045012</v>
      </c>
      <c r="K52" s="15">
        <f>SUMIFS('PM10'!L:L,'PM10'!$B:$B,$A52,'PM10'!$A:$A,"BIOEPM10")+SUMIFS('PM10'!L:L,'PM10'!$B:$B,$A52,'PM10'!$A:$A,"COMPM10")+SUMIFS('PM10'!L:L,'PM10'!$B:$B,$A52,'PM10'!$A:$A,"ELCPM10")+SUMIFS('PM10'!L:L,'PM10'!$B:$B,$A52,'PM10'!$A:$A,"ETHPM10")+SUMIFS('PM10'!L:L,'PM10'!$B:$B,$A52,'PM10'!$A:$A,"INDPM10")+SUMIFS('PM10'!L:L,'PM10'!$B:$B,$A52,'PM10'!$A:$A,"REFPM10")+SUMIFS('PM10'!L:L,'PM10'!$B:$B,$A52,'PM10'!$A:$A,"RESPM10")+SUMIFS('PM10'!L:L,'PM10'!$B:$B,$A52,'PM10'!$A:$A,"RSSPM10")+SUMIFS('PM10'!L:L,'PM10'!$B:$B,$A52,'PM10'!$A:$A,"TRNPM10")</f>
        <v>1418.7546047833061</v>
      </c>
    </row>
    <row r="53" spans="1:11" x14ac:dyDescent="0.25">
      <c r="A53" s="2" t="s">
        <v>126</v>
      </c>
      <c r="B53" s="15">
        <f>SUMIFS('PM10'!C:C,'PM10'!$B:$B,$A53,'PM10'!$A:$A,"BIOEPM10")+SUMIFS('PM10'!C:C,'PM10'!$B:$B,$A53,'PM10'!$A:$A,"COMPM10")+SUMIFS('PM10'!C:C,'PM10'!$B:$B,$A53,'PM10'!$A:$A,"ELCPM10")+SUMIFS('PM10'!C:C,'PM10'!$B:$B,$A53,'PM10'!$A:$A,"ETHPM10")+SUMIFS('PM10'!C:C,'PM10'!$B:$B,$A53,'PM10'!$A:$A,"INDPM10")+SUMIFS('PM10'!C:C,'PM10'!$B:$B,$A53,'PM10'!$A:$A,"REFPM10")+SUMIFS('PM10'!C:C,'PM10'!$B:$B,$A53,'PM10'!$A:$A,"RESPM10")+SUMIFS('PM10'!C:C,'PM10'!$B:$B,$A53,'PM10'!$A:$A,"RSSPM10")+SUMIFS('PM10'!C:C,'PM10'!$B:$B,$A53,'PM10'!$A:$A,"TRNPM10")</f>
        <v>4494.3515305327892</v>
      </c>
      <c r="C53" s="15">
        <f>SUMIFS('PM10'!D:D,'PM10'!$B:$B,$A53,'PM10'!$A:$A,"BIOEPM10")+SUMIFS('PM10'!D:D,'PM10'!$B:$B,$A53,'PM10'!$A:$A,"COMPM10")+SUMIFS('PM10'!D:D,'PM10'!$B:$B,$A53,'PM10'!$A:$A,"ELCPM10")+SUMIFS('PM10'!D:D,'PM10'!$B:$B,$A53,'PM10'!$A:$A,"ETHPM10")+SUMIFS('PM10'!D:D,'PM10'!$B:$B,$A53,'PM10'!$A:$A,"INDPM10")+SUMIFS('PM10'!D:D,'PM10'!$B:$B,$A53,'PM10'!$A:$A,"REFPM10")+SUMIFS('PM10'!D:D,'PM10'!$B:$B,$A53,'PM10'!$A:$A,"RESPM10")+SUMIFS('PM10'!D:D,'PM10'!$B:$B,$A53,'PM10'!$A:$A,"RSSPM10")+SUMIFS('PM10'!D:D,'PM10'!$B:$B,$A53,'PM10'!$A:$A,"TRNPM10")</f>
        <v>4295.3670452960187</v>
      </c>
      <c r="D53" s="15">
        <f>SUMIFS('PM10'!E:E,'PM10'!$B:$B,$A53,'PM10'!$A:$A,"BIOEPM10")+SUMIFS('PM10'!E:E,'PM10'!$B:$B,$A53,'PM10'!$A:$A,"COMPM10")+SUMIFS('PM10'!E:E,'PM10'!$B:$B,$A53,'PM10'!$A:$A,"ELCPM10")+SUMIFS('PM10'!E:E,'PM10'!$B:$B,$A53,'PM10'!$A:$A,"ETHPM10")+SUMIFS('PM10'!E:E,'PM10'!$B:$B,$A53,'PM10'!$A:$A,"INDPM10")+SUMIFS('PM10'!E:E,'PM10'!$B:$B,$A53,'PM10'!$A:$A,"REFPM10")+SUMIFS('PM10'!E:E,'PM10'!$B:$B,$A53,'PM10'!$A:$A,"RESPM10")+SUMIFS('PM10'!E:E,'PM10'!$B:$B,$A53,'PM10'!$A:$A,"RSSPM10")+SUMIFS('PM10'!E:E,'PM10'!$B:$B,$A53,'PM10'!$A:$A,"TRNPM10")</f>
        <v>3609.4375972645048</v>
      </c>
      <c r="E53" s="15">
        <f>SUMIFS('PM10'!F:F,'PM10'!$B:$B,$A53,'PM10'!$A:$A,"BIOEPM10")+SUMIFS('PM10'!F:F,'PM10'!$B:$B,$A53,'PM10'!$A:$A,"COMPM10")+SUMIFS('PM10'!F:F,'PM10'!$B:$B,$A53,'PM10'!$A:$A,"ELCPM10")+SUMIFS('PM10'!F:F,'PM10'!$B:$B,$A53,'PM10'!$A:$A,"ETHPM10")+SUMIFS('PM10'!F:F,'PM10'!$B:$B,$A53,'PM10'!$A:$A,"INDPM10")+SUMIFS('PM10'!F:F,'PM10'!$B:$B,$A53,'PM10'!$A:$A,"REFPM10")+SUMIFS('PM10'!F:F,'PM10'!$B:$B,$A53,'PM10'!$A:$A,"RESPM10")+SUMIFS('PM10'!F:F,'PM10'!$B:$B,$A53,'PM10'!$A:$A,"RSSPM10")+SUMIFS('PM10'!F:F,'PM10'!$B:$B,$A53,'PM10'!$A:$A,"TRNPM10")</f>
        <v>2846.8312179471131</v>
      </c>
      <c r="F53" s="15">
        <f>SUMIFS('PM10'!G:G,'PM10'!$B:$B,$A53,'PM10'!$A:$A,"BIOEPM10")+SUMIFS('PM10'!G:G,'PM10'!$B:$B,$A53,'PM10'!$A:$A,"COMPM10")+SUMIFS('PM10'!G:G,'PM10'!$B:$B,$A53,'PM10'!$A:$A,"ELCPM10")+SUMIFS('PM10'!G:G,'PM10'!$B:$B,$A53,'PM10'!$A:$A,"ETHPM10")+SUMIFS('PM10'!G:G,'PM10'!$B:$B,$A53,'PM10'!$A:$A,"INDPM10")+SUMIFS('PM10'!G:G,'PM10'!$B:$B,$A53,'PM10'!$A:$A,"REFPM10")+SUMIFS('PM10'!G:G,'PM10'!$B:$B,$A53,'PM10'!$A:$A,"RESPM10")+SUMIFS('PM10'!G:G,'PM10'!$B:$B,$A53,'PM10'!$A:$A,"RSSPM10")+SUMIFS('PM10'!G:G,'PM10'!$B:$B,$A53,'PM10'!$A:$A,"TRNPM10")</f>
        <v>1818.7430541563056</v>
      </c>
      <c r="G53" s="15">
        <f>SUMIFS('PM10'!H:H,'PM10'!$B:$B,$A53,'PM10'!$A:$A,"BIOEPM10")+SUMIFS('PM10'!H:H,'PM10'!$B:$B,$A53,'PM10'!$A:$A,"COMPM10")+SUMIFS('PM10'!H:H,'PM10'!$B:$B,$A53,'PM10'!$A:$A,"ELCPM10")+SUMIFS('PM10'!H:H,'PM10'!$B:$B,$A53,'PM10'!$A:$A,"ETHPM10")+SUMIFS('PM10'!H:H,'PM10'!$B:$B,$A53,'PM10'!$A:$A,"INDPM10")+SUMIFS('PM10'!H:H,'PM10'!$B:$B,$A53,'PM10'!$A:$A,"REFPM10")+SUMIFS('PM10'!H:H,'PM10'!$B:$B,$A53,'PM10'!$A:$A,"RESPM10")+SUMIFS('PM10'!H:H,'PM10'!$B:$B,$A53,'PM10'!$A:$A,"RSSPM10")+SUMIFS('PM10'!H:H,'PM10'!$B:$B,$A53,'PM10'!$A:$A,"TRNPM10")</f>
        <v>1583.9542292243677</v>
      </c>
      <c r="H53" s="15">
        <f>SUMIFS('PM10'!I:I,'PM10'!$B:$B,$A53,'PM10'!$A:$A,"BIOEPM10")+SUMIFS('PM10'!I:I,'PM10'!$B:$B,$A53,'PM10'!$A:$A,"COMPM10")+SUMIFS('PM10'!I:I,'PM10'!$B:$B,$A53,'PM10'!$A:$A,"ELCPM10")+SUMIFS('PM10'!I:I,'PM10'!$B:$B,$A53,'PM10'!$A:$A,"ETHPM10")+SUMIFS('PM10'!I:I,'PM10'!$B:$B,$A53,'PM10'!$A:$A,"INDPM10")+SUMIFS('PM10'!I:I,'PM10'!$B:$B,$A53,'PM10'!$A:$A,"REFPM10")+SUMIFS('PM10'!I:I,'PM10'!$B:$B,$A53,'PM10'!$A:$A,"RESPM10")+SUMIFS('PM10'!I:I,'PM10'!$B:$B,$A53,'PM10'!$A:$A,"RSSPM10")+SUMIFS('PM10'!I:I,'PM10'!$B:$B,$A53,'PM10'!$A:$A,"TRNPM10")</f>
        <v>1576.3086648460285</v>
      </c>
      <c r="I53" s="15">
        <f>SUMIFS('PM10'!J:J,'PM10'!$B:$B,$A53,'PM10'!$A:$A,"BIOEPM10")+SUMIFS('PM10'!J:J,'PM10'!$B:$B,$A53,'PM10'!$A:$A,"COMPM10")+SUMIFS('PM10'!J:J,'PM10'!$B:$B,$A53,'PM10'!$A:$A,"ELCPM10")+SUMIFS('PM10'!J:J,'PM10'!$B:$B,$A53,'PM10'!$A:$A,"ETHPM10")+SUMIFS('PM10'!J:J,'PM10'!$B:$B,$A53,'PM10'!$A:$A,"INDPM10")+SUMIFS('PM10'!J:J,'PM10'!$B:$B,$A53,'PM10'!$A:$A,"REFPM10")+SUMIFS('PM10'!J:J,'PM10'!$B:$B,$A53,'PM10'!$A:$A,"RESPM10")+SUMIFS('PM10'!J:J,'PM10'!$B:$B,$A53,'PM10'!$A:$A,"RSSPM10")+SUMIFS('PM10'!J:J,'PM10'!$B:$B,$A53,'PM10'!$A:$A,"TRNPM10")</f>
        <v>1682.4324628244779</v>
      </c>
      <c r="J53" s="15">
        <f>SUMIFS('PM10'!K:K,'PM10'!$B:$B,$A53,'PM10'!$A:$A,"BIOEPM10")+SUMIFS('PM10'!K:K,'PM10'!$B:$B,$A53,'PM10'!$A:$A,"COMPM10")+SUMIFS('PM10'!K:K,'PM10'!$B:$B,$A53,'PM10'!$A:$A,"ELCPM10")+SUMIFS('PM10'!K:K,'PM10'!$B:$B,$A53,'PM10'!$A:$A,"ETHPM10")+SUMIFS('PM10'!K:K,'PM10'!$B:$B,$A53,'PM10'!$A:$A,"INDPM10")+SUMIFS('PM10'!K:K,'PM10'!$B:$B,$A53,'PM10'!$A:$A,"REFPM10")+SUMIFS('PM10'!K:K,'PM10'!$B:$B,$A53,'PM10'!$A:$A,"RESPM10")+SUMIFS('PM10'!K:K,'PM10'!$B:$B,$A53,'PM10'!$A:$A,"RSSPM10")+SUMIFS('PM10'!K:K,'PM10'!$B:$B,$A53,'PM10'!$A:$A,"TRNPM10")</f>
        <v>1632.6902050045373</v>
      </c>
      <c r="K53" s="15">
        <f>SUMIFS('PM10'!L:L,'PM10'!$B:$B,$A53,'PM10'!$A:$A,"BIOEPM10")+SUMIFS('PM10'!L:L,'PM10'!$B:$B,$A53,'PM10'!$A:$A,"COMPM10")+SUMIFS('PM10'!L:L,'PM10'!$B:$B,$A53,'PM10'!$A:$A,"ELCPM10")+SUMIFS('PM10'!L:L,'PM10'!$B:$B,$A53,'PM10'!$A:$A,"ETHPM10")+SUMIFS('PM10'!L:L,'PM10'!$B:$B,$A53,'PM10'!$A:$A,"INDPM10")+SUMIFS('PM10'!L:L,'PM10'!$B:$B,$A53,'PM10'!$A:$A,"REFPM10")+SUMIFS('PM10'!L:L,'PM10'!$B:$B,$A53,'PM10'!$A:$A,"RESPM10")+SUMIFS('PM10'!L:L,'PM10'!$B:$B,$A53,'PM10'!$A:$A,"RSSPM10")+SUMIFS('PM10'!L:L,'PM10'!$B:$B,$A53,'PM10'!$A:$A,"TRNPM10")</f>
        <v>1418.7546047842864</v>
      </c>
    </row>
    <row r="54" spans="1:11" x14ac:dyDescent="0.25">
      <c r="A54" s="2" t="s">
        <v>127</v>
      </c>
      <c r="B54" s="15">
        <f>SUMIFS('PM10'!C:C,'PM10'!$B:$B,$A54,'PM10'!$A:$A,"BIOEPM10")+SUMIFS('PM10'!C:C,'PM10'!$B:$B,$A54,'PM10'!$A:$A,"COMPM10")+SUMIFS('PM10'!C:C,'PM10'!$B:$B,$A54,'PM10'!$A:$A,"ELCPM10")+SUMIFS('PM10'!C:C,'PM10'!$B:$B,$A54,'PM10'!$A:$A,"ETHPM10")+SUMIFS('PM10'!C:C,'PM10'!$B:$B,$A54,'PM10'!$A:$A,"INDPM10")+SUMIFS('PM10'!C:C,'PM10'!$B:$B,$A54,'PM10'!$A:$A,"REFPM10")+SUMIFS('PM10'!C:C,'PM10'!$B:$B,$A54,'PM10'!$A:$A,"RESPM10")+SUMIFS('PM10'!C:C,'PM10'!$B:$B,$A54,'PM10'!$A:$A,"RSSPM10")+SUMIFS('PM10'!C:C,'PM10'!$B:$B,$A54,'PM10'!$A:$A,"TRNPM10")</f>
        <v>4494.3515305312812</v>
      </c>
      <c r="C54" s="15">
        <f>SUMIFS('PM10'!D:D,'PM10'!$B:$B,$A54,'PM10'!$A:$A,"BIOEPM10")+SUMIFS('PM10'!D:D,'PM10'!$B:$B,$A54,'PM10'!$A:$A,"COMPM10")+SUMIFS('PM10'!D:D,'PM10'!$B:$B,$A54,'PM10'!$A:$A,"ELCPM10")+SUMIFS('PM10'!D:D,'PM10'!$B:$B,$A54,'PM10'!$A:$A,"ETHPM10")+SUMIFS('PM10'!D:D,'PM10'!$B:$B,$A54,'PM10'!$A:$A,"INDPM10")+SUMIFS('PM10'!D:D,'PM10'!$B:$B,$A54,'PM10'!$A:$A,"REFPM10")+SUMIFS('PM10'!D:D,'PM10'!$B:$B,$A54,'PM10'!$A:$A,"RESPM10")+SUMIFS('PM10'!D:D,'PM10'!$B:$B,$A54,'PM10'!$A:$A,"RSSPM10")+SUMIFS('PM10'!D:D,'PM10'!$B:$B,$A54,'PM10'!$A:$A,"TRNPM10")</f>
        <v>4295.3670452958231</v>
      </c>
      <c r="D54" s="15">
        <f>SUMIFS('PM10'!E:E,'PM10'!$B:$B,$A54,'PM10'!$A:$A,"BIOEPM10")+SUMIFS('PM10'!E:E,'PM10'!$B:$B,$A54,'PM10'!$A:$A,"COMPM10")+SUMIFS('PM10'!E:E,'PM10'!$B:$B,$A54,'PM10'!$A:$A,"ELCPM10")+SUMIFS('PM10'!E:E,'PM10'!$B:$B,$A54,'PM10'!$A:$A,"ETHPM10")+SUMIFS('PM10'!E:E,'PM10'!$B:$B,$A54,'PM10'!$A:$A,"INDPM10")+SUMIFS('PM10'!E:E,'PM10'!$B:$B,$A54,'PM10'!$A:$A,"REFPM10")+SUMIFS('PM10'!E:E,'PM10'!$B:$B,$A54,'PM10'!$A:$A,"RESPM10")+SUMIFS('PM10'!E:E,'PM10'!$B:$B,$A54,'PM10'!$A:$A,"RSSPM10")+SUMIFS('PM10'!E:E,'PM10'!$B:$B,$A54,'PM10'!$A:$A,"TRNPM10")</f>
        <v>3609.4375972645621</v>
      </c>
      <c r="E54" s="15">
        <f>SUMIFS('PM10'!F:F,'PM10'!$B:$B,$A54,'PM10'!$A:$A,"BIOEPM10")+SUMIFS('PM10'!F:F,'PM10'!$B:$B,$A54,'PM10'!$A:$A,"COMPM10")+SUMIFS('PM10'!F:F,'PM10'!$B:$B,$A54,'PM10'!$A:$A,"ELCPM10")+SUMIFS('PM10'!F:F,'PM10'!$B:$B,$A54,'PM10'!$A:$A,"ETHPM10")+SUMIFS('PM10'!F:F,'PM10'!$B:$B,$A54,'PM10'!$A:$A,"INDPM10")+SUMIFS('PM10'!F:F,'PM10'!$B:$B,$A54,'PM10'!$A:$A,"REFPM10")+SUMIFS('PM10'!F:F,'PM10'!$B:$B,$A54,'PM10'!$A:$A,"RESPM10")+SUMIFS('PM10'!F:F,'PM10'!$B:$B,$A54,'PM10'!$A:$A,"RSSPM10")+SUMIFS('PM10'!F:F,'PM10'!$B:$B,$A54,'PM10'!$A:$A,"TRNPM10")</f>
        <v>2846.8312179417012</v>
      </c>
      <c r="F54" s="15">
        <f>SUMIFS('PM10'!G:G,'PM10'!$B:$B,$A54,'PM10'!$A:$A,"BIOEPM10")+SUMIFS('PM10'!G:G,'PM10'!$B:$B,$A54,'PM10'!$A:$A,"COMPM10")+SUMIFS('PM10'!G:G,'PM10'!$B:$B,$A54,'PM10'!$A:$A,"ELCPM10")+SUMIFS('PM10'!G:G,'PM10'!$B:$B,$A54,'PM10'!$A:$A,"ETHPM10")+SUMIFS('PM10'!G:G,'PM10'!$B:$B,$A54,'PM10'!$A:$A,"INDPM10")+SUMIFS('PM10'!G:G,'PM10'!$B:$B,$A54,'PM10'!$A:$A,"REFPM10")+SUMIFS('PM10'!G:G,'PM10'!$B:$B,$A54,'PM10'!$A:$A,"RESPM10")+SUMIFS('PM10'!G:G,'PM10'!$B:$B,$A54,'PM10'!$A:$A,"RSSPM10")+SUMIFS('PM10'!G:G,'PM10'!$B:$B,$A54,'PM10'!$A:$A,"TRNPM10")</f>
        <v>1818.743054154301</v>
      </c>
      <c r="G54" s="15">
        <f>SUMIFS('PM10'!H:H,'PM10'!$B:$B,$A54,'PM10'!$A:$A,"BIOEPM10")+SUMIFS('PM10'!H:H,'PM10'!$B:$B,$A54,'PM10'!$A:$A,"COMPM10")+SUMIFS('PM10'!H:H,'PM10'!$B:$B,$A54,'PM10'!$A:$A,"ELCPM10")+SUMIFS('PM10'!H:H,'PM10'!$B:$B,$A54,'PM10'!$A:$A,"ETHPM10")+SUMIFS('PM10'!H:H,'PM10'!$B:$B,$A54,'PM10'!$A:$A,"INDPM10")+SUMIFS('PM10'!H:H,'PM10'!$B:$B,$A54,'PM10'!$A:$A,"REFPM10")+SUMIFS('PM10'!H:H,'PM10'!$B:$B,$A54,'PM10'!$A:$A,"RESPM10")+SUMIFS('PM10'!H:H,'PM10'!$B:$B,$A54,'PM10'!$A:$A,"RSSPM10")+SUMIFS('PM10'!H:H,'PM10'!$B:$B,$A54,'PM10'!$A:$A,"TRNPM10")</f>
        <v>1586.3516282705027</v>
      </c>
      <c r="H54" s="15">
        <f>SUMIFS('PM10'!I:I,'PM10'!$B:$B,$A54,'PM10'!$A:$A,"BIOEPM10")+SUMIFS('PM10'!I:I,'PM10'!$B:$B,$A54,'PM10'!$A:$A,"COMPM10")+SUMIFS('PM10'!I:I,'PM10'!$B:$B,$A54,'PM10'!$A:$A,"ELCPM10")+SUMIFS('PM10'!I:I,'PM10'!$B:$B,$A54,'PM10'!$A:$A,"ETHPM10")+SUMIFS('PM10'!I:I,'PM10'!$B:$B,$A54,'PM10'!$A:$A,"INDPM10")+SUMIFS('PM10'!I:I,'PM10'!$B:$B,$A54,'PM10'!$A:$A,"REFPM10")+SUMIFS('PM10'!I:I,'PM10'!$B:$B,$A54,'PM10'!$A:$A,"RESPM10")+SUMIFS('PM10'!I:I,'PM10'!$B:$B,$A54,'PM10'!$A:$A,"RSSPM10")+SUMIFS('PM10'!I:I,'PM10'!$B:$B,$A54,'PM10'!$A:$A,"TRNPM10")</f>
        <v>1578.7060639515448</v>
      </c>
      <c r="I54" s="15">
        <f>SUMIFS('PM10'!J:J,'PM10'!$B:$B,$A54,'PM10'!$A:$A,"BIOEPM10")+SUMIFS('PM10'!J:J,'PM10'!$B:$B,$A54,'PM10'!$A:$A,"COMPM10")+SUMIFS('PM10'!J:J,'PM10'!$B:$B,$A54,'PM10'!$A:$A,"ELCPM10")+SUMIFS('PM10'!J:J,'PM10'!$B:$B,$A54,'PM10'!$A:$A,"ETHPM10")+SUMIFS('PM10'!J:J,'PM10'!$B:$B,$A54,'PM10'!$A:$A,"INDPM10")+SUMIFS('PM10'!J:J,'PM10'!$B:$B,$A54,'PM10'!$A:$A,"REFPM10")+SUMIFS('PM10'!J:J,'PM10'!$B:$B,$A54,'PM10'!$A:$A,"RESPM10")+SUMIFS('PM10'!J:J,'PM10'!$B:$B,$A54,'PM10'!$A:$A,"RSSPM10")+SUMIFS('PM10'!J:J,'PM10'!$B:$B,$A54,'PM10'!$A:$A,"TRNPM10")</f>
        <v>1684.8298619591608</v>
      </c>
      <c r="J54" s="15">
        <f>SUMIFS('PM10'!K:K,'PM10'!$B:$B,$A54,'PM10'!$A:$A,"BIOEPM10")+SUMIFS('PM10'!K:K,'PM10'!$B:$B,$A54,'PM10'!$A:$A,"COMPM10")+SUMIFS('PM10'!K:K,'PM10'!$B:$B,$A54,'PM10'!$A:$A,"ELCPM10")+SUMIFS('PM10'!K:K,'PM10'!$B:$B,$A54,'PM10'!$A:$A,"ETHPM10")+SUMIFS('PM10'!K:K,'PM10'!$B:$B,$A54,'PM10'!$A:$A,"INDPM10")+SUMIFS('PM10'!K:K,'PM10'!$B:$B,$A54,'PM10'!$A:$A,"REFPM10")+SUMIFS('PM10'!K:K,'PM10'!$B:$B,$A54,'PM10'!$A:$A,"RESPM10")+SUMIFS('PM10'!K:K,'PM10'!$B:$B,$A54,'PM10'!$A:$A,"RSSPM10")+SUMIFS('PM10'!K:K,'PM10'!$B:$B,$A54,'PM10'!$A:$A,"TRNPM10")</f>
        <v>1635.0876041605438</v>
      </c>
      <c r="K54" s="15">
        <f>SUMIFS('PM10'!L:L,'PM10'!$B:$B,$A54,'PM10'!$A:$A,"BIOEPM10")+SUMIFS('PM10'!L:L,'PM10'!$B:$B,$A54,'PM10'!$A:$A,"COMPM10")+SUMIFS('PM10'!L:L,'PM10'!$B:$B,$A54,'PM10'!$A:$A,"ELCPM10")+SUMIFS('PM10'!L:L,'PM10'!$B:$B,$A54,'PM10'!$A:$A,"ETHPM10")+SUMIFS('PM10'!L:L,'PM10'!$B:$B,$A54,'PM10'!$A:$A,"INDPM10")+SUMIFS('PM10'!L:L,'PM10'!$B:$B,$A54,'PM10'!$A:$A,"REFPM10")+SUMIFS('PM10'!L:L,'PM10'!$B:$B,$A54,'PM10'!$A:$A,"RESPM10")+SUMIFS('PM10'!L:L,'PM10'!$B:$B,$A54,'PM10'!$A:$A,"RSSPM10")+SUMIFS('PM10'!L:L,'PM10'!$B:$B,$A54,'PM10'!$A:$A,"TRNPM10")</f>
        <v>1418.7546047831795</v>
      </c>
    </row>
    <row r="55" spans="1:11" x14ac:dyDescent="0.25">
      <c r="A55" s="2" t="s">
        <v>128</v>
      </c>
      <c r="B55" s="15">
        <f>SUMIFS('PM10'!C:C,'PM10'!$B:$B,$A55,'PM10'!$A:$A,"BIOEPM10")+SUMIFS('PM10'!C:C,'PM10'!$B:$B,$A55,'PM10'!$A:$A,"COMPM10")+SUMIFS('PM10'!C:C,'PM10'!$B:$B,$A55,'PM10'!$A:$A,"ELCPM10")+SUMIFS('PM10'!C:C,'PM10'!$B:$B,$A55,'PM10'!$A:$A,"ETHPM10")+SUMIFS('PM10'!C:C,'PM10'!$B:$B,$A55,'PM10'!$A:$A,"INDPM10")+SUMIFS('PM10'!C:C,'PM10'!$B:$B,$A55,'PM10'!$A:$A,"REFPM10")+SUMIFS('PM10'!C:C,'PM10'!$B:$B,$A55,'PM10'!$A:$A,"RESPM10")+SUMIFS('PM10'!C:C,'PM10'!$B:$B,$A55,'PM10'!$A:$A,"RSSPM10")+SUMIFS('PM10'!C:C,'PM10'!$B:$B,$A55,'PM10'!$A:$A,"TRNPM10")</f>
        <v>4494.3133933150702</v>
      </c>
      <c r="C55" s="15">
        <f>SUMIFS('PM10'!D:D,'PM10'!$B:$B,$A55,'PM10'!$A:$A,"BIOEPM10")+SUMIFS('PM10'!D:D,'PM10'!$B:$B,$A55,'PM10'!$A:$A,"COMPM10")+SUMIFS('PM10'!D:D,'PM10'!$B:$B,$A55,'PM10'!$A:$A,"ELCPM10")+SUMIFS('PM10'!D:D,'PM10'!$B:$B,$A55,'PM10'!$A:$A,"ETHPM10")+SUMIFS('PM10'!D:D,'PM10'!$B:$B,$A55,'PM10'!$A:$A,"INDPM10")+SUMIFS('PM10'!D:D,'PM10'!$B:$B,$A55,'PM10'!$A:$A,"REFPM10")+SUMIFS('PM10'!D:D,'PM10'!$B:$B,$A55,'PM10'!$A:$A,"RESPM10")+SUMIFS('PM10'!D:D,'PM10'!$B:$B,$A55,'PM10'!$A:$A,"RSSPM10")+SUMIFS('PM10'!D:D,'PM10'!$B:$B,$A55,'PM10'!$A:$A,"TRNPM10")</f>
        <v>4295.363071222454</v>
      </c>
      <c r="D55" s="15">
        <f>SUMIFS('PM10'!E:E,'PM10'!$B:$B,$A55,'PM10'!$A:$A,"BIOEPM10")+SUMIFS('PM10'!E:E,'PM10'!$B:$B,$A55,'PM10'!$A:$A,"COMPM10")+SUMIFS('PM10'!E:E,'PM10'!$B:$B,$A55,'PM10'!$A:$A,"ELCPM10")+SUMIFS('PM10'!E:E,'PM10'!$B:$B,$A55,'PM10'!$A:$A,"ETHPM10")+SUMIFS('PM10'!E:E,'PM10'!$B:$B,$A55,'PM10'!$A:$A,"INDPM10")+SUMIFS('PM10'!E:E,'PM10'!$B:$B,$A55,'PM10'!$A:$A,"REFPM10")+SUMIFS('PM10'!E:E,'PM10'!$B:$B,$A55,'PM10'!$A:$A,"RESPM10")+SUMIFS('PM10'!E:E,'PM10'!$B:$B,$A55,'PM10'!$A:$A,"RSSPM10")+SUMIFS('PM10'!E:E,'PM10'!$B:$B,$A55,'PM10'!$A:$A,"TRNPM10")</f>
        <v>3609.5516397197939</v>
      </c>
      <c r="E55" s="15">
        <f>SUMIFS('PM10'!F:F,'PM10'!$B:$B,$A55,'PM10'!$A:$A,"BIOEPM10")+SUMIFS('PM10'!F:F,'PM10'!$B:$B,$A55,'PM10'!$A:$A,"COMPM10")+SUMIFS('PM10'!F:F,'PM10'!$B:$B,$A55,'PM10'!$A:$A,"ELCPM10")+SUMIFS('PM10'!F:F,'PM10'!$B:$B,$A55,'PM10'!$A:$A,"ETHPM10")+SUMIFS('PM10'!F:F,'PM10'!$B:$B,$A55,'PM10'!$A:$A,"INDPM10")+SUMIFS('PM10'!F:F,'PM10'!$B:$B,$A55,'PM10'!$A:$A,"REFPM10")+SUMIFS('PM10'!F:F,'PM10'!$B:$B,$A55,'PM10'!$A:$A,"RESPM10")+SUMIFS('PM10'!F:F,'PM10'!$B:$B,$A55,'PM10'!$A:$A,"RSSPM10")+SUMIFS('PM10'!F:F,'PM10'!$B:$B,$A55,'PM10'!$A:$A,"TRNPM10")</f>
        <v>2849.8700646981497</v>
      </c>
      <c r="F55" s="15">
        <f>SUMIFS('PM10'!G:G,'PM10'!$B:$B,$A55,'PM10'!$A:$A,"BIOEPM10")+SUMIFS('PM10'!G:G,'PM10'!$B:$B,$A55,'PM10'!$A:$A,"COMPM10")+SUMIFS('PM10'!G:G,'PM10'!$B:$B,$A55,'PM10'!$A:$A,"ELCPM10")+SUMIFS('PM10'!G:G,'PM10'!$B:$B,$A55,'PM10'!$A:$A,"ETHPM10")+SUMIFS('PM10'!G:G,'PM10'!$B:$B,$A55,'PM10'!$A:$A,"INDPM10")+SUMIFS('PM10'!G:G,'PM10'!$B:$B,$A55,'PM10'!$A:$A,"REFPM10")+SUMIFS('PM10'!G:G,'PM10'!$B:$B,$A55,'PM10'!$A:$A,"RESPM10")+SUMIFS('PM10'!G:G,'PM10'!$B:$B,$A55,'PM10'!$A:$A,"RSSPM10")+SUMIFS('PM10'!G:G,'PM10'!$B:$B,$A55,'PM10'!$A:$A,"TRNPM10")</f>
        <v>1815.9920453193106</v>
      </c>
      <c r="G55" s="15">
        <f>SUMIFS('PM10'!H:H,'PM10'!$B:$B,$A55,'PM10'!$A:$A,"BIOEPM10")+SUMIFS('PM10'!H:H,'PM10'!$B:$B,$A55,'PM10'!$A:$A,"COMPM10")+SUMIFS('PM10'!H:H,'PM10'!$B:$B,$A55,'PM10'!$A:$A,"ELCPM10")+SUMIFS('PM10'!H:H,'PM10'!$B:$B,$A55,'PM10'!$A:$A,"ETHPM10")+SUMIFS('PM10'!H:H,'PM10'!$B:$B,$A55,'PM10'!$A:$A,"INDPM10")+SUMIFS('PM10'!H:H,'PM10'!$B:$B,$A55,'PM10'!$A:$A,"REFPM10")+SUMIFS('PM10'!H:H,'PM10'!$B:$B,$A55,'PM10'!$A:$A,"RESPM10")+SUMIFS('PM10'!H:H,'PM10'!$B:$B,$A55,'PM10'!$A:$A,"RSSPM10")+SUMIFS('PM10'!H:H,'PM10'!$B:$B,$A55,'PM10'!$A:$A,"TRNPM10")</f>
        <v>1586.6656023641256</v>
      </c>
      <c r="H55" s="15">
        <f>SUMIFS('PM10'!I:I,'PM10'!$B:$B,$A55,'PM10'!$A:$A,"BIOEPM10")+SUMIFS('PM10'!I:I,'PM10'!$B:$B,$A55,'PM10'!$A:$A,"COMPM10")+SUMIFS('PM10'!I:I,'PM10'!$B:$B,$A55,'PM10'!$A:$A,"ELCPM10")+SUMIFS('PM10'!I:I,'PM10'!$B:$B,$A55,'PM10'!$A:$A,"ETHPM10")+SUMIFS('PM10'!I:I,'PM10'!$B:$B,$A55,'PM10'!$A:$A,"INDPM10")+SUMIFS('PM10'!I:I,'PM10'!$B:$B,$A55,'PM10'!$A:$A,"REFPM10")+SUMIFS('PM10'!I:I,'PM10'!$B:$B,$A55,'PM10'!$A:$A,"RESPM10")+SUMIFS('PM10'!I:I,'PM10'!$B:$B,$A55,'PM10'!$A:$A,"RSSPM10")+SUMIFS('PM10'!I:I,'PM10'!$B:$B,$A55,'PM10'!$A:$A,"TRNPM10")</f>
        <v>1570.3786145154368</v>
      </c>
      <c r="I55" s="15">
        <f>SUMIFS('PM10'!J:J,'PM10'!$B:$B,$A55,'PM10'!$A:$A,"BIOEPM10")+SUMIFS('PM10'!J:J,'PM10'!$B:$B,$A55,'PM10'!$A:$A,"COMPM10")+SUMIFS('PM10'!J:J,'PM10'!$B:$B,$A55,'PM10'!$A:$A,"ELCPM10")+SUMIFS('PM10'!J:J,'PM10'!$B:$B,$A55,'PM10'!$A:$A,"ETHPM10")+SUMIFS('PM10'!J:J,'PM10'!$B:$B,$A55,'PM10'!$A:$A,"INDPM10")+SUMIFS('PM10'!J:J,'PM10'!$B:$B,$A55,'PM10'!$A:$A,"REFPM10")+SUMIFS('PM10'!J:J,'PM10'!$B:$B,$A55,'PM10'!$A:$A,"RESPM10")+SUMIFS('PM10'!J:J,'PM10'!$B:$B,$A55,'PM10'!$A:$A,"RSSPM10")+SUMIFS('PM10'!J:J,'PM10'!$B:$B,$A55,'PM10'!$A:$A,"TRNPM10")</f>
        <v>1669.9974116041199</v>
      </c>
      <c r="J55" s="15">
        <f>SUMIFS('PM10'!K:K,'PM10'!$B:$B,$A55,'PM10'!$A:$A,"BIOEPM10")+SUMIFS('PM10'!K:K,'PM10'!$B:$B,$A55,'PM10'!$A:$A,"COMPM10")+SUMIFS('PM10'!K:K,'PM10'!$B:$B,$A55,'PM10'!$A:$A,"ELCPM10")+SUMIFS('PM10'!K:K,'PM10'!$B:$B,$A55,'PM10'!$A:$A,"ETHPM10")+SUMIFS('PM10'!K:K,'PM10'!$B:$B,$A55,'PM10'!$A:$A,"INDPM10")+SUMIFS('PM10'!K:K,'PM10'!$B:$B,$A55,'PM10'!$A:$A,"REFPM10")+SUMIFS('PM10'!K:K,'PM10'!$B:$B,$A55,'PM10'!$A:$A,"RESPM10")+SUMIFS('PM10'!K:K,'PM10'!$B:$B,$A55,'PM10'!$A:$A,"RSSPM10")+SUMIFS('PM10'!K:K,'PM10'!$B:$B,$A55,'PM10'!$A:$A,"TRNPM10")</f>
        <v>1623.9393849549967</v>
      </c>
      <c r="K55" s="15">
        <f>SUMIFS('PM10'!L:L,'PM10'!$B:$B,$A55,'PM10'!$A:$A,"BIOEPM10")+SUMIFS('PM10'!L:L,'PM10'!$B:$B,$A55,'PM10'!$A:$A,"COMPM10")+SUMIFS('PM10'!L:L,'PM10'!$B:$B,$A55,'PM10'!$A:$A,"ELCPM10")+SUMIFS('PM10'!L:L,'PM10'!$B:$B,$A55,'PM10'!$A:$A,"ETHPM10")+SUMIFS('PM10'!L:L,'PM10'!$B:$B,$A55,'PM10'!$A:$A,"INDPM10")+SUMIFS('PM10'!L:L,'PM10'!$B:$B,$A55,'PM10'!$A:$A,"REFPM10")+SUMIFS('PM10'!L:L,'PM10'!$B:$B,$A55,'PM10'!$A:$A,"RESPM10")+SUMIFS('PM10'!L:L,'PM10'!$B:$B,$A55,'PM10'!$A:$A,"RSSPM10")+SUMIFS('PM10'!L:L,'PM10'!$B:$B,$A55,'PM10'!$A:$A,"TRNPM10")</f>
        <v>1366.6390623821733</v>
      </c>
    </row>
    <row r="56" spans="1:11" x14ac:dyDescent="0.25">
      <c r="A56" s="2" t="s">
        <v>129</v>
      </c>
      <c r="B56" s="15">
        <f>SUMIFS('PM10'!C:C,'PM10'!$B:$B,$A56,'PM10'!$A:$A,"BIOEPM10")+SUMIFS('PM10'!C:C,'PM10'!$B:$B,$A56,'PM10'!$A:$A,"COMPM10")+SUMIFS('PM10'!C:C,'PM10'!$B:$B,$A56,'PM10'!$A:$A,"ELCPM10")+SUMIFS('PM10'!C:C,'PM10'!$B:$B,$A56,'PM10'!$A:$A,"ETHPM10")+SUMIFS('PM10'!C:C,'PM10'!$B:$B,$A56,'PM10'!$A:$A,"INDPM10")+SUMIFS('PM10'!C:C,'PM10'!$B:$B,$A56,'PM10'!$A:$A,"REFPM10")+SUMIFS('PM10'!C:C,'PM10'!$B:$B,$A56,'PM10'!$A:$A,"RESPM10")+SUMIFS('PM10'!C:C,'PM10'!$B:$B,$A56,'PM10'!$A:$A,"RSSPM10")+SUMIFS('PM10'!C:C,'PM10'!$B:$B,$A56,'PM10'!$A:$A,"TRNPM10")</f>
        <v>4494.3133933150712</v>
      </c>
      <c r="C56" s="15">
        <f>SUMIFS('PM10'!D:D,'PM10'!$B:$B,$A56,'PM10'!$A:$A,"BIOEPM10")+SUMIFS('PM10'!D:D,'PM10'!$B:$B,$A56,'PM10'!$A:$A,"COMPM10")+SUMIFS('PM10'!D:D,'PM10'!$B:$B,$A56,'PM10'!$A:$A,"ELCPM10")+SUMIFS('PM10'!D:D,'PM10'!$B:$B,$A56,'PM10'!$A:$A,"ETHPM10")+SUMIFS('PM10'!D:D,'PM10'!$B:$B,$A56,'PM10'!$A:$A,"INDPM10")+SUMIFS('PM10'!D:D,'PM10'!$B:$B,$A56,'PM10'!$A:$A,"REFPM10")+SUMIFS('PM10'!D:D,'PM10'!$B:$B,$A56,'PM10'!$A:$A,"RESPM10")+SUMIFS('PM10'!D:D,'PM10'!$B:$B,$A56,'PM10'!$A:$A,"RSSPM10")+SUMIFS('PM10'!D:D,'PM10'!$B:$B,$A56,'PM10'!$A:$A,"TRNPM10")</f>
        <v>4295.3565150800387</v>
      </c>
      <c r="D56" s="15">
        <f>SUMIFS('PM10'!E:E,'PM10'!$B:$B,$A56,'PM10'!$A:$A,"BIOEPM10")+SUMIFS('PM10'!E:E,'PM10'!$B:$B,$A56,'PM10'!$A:$A,"COMPM10")+SUMIFS('PM10'!E:E,'PM10'!$B:$B,$A56,'PM10'!$A:$A,"ELCPM10")+SUMIFS('PM10'!E:E,'PM10'!$B:$B,$A56,'PM10'!$A:$A,"ETHPM10")+SUMIFS('PM10'!E:E,'PM10'!$B:$B,$A56,'PM10'!$A:$A,"INDPM10")+SUMIFS('PM10'!E:E,'PM10'!$B:$B,$A56,'PM10'!$A:$A,"REFPM10")+SUMIFS('PM10'!E:E,'PM10'!$B:$B,$A56,'PM10'!$A:$A,"RESPM10")+SUMIFS('PM10'!E:E,'PM10'!$B:$B,$A56,'PM10'!$A:$A,"RSSPM10")+SUMIFS('PM10'!E:E,'PM10'!$B:$B,$A56,'PM10'!$A:$A,"TRNPM10")</f>
        <v>3609.4901496201078</v>
      </c>
      <c r="E56" s="15">
        <f>SUMIFS('PM10'!F:F,'PM10'!$B:$B,$A56,'PM10'!$A:$A,"BIOEPM10")+SUMIFS('PM10'!F:F,'PM10'!$B:$B,$A56,'PM10'!$A:$A,"COMPM10")+SUMIFS('PM10'!F:F,'PM10'!$B:$B,$A56,'PM10'!$A:$A,"ELCPM10")+SUMIFS('PM10'!F:F,'PM10'!$B:$B,$A56,'PM10'!$A:$A,"ETHPM10")+SUMIFS('PM10'!F:F,'PM10'!$B:$B,$A56,'PM10'!$A:$A,"INDPM10")+SUMIFS('PM10'!F:F,'PM10'!$B:$B,$A56,'PM10'!$A:$A,"REFPM10")+SUMIFS('PM10'!F:F,'PM10'!$B:$B,$A56,'PM10'!$A:$A,"RESPM10")+SUMIFS('PM10'!F:F,'PM10'!$B:$B,$A56,'PM10'!$A:$A,"RSSPM10")+SUMIFS('PM10'!F:F,'PM10'!$B:$B,$A56,'PM10'!$A:$A,"TRNPM10")</f>
        <v>2846.2297624288599</v>
      </c>
      <c r="F56" s="15">
        <f>SUMIFS('PM10'!G:G,'PM10'!$B:$B,$A56,'PM10'!$A:$A,"BIOEPM10")+SUMIFS('PM10'!G:G,'PM10'!$B:$B,$A56,'PM10'!$A:$A,"COMPM10")+SUMIFS('PM10'!G:G,'PM10'!$B:$B,$A56,'PM10'!$A:$A,"ELCPM10")+SUMIFS('PM10'!G:G,'PM10'!$B:$B,$A56,'PM10'!$A:$A,"ETHPM10")+SUMIFS('PM10'!G:G,'PM10'!$B:$B,$A56,'PM10'!$A:$A,"INDPM10")+SUMIFS('PM10'!G:G,'PM10'!$B:$B,$A56,'PM10'!$A:$A,"REFPM10")+SUMIFS('PM10'!G:G,'PM10'!$B:$B,$A56,'PM10'!$A:$A,"RESPM10")+SUMIFS('PM10'!G:G,'PM10'!$B:$B,$A56,'PM10'!$A:$A,"RSSPM10")+SUMIFS('PM10'!G:G,'PM10'!$B:$B,$A56,'PM10'!$A:$A,"TRNPM10")</f>
        <v>1815.9920453144091</v>
      </c>
      <c r="G56" s="15">
        <f>SUMIFS('PM10'!H:H,'PM10'!$B:$B,$A56,'PM10'!$A:$A,"BIOEPM10")+SUMIFS('PM10'!H:H,'PM10'!$B:$B,$A56,'PM10'!$A:$A,"COMPM10")+SUMIFS('PM10'!H:H,'PM10'!$B:$B,$A56,'PM10'!$A:$A,"ELCPM10")+SUMIFS('PM10'!H:H,'PM10'!$B:$B,$A56,'PM10'!$A:$A,"ETHPM10")+SUMIFS('PM10'!H:H,'PM10'!$B:$B,$A56,'PM10'!$A:$A,"INDPM10")+SUMIFS('PM10'!H:H,'PM10'!$B:$B,$A56,'PM10'!$A:$A,"REFPM10")+SUMIFS('PM10'!H:H,'PM10'!$B:$B,$A56,'PM10'!$A:$A,"RESPM10")+SUMIFS('PM10'!H:H,'PM10'!$B:$B,$A56,'PM10'!$A:$A,"RSSPM10")+SUMIFS('PM10'!H:H,'PM10'!$B:$B,$A56,'PM10'!$A:$A,"TRNPM10")</f>
        <v>1586.6656023643113</v>
      </c>
      <c r="H56" s="15">
        <f>SUMIFS('PM10'!I:I,'PM10'!$B:$B,$A56,'PM10'!$A:$A,"BIOEPM10")+SUMIFS('PM10'!I:I,'PM10'!$B:$B,$A56,'PM10'!$A:$A,"COMPM10")+SUMIFS('PM10'!I:I,'PM10'!$B:$B,$A56,'PM10'!$A:$A,"ELCPM10")+SUMIFS('PM10'!I:I,'PM10'!$B:$B,$A56,'PM10'!$A:$A,"ETHPM10")+SUMIFS('PM10'!I:I,'PM10'!$B:$B,$A56,'PM10'!$A:$A,"INDPM10")+SUMIFS('PM10'!I:I,'PM10'!$B:$B,$A56,'PM10'!$A:$A,"REFPM10")+SUMIFS('PM10'!I:I,'PM10'!$B:$B,$A56,'PM10'!$A:$A,"RESPM10")+SUMIFS('PM10'!I:I,'PM10'!$B:$B,$A56,'PM10'!$A:$A,"RSSPM10")+SUMIFS('PM10'!I:I,'PM10'!$B:$B,$A56,'PM10'!$A:$A,"TRNPM10")</f>
        <v>1570.380998521857</v>
      </c>
      <c r="I56" s="15">
        <f>SUMIFS('PM10'!J:J,'PM10'!$B:$B,$A56,'PM10'!$A:$A,"BIOEPM10")+SUMIFS('PM10'!J:J,'PM10'!$B:$B,$A56,'PM10'!$A:$A,"COMPM10")+SUMIFS('PM10'!J:J,'PM10'!$B:$B,$A56,'PM10'!$A:$A,"ELCPM10")+SUMIFS('PM10'!J:J,'PM10'!$B:$B,$A56,'PM10'!$A:$A,"ETHPM10")+SUMIFS('PM10'!J:J,'PM10'!$B:$B,$A56,'PM10'!$A:$A,"INDPM10")+SUMIFS('PM10'!J:J,'PM10'!$B:$B,$A56,'PM10'!$A:$A,"REFPM10")+SUMIFS('PM10'!J:J,'PM10'!$B:$B,$A56,'PM10'!$A:$A,"RESPM10")+SUMIFS('PM10'!J:J,'PM10'!$B:$B,$A56,'PM10'!$A:$A,"RSSPM10")+SUMIFS('PM10'!J:J,'PM10'!$B:$B,$A56,'PM10'!$A:$A,"TRNPM10")</f>
        <v>1669.9997956221875</v>
      </c>
      <c r="J56" s="15">
        <f>SUMIFS('PM10'!K:K,'PM10'!$B:$B,$A56,'PM10'!$A:$A,"BIOEPM10")+SUMIFS('PM10'!K:K,'PM10'!$B:$B,$A56,'PM10'!$A:$A,"COMPM10")+SUMIFS('PM10'!K:K,'PM10'!$B:$B,$A56,'PM10'!$A:$A,"ELCPM10")+SUMIFS('PM10'!K:K,'PM10'!$B:$B,$A56,'PM10'!$A:$A,"ETHPM10")+SUMIFS('PM10'!K:K,'PM10'!$B:$B,$A56,'PM10'!$A:$A,"INDPM10")+SUMIFS('PM10'!K:K,'PM10'!$B:$B,$A56,'PM10'!$A:$A,"REFPM10")+SUMIFS('PM10'!K:K,'PM10'!$B:$B,$A56,'PM10'!$A:$A,"RESPM10")+SUMIFS('PM10'!K:K,'PM10'!$B:$B,$A56,'PM10'!$A:$A,"RSSPM10")+SUMIFS('PM10'!K:K,'PM10'!$B:$B,$A56,'PM10'!$A:$A,"TRNPM10")</f>
        <v>1623.9356790768434</v>
      </c>
      <c r="K56" s="15">
        <f>SUMIFS('PM10'!L:L,'PM10'!$B:$B,$A56,'PM10'!$A:$A,"BIOEPM10")+SUMIFS('PM10'!L:L,'PM10'!$B:$B,$A56,'PM10'!$A:$A,"COMPM10")+SUMIFS('PM10'!L:L,'PM10'!$B:$B,$A56,'PM10'!$A:$A,"ELCPM10")+SUMIFS('PM10'!L:L,'PM10'!$B:$B,$A56,'PM10'!$A:$A,"ETHPM10")+SUMIFS('PM10'!L:L,'PM10'!$B:$B,$A56,'PM10'!$A:$A,"INDPM10")+SUMIFS('PM10'!L:L,'PM10'!$B:$B,$A56,'PM10'!$A:$A,"REFPM10")+SUMIFS('PM10'!L:L,'PM10'!$B:$B,$A56,'PM10'!$A:$A,"RESPM10")+SUMIFS('PM10'!L:L,'PM10'!$B:$B,$A56,'PM10'!$A:$A,"RSSPM10")+SUMIFS('PM10'!L:L,'PM10'!$B:$B,$A56,'PM10'!$A:$A,"TRNPM10")</f>
        <v>1366.6353565045367</v>
      </c>
    </row>
    <row r="57" spans="1:11" x14ac:dyDescent="0.25">
      <c r="A57" s="2" t="s">
        <v>130</v>
      </c>
      <c r="B57" s="15">
        <f>SUMIFS('PM10'!C:C,'PM10'!$B:$B,$A57,'PM10'!$A:$A,"BIOEPM10")+SUMIFS('PM10'!C:C,'PM10'!$B:$B,$A57,'PM10'!$A:$A,"COMPM10")+SUMIFS('PM10'!C:C,'PM10'!$B:$B,$A57,'PM10'!$A:$A,"ELCPM10")+SUMIFS('PM10'!C:C,'PM10'!$B:$B,$A57,'PM10'!$A:$A,"ETHPM10")+SUMIFS('PM10'!C:C,'PM10'!$B:$B,$A57,'PM10'!$A:$A,"INDPM10")+SUMIFS('PM10'!C:C,'PM10'!$B:$B,$A57,'PM10'!$A:$A,"REFPM10")+SUMIFS('PM10'!C:C,'PM10'!$B:$B,$A57,'PM10'!$A:$A,"RESPM10")+SUMIFS('PM10'!C:C,'PM10'!$B:$B,$A57,'PM10'!$A:$A,"RSSPM10")+SUMIFS('PM10'!C:C,'PM10'!$B:$B,$A57,'PM10'!$A:$A,"TRNPM10")</f>
        <v>4494.3133933150702</v>
      </c>
      <c r="C57" s="15">
        <f>SUMIFS('PM10'!D:D,'PM10'!$B:$B,$A57,'PM10'!$A:$A,"BIOEPM10")+SUMIFS('PM10'!D:D,'PM10'!$B:$B,$A57,'PM10'!$A:$A,"COMPM10")+SUMIFS('PM10'!D:D,'PM10'!$B:$B,$A57,'PM10'!$A:$A,"ELCPM10")+SUMIFS('PM10'!D:D,'PM10'!$B:$B,$A57,'PM10'!$A:$A,"ETHPM10")+SUMIFS('PM10'!D:D,'PM10'!$B:$B,$A57,'PM10'!$A:$A,"INDPM10")+SUMIFS('PM10'!D:D,'PM10'!$B:$B,$A57,'PM10'!$A:$A,"REFPM10")+SUMIFS('PM10'!D:D,'PM10'!$B:$B,$A57,'PM10'!$A:$A,"RESPM10")+SUMIFS('PM10'!D:D,'PM10'!$B:$B,$A57,'PM10'!$A:$A,"RSSPM10")+SUMIFS('PM10'!D:D,'PM10'!$B:$B,$A57,'PM10'!$A:$A,"TRNPM10")</f>
        <v>4295.363071222454</v>
      </c>
      <c r="D57" s="15">
        <f>SUMIFS('PM10'!E:E,'PM10'!$B:$B,$A57,'PM10'!$A:$A,"BIOEPM10")+SUMIFS('PM10'!E:E,'PM10'!$B:$B,$A57,'PM10'!$A:$A,"COMPM10")+SUMIFS('PM10'!E:E,'PM10'!$B:$B,$A57,'PM10'!$A:$A,"ELCPM10")+SUMIFS('PM10'!E:E,'PM10'!$B:$B,$A57,'PM10'!$A:$A,"ETHPM10")+SUMIFS('PM10'!E:E,'PM10'!$B:$B,$A57,'PM10'!$A:$A,"INDPM10")+SUMIFS('PM10'!E:E,'PM10'!$B:$B,$A57,'PM10'!$A:$A,"REFPM10")+SUMIFS('PM10'!E:E,'PM10'!$B:$B,$A57,'PM10'!$A:$A,"RESPM10")+SUMIFS('PM10'!E:E,'PM10'!$B:$B,$A57,'PM10'!$A:$A,"RSSPM10")+SUMIFS('PM10'!E:E,'PM10'!$B:$B,$A57,'PM10'!$A:$A,"TRNPM10")</f>
        <v>3609.5477931596797</v>
      </c>
      <c r="E57" s="15">
        <f>SUMIFS('PM10'!F:F,'PM10'!$B:$B,$A57,'PM10'!$A:$A,"BIOEPM10")+SUMIFS('PM10'!F:F,'PM10'!$B:$B,$A57,'PM10'!$A:$A,"COMPM10")+SUMIFS('PM10'!F:F,'PM10'!$B:$B,$A57,'PM10'!$A:$A,"ELCPM10")+SUMIFS('PM10'!F:F,'PM10'!$B:$B,$A57,'PM10'!$A:$A,"ETHPM10")+SUMIFS('PM10'!F:F,'PM10'!$B:$B,$A57,'PM10'!$A:$A,"INDPM10")+SUMIFS('PM10'!F:F,'PM10'!$B:$B,$A57,'PM10'!$A:$A,"REFPM10")+SUMIFS('PM10'!F:F,'PM10'!$B:$B,$A57,'PM10'!$A:$A,"RESPM10")+SUMIFS('PM10'!F:F,'PM10'!$B:$B,$A57,'PM10'!$A:$A,"RSSPM10")+SUMIFS('PM10'!F:F,'PM10'!$B:$B,$A57,'PM10'!$A:$A,"TRNPM10")</f>
        <v>2846.236196336547</v>
      </c>
      <c r="F57" s="15">
        <f>SUMIFS('PM10'!G:G,'PM10'!$B:$B,$A57,'PM10'!$A:$A,"BIOEPM10")+SUMIFS('PM10'!G:G,'PM10'!$B:$B,$A57,'PM10'!$A:$A,"COMPM10")+SUMIFS('PM10'!G:G,'PM10'!$B:$B,$A57,'PM10'!$A:$A,"ELCPM10")+SUMIFS('PM10'!G:G,'PM10'!$B:$B,$A57,'PM10'!$A:$A,"ETHPM10")+SUMIFS('PM10'!G:G,'PM10'!$B:$B,$A57,'PM10'!$A:$A,"INDPM10")+SUMIFS('PM10'!G:G,'PM10'!$B:$B,$A57,'PM10'!$A:$A,"REFPM10")+SUMIFS('PM10'!G:G,'PM10'!$B:$B,$A57,'PM10'!$A:$A,"RESPM10")+SUMIFS('PM10'!G:G,'PM10'!$B:$B,$A57,'PM10'!$A:$A,"RSSPM10")+SUMIFS('PM10'!G:G,'PM10'!$B:$B,$A57,'PM10'!$A:$A,"TRNPM10")</f>
        <v>1815.9920455741105</v>
      </c>
      <c r="G57" s="15">
        <f>SUMIFS('PM10'!H:H,'PM10'!$B:$B,$A57,'PM10'!$A:$A,"BIOEPM10")+SUMIFS('PM10'!H:H,'PM10'!$B:$B,$A57,'PM10'!$A:$A,"COMPM10")+SUMIFS('PM10'!H:H,'PM10'!$B:$B,$A57,'PM10'!$A:$A,"ELCPM10")+SUMIFS('PM10'!H:H,'PM10'!$B:$B,$A57,'PM10'!$A:$A,"ETHPM10")+SUMIFS('PM10'!H:H,'PM10'!$B:$B,$A57,'PM10'!$A:$A,"INDPM10")+SUMIFS('PM10'!H:H,'PM10'!$B:$B,$A57,'PM10'!$A:$A,"REFPM10")+SUMIFS('PM10'!H:H,'PM10'!$B:$B,$A57,'PM10'!$A:$A,"RESPM10")+SUMIFS('PM10'!H:H,'PM10'!$B:$B,$A57,'PM10'!$A:$A,"RSSPM10")+SUMIFS('PM10'!H:H,'PM10'!$B:$B,$A57,'PM10'!$A:$A,"TRNPM10")</f>
        <v>1586.6656023641483</v>
      </c>
      <c r="H57" s="15">
        <f>SUMIFS('PM10'!I:I,'PM10'!$B:$B,$A57,'PM10'!$A:$A,"BIOEPM10")+SUMIFS('PM10'!I:I,'PM10'!$B:$B,$A57,'PM10'!$A:$A,"COMPM10")+SUMIFS('PM10'!I:I,'PM10'!$B:$B,$A57,'PM10'!$A:$A,"ELCPM10")+SUMIFS('PM10'!I:I,'PM10'!$B:$B,$A57,'PM10'!$A:$A,"ETHPM10")+SUMIFS('PM10'!I:I,'PM10'!$B:$B,$A57,'PM10'!$A:$A,"INDPM10")+SUMIFS('PM10'!I:I,'PM10'!$B:$B,$A57,'PM10'!$A:$A,"REFPM10")+SUMIFS('PM10'!I:I,'PM10'!$B:$B,$A57,'PM10'!$A:$A,"RESPM10")+SUMIFS('PM10'!I:I,'PM10'!$B:$B,$A57,'PM10'!$A:$A,"RSSPM10")+SUMIFS('PM10'!I:I,'PM10'!$B:$B,$A57,'PM10'!$A:$A,"TRNPM10")</f>
        <v>1567.9156043233277</v>
      </c>
      <c r="I57" s="15">
        <f>SUMIFS('PM10'!J:J,'PM10'!$B:$B,$A57,'PM10'!$A:$A,"BIOEPM10")+SUMIFS('PM10'!J:J,'PM10'!$B:$B,$A57,'PM10'!$A:$A,"COMPM10")+SUMIFS('PM10'!J:J,'PM10'!$B:$B,$A57,'PM10'!$A:$A,"ELCPM10")+SUMIFS('PM10'!J:J,'PM10'!$B:$B,$A57,'PM10'!$A:$A,"ETHPM10")+SUMIFS('PM10'!J:J,'PM10'!$B:$B,$A57,'PM10'!$A:$A,"INDPM10")+SUMIFS('PM10'!J:J,'PM10'!$B:$B,$A57,'PM10'!$A:$A,"REFPM10")+SUMIFS('PM10'!J:J,'PM10'!$B:$B,$A57,'PM10'!$A:$A,"RESPM10")+SUMIFS('PM10'!J:J,'PM10'!$B:$B,$A57,'PM10'!$A:$A,"RSSPM10")+SUMIFS('PM10'!J:J,'PM10'!$B:$B,$A57,'PM10'!$A:$A,"TRNPM10")</f>
        <v>1667.5344014033772</v>
      </c>
      <c r="J57" s="15">
        <f>SUMIFS('PM10'!K:K,'PM10'!$B:$B,$A57,'PM10'!$A:$A,"BIOEPM10")+SUMIFS('PM10'!K:K,'PM10'!$B:$B,$A57,'PM10'!$A:$A,"COMPM10")+SUMIFS('PM10'!K:K,'PM10'!$B:$B,$A57,'PM10'!$A:$A,"ELCPM10")+SUMIFS('PM10'!K:K,'PM10'!$B:$B,$A57,'PM10'!$A:$A,"ETHPM10")+SUMIFS('PM10'!K:K,'PM10'!$B:$B,$A57,'PM10'!$A:$A,"INDPM10")+SUMIFS('PM10'!K:K,'PM10'!$B:$B,$A57,'PM10'!$A:$A,"REFPM10")+SUMIFS('PM10'!K:K,'PM10'!$B:$B,$A57,'PM10'!$A:$A,"RESPM10")+SUMIFS('PM10'!K:K,'PM10'!$B:$B,$A57,'PM10'!$A:$A,"RSSPM10")+SUMIFS('PM10'!K:K,'PM10'!$B:$B,$A57,'PM10'!$A:$A,"TRNPM10")</f>
        <v>1621.4702848578861</v>
      </c>
      <c r="K57" s="15">
        <f>SUMIFS('PM10'!L:L,'PM10'!$B:$B,$A57,'PM10'!$A:$A,"BIOEPM10")+SUMIFS('PM10'!L:L,'PM10'!$B:$B,$A57,'PM10'!$A:$A,"COMPM10")+SUMIFS('PM10'!L:L,'PM10'!$B:$B,$A57,'PM10'!$A:$A,"ELCPM10")+SUMIFS('PM10'!L:L,'PM10'!$B:$B,$A57,'PM10'!$A:$A,"ETHPM10")+SUMIFS('PM10'!L:L,'PM10'!$B:$B,$A57,'PM10'!$A:$A,"INDPM10")+SUMIFS('PM10'!L:L,'PM10'!$B:$B,$A57,'PM10'!$A:$A,"REFPM10")+SUMIFS('PM10'!L:L,'PM10'!$B:$B,$A57,'PM10'!$A:$A,"RESPM10")+SUMIFS('PM10'!L:L,'PM10'!$B:$B,$A57,'PM10'!$A:$A,"RSSPM10")+SUMIFS('PM10'!L:L,'PM10'!$B:$B,$A57,'PM10'!$A:$A,"TRNPM10")</f>
        <v>1366.6329724857881</v>
      </c>
    </row>
    <row r="58" spans="1:11" x14ac:dyDescent="0.25">
      <c r="A58" s="2" t="s">
        <v>188</v>
      </c>
      <c r="B58" s="15">
        <f>SUMIFS('PM10'!C:C,'PM10'!$B:$B,$A58,'PM10'!$A:$A,"BIOEPM10")+SUMIFS('PM10'!C:C,'PM10'!$B:$B,$A58,'PM10'!$A:$A,"COMPM10")+SUMIFS('PM10'!C:C,'PM10'!$B:$B,$A58,'PM10'!$A:$A,"ELCPM10")+SUMIFS('PM10'!C:C,'PM10'!$B:$B,$A58,'PM10'!$A:$A,"ETHPM10")+SUMIFS('PM10'!C:C,'PM10'!$B:$B,$A58,'PM10'!$A:$A,"INDPM10")+SUMIFS('PM10'!C:C,'PM10'!$B:$B,$A58,'PM10'!$A:$A,"REFPM10")+SUMIFS('PM10'!C:C,'PM10'!$B:$B,$A58,'PM10'!$A:$A,"RESPM10")+SUMIFS('PM10'!C:C,'PM10'!$B:$B,$A58,'PM10'!$A:$A,"RSSPM10")+SUMIFS('PM10'!C:C,'PM10'!$B:$B,$A58,'PM10'!$A:$A,"TRNPM10")</f>
        <v>4494.3134039997276</v>
      </c>
      <c r="C58" s="15">
        <f>SUMIFS('PM10'!D:D,'PM10'!$B:$B,$A58,'PM10'!$A:$A,"BIOEPM10")+SUMIFS('PM10'!D:D,'PM10'!$B:$B,$A58,'PM10'!$A:$A,"COMPM10")+SUMIFS('PM10'!D:D,'PM10'!$B:$B,$A58,'PM10'!$A:$A,"ELCPM10")+SUMIFS('PM10'!D:D,'PM10'!$B:$B,$A58,'PM10'!$A:$A,"ETHPM10")+SUMIFS('PM10'!D:D,'PM10'!$B:$B,$A58,'PM10'!$A:$A,"INDPM10")+SUMIFS('PM10'!D:D,'PM10'!$B:$B,$A58,'PM10'!$A:$A,"REFPM10")+SUMIFS('PM10'!D:D,'PM10'!$B:$B,$A58,'PM10'!$A:$A,"RESPM10")+SUMIFS('PM10'!D:D,'PM10'!$B:$B,$A58,'PM10'!$A:$A,"RSSPM10")+SUMIFS('PM10'!D:D,'PM10'!$B:$B,$A58,'PM10'!$A:$A,"TRNPM10")</f>
        <v>4295.3842992137761</v>
      </c>
      <c r="D58" s="15">
        <f>SUMIFS('PM10'!E:E,'PM10'!$B:$B,$A58,'PM10'!$A:$A,"BIOEPM10")+SUMIFS('PM10'!E:E,'PM10'!$B:$B,$A58,'PM10'!$A:$A,"COMPM10")+SUMIFS('PM10'!E:E,'PM10'!$B:$B,$A58,'PM10'!$A:$A,"ELCPM10")+SUMIFS('PM10'!E:E,'PM10'!$B:$B,$A58,'PM10'!$A:$A,"ETHPM10")+SUMIFS('PM10'!E:E,'PM10'!$B:$B,$A58,'PM10'!$A:$A,"INDPM10")+SUMIFS('PM10'!E:E,'PM10'!$B:$B,$A58,'PM10'!$A:$A,"REFPM10")+SUMIFS('PM10'!E:E,'PM10'!$B:$B,$A58,'PM10'!$A:$A,"RESPM10")+SUMIFS('PM10'!E:E,'PM10'!$B:$B,$A58,'PM10'!$A:$A,"RSSPM10")+SUMIFS('PM10'!E:E,'PM10'!$B:$B,$A58,'PM10'!$A:$A,"TRNPM10")</f>
        <v>3609.4891807089707</v>
      </c>
      <c r="E58" s="15">
        <f>SUMIFS('PM10'!F:F,'PM10'!$B:$B,$A58,'PM10'!$A:$A,"BIOEPM10")+SUMIFS('PM10'!F:F,'PM10'!$B:$B,$A58,'PM10'!$A:$A,"COMPM10")+SUMIFS('PM10'!F:F,'PM10'!$B:$B,$A58,'PM10'!$A:$A,"ELCPM10")+SUMIFS('PM10'!F:F,'PM10'!$B:$B,$A58,'PM10'!$A:$A,"ETHPM10")+SUMIFS('PM10'!F:F,'PM10'!$B:$B,$A58,'PM10'!$A:$A,"INDPM10")+SUMIFS('PM10'!F:F,'PM10'!$B:$B,$A58,'PM10'!$A:$A,"REFPM10")+SUMIFS('PM10'!F:F,'PM10'!$B:$B,$A58,'PM10'!$A:$A,"RESPM10")+SUMIFS('PM10'!F:F,'PM10'!$B:$B,$A58,'PM10'!$A:$A,"RSSPM10")+SUMIFS('PM10'!F:F,'PM10'!$B:$B,$A58,'PM10'!$A:$A,"TRNPM10")</f>
        <v>2846.6379781009605</v>
      </c>
      <c r="F58" s="15">
        <f>SUMIFS('PM10'!G:G,'PM10'!$B:$B,$A58,'PM10'!$A:$A,"BIOEPM10")+SUMIFS('PM10'!G:G,'PM10'!$B:$B,$A58,'PM10'!$A:$A,"COMPM10")+SUMIFS('PM10'!G:G,'PM10'!$B:$B,$A58,'PM10'!$A:$A,"ELCPM10")+SUMIFS('PM10'!G:G,'PM10'!$B:$B,$A58,'PM10'!$A:$A,"ETHPM10")+SUMIFS('PM10'!G:G,'PM10'!$B:$B,$A58,'PM10'!$A:$A,"INDPM10")+SUMIFS('PM10'!G:G,'PM10'!$B:$B,$A58,'PM10'!$A:$A,"REFPM10")+SUMIFS('PM10'!G:G,'PM10'!$B:$B,$A58,'PM10'!$A:$A,"RESPM10")+SUMIFS('PM10'!G:G,'PM10'!$B:$B,$A58,'PM10'!$A:$A,"RSSPM10")+SUMIFS('PM10'!G:G,'PM10'!$B:$B,$A58,'PM10'!$A:$A,"TRNPM10")</f>
        <v>1814.5986880137152</v>
      </c>
      <c r="G58" s="15">
        <f>SUMIFS('PM10'!H:H,'PM10'!$B:$B,$A58,'PM10'!$A:$A,"BIOEPM10")+SUMIFS('PM10'!H:H,'PM10'!$B:$B,$A58,'PM10'!$A:$A,"COMPM10")+SUMIFS('PM10'!H:H,'PM10'!$B:$B,$A58,'PM10'!$A:$A,"ELCPM10")+SUMIFS('PM10'!H:H,'PM10'!$B:$B,$A58,'PM10'!$A:$A,"ETHPM10")+SUMIFS('PM10'!H:H,'PM10'!$B:$B,$A58,'PM10'!$A:$A,"INDPM10")+SUMIFS('PM10'!H:H,'PM10'!$B:$B,$A58,'PM10'!$A:$A,"REFPM10")+SUMIFS('PM10'!H:H,'PM10'!$B:$B,$A58,'PM10'!$A:$A,"RESPM10")+SUMIFS('PM10'!H:H,'PM10'!$B:$B,$A58,'PM10'!$A:$A,"RSSPM10")+SUMIFS('PM10'!H:H,'PM10'!$B:$B,$A58,'PM10'!$A:$A,"TRNPM10")</f>
        <v>1583.3696079118149</v>
      </c>
      <c r="H58" s="15">
        <f>SUMIFS('PM10'!I:I,'PM10'!$B:$B,$A58,'PM10'!$A:$A,"BIOEPM10")+SUMIFS('PM10'!I:I,'PM10'!$B:$B,$A58,'PM10'!$A:$A,"COMPM10")+SUMIFS('PM10'!I:I,'PM10'!$B:$B,$A58,'PM10'!$A:$A,"ELCPM10")+SUMIFS('PM10'!I:I,'PM10'!$B:$B,$A58,'PM10'!$A:$A,"ETHPM10")+SUMIFS('PM10'!I:I,'PM10'!$B:$B,$A58,'PM10'!$A:$A,"INDPM10")+SUMIFS('PM10'!I:I,'PM10'!$B:$B,$A58,'PM10'!$A:$A,"REFPM10")+SUMIFS('PM10'!I:I,'PM10'!$B:$B,$A58,'PM10'!$A:$A,"RESPM10")+SUMIFS('PM10'!I:I,'PM10'!$B:$B,$A58,'PM10'!$A:$A,"RSSPM10")+SUMIFS('PM10'!I:I,'PM10'!$B:$B,$A58,'PM10'!$A:$A,"TRNPM10")</f>
        <v>1568.1710423627587</v>
      </c>
      <c r="I58" s="15">
        <f>SUMIFS('PM10'!J:J,'PM10'!$B:$B,$A58,'PM10'!$A:$A,"BIOEPM10")+SUMIFS('PM10'!J:J,'PM10'!$B:$B,$A58,'PM10'!$A:$A,"COMPM10")+SUMIFS('PM10'!J:J,'PM10'!$B:$B,$A58,'PM10'!$A:$A,"ELCPM10")+SUMIFS('PM10'!J:J,'PM10'!$B:$B,$A58,'PM10'!$A:$A,"ETHPM10")+SUMIFS('PM10'!J:J,'PM10'!$B:$B,$A58,'PM10'!$A:$A,"INDPM10")+SUMIFS('PM10'!J:J,'PM10'!$B:$B,$A58,'PM10'!$A:$A,"REFPM10")+SUMIFS('PM10'!J:J,'PM10'!$B:$B,$A58,'PM10'!$A:$A,"RESPM10")+SUMIFS('PM10'!J:J,'PM10'!$B:$B,$A58,'PM10'!$A:$A,"RSSPM10")+SUMIFS('PM10'!J:J,'PM10'!$B:$B,$A58,'PM10'!$A:$A,"TRNPM10")</f>
        <v>1676.604893194627</v>
      </c>
      <c r="J58" s="15">
        <f>SUMIFS('PM10'!K:K,'PM10'!$B:$B,$A58,'PM10'!$A:$A,"BIOEPM10")+SUMIFS('PM10'!K:K,'PM10'!$B:$B,$A58,'PM10'!$A:$A,"COMPM10")+SUMIFS('PM10'!K:K,'PM10'!$B:$B,$A58,'PM10'!$A:$A,"ELCPM10")+SUMIFS('PM10'!K:K,'PM10'!$B:$B,$A58,'PM10'!$A:$A,"ETHPM10")+SUMIFS('PM10'!K:K,'PM10'!$B:$B,$A58,'PM10'!$A:$A,"INDPM10")+SUMIFS('PM10'!K:K,'PM10'!$B:$B,$A58,'PM10'!$A:$A,"REFPM10")+SUMIFS('PM10'!K:K,'PM10'!$B:$B,$A58,'PM10'!$A:$A,"RESPM10")+SUMIFS('PM10'!K:K,'PM10'!$B:$B,$A58,'PM10'!$A:$A,"RSSPM10")+SUMIFS('PM10'!K:K,'PM10'!$B:$B,$A58,'PM10'!$A:$A,"TRNPM10")</f>
        <v>1627.153635134232</v>
      </c>
      <c r="K58" s="15">
        <f>SUMIFS('PM10'!L:L,'PM10'!$B:$B,$A58,'PM10'!$A:$A,"BIOEPM10")+SUMIFS('PM10'!L:L,'PM10'!$B:$B,$A58,'PM10'!$A:$A,"COMPM10")+SUMIFS('PM10'!L:L,'PM10'!$B:$B,$A58,'PM10'!$A:$A,"ELCPM10")+SUMIFS('PM10'!L:L,'PM10'!$B:$B,$A58,'PM10'!$A:$A,"ETHPM10")+SUMIFS('PM10'!L:L,'PM10'!$B:$B,$A58,'PM10'!$A:$A,"INDPM10")+SUMIFS('PM10'!L:L,'PM10'!$B:$B,$A58,'PM10'!$A:$A,"REFPM10")+SUMIFS('PM10'!L:L,'PM10'!$B:$B,$A58,'PM10'!$A:$A,"RESPM10")+SUMIFS('PM10'!L:L,'PM10'!$B:$B,$A58,'PM10'!$A:$A,"RSSPM10")+SUMIFS('PM10'!L:L,'PM10'!$B:$B,$A58,'PM10'!$A:$A,"TRNPM10")</f>
        <v>1372.3469753841309</v>
      </c>
    </row>
    <row r="59" spans="1:11" x14ac:dyDescent="0.25">
      <c r="A59" s="2" t="s">
        <v>189</v>
      </c>
      <c r="B59" s="15">
        <f>SUMIFS('PM10'!C:C,'PM10'!$B:$B,$A59,'PM10'!$A:$A,"BIOEPM10")+SUMIFS('PM10'!C:C,'PM10'!$B:$B,$A59,'PM10'!$A:$A,"COMPM10")+SUMIFS('PM10'!C:C,'PM10'!$B:$B,$A59,'PM10'!$A:$A,"ELCPM10")+SUMIFS('PM10'!C:C,'PM10'!$B:$B,$A59,'PM10'!$A:$A,"ETHPM10")+SUMIFS('PM10'!C:C,'PM10'!$B:$B,$A59,'PM10'!$A:$A,"INDPM10")+SUMIFS('PM10'!C:C,'PM10'!$B:$B,$A59,'PM10'!$A:$A,"REFPM10")+SUMIFS('PM10'!C:C,'PM10'!$B:$B,$A59,'PM10'!$A:$A,"RESPM10")+SUMIFS('PM10'!C:C,'PM10'!$B:$B,$A59,'PM10'!$A:$A,"RSSPM10")+SUMIFS('PM10'!C:C,'PM10'!$B:$B,$A59,'PM10'!$A:$A,"TRNPM10")</f>
        <v>4494.3134039997276</v>
      </c>
      <c r="C59" s="15">
        <f>SUMIFS('PM10'!D:D,'PM10'!$B:$B,$A59,'PM10'!$A:$A,"BIOEPM10")+SUMIFS('PM10'!D:D,'PM10'!$B:$B,$A59,'PM10'!$A:$A,"COMPM10")+SUMIFS('PM10'!D:D,'PM10'!$B:$B,$A59,'PM10'!$A:$A,"ELCPM10")+SUMIFS('PM10'!D:D,'PM10'!$B:$B,$A59,'PM10'!$A:$A,"ETHPM10")+SUMIFS('PM10'!D:D,'PM10'!$B:$B,$A59,'PM10'!$A:$A,"INDPM10")+SUMIFS('PM10'!D:D,'PM10'!$B:$B,$A59,'PM10'!$A:$A,"REFPM10")+SUMIFS('PM10'!D:D,'PM10'!$B:$B,$A59,'PM10'!$A:$A,"RESPM10")+SUMIFS('PM10'!D:D,'PM10'!$B:$B,$A59,'PM10'!$A:$A,"RSSPM10")+SUMIFS('PM10'!D:D,'PM10'!$B:$B,$A59,'PM10'!$A:$A,"TRNPM10")</f>
        <v>4295.3842992137761</v>
      </c>
      <c r="D59" s="15">
        <f>SUMIFS('PM10'!E:E,'PM10'!$B:$B,$A59,'PM10'!$A:$A,"BIOEPM10")+SUMIFS('PM10'!E:E,'PM10'!$B:$B,$A59,'PM10'!$A:$A,"COMPM10")+SUMIFS('PM10'!E:E,'PM10'!$B:$B,$A59,'PM10'!$A:$A,"ELCPM10")+SUMIFS('PM10'!E:E,'PM10'!$B:$B,$A59,'PM10'!$A:$A,"ETHPM10")+SUMIFS('PM10'!E:E,'PM10'!$B:$B,$A59,'PM10'!$A:$A,"INDPM10")+SUMIFS('PM10'!E:E,'PM10'!$B:$B,$A59,'PM10'!$A:$A,"REFPM10")+SUMIFS('PM10'!E:E,'PM10'!$B:$B,$A59,'PM10'!$A:$A,"RESPM10")+SUMIFS('PM10'!E:E,'PM10'!$B:$B,$A59,'PM10'!$A:$A,"RSSPM10")+SUMIFS('PM10'!E:E,'PM10'!$B:$B,$A59,'PM10'!$A:$A,"TRNPM10")</f>
        <v>3609.4891807089716</v>
      </c>
      <c r="E59" s="15">
        <f>SUMIFS('PM10'!F:F,'PM10'!$B:$B,$A59,'PM10'!$A:$A,"BIOEPM10")+SUMIFS('PM10'!F:F,'PM10'!$B:$B,$A59,'PM10'!$A:$A,"COMPM10")+SUMIFS('PM10'!F:F,'PM10'!$B:$B,$A59,'PM10'!$A:$A,"ELCPM10")+SUMIFS('PM10'!F:F,'PM10'!$B:$B,$A59,'PM10'!$A:$A,"ETHPM10")+SUMIFS('PM10'!F:F,'PM10'!$B:$B,$A59,'PM10'!$A:$A,"INDPM10")+SUMIFS('PM10'!F:F,'PM10'!$B:$B,$A59,'PM10'!$A:$A,"REFPM10")+SUMIFS('PM10'!F:F,'PM10'!$B:$B,$A59,'PM10'!$A:$A,"RESPM10")+SUMIFS('PM10'!F:F,'PM10'!$B:$B,$A59,'PM10'!$A:$A,"RSSPM10")+SUMIFS('PM10'!F:F,'PM10'!$B:$B,$A59,'PM10'!$A:$A,"TRNPM10")</f>
        <v>2846.6379781009605</v>
      </c>
      <c r="F59" s="15">
        <f>SUMIFS('PM10'!G:G,'PM10'!$B:$B,$A59,'PM10'!$A:$A,"BIOEPM10")+SUMIFS('PM10'!G:G,'PM10'!$B:$B,$A59,'PM10'!$A:$A,"COMPM10")+SUMIFS('PM10'!G:G,'PM10'!$B:$B,$A59,'PM10'!$A:$A,"ELCPM10")+SUMIFS('PM10'!G:G,'PM10'!$B:$B,$A59,'PM10'!$A:$A,"ETHPM10")+SUMIFS('PM10'!G:G,'PM10'!$B:$B,$A59,'PM10'!$A:$A,"INDPM10")+SUMIFS('PM10'!G:G,'PM10'!$B:$B,$A59,'PM10'!$A:$A,"REFPM10")+SUMIFS('PM10'!G:G,'PM10'!$B:$B,$A59,'PM10'!$A:$A,"RESPM10")+SUMIFS('PM10'!G:G,'PM10'!$B:$B,$A59,'PM10'!$A:$A,"RSSPM10")+SUMIFS('PM10'!G:G,'PM10'!$B:$B,$A59,'PM10'!$A:$A,"TRNPM10")</f>
        <v>1814.5986880137086</v>
      </c>
      <c r="G59" s="15">
        <f>SUMIFS('PM10'!H:H,'PM10'!$B:$B,$A59,'PM10'!$A:$A,"BIOEPM10")+SUMIFS('PM10'!H:H,'PM10'!$B:$B,$A59,'PM10'!$A:$A,"COMPM10")+SUMIFS('PM10'!H:H,'PM10'!$B:$B,$A59,'PM10'!$A:$A,"ELCPM10")+SUMIFS('PM10'!H:H,'PM10'!$B:$B,$A59,'PM10'!$A:$A,"ETHPM10")+SUMIFS('PM10'!H:H,'PM10'!$B:$B,$A59,'PM10'!$A:$A,"INDPM10")+SUMIFS('PM10'!H:H,'PM10'!$B:$B,$A59,'PM10'!$A:$A,"REFPM10")+SUMIFS('PM10'!H:H,'PM10'!$B:$B,$A59,'PM10'!$A:$A,"RESPM10")+SUMIFS('PM10'!H:H,'PM10'!$B:$B,$A59,'PM10'!$A:$A,"RSSPM10")+SUMIFS('PM10'!H:H,'PM10'!$B:$B,$A59,'PM10'!$A:$A,"TRNPM10")</f>
        <v>1583.3696079118079</v>
      </c>
      <c r="H59" s="15">
        <f>SUMIFS('PM10'!I:I,'PM10'!$B:$B,$A59,'PM10'!$A:$A,"BIOEPM10")+SUMIFS('PM10'!I:I,'PM10'!$B:$B,$A59,'PM10'!$A:$A,"COMPM10")+SUMIFS('PM10'!I:I,'PM10'!$B:$B,$A59,'PM10'!$A:$A,"ELCPM10")+SUMIFS('PM10'!I:I,'PM10'!$B:$B,$A59,'PM10'!$A:$A,"ETHPM10")+SUMIFS('PM10'!I:I,'PM10'!$B:$B,$A59,'PM10'!$A:$A,"INDPM10")+SUMIFS('PM10'!I:I,'PM10'!$B:$B,$A59,'PM10'!$A:$A,"REFPM10")+SUMIFS('PM10'!I:I,'PM10'!$B:$B,$A59,'PM10'!$A:$A,"RESPM10")+SUMIFS('PM10'!I:I,'PM10'!$B:$B,$A59,'PM10'!$A:$A,"RSSPM10")+SUMIFS('PM10'!I:I,'PM10'!$B:$B,$A59,'PM10'!$A:$A,"TRNPM10")</f>
        <v>1568.1710423627992</v>
      </c>
      <c r="I59" s="15">
        <f>SUMIFS('PM10'!J:J,'PM10'!$B:$B,$A59,'PM10'!$A:$A,"BIOEPM10")+SUMIFS('PM10'!J:J,'PM10'!$B:$B,$A59,'PM10'!$A:$A,"COMPM10")+SUMIFS('PM10'!J:J,'PM10'!$B:$B,$A59,'PM10'!$A:$A,"ELCPM10")+SUMIFS('PM10'!J:J,'PM10'!$B:$B,$A59,'PM10'!$A:$A,"ETHPM10")+SUMIFS('PM10'!J:J,'PM10'!$B:$B,$A59,'PM10'!$A:$A,"INDPM10")+SUMIFS('PM10'!J:J,'PM10'!$B:$B,$A59,'PM10'!$A:$A,"REFPM10")+SUMIFS('PM10'!J:J,'PM10'!$B:$B,$A59,'PM10'!$A:$A,"RESPM10")+SUMIFS('PM10'!J:J,'PM10'!$B:$B,$A59,'PM10'!$A:$A,"RSSPM10")+SUMIFS('PM10'!J:J,'PM10'!$B:$B,$A59,'PM10'!$A:$A,"TRNPM10")</f>
        <v>1676.6048931947219</v>
      </c>
      <c r="J59" s="15">
        <f>SUMIFS('PM10'!K:K,'PM10'!$B:$B,$A59,'PM10'!$A:$A,"BIOEPM10")+SUMIFS('PM10'!K:K,'PM10'!$B:$B,$A59,'PM10'!$A:$A,"COMPM10")+SUMIFS('PM10'!K:K,'PM10'!$B:$B,$A59,'PM10'!$A:$A,"ELCPM10")+SUMIFS('PM10'!K:K,'PM10'!$B:$B,$A59,'PM10'!$A:$A,"ETHPM10")+SUMIFS('PM10'!K:K,'PM10'!$B:$B,$A59,'PM10'!$A:$A,"INDPM10")+SUMIFS('PM10'!K:K,'PM10'!$B:$B,$A59,'PM10'!$A:$A,"REFPM10")+SUMIFS('PM10'!K:K,'PM10'!$B:$B,$A59,'PM10'!$A:$A,"RESPM10")+SUMIFS('PM10'!K:K,'PM10'!$B:$B,$A59,'PM10'!$A:$A,"RSSPM10")+SUMIFS('PM10'!K:K,'PM10'!$B:$B,$A59,'PM10'!$A:$A,"TRNPM10")</f>
        <v>1627.1536351342547</v>
      </c>
      <c r="K59" s="15">
        <f>SUMIFS('PM10'!L:L,'PM10'!$B:$B,$A59,'PM10'!$A:$A,"BIOEPM10")+SUMIFS('PM10'!L:L,'PM10'!$B:$B,$A59,'PM10'!$A:$A,"COMPM10")+SUMIFS('PM10'!L:L,'PM10'!$B:$B,$A59,'PM10'!$A:$A,"ELCPM10")+SUMIFS('PM10'!L:L,'PM10'!$B:$B,$A59,'PM10'!$A:$A,"ETHPM10")+SUMIFS('PM10'!L:L,'PM10'!$B:$B,$A59,'PM10'!$A:$A,"INDPM10")+SUMIFS('PM10'!L:L,'PM10'!$B:$B,$A59,'PM10'!$A:$A,"REFPM10")+SUMIFS('PM10'!L:L,'PM10'!$B:$B,$A59,'PM10'!$A:$A,"RESPM10")+SUMIFS('PM10'!L:L,'PM10'!$B:$B,$A59,'PM10'!$A:$A,"RSSPM10")+SUMIFS('PM10'!L:L,'PM10'!$B:$B,$A59,'PM10'!$A:$A,"TRNPM10")</f>
        <v>1372.3469753840793</v>
      </c>
    </row>
    <row r="60" spans="1:11" x14ac:dyDescent="0.25">
      <c r="A60" s="2" t="s">
        <v>190</v>
      </c>
      <c r="B60" s="15">
        <f>SUMIFS('PM10'!C:C,'PM10'!$B:$B,$A60,'PM10'!$A:$A,"BIOEPM10")+SUMIFS('PM10'!C:C,'PM10'!$B:$B,$A60,'PM10'!$A:$A,"COMPM10")+SUMIFS('PM10'!C:C,'PM10'!$B:$B,$A60,'PM10'!$A:$A,"ELCPM10")+SUMIFS('PM10'!C:C,'PM10'!$B:$B,$A60,'PM10'!$A:$A,"ETHPM10")+SUMIFS('PM10'!C:C,'PM10'!$B:$B,$A60,'PM10'!$A:$A,"INDPM10")+SUMIFS('PM10'!C:C,'PM10'!$B:$B,$A60,'PM10'!$A:$A,"REFPM10")+SUMIFS('PM10'!C:C,'PM10'!$B:$B,$A60,'PM10'!$A:$A,"RESPM10")+SUMIFS('PM10'!C:C,'PM10'!$B:$B,$A60,'PM10'!$A:$A,"RSSPM10")+SUMIFS('PM10'!C:C,'PM10'!$B:$B,$A60,'PM10'!$A:$A,"TRNPM10")</f>
        <v>4494.3134039997276</v>
      </c>
      <c r="C60" s="15">
        <f>SUMIFS('PM10'!D:D,'PM10'!$B:$B,$A60,'PM10'!$A:$A,"BIOEPM10")+SUMIFS('PM10'!D:D,'PM10'!$B:$B,$A60,'PM10'!$A:$A,"COMPM10")+SUMIFS('PM10'!D:D,'PM10'!$B:$B,$A60,'PM10'!$A:$A,"ELCPM10")+SUMIFS('PM10'!D:D,'PM10'!$B:$B,$A60,'PM10'!$A:$A,"ETHPM10")+SUMIFS('PM10'!D:D,'PM10'!$B:$B,$A60,'PM10'!$A:$A,"INDPM10")+SUMIFS('PM10'!D:D,'PM10'!$B:$B,$A60,'PM10'!$A:$A,"REFPM10")+SUMIFS('PM10'!D:D,'PM10'!$B:$B,$A60,'PM10'!$A:$A,"RESPM10")+SUMIFS('PM10'!D:D,'PM10'!$B:$B,$A60,'PM10'!$A:$A,"RSSPM10")+SUMIFS('PM10'!D:D,'PM10'!$B:$B,$A60,'PM10'!$A:$A,"TRNPM10")</f>
        <v>4295.3842992137752</v>
      </c>
      <c r="D60" s="15">
        <f>SUMIFS('PM10'!E:E,'PM10'!$B:$B,$A60,'PM10'!$A:$A,"BIOEPM10")+SUMIFS('PM10'!E:E,'PM10'!$B:$B,$A60,'PM10'!$A:$A,"COMPM10")+SUMIFS('PM10'!E:E,'PM10'!$B:$B,$A60,'PM10'!$A:$A,"ELCPM10")+SUMIFS('PM10'!E:E,'PM10'!$B:$B,$A60,'PM10'!$A:$A,"ETHPM10")+SUMIFS('PM10'!E:E,'PM10'!$B:$B,$A60,'PM10'!$A:$A,"INDPM10")+SUMIFS('PM10'!E:E,'PM10'!$B:$B,$A60,'PM10'!$A:$A,"REFPM10")+SUMIFS('PM10'!E:E,'PM10'!$B:$B,$A60,'PM10'!$A:$A,"RESPM10")+SUMIFS('PM10'!E:E,'PM10'!$B:$B,$A60,'PM10'!$A:$A,"RSSPM10")+SUMIFS('PM10'!E:E,'PM10'!$B:$B,$A60,'PM10'!$A:$A,"TRNPM10")</f>
        <v>3609.3870526548876</v>
      </c>
      <c r="E60" s="15">
        <f>SUMIFS('PM10'!F:F,'PM10'!$B:$B,$A60,'PM10'!$A:$A,"BIOEPM10")+SUMIFS('PM10'!F:F,'PM10'!$B:$B,$A60,'PM10'!$A:$A,"COMPM10")+SUMIFS('PM10'!F:F,'PM10'!$B:$B,$A60,'PM10'!$A:$A,"ELCPM10")+SUMIFS('PM10'!F:F,'PM10'!$B:$B,$A60,'PM10'!$A:$A,"ETHPM10")+SUMIFS('PM10'!F:F,'PM10'!$B:$B,$A60,'PM10'!$A:$A,"INDPM10")+SUMIFS('PM10'!F:F,'PM10'!$B:$B,$A60,'PM10'!$A:$A,"REFPM10")+SUMIFS('PM10'!F:F,'PM10'!$B:$B,$A60,'PM10'!$A:$A,"RESPM10")+SUMIFS('PM10'!F:F,'PM10'!$B:$B,$A60,'PM10'!$A:$A,"RSSPM10")+SUMIFS('PM10'!F:F,'PM10'!$B:$B,$A60,'PM10'!$A:$A,"TRNPM10")</f>
        <v>2850.3669355221141</v>
      </c>
      <c r="F60" s="15">
        <f>SUMIFS('PM10'!G:G,'PM10'!$B:$B,$A60,'PM10'!$A:$A,"BIOEPM10")+SUMIFS('PM10'!G:G,'PM10'!$B:$B,$A60,'PM10'!$A:$A,"COMPM10")+SUMIFS('PM10'!G:G,'PM10'!$B:$B,$A60,'PM10'!$A:$A,"ELCPM10")+SUMIFS('PM10'!G:G,'PM10'!$B:$B,$A60,'PM10'!$A:$A,"ETHPM10")+SUMIFS('PM10'!G:G,'PM10'!$B:$B,$A60,'PM10'!$A:$A,"INDPM10")+SUMIFS('PM10'!G:G,'PM10'!$B:$B,$A60,'PM10'!$A:$A,"REFPM10")+SUMIFS('PM10'!G:G,'PM10'!$B:$B,$A60,'PM10'!$A:$A,"RESPM10")+SUMIFS('PM10'!G:G,'PM10'!$B:$B,$A60,'PM10'!$A:$A,"RSSPM10")+SUMIFS('PM10'!G:G,'PM10'!$B:$B,$A60,'PM10'!$A:$A,"TRNPM10")</f>
        <v>1814.5986880137291</v>
      </c>
      <c r="G60" s="15">
        <f>SUMIFS('PM10'!H:H,'PM10'!$B:$B,$A60,'PM10'!$A:$A,"BIOEPM10")+SUMIFS('PM10'!H:H,'PM10'!$B:$B,$A60,'PM10'!$A:$A,"COMPM10")+SUMIFS('PM10'!H:H,'PM10'!$B:$B,$A60,'PM10'!$A:$A,"ELCPM10")+SUMIFS('PM10'!H:H,'PM10'!$B:$B,$A60,'PM10'!$A:$A,"ETHPM10")+SUMIFS('PM10'!H:H,'PM10'!$B:$B,$A60,'PM10'!$A:$A,"INDPM10")+SUMIFS('PM10'!H:H,'PM10'!$B:$B,$A60,'PM10'!$A:$A,"REFPM10")+SUMIFS('PM10'!H:H,'PM10'!$B:$B,$A60,'PM10'!$A:$A,"RESPM10")+SUMIFS('PM10'!H:H,'PM10'!$B:$B,$A60,'PM10'!$A:$A,"RSSPM10")+SUMIFS('PM10'!H:H,'PM10'!$B:$B,$A60,'PM10'!$A:$A,"TRNPM10")</f>
        <v>1583.3696079118831</v>
      </c>
      <c r="H60" s="15">
        <f>SUMIFS('PM10'!I:I,'PM10'!$B:$B,$A60,'PM10'!$A:$A,"BIOEPM10")+SUMIFS('PM10'!I:I,'PM10'!$B:$B,$A60,'PM10'!$A:$A,"COMPM10")+SUMIFS('PM10'!I:I,'PM10'!$B:$B,$A60,'PM10'!$A:$A,"ELCPM10")+SUMIFS('PM10'!I:I,'PM10'!$B:$B,$A60,'PM10'!$A:$A,"ETHPM10")+SUMIFS('PM10'!I:I,'PM10'!$B:$B,$A60,'PM10'!$A:$A,"INDPM10")+SUMIFS('PM10'!I:I,'PM10'!$B:$B,$A60,'PM10'!$A:$A,"REFPM10")+SUMIFS('PM10'!I:I,'PM10'!$B:$B,$A60,'PM10'!$A:$A,"RESPM10")+SUMIFS('PM10'!I:I,'PM10'!$B:$B,$A60,'PM10'!$A:$A,"RSSPM10")+SUMIFS('PM10'!I:I,'PM10'!$B:$B,$A60,'PM10'!$A:$A,"TRNPM10")</f>
        <v>1565.6915431810671</v>
      </c>
      <c r="I60" s="15">
        <f>SUMIFS('PM10'!J:J,'PM10'!$B:$B,$A60,'PM10'!$A:$A,"BIOEPM10")+SUMIFS('PM10'!J:J,'PM10'!$B:$B,$A60,'PM10'!$A:$A,"COMPM10")+SUMIFS('PM10'!J:J,'PM10'!$B:$B,$A60,'PM10'!$A:$A,"ELCPM10")+SUMIFS('PM10'!J:J,'PM10'!$B:$B,$A60,'PM10'!$A:$A,"ETHPM10")+SUMIFS('PM10'!J:J,'PM10'!$B:$B,$A60,'PM10'!$A:$A,"INDPM10")+SUMIFS('PM10'!J:J,'PM10'!$B:$B,$A60,'PM10'!$A:$A,"REFPM10")+SUMIFS('PM10'!J:J,'PM10'!$B:$B,$A60,'PM10'!$A:$A,"RESPM10")+SUMIFS('PM10'!J:J,'PM10'!$B:$B,$A60,'PM10'!$A:$A,"RSSPM10")+SUMIFS('PM10'!J:J,'PM10'!$B:$B,$A60,'PM10'!$A:$A,"TRNPM10")</f>
        <v>1674.1253940128663</v>
      </c>
      <c r="J60" s="15">
        <f>SUMIFS('PM10'!K:K,'PM10'!$B:$B,$A60,'PM10'!$A:$A,"BIOEPM10")+SUMIFS('PM10'!K:K,'PM10'!$B:$B,$A60,'PM10'!$A:$A,"COMPM10")+SUMIFS('PM10'!K:K,'PM10'!$B:$B,$A60,'PM10'!$A:$A,"ELCPM10")+SUMIFS('PM10'!K:K,'PM10'!$B:$B,$A60,'PM10'!$A:$A,"ETHPM10")+SUMIFS('PM10'!K:K,'PM10'!$B:$B,$A60,'PM10'!$A:$A,"INDPM10")+SUMIFS('PM10'!K:K,'PM10'!$B:$B,$A60,'PM10'!$A:$A,"REFPM10")+SUMIFS('PM10'!K:K,'PM10'!$B:$B,$A60,'PM10'!$A:$A,"RESPM10")+SUMIFS('PM10'!K:K,'PM10'!$B:$B,$A60,'PM10'!$A:$A,"RSSPM10")+SUMIFS('PM10'!K:K,'PM10'!$B:$B,$A60,'PM10'!$A:$A,"TRNPM10")</f>
        <v>1624.6741359525377</v>
      </c>
      <c r="K60" s="15">
        <f>SUMIFS('PM10'!L:L,'PM10'!$B:$B,$A60,'PM10'!$A:$A,"BIOEPM10")+SUMIFS('PM10'!L:L,'PM10'!$B:$B,$A60,'PM10'!$A:$A,"COMPM10")+SUMIFS('PM10'!L:L,'PM10'!$B:$B,$A60,'PM10'!$A:$A,"ELCPM10")+SUMIFS('PM10'!L:L,'PM10'!$B:$B,$A60,'PM10'!$A:$A,"ETHPM10")+SUMIFS('PM10'!L:L,'PM10'!$B:$B,$A60,'PM10'!$A:$A,"INDPM10")+SUMIFS('PM10'!L:L,'PM10'!$B:$B,$A60,'PM10'!$A:$A,"REFPM10")+SUMIFS('PM10'!L:L,'PM10'!$B:$B,$A60,'PM10'!$A:$A,"RESPM10")+SUMIFS('PM10'!L:L,'PM10'!$B:$B,$A60,'PM10'!$A:$A,"RSSPM10")+SUMIFS('PM10'!L:L,'PM10'!$B:$B,$A60,'PM10'!$A:$A,"TRNPM10")</f>
        <v>1372.3469753293004</v>
      </c>
    </row>
    <row r="61" spans="1:11" x14ac:dyDescent="0.25">
      <c r="A61" s="2" t="s">
        <v>191</v>
      </c>
      <c r="B61" s="15">
        <f>SUMIFS('PM10'!C:C,'PM10'!$B:$B,$A61,'PM10'!$A:$A,"BIOEPM10")+SUMIFS('PM10'!C:C,'PM10'!$B:$B,$A61,'PM10'!$A:$A,"COMPM10")+SUMIFS('PM10'!C:C,'PM10'!$B:$B,$A61,'PM10'!$A:$A,"ELCPM10")+SUMIFS('PM10'!C:C,'PM10'!$B:$B,$A61,'PM10'!$A:$A,"ETHPM10")+SUMIFS('PM10'!C:C,'PM10'!$B:$B,$A61,'PM10'!$A:$A,"INDPM10")+SUMIFS('PM10'!C:C,'PM10'!$B:$B,$A61,'PM10'!$A:$A,"REFPM10")+SUMIFS('PM10'!C:C,'PM10'!$B:$B,$A61,'PM10'!$A:$A,"RESPM10")+SUMIFS('PM10'!C:C,'PM10'!$B:$B,$A61,'PM10'!$A:$A,"RSSPM10")+SUMIFS('PM10'!C:C,'PM10'!$B:$B,$A61,'PM10'!$A:$A,"TRNPM10")</f>
        <v>4494.2517633876596</v>
      </c>
      <c r="C61" s="15">
        <f>SUMIFS('PM10'!D:D,'PM10'!$B:$B,$A61,'PM10'!$A:$A,"BIOEPM10")+SUMIFS('PM10'!D:D,'PM10'!$B:$B,$A61,'PM10'!$A:$A,"COMPM10")+SUMIFS('PM10'!D:D,'PM10'!$B:$B,$A61,'PM10'!$A:$A,"ELCPM10")+SUMIFS('PM10'!D:D,'PM10'!$B:$B,$A61,'PM10'!$A:$A,"ETHPM10")+SUMIFS('PM10'!D:D,'PM10'!$B:$B,$A61,'PM10'!$A:$A,"INDPM10")+SUMIFS('PM10'!D:D,'PM10'!$B:$B,$A61,'PM10'!$A:$A,"REFPM10")+SUMIFS('PM10'!D:D,'PM10'!$B:$B,$A61,'PM10'!$A:$A,"RESPM10")+SUMIFS('PM10'!D:D,'PM10'!$B:$B,$A61,'PM10'!$A:$A,"RSSPM10")+SUMIFS('PM10'!D:D,'PM10'!$B:$B,$A61,'PM10'!$A:$A,"TRNPM10")</f>
        <v>4295.3699515441886</v>
      </c>
      <c r="D61" s="15">
        <f>SUMIFS('PM10'!E:E,'PM10'!$B:$B,$A61,'PM10'!$A:$A,"BIOEPM10")+SUMIFS('PM10'!E:E,'PM10'!$B:$B,$A61,'PM10'!$A:$A,"COMPM10")+SUMIFS('PM10'!E:E,'PM10'!$B:$B,$A61,'PM10'!$A:$A,"ELCPM10")+SUMIFS('PM10'!E:E,'PM10'!$B:$B,$A61,'PM10'!$A:$A,"ETHPM10")+SUMIFS('PM10'!E:E,'PM10'!$B:$B,$A61,'PM10'!$A:$A,"INDPM10")+SUMIFS('PM10'!E:E,'PM10'!$B:$B,$A61,'PM10'!$A:$A,"REFPM10")+SUMIFS('PM10'!E:E,'PM10'!$B:$B,$A61,'PM10'!$A:$A,"RESPM10")+SUMIFS('PM10'!E:E,'PM10'!$B:$B,$A61,'PM10'!$A:$A,"RSSPM10")+SUMIFS('PM10'!E:E,'PM10'!$B:$B,$A61,'PM10'!$A:$A,"TRNPM10")</f>
        <v>3609.5066193448729</v>
      </c>
      <c r="E61" s="15">
        <f>SUMIFS('PM10'!F:F,'PM10'!$B:$B,$A61,'PM10'!$A:$A,"BIOEPM10")+SUMIFS('PM10'!F:F,'PM10'!$B:$B,$A61,'PM10'!$A:$A,"COMPM10")+SUMIFS('PM10'!F:F,'PM10'!$B:$B,$A61,'PM10'!$A:$A,"ELCPM10")+SUMIFS('PM10'!F:F,'PM10'!$B:$B,$A61,'PM10'!$A:$A,"ETHPM10")+SUMIFS('PM10'!F:F,'PM10'!$B:$B,$A61,'PM10'!$A:$A,"INDPM10")+SUMIFS('PM10'!F:F,'PM10'!$B:$B,$A61,'PM10'!$A:$A,"REFPM10")+SUMIFS('PM10'!F:F,'PM10'!$B:$B,$A61,'PM10'!$A:$A,"RESPM10")+SUMIFS('PM10'!F:F,'PM10'!$B:$B,$A61,'PM10'!$A:$A,"RSSPM10")+SUMIFS('PM10'!F:F,'PM10'!$B:$B,$A61,'PM10'!$A:$A,"TRNPM10")</f>
        <v>2849.9179656994356</v>
      </c>
      <c r="F61" s="15">
        <f>SUMIFS('PM10'!G:G,'PM10'!$B:$B,$A61,'PM10'!$A:$A,"BIOEPM10")+SUMIFS('PM10'!G:G,'PM10'!$B:$B,$A61,'PM10'!$A:$A,"COMPM10")+SUMIFS('PM10'!G:G,'PM10'!$B:$B,$A61,'PM10'!$A:$A,"ELCPM10")+SUMIFS('PM10'!G:G,'PM10'!$B:$B,$A61,'PM10'!$A:$A,"ETHPM10")+SUMIFS('PM10'!G:G,'PM10'!$B:$B,$A61,'PM10'!$A:$A,"INDPM10")+SUMIFS('PM10'!G:G,'PM10'!$B:$B,$A61,'PM10'!$A:$A,"REFPM10")+SUMIFS('PM10'!G:G,'PM10'!$B:$B,$A61,'PM10'!$A:$A,"RESPM10")+SUMIFS('PM10'!G:G,'PM10'!$B:$B,$A61,'PM10'!$A:$A,"RSSPM10")+SUMIFS('PM10'!G:G,'PM10'!$B:$B,$A61,'PM10'!$A:$A,"TRNPM10")</f>
        <v>1818.6404359393505</v>
      </c>
      <c r="G61" s="15">
        <f>SUMIFS('PM10'!H:H,'PM10'!$B:$B,$A61,'PM10'!$A:$A,"BIOEPM10")+SUMIFS('PM10'!H:H,'PM10'!$B:$B,$A61,'PM10'!$A:$A,"COMPM10")+SUMIFS('PM10'!H:H,'PM10'!$B:$B,$A61,'PM10'!$A:$A,"ELCPM10")+SUMIFS('PM10'!H:H,'PM10'!$B:$B,$A61,'PM10'!$A:$A,"ETHPM10")+SUMIFS('PM10'!H:H,'PM10'!$B:$B,$A61,'PM10'!$A:$A,"INDPM10")+SUMIFS('PM10'!H:H,'PM10'!$B:$B,$A61,'PM10'!$A:$A,"REFPM10")+SUMIFS('PM10'!H:H,'PM10'!$B:$B,$A61,'PM10'!$A:$A,"RESPM10")+SUMIFS('PM10'!H:H,'PM10'!$B:$B,$A61,'PM10'!$A:$A,"RSSPM10")+SUMIFS('PM10'!H:H,'PM10'!$B:$B,$A61,'PM10'!$A:$A,"TRNPM10")</f>
        <v>1585.9094425507965</v>
      </c>
      <c r="H61" s="15">
        <f>SUMIFS('PM10'!I:I,'PM10'!$B:$B,$A61,'PM10'!$A:$A,"BIOEPM10")+SUMIFS('PM10'!I:I,'PM10'!$B:$B,$A61,'PM10'!$A:$A,"COMPM10")+SUMIFS('PM10'!I:I,'PM10'!$B:$B,$A61,'PM10'!$A:$A,"ELCPM10")+SUMIFS('PM10'!I:I,'PM10'!$B:$B,$A61,'PM10'!$A:$A,"ETHPM10")+SUMIFS('PM10'!I:I,'PM10'!$B:$B,$A61,'PM10'!$A:$A,"INDPM10")+SUMIFS('PM10'!I:I,'PM10'!$B:$B,$A61,'PM10'!$A:$A,"REFPM10")+SUMIFS('PM10'!I:I,'PM10'!$B:$B,$A61,'PM10'!$A:$A,"RESPM10")+SUMIFS('PM10'!I:I,'PM10'!$B:$B,$A61,'PM10'!$A:$A,"RSSPM10")+SUMIFS('PM10'!I:I,'PM10'!$B:$B,$A61,'PM10'!$A:$A,"TRNPM10")</f>
        <v>1575.3473892439129</v>
      </c>
      <c r="I61" s="15">
        <f>SUMIFS('PM10'!J:J,'PM10'!$B:$B,$A61,'PM10'!$A:$A,"BIOEPM10")+SUMIFS('PM10'!J:J,'PM10'!$B:$B,$A61,'PM10'!$A:$A,"COMPM10")+SUMIFS('PM10'!J:J,'PM10'!$B:$B,$A61,'PM10'!$A:$A,"ELCPM10")+SUMIFS('PM10'!J:J,'PM10'!$B:$B,$A61,'PM10'!$A:$A,"ETHPM10")+SUMIFS('PM10'!J:J,'PM10'!$B:$B,$A61,'PM10'!$A:$A,"INDPM10")+SUMIFS('PM10'!J:J,'PM10'!$B:$B,$A61,'PM10'!$A:$A,"REFPM10")+SUMIFS('PM10'!J:J,'PM10'!$B:$B,$A61,'PM10'!$A:$A,"RESPM10")+SUMIFS('PM10'!J:J,'PM10'!$B:$B,$A61,'PM10'!$A:$A,"RSSPM10")+SUMIFS('PM10'!J:J,'PM10'!$B:$B,$A61,'PM10'!$A:$A,"TRNPM10")</f>
        <v>1677.9615899839066</v>
      </c>
      <c r="J61" s="15">
        <f>SUMIFS('PM10'!K:K,'PM10'!$B:$B,$A61,'PM10'!$A:$A,"BIOEPM10")+SUMIFS('PM10'!K:K,'PM10'!$B:$B,$A61,'PM10'!$A:$A,"COMPM10")+SUMIFS('PM10'!K:K,'PM10'!$B:$B,$A61,'PM10'!$A:$A,"ELCPM10")+SUMIFS('PM10'!K:K,'PM10'!$B:$B,$A61,'PM10'!$A:$A,"ETHPM10")+SUMIFS('PM10'!K:K,'PM10'!$B:$B,$A61,'PM10'!$A:$A,"INDPM10")+SUMIFS('PM10'!K:K,'PM10'!$B:$B,$A61,'PM10'!$A:$A,"REFPM10")+SUMIFS('PM10'!K:K,'PM10'!$B:$B,$A61,'PM10'!$A:$A,"RESPM10")+SUMIFS('PM10'!K:K,'PM10'!$B:$B,$A61,'PM10'!$A:$A,"RSSPM10")+SUMIFS('PM10'!K:K,'PM10'!$B:$B,$A61,'PM10'!$A:$A,"TRNPM10")</f>
        <v>1632.287213231222</v>
      </c>
      <c r="K61" s="15">
        <f>SUMIFS('PM10'!L:L,'PM10'!$B:$B,$A61,'PM10'!$A:$A,"BIOEPM10")+SUMIFS('PM10'!L:L,'PM10'!$B:$B,$A61,'PM10'!$A:$A,"COMPM10")+SUMIFS('PM10'!L:L,'PM10'!$B:$B,$A61,'PM10'!$A:$A,"ELCPM10")+SUMIFS('PM10'!L:L,'PM10'!$B:$B,$A61,'PM10'!$A:$A,"ETHPM10")+SUMIFS('PM10'!L:L,'PM10'!$B:$B,$A61,'PM10'!$A:$A,"INDPM10")+SUMIFS('PM10'!L:L,'PM10'!$B:$B,$A61,'PM10'!$A:$A,"REFPM10")+SUMIFS('PM10'!L:L,'PM10'!$B:$B,$A61,'PM10'!$A:$A,"RESPM10")+SUMIFS('PM10'!L:L,'PM10'!$B:$B,$A61,'PM10'!$A:$A,"RSSPM10")+SUMIFS('PM10'!L:L,'PM10'!$B:$B,$A61,'PM10'!$A:$A,"TRNPM10")</f>
        <v>1424.5745368508469</v>
      </c>
    </row>
    <row r="62" spans="1:11" x14ac:dyDescent="0.25">
      <c r="A62" s="2" t="s">
        <v>192</v>
      </c>
      <c r="B62" s="15">
        <f>SUMIFS('PM10'!C:C,'PM10'!$B:$B,$A62,'PM10'!$A:$A,"BIOEPM10")+SUMIFS('PM10'!C:C,'PM10'!$B:$B,$A62,'PM10'!$A:$A,"COMPM10")+SUMIFS('PM10'!C:C,'PM10'!$B:$B,$A62,'PM10'!$A:$A,"ELCPM10")+SUMIFS('PM10'!C:C,'PM10'!$B:$B,$A62,'PM10'!$A:$A,"ETHPM10")+SUMIFS('PM10'!C:C,'PM10'!$B:$B,$A62,'PM10'!$A:$A,"INDPM10")+SUMIFS('PM10'!C:C,'PM10'!$B:$B,$A62,'PM10'!$A:$A,"REFPM10")+SUMIFS('PM10'!C:C,'PM10'!$B:$B,$A62,'PM10'!$A:$A,"RESPM10")+SUMIFS('PM10'!C:C,'PM10'!$B:$B,$A62,'PM10'!$A:$A,"RSSPM10")+SUMIFS('PM10'!C:C,'PM10'!$B:$B,$A62,'PM10'!$A:$A,"TRNPM10")</f>
        <v>4494.2517633876596</v>
      </c>
      <c r="C62" s="15">
        <f>SUMIFS('PM10'!D:D,'PM10'!$B:$B,$A62,'PM10'!$A:$A,"BIOEPM10")+SUMIFS('PM10'!D:D,'PM10'!$B:$B,$A62,'PM10'!$A:$A,"COMPM10")+SUMIFS('PM10'!D:D,'PM10'!$B:$B,$A62,'PM10'!$A:$A,"ELCPM10")+SUMIFS('PM10'!D:D,'PM10'!$B:$B,$A62,'PM10'!$A:$A,"ETHPM10")+SUMIFS('PM10'!D:D,'PM10'!$B:$B,$A62,'PM10'!$A:$A,"INDPM10")+SUMIFS('PM10'!D:D,'PM10'!$B:$B,$A62,'PM10'!$A:$A,"REFPM10")+SUMIFS('PM10'!D:D,'PM10'!$B:$B,$A62,'PM10'!$A:$A,"RESPM10")+SUMIFS('PM10'!D:D,'PM10'!$B:$B,$A62,'PM10'!$A:$A,"RSSPM10")+SUMIFS('PM10'!D:D,'PM10'!$B:$B,$A62,'PM10'!$A:$A,"TRNPM10")</f>
        <v>4295.3699515442377</v>
      </c>
      <c r="D62" s="15">
        <f>SUMIFS('PM10'!E:E,'PM10'!$B:$B,$A62,'PM10'!$A:$A,"BIOEPM10")+SUMIFS('PM10'!E:E,'PM10'!$B:$B,$A62,'PM10'!$A:$A,"COMPM10")+SUMIFS('PM10'!E:E,'PM10'!$B:$B,$A62,'PM10'!$A:$A,"ELCPM10")+SUMIFS('PM10'!E:E,'PM10'!$B:$B,$A62,'PM10'!$A:$A,"ETHPM10")+SUMIFS('PM10'!E:E,'PM10'!$B:$B,$A62,'PM10'!$A:$A,"INDPM10")+SUMIFS('PM10'!E:E,'PM10'!$B:$B,$A62,'PM10'!$A:$A,"REFPM10")+SUMIFS('PM10'!E:E,'PM10'!$B:$B,$A62,'PM10'!$A:$A,"RESPM10")+SUMIFS('PM10'!E:E,'PM10'!$B:$B,$A62,'PM10'!$A:$A,"RSSPM10")+SUMIFS('PM10'!E:E,'PM10'!$B:$B,$A62,'PM10'!$A:$A,"TRNPM10")</f>
        <v>3609.4021072727019</v>
      </c>
      <c r="E62" s="15">
        <f>SUMIFS('PM10'!F:F,'PM10'!$B:$B,$A62,'PM10'!$A:$A,"BIOEPM10")+SUMIFS('PM10'!F:F,'PM10'!$B:$B,$A62,'PM10'!$A:$A,"COMPM10")+SUMIFS('PM10'!F:F,'PM10'!$B:$B,$A62,'PM10'!$A:$A,"ELCPM10")+SUMIFS('PM10'!F:F,'PM10'!$B:$B,$A62,'PM10'!$A:$A,"ETHPM10")+SUMIFS('PM10'!F:F,'PM10'!$B:$B,$A62,'PM10'!$A:$A,"INDPM10")+SUMIFS('PM10'!F:F,'PM10'!$B:$B,$A62,'PM10'!$A:$A,"REFPM10")+SUMIFS('PM10'!F:F,'PM10'!$B:$B,$A62,'PM10'!$A:$A,"RESPM10")+SUMIFS('PM10'!F:F,'PM10'!$B:$B,$A62,'PM10'!$A:$A,"RSSPM10")+SUMIFS('PM10'!F:F,'PM10'!$B:$B,$A62,'PM10'!$A:$A,"TRNPM10")</f>
        <v>2848.8324144651147</v>
      </c>
      <c r="F62" s="15">
        <f>SUMIFS('PM10'!G:G,'PM10'!$B:$B,$A62,'PM10'!$A:$A,"BIOEPM10")+SUMIFS('PM10'!G:G,'PM10'!$B:$B,$A62,'PM10'!$A:$A,"COMPM10")+SUMIFS('PM10'!G:G,'PM10'!$B:$B,$A62,'PM10'!$A:$A,"ELCPM10")+SUMIFS('PM10'!G:G,'PM10'!$B:$B,$A62,'PM10'!$A:$A,"ETHPM10")+SUMIFS('PM10'!G:G,'PM10'!$B:$B,$A62,'PM10'!$A:$A,"INDPM10")+SUMIFS('PM10'!G:G,'PM10'!$B:$B,$A62,'PM10'!$A:$A,"REFPM10")+SUMIFS('PM10'!G:G,'PM10'!$B:$B,$A62,'PM10'!$A:$A,"RESPM10")+SUMIFS('PM10'!G:G,'PM10'!$B:$B,$A62,'PM10'!$A:$A,"RSSPM10")+SUMIFS('PM10'!G:G,'PM10'!$B:$B,$A62,'PM10'!$A:$A,"TRNPM10")</f>
        <v>1818.6380519218044</v>
      </c>
      <c r="G62" s="15">
        <f>SUMIFS('PM10'!H:H,'PM10'!$B:$B,$A62,'PM10'!$A:$A,"BIOEPM10")+SUMIFS('PM10'!H:H,'PM10'!$B:$B,$A62,'PM10'!$A:$A,"COMPM10")+SUMIFS('PM10'!H:H,'PM10'!$B:$B,$A62,'PM10'!$A:$A,"ELCPM10")+SUMIFS('PM10'!H:H,'PM10'!$B:$B,$A62,'PM10'!$A:$A,"ETHPM10")+SUMIFS('PM10'!H:H,'PM10'!$B:$B,$A62,'PM10'!$A:$A,"INDPM10")+SUMIFS('PM10'!H:H,'PM10'!$B:$B,$A62,'PM10'!$A:$A,"REFPM10")+SUMIFS('PM10'!H:H,'PM10'!$B:$B,$A62,'PM10'!$A:$A,"RESPM10")+SUMIFS('PM10'!H:H,'PM10'!$B:$B,$A62,'PM10'!$A:$A,"RSSPM10")+SUMIFS('PM10'!H:H,'PM10'!$B:$B,$A62,'PM10'!$A:$A,"TRNPM10")</f>
        <v>1588.361178669109</v>
      </c>
      <c r="H62" s="15">
        <f>SUMIFS('PM10'!I:I,'PM10'!$B:$B,$A62,'PM10'!$A:$A,"BIOEPM10")+SUMIFS('PM10'!I:I,'PM10'!$B:$B,$A62,'PM10'!$A:$A,"COMPM10")+SUMIFS('PM10'!I:I,'PM10'!$B:$B,$A62,'PM10'!$A:$A,"ELCPM10")+SUMIFS('PM10'!I:I,'PM10'!$B:$B,$A62,'PM10'!$A:$A,"ETHPM10")+SUMIFS('PM10'!I:I,'PM10'!$B:$B,$A62,'PM10'!$A:$A,"INDPM10")+SUMIFS('PM10'!I:I,'PM10'!$B:$B,$A62,'PM10'!$A:$A,"REFPM10")+SUMIFS('PM10'!I:I,'PM10'!$B:$B,$A62,'PM10'!$A:$A,"RESPM10")+SUMIFS('PM10'!I:I,'PM10'!$B:$B,$A62,'PM10'!$A:$A,"RSSPM10")+SUMIFS('PM10'!I:I,'PM10'!$B:$B,$A62,'PM10'!$A:$A,"TRNPM10")</f>
        <v>1576.3271164832854</v>
      </c>
      <c r="I62" s="15">
        <f>SUMIFS('PM10'!J:J,'PM10'!$B:$B,$A62,'PM10'!$A:$A,"BIOEPM10")+SUMIFS('PM10'!J:J,'PM10'!$B:$B,$A62,'PM10'!$A:$A,"COMPM10")+SUMIFS('PM10'!J:J,'PM10'!$B:$B,$A62,'PM10'!$A:$A,"ELCPM10")+SUMIFS('PM10'!J:J,'PM10'!$B:$B,$A62,'PM10'!$A:$A,"ETHPM10")+SUMIFS('PM10'!J:J,'PM10'!$B:$B,$A62,'PM10'!$A:$A,"INDPM10")+SUMIFS('PM10'!J:J,'PM10'!$B:$B,$A62,'PM10'!$A:$A,"REFPM10")+SUMIFS('PM10'!J:J,'PM10'!$B:$B,$A62,'PM10'!$A:$A,"RESPM10")+SUMIFS('PM10'!J:J,'PM10'!$B:$B,$A62,'PM10'!$A:$A,"RSSPM10")+SUMIFS('PM10'!J:J,'PM10'!$B:$B,$A62,'PM10'!$A:$A,"TRNPM10")</f>
        <v>1677.96158998391</v>
      </c>
      <c r="J62" s="15">
        <f>SUMIFS('PM10'!K:K,'PM10'!$B:$B,$A62,'PM10'!$A:$A,"BIOEPM10")+SUMIFS('PM10'!K:K,'PM10'!$B:$B,$A62,'PM10'!$A:$A,"COMPM10")+SUMIFS('PM10'!K:K,'PM10'!$B:$B,$A62,'PM10'!$A:$A,"ELCPM10")+SUMIFS('PM10'!K:K,'PM10'!$B:$B,$A62,'PM10'!$A:$A,"ETHPM10")+SUMIFS('PM10'!K:K,'PM10'!$B:$B,$A62,'PM10'!$A:$A,"INDPM10")+SUMIFS('PM10'!K:K,'PM10'!$B:$B,$A62,'PM10'!$A:$A,"REFPM10")+SUMIFS('PM10'!K:K,'PM10'!$B:$B,$A62,'PM10'!$A:$A,"RESPM10")+SUMIFS('PM10'!K:K,'PM10'!$B:$B,$A62,'PM10'!$A:$A,"RSSPM10")+SUMIFS('PM10'!K:K,'PM10'!$B:$B,$A62,'PM10'!$A:$A,"TRNPM10")</f>
        <v>1632.2872132312148</v>
      </c>
      <c r="K62" s="15">
        <f>SUMIFS('PM10'!L:L,'PM10'!$B:$B,$A62,'PM10'!$A:$A,"BIOEPM10")+SUMIFS('PM10'!L:L,'PM10'!$B:$B,$A62,'PM10'!$A:$A,"COMPM10")+SUMIFS('PM10'!L:L,'PM10'!$B:$B,$A62,'PM10'!$A:$A,"ELCPM10")+SUMIFS('PM10'!L:L,'PM10'!$B:$B,$A62,'PM10'!$A:$A,"ETHPM10")+SUMIFS('PM10'!L:L,'PM10'!$B:$B,$A62,'PM10'!$A:$A,"INDPM10")+SUMIFS('PM10'!L:L,'PM10'!$B:$B,$A62,'PM10'!$A:$A,"REFPM10")+SUMIFS('PM10'!L:L,'PM10'!$B:$B,$A62,'PM10'!$A:$A,"RESPM10")+SUMIFS('PM10'!L:L,'PM10'!$B:$B,$A62,'PM10'!$A:$A,"RSSPM10")+SUMIFS('PM10'!L:L,'PM10'!$B:$B,$A62,'PM10'!$A:$A,"TRNPM10")</f>
        <v>1424.5745368510466</v>
      </c>
    </row>
    <row r="63" spans="1:11" x14ac:dyDescent="0.25">
      <c r="A63" s="2" t="s">
        <v>193</v>
      </c>
      <c r="B63" s="15">
        <f>SUMIFS('PM10'!C:C,'PM10'!$B:$B,$A63,'PM10'!$A:$A,"BIOEPM10")+SUMIFS('PM10'!C:C,'PM10'!$B:$B,$A63,'PM10'!$A:$A,"COMPM10")+SUMIFS('PM10'!C:C,'PM10'!$B:$B,$A63,'PM10'!$A:$A,"ELCPM10")+SUMIFS('PM10'!C:C,'PM10'!$B:$B,$A63,'PM10'!$A:$A,"ETHPM10")+SUMIFS('PM10'!C:C,'PM10'!$B:$B,$A63,'PM10'!$A:$A,"INDPM10")+SUMIFS('PM10'!C:C,'PM10'!$B:$B,$A63,'PM10'!$A:$A,"REFPM10")+SUMIFS('PM10'!C:C,'PM10'!$B:$B,$A63,'PM10'!$A:$A,"RESPM10")+SUMIFS('PM10'!C:C,'PM10'!$B:$B,$A63,'PM10'!$A:$A,"RSSPM10")+SUMIFS('PM10'!C:C,'PM10'!$B:$B,$A63,'PM10'!$A:$A,"TRNPM10")</f>
        <v>4494.2517633876587</v>
      </c>
      <c r="C63" s="15">
        <f>SUMIFS('PM10'!D:D,'PM10'!$B:$B,$A63,'PM10'!$A:$A,"BIOEPM10")+SUMIFS('PM10'!D:D,'PM10'!$B:$B,$A63,'PM10'!$A:$A,"COMPM10")+SUMIFS('PM10'!D:D,'PM10'!$B:$B,$A63,'PM10'!$A:$A,"ELCPM10")+SUMIFS('PM10'!D:D,'PM10'!$B:$B,$A63,'PM10'!$A:$A,"ETHPM10")+SUMIFS('PM10'!D:D,'PM10'!$B:$B,$A63,'PM10'!$A:$A,"INDPM10")+SUMIFS('PM10'!D:D,'PM10'!$B:$B,$A63,'PM10'!$A:$A,"REFPM10")+SUMIFS('PM10'!D:D,'PM10'!$B:$B,$A63,'PM10'!$A:$A,"RESPM10")+SUMIFS('PM10'!D:D,'PM10'!$B:$B,$A63,'PM10'!$A:$A,"RSSPM10")+SUMIFS('PM10'!D:D,'PM10'!$B:$B,$A63,'PM10'!$A:$A,"TRNPM10")</f>
        <v>4295.3699515441876</v>
      </c>
      <c r="D63" s="15">
        <f>SUMIFS('PM10'!E:E,'PM10'!$B:$B,$A63,'PM10'!$A:$A,"BIOEPM10")+SUMIFS('PM10'!E:E,'PM10'!$B:$B,$A63,'PM10'!$A:$A,"COMPM10")+SUMIFS('PM10'!E:E,'PM10'!$B:$B,$A63,'PM10'!$A:$A,"ELCPM10")+SUMIFS('PM10'!E:E,'PM10'!$B:$B,$A63,'PM10'!$A:$A,"ETHPM10")+SUMIFS('PM10'!E:E,'PM10'!$B:$B,$A63,'PM10'!$A:$A,"INDPM10")+SUMIFS('PM10'!E:E,'PM10'!$B:$B,$A63,'PM10'!$A:$A,"REFPM10")+SUMIFS('PM10'!E:E,'PM10'!$B:$B,$A63,'PM10'!$A:$A,"RESPM10")+SUMIFS('PM10'!E:E,'PM10'!$B:$B,$A63,'PM10'!$A:$A,"RSSPM10")+SUMIFS('PM10'!E:E,'PM10'!$B:$B,$A63,'PM10'!$A:$A,"TRNPM10")</f>
        <v>3609.5066193448356</v>
      </c>
      <c r="E63" s="15">
        <f>SUMIFS('PM10'!F:F,'PM10'!$B:$B,$A63,'PM10'!$A:$A,"BIOEPM10")+SUMIFS('PM10'!F:F,'PM10'!$B:$B,$A63,'PM10'!$A:$A,"COMPM10")+SUMIFS('PM10'!F:F,'PM10'!$B:$B,$A63,'PM10'!$A:$A,"ELCPM10")+SUMIFS('PM10'!F:F,'PM10'!$B:$B,$A63,'PM10'!$A:$A,"ETHPM10")+SUMIFS('PM10'!F:F,'PM10'!$B:$B,$A63,'PM10'!$A:$A,"INDPM10")+SUMIFS('PM10'!F:F,'PM10'!$B:$B,$A63,'PM10'!$A:$A,"REFPM10")+SUMIFS('PM10'!F:F,'PM10'!$B:$B,$A63,'PM10'!$A:$A,"RESPM10")+SUMIFS('PM10'!F:F,'PM10'!$B:$B,$A63,'PM10'!$A:$A,"RSSPM10")+SUMIFS('PM10'!F:F,'PM10'!$B:$B,$A63,'PM10'!$A:$A,"TRNPM10")</f>
        <v>2849.8956090626125</v>
      </c>
      <c r="F63" s="15">
        <f>SUMIFS('PM10'!G:G,'PM10'!$B:$B,$A63,'PM10'!$A:$A,"BIOEPM10")+SUMIFS('PM10'!G:G,'PM10'!$B:$B,$A63,'PM10'!$A:$A,"COMPM10")+SUMIFS('PM10'!G:G,'PM10'!$B:$B,$A63,'PM10'!$A:$A,"ELCPM10")+SUMIFS('PM10'!G:G,'PM10'!$B:$B,$A63,'PM10'!$A:$A,"ETHPM10")+SUMIFS('PM10'!G:G,'PM10'!$B:$B,$A63,'PM10'!$A:$A,"INDPM10")+SUMIFS('PM10'!G:G,'PM10'!$B:$B,$A63,'PM10'!$A:$A,"REFPM10")+SUMIFS('PM10'!G:G,'PM10'!$B:$B,$A63,'PM10'!$A:$A,"RESPM10")+SUMIFS('PM10'!G:G,'PM10'!$B:$B,$A63,'PM10'!$A:$A,"RSSPM10")+SUMIFS('PM10'!G:G,'PM10'!$B:$B,$A63,'PM10'!$A:$A,"TRNPM10")</f>
        <v>1818.6404359394899</v>
      </c>
      <c r="G63" s="15">
        <f>SUMIFS('PM10'!H:H,'PM10'!$B:$B,$A63,'PM10'!$A:$A,"BIOEPM10")+SUMIFS('PM10'!H:H,'PM10'!$B:$B,$A63,'PM10'!$A:$A,"COMPM10")+SUMIFS('PM10'!H:H,'PM10'!$B:$B,$A63,'PM10'!$A:$A,"ELCPM10")+SUMIFS('PM10'!H:H,'PM10'!$B:$B,$A63,'PM10'!$A:$A,"ETHPM10")+SUMIFS('PM10'!H:H,'PM10'!$B:$B,$A63,'PM10'!$A:$A,"INDPM10")+SUMIFS('PM10'!H:H,'PM10'!$B:$B,$A63,'PM10'!$A:$A,"REFPM10")+SUMIFS('PM10'!H:H,'PM10'!$B:$B,$A63,'PM10'!$A:$A,"RESPM10")+SUMIFS('PM10'!H:H,'PM10'!$B:$B,$A63,'PM10'!$A:$A,"RSSPM10")+SUMIFS('PM10'!H:H,'PM10'!$B:$B,$A63,'PM10'!$A:$A,"TRNPM10")</f>
        <v>1585.9094425512008</v>
      </c>
      <c r="H63" s="15">
        <f>SUMIFS('PM10'!I:I,'PM10'!$B:$B,$A63,'PM10'!$A:$A,"BIOEPM10")+SUMIFS('PM10'!I:I,'PM10'!$B:$B,$A63,'PM10'!$A:$A,"COMPM10")+SUMIFS('PM10'!I:I,'PM10'!$B:$B,$A63,'PM10'!$A:$A,"ELCPM10")+SUMIFS('PM10'!I:I,'PM10'!$B:$B,$A63,'PM10'!$A:$A,"ETHPM10")+SUMIFS('PM10'!I:I,'PM10'!$B:$B,$A63,'PM10'!$A:$A,"INDPM10")+SUMIFS('PM10'!I:I,'PM10'!$B:$B,$A63,'PM10'!$A:$A,"REFPM10")+SUMIFS('PM10'!I:I,'PM10'!$B:$B,$A63,'PM10'!$A:$A,"RESPM10")+SUMIFS('PM10'!I:I,'PM10'!$B:$B,$A63,'PM10'!$A:$A,"RSSPM10")+SUMIFS('PM10'!I:I,'PM10'!$B:$B,$A63,'PM10'!$A:$A,"TRNPM10")</f>
        <v>1575.3473892439151</v>
      </c>
      <c r="I63" s="15">
        <f>SUMIFS('PM10'!J:J,'PM10'!$B:$B,$A63,'PM10'!$A:$A,"BIOEPM10")+SUMIFS('PM10'!J:J,'PM10'!$B:$B,$A63,'PM10'!$A:$A,"COMPM10")+SUMIFS('PM10'!J:J,'PM10'!$B:$B,$A63,'PM10'!$A:$A,"ELCPM10")+SUMIFS('PM10'!J:J,'PM10'!$B:$B,$A63,'PM10'!$A:$A,"ETHPM10")+SUMIFS('PM10'!J:J,'PM10'!$B:$B,$A63,'PM10'!$A:$A,"INDPM10")+SUMIFS('PM10'!J:J,'PM10'!$B:$B,$A63,'PM10'!$A:$A,"REFPM10")+SUMIFS('PM10'!J:J,'PM10'!$B:$B,$A63,'PM10'!$A:$A,"RESPM10")+SUMIFS('PM10'!J:J,'PM10'!$B:$B,$A63,'PM10'!$A:$A,"RSSPM10")+SUMIFS('PM10'!J:J,'PM10'!$B:$B,$A63,'PM10'!$A:$A,"TRNPM10")</f>
        <v>1677.9615899839089</v>
      </c>
      <c r="J63" s="15">
        <f>SUMIFS('PM10'!K:K,'PM10'!$B:$B,$A63,'PM10'!$A:$A,"BIOEPM10")+SUMIFS('PM10'!K:K,'PM10'!$B:$B,$A63,'PM10'!$A:$A,"COMPM10")+SUMIFS('PM10'!K:K,'PM10'!$B:$B,$A63,'PM10'!$A:$A,"ELCPM10")+SUMIFS('PM10'!K:K,'PM10'!$B:$B,$A63,'PM10'!$A:$A,"ETHPM10")+SUMIFS('PM10'!K:K,'PM10'!$B:$B,$A63,'PM10'!$A:$A,"INDPM10")+SUMIFS('PM10'!K:K,'PM10'!$B:$B,$A63,'PM10'!$A:$A,"REFPM10")+SUMIFS('PM10'!K:K,'PM10'!$B:$B,$A63,'PM10'!$A:$A,"RESPM10")+SUMIFS('PM10'!K:K,'PM10'!$B:$B,$A63,'PM10'!$A:$A,"RSSPM10")+SUMIFS('PM10'!K:K,'PM10'!$B:$B,$A63,'PM10'!$A:$A,"TRNPM10")</f>
        <v>1632.2933031274536</v>
      </c>
      <c r="K63" s="15">
        <f>SUMIFS('PM10'!L:L,'PM10'!$B:$B,$A63,'PM10'!$A:$A,"BIOEPM10")+SUMIFS('PM10'!L:L,'PM10'!$B:$B,$A63,'PM10'!$A:$A,"COMPM10")+SUMIFS('PM10'!L:L,'PM10'!$B:$B,$A63,'PM10'!$A:$A,"ELCPM10")+SUMIFS('PM10'!L:L,'PM10'!$B:$B,$A63,'PM10'!$A:$A,"ETHPM10")+SUMIFS('PM10'!L:L,'PM10'!$B:$B,$A63,'PM10'!$A:$A,"INDPM10")+SUMIFS('PM10'!L:L,'PM10'!$B:$B,$A63,'PM10'!$A:$A,"REFPM10")+SUMIFS('PM10'!L:L,'PM10'!$B:$B,$A63,'PM10'!$A:$A,"RESPM10")+SUMIFS('PM10'!L:L,'PM10'!$B:$B,$A63,'PM10'!$A:$A,"RSSPM10")+SUMIFS('PM10'!L:L,'PM10'!$B:$B,$A63,'PM10'!$A:$A,"TRNPM10")</f>
        <v>1424.5806267470784</v>
      </c>
    </row>
  </sheetData>
  <sortState xmlns:xlrd2="http://schemas.microsoft.com/office/spreadsheetml/2017/richdata2" ref="A3:L63">
    <sortCondition ref="A3:A63"/>
  </sortState>
  <phoneticPr fontId="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FE027-4293-4144-A909-B34F8ACB71FF}">
  <dimension ref="A1:C63"/>
  <sheetViews>
    <sheetView workbookViewId="0">
      <selection activeCell="N59" sqref="N59"/>
    </sheetView>
  </sheetViews>
  <sheetFormatPr defaultColWidth="9.28515625" defaultRowHeight="15" x14ac:dyDescent="0.25"/>
  <cols>
    <col min="1" max="1" width="19.85546875" style="7" bestFit="1" customWidth="1"/>
    <col min="2" max="16384" width="9.28515625" style="7"/>
  </cols>
  <sheetData>
    <row r="1" spans="1:3" x14ac:dyDescent="0.25">
      <c r="A1" s="1" t="s">
        <v>0</v>
      </c>
      <c r="B1" s="1" t="s">
        <v>150</v>
      </c>
    </row>
    <row r="2" spans="1:3" x14ac:dyDescent="0.25">
      <c r="A2" s="1" t="s">
        <v>1</v>
      </c>
      <c r="B2" s="2" t="s">
        <v>151</v>
      </c>
    </row>
    <row r="3" spans="1:3" x14ac:dyDescent="0.25">
      <c r="A3" s="2" t="s">
        <v>207</v>
      </c>
      <c r="B3" s="17">
        <v>42164556.207444899</v>
      </c>
    </row>
    <row r="4" spans="1:3" x14ac:dyDescent="0.25">
      <c r="A4" s="2" t="s">
        <v>2</v>
      </c>
      <c r="B4" s="17">
        <v>107683171.554279</v>
      </c>
      <c r="C4" s="18">
        <f>(B4-$B$3)/$B$3</f>
        <v>1.5538789267575792</v>
      </c>
    </row>
    <row r="5" spans="1:3" x14ac:dyDescent="0.25">
      <c r="A5" s="2" t="s">
        <v>3</v>
      </c>
      <c r="B5" s="17">
        <v>46207743.506387599</v>
      </c>
      <c r="C5" s="18">
        <f t="shared" ref="C5:C63" si="0">(B5-$B$3)/$B$3</f>
        <v>9.5890664164723347E-2</v>
      </c>
    </row>
    <row r="6" spans="1:3" x14ac:dyDescent="0.25">
      <c r="A6" s="2" t="s">
        <v>4</v>
      </c>
      <c r="B6" s="17">
        <v>107828538.98407</v>
      </c>
      <c r="C6" s="18">
        <f t="shared" si="0"/>
        <v>1.5573265482403196</v>
      </c>
    </row>
    <row r="7" spans="1:3" x14ac:dyDescent="0.25">
      <c r="A7" s="2" t="s">
        <v>5</v>
      </c>
      <c r="B7" s="17">
        <v>47168364.540158696</v>
      </c>
      <c r="C7" s="18">
        <f t="shared" si="0"/>
        <v>0.11867333093927565</v>
      </c>
    </row>
    <row r="8" spans="1:3" x14ac:dyDescent="0.25">
      <c r="A8" s="2" t="s">
        <v>6</v>
      </c>
      <c r="B8" s="17">
        <v>47102051.2422425</v>
      </c>
      <c r="C8" s="18">
        <f t="shared" si="0"/>
        <v>0.11710060484226795</v>
      </c>
    </row>
    <row r="9" spans="1:3" x14ac:dyDescent="0.25">
      <c r="A9" s="2" t="s">
        <v>7</v>
      </c>
      <c r="B9" s="17">
        <v>47576662.7173298</v>
      </c>
      <c r="C9" s="18">
        <f t="shared" si="0"/>
        <v>0.12835677632317397</v>
      </c>
    </row>
    <row r="10" spans="1:3" x14ac:dyDescent="0.25">
      <c r="A10" s="2" t="s">
        <v>8</v>
      </c>
      <c r="B10" s="17">
        <v>47099495.978222199</v>
      </c>
      <c r="C10" s="18">
        <f t="shared" si="0"/>
        <v>0.1170400026623771</v>
      </c>
    </row>
    <row r="11" spans="1:3" x14ac:dyDescent="0.25">
      <c r="A11" s="2" t="s">
        <v>9</v>
      </c>
      <c r="B11" s="17">
        <v>47090201.787500598</v>
      </c>
      <c r="C11" s="18">
        <f t="shared" si="0"/>
        <v>0.11681957603969727</v>
      </c>
    </row>
    <row r="12" spans="1:3" x14ac:dyDescent="0.25">
      <c r="A12" s="2" t="s">
        <v>10</v>
      </c>
      <c r="B12" s="17">
        <v>47118278.465400003</v>
      </c>
      <c r="C12" s="18">
        <f t="shared" si="0"/>
        <v>0.11748545943619909</v>
      </c>
    </row>
    <row r="13" spans="1:3" x14ac:dyDescent="0.25">
      <c r="A13" s="2" t="s">
        <v>11</v>
      </c>
      <c r="B13" s="17">
        <v>47108612.755341299</v>
      </c>
      <c r="C13" s="18">
        <f t="shared" si="0"/>
        <v>0.11725622163724896</v>
      </c>
    </row>
    <row r="14" spans="1:3" x14ac:dyDescent="0.25">
      <c r="A14" s="2" t="s">
        <v>12</v>
      </c>
      <c r="B14" s="17">
        <v>47095203.744397797</v>
      </c>
      <c r="C14" s="18">
        <f t="shared" si="0"/>
        <v>0.11693820546087723</v>
      </c>
    </row>
    <row r="15" spans="1:3" x14ac:dyDescent="0.25">
      <c r="A15" s="2" t="s">
        <v>13</v>
      </c>
      <c r="B15" s="17">
        <v>47102051.2422041</v>
      </c>
      <c r="C15" s="18">
        <f t="shared" si="0"/>
        <v>0.11710060484135723</v>
      </c>
    </row>
    <row r="16" spans="1:3" x14ac:dyDescent="0.25">
      <c r="A16" s="2" t="s">
        <v>14</v>
      </c>
      <c r="B16" s="17">
        <v>47102051.242236599</v>
      </c>
      <c r="C16" s="18">
        <f t="shared" si="0"/>
        <v>0.117100604842128</v>
      </c>
    </row>
    <row r="17" spans="1:3" x14ac:dyDescent="0.25">
      <c r="A17" s="2" t="s">
        <v>15</v>
      </c>
      <c r="B17" s="17">
        <v>47102051.242244199</v>
      </c>
      <c r="C17" s="18">
        <f t="shared" si="0"/>
        <v>0.11710060484230825</v>
      </c>
    </row>
    <row r="18" spans="1:3" x14ac:dyDescent="0.25">
      <c r="A18" s="2" t="s">
        <v>16</v>
      </c>
      <c r="B18" s="17">
        <v>47118273.405265301</v>
      </c>
      <c r="C18" s="18">
        <f t="shared" si="0"/>
        <v>0.11748533942699808</v>
      </c>
    </row>
    <row r="19" spans="1:3" x14ac:dyDescent="0.25">
      <c r="A19" s="2" t="s">
        <v>17</v>
      </c>
      <c r="B19" s="17">
        <v>47118273.405269802</v>
      </c>
      <c r="C19" s="18">
        <f t="shared" si="0"/>
        <v>0.1174853394271048</v>
      </c>
    </row>
    <row r="20" spans="1:3" x14ac:dyDescent="0.25">
      <c r="A20" s="2" t="s">
        <v>18</v>
      </c>
      <c r="B20" s="17">
        <v>47118273.405270003</v>
      </c>
      <c r="C20" s="18">
        <f t="shared" si="0"/>
        <v>0.11748533942710958</v>
      </c>
    </row>
    <row r="21" spans="1:3" x14ac:dyDescent="0.25">
      <c r="A21" s="2" t="s">
        <v>19</v>
      </c>
      <c r="B21" s="17">
        <v>47108603.018008299</v>
      </c>
      <c r="C21" s="18">
        <f t="shared" si="0"/>
        <v>0.11725599070079722</v>
      </c>
    </row>
    <row r="22" spans="1:3" x14ac:dyDescent="0.25">
      <c r="A22" s="2" t="s">
        <v>20</v>
      </c>
      <c r="B22" s="17">
        <v>47108603.018005997</v>
      </c>
      <c r="C22" s="18">
        <f t="shared" si="0"/>
        <v>0.11725599070074261</v>
      </c>
    </row>
    <row r="23" spans="1:3" x14ac:dyDescent="0.25">
      <c r="A23" s="2" t="s">
        <v>21</v>
      </c>
      <c r="B23" s="17">
        <v>47108603.018000901</v>
      </c>
      <c r="C23" s="18">
        <f t="shared" si="0"/>
        <v>0.11725599070062175</v>
      </c>
    </row>
    <row r="24" spans="1:3" x14ac:dyDescent="0.25">
      <c r="A24" s="2" t="s">
        <v>22</v>
      </c>
      <c r="B24" s="17">
        <v>47095199.794546202</v>
      </c>
      <c r="C24" s="18">
        <f t="shared" si="0"/>
        <v>0.11693811178381881</v>
      </c>
    </row>
    <row r="25" spans="1:3" x14ac:dyDescent="0.25">
      <c r="A25" s="2" t="s">
        <v>23</v>
      </c>
      <c r="B25" s="17">
        <v>47095199.794546999</v>
      </c>
      <c r="C25" s="18">
        <f t="shared" si="0"/>
        <v>0.11693811178383771</v>
      </c>
    </row>
    <row r="26" spans="1:3" x14ac:dyDescent="0.25">
      <c r="A26" s="2" t="s">
        <v>24</v>
      </c>
      <c r="B26" s="17">
        <v>47095199.794548303</v>
      </c>
      <c r="C26" s="18">
        <f t="shared" si="0"/>
        <v>0.11693811178386865</v>
      </c>
    </row>
    <row r="27" spans="1:3" x14ac:dyDescent="0.25">
      <c r="A27" s="2" t="s">
        <v>25</v>
      </c>
      <c r="B27" s="17">
        <v>47102051.242230199</v>
      </c>
      <c r="C27" s="18">
        <f t="shared" si="0"/>
        <v>0.11710060484197622</v>
      </c>
    </row>
    <row r="28" spans="1:3" x14ac:dyDescent="0.25">
      <c r="A28" s="2" t="s">
        <v>26</v>
      </c>
      <c r="B28" s="17">
        <v>47099495.978248797</v>
      </c>
      <c r="C28" s="18">
        <f t="shared" si="0"/>
        <v>0.11704000266300793</v>
      </c>
    </row>
    <row r="29" spans="1:3" x14ac:dyDescent="0.25">
      <c r="A29" s="2" t="s">
        <v>27</v>
      </c>
      <c r="B29" s="17">
        <v>47090201.787486702</v>
      </c>
      <c r="C29" s="18">
        <f t="shared" si="0"/>
        <v>0.11681957603936771</v>
      </c>
    </row>
    <row r="30" spans="1:3" x14ac:dyDescent="0.25">
      <c r="A30" s="2" t="s">
        <v>28</v>
      </c>
      <c r="B30" s="17">
        <v>47118278.4654098</v>
      </c>
      <c r="C30" s="18">
        <f t="shared" si="0"/>
        <v>0.11748545943643145</v>
      </c>
    </row>
    <row r="31" spans="1:3" x14ac:dyDescent="0.25">
      <c r="A31" s="2" t="s">
        <v>29</v>
      </c>
      <c r="B31" s="17">
        <v>47108612.755338803</v>
      </c>
      <c r="C31" s="18">
        <f t="shared" si="0"/>
        <v>0.11725622163718975</v>
      </c>
    </row>
    <row r="32" spans="1:3" x14ac:dyDescent="0.25">
      <c r="A32" s="2" t="s">
        <v>30</v>
      </c>
      <c r="B32" s="17">
        <v>47095203.7444041</v>
      </c>
      <c r="C32" s="18">
        <f t="shared" si="0"/>
        <v>0.11693820546102672</v>
      </c>
    </row>
    <row r="33" spans="1:3" x14ac:dyDescent="0.25">
      <c r="A33" s="2" t="s">
        <v>31</v>
      </c>
      <c r="B33" s="17">
        <v>47102051.102264002</v>
      </c>
      <c r="C33" s="18">
        <f t="shared" si="0"/>
        <v>0.11710060152245362</v>
      </c>
    </row>
    <row r="34" spans="1:3" x14ac:dyDescent="0.25">
      <c r="A34" s="2" t="s">
        <v>32</v>
      </c>
      <c r="B34" s="17">
        <v>47102051.102275401</v>
      </c>
      <c r="C34" s="18">
        <f t="shared" si="0"/>
        <v>0.11710060152272397</v>
      </c>
    </row>
    <row r="35" spans="1:3" x14ac:dyDescent="0.25">
      <c r="A35" s="2" t="s">
        <v>33</v>
      </c>
      <c r="B35" s="17">
        <v>47102051.102269903</v>
      </c>
      <c r="C35" s="18">
        <f t="shared" si="0"/>
        <v>0.11710060152259356</v>
      </c>
    </row>
    <row r="36" spans="1:3" x14ac:dyDescent="0.25">
      <c r="A36" s="2" t="s">
        <v>34</v>
      </c>
      <c r="B36" s="17">
        <v>47116847.2947165</v>
      </c>
      <c r="C36" s="18">
        <f t="shared" si="0"/>
        <v>0.11745151693063915</v>
      </c>
    </row>
    <row r="37" spans="1:3" x14ac:dyDescent="0.25">
      <c r="A37" s="2" t="s">
        <v>35</v>
      </c>
      <c r="B37" s="17">
        <v>47116847.294710897</v>
      </c>
      <c r="C37" s="18">
        <f t="shared" si="0"/>
        <v>0.11745151693050628</v>
      </c>
    </row>
    <row r="38" spans="1:3" x14ac:dyDescent="0.25">
      <c r="A38" s="2" t="s">
        <v>36</v>
      </c>
      <c r="B38" s="17">
        <v>47116847.294709601</v>
      </c>
      <c r="C38" s="18">
        <f t="shared" si="0"/>
        <v>0.11745151693047554</v>
      </c>
    </row>
    <row r="39" spans="1:3" x14ac:dyDescent="0.25">
      <c r="A39" s="2" t="s">
        <v>37</v>
      </c>
      <c r="B39" s="17">
        <v>47106742.472075596</v>
      </c>
      <c r="C39" s="18">
        <f t="shared" si="0"/>
        <v>0.1172118648733238</v>
      </c>
    </row>
    <row r="40" spans="1:3" x14ac:dyDescent="0.25">
      <c r="A40" s="2" t="s">
        <v>38</v>
      </c>
      <c r="B40" s="17">
        <v>47106742.472065903</v>
      </c>
      <c r="C40" s="18">
        <f t="shared" si="0"/>
        <v>0.11721186487309392</v>
      </c>
    </row>
    <row r="41" spans="1:3" x14ac:dyDescent="0.25">
      <c r="A41" s="2" t="s">
        <v>39</v>
      </c>
      <c r="B41" s="17">
        <v>47106742.4720724</v>
      </c>
      <c r="C41" s="18">
        <f t="shared" si="0"/>
        <v>0.11721186487324799</v>
      </c>
    </row>
    <row r="42" spans="1:3" x14ac:dyDescent="0.25">
      <c r="A42" s="2" t="s">
        <v>40</v>
      </c>
      <c r="B42" s="17">
        <v>47092501.811486103</v>
      </c>
      <c r="C42" s="18">
        <f t="shared" si="0"/>
        <v>0.11687412479325676</v>
      </c>
    </row>
    <row r="43" spans="1:3" x14ac:dyDescent="0.25">
      <c r="A43" s="2" t="s">
        <v>41</v>
      </c>
      <c r="B43" s="17">
        <v>47092501.8114677</v>
      </c>
      <c r="C43" s="18">
        <f t="shared" si="0"/>
        <v>0.11687412479282031</v>
      </c>
    </row>
    <row r="44" spans="1:3" x14ac:dyDescent="0.25">
      <c r="A44" s="2" t="s">
        <v>42</v>
      </c>
      <c r="B44" s="17">
        <v>47092501.811488003</v>
      </c>
      <c r="C44" s="18">
        <f t="shared" si="0"/>
        <v>0.11687412479330181</v>
      </c>
    </row>
    <row r="45" spans="1:3" x14ac:dyDescent="0.25">
      <c r="A45" s="2" t="s">
        <v>118</v>
      </c>
      <c r="B45" s="17">
        <v>45652373.720873997</v>
      </c>
      <c r="C45" s="18">
        <f t="shared" si="0"/>
        <v>8.2719179973564191E-2</v>
      </c>
    </row>
    <row r="46" spans="1:3" x14ac:dyDescent="0.25">
      <c r="A46" s="2" t="s">
        <v>119</v>
      </c>
      <c r="B46" s="17">
        <v>47102051.242242299</v>
      </c>
      <c r="C46" s="18">
        <f t="shared" si="0"/>
        <v>0.11710060484226319</v>
      </c>
    </row>
    <row r="47" spans="1:3" x14ac:dyDescent="0.25">
      <c r="A47" s="2" t="s">
        <v>120</v>
      </c>
      <c r="B47" s="17">
        <v>47099495.978231601</v>
      </c>
      <c r="C47" s="18">
        <f t="shared" si="0"/>
        <v>0.1170400026626001</v>
      </c>
    </row>
    <row r="48" spans="1:3" x14ac:dyDescent="0.25">
      <c r="A48" s="2" t="s">
        <v>121</v>
      </c>
      <c r="B48" s="17">
        <v>47090201.787493199</v>
      </c>
      <c r="C48" s="18">
        <f t="shared" si="0"/>
        <v>0.1168195760395218</v>
      </c>
    </row>
    <row r="49" spans="1:3" x14ac:dyDescent="0.25">
      <c r="A49" s="2" t="s">
        <v>122</v>
      </c>
      <c r="B49" s="17">
        <v>47118278.465407103</v>
      </c>
      <c r="C49" s="18">
        <f t="shared" si="0"/>
        <v>0.11748545943636748</v>
      </c>
    </row>
    <row r="50" spans="1:3" x14ac:dyDescent="0.25">
      <c r="A50" s="2" t="s">
        <v>123</v>
      </c>
      <c r="B50" s="17">
        <v>47108612.755199999</v>
      </c>
      <c r="C50" s="18">
        <f t="shared" si="0"/>
        <v>0.11725622163389779</v>
      </c>
    </row>
    <row r="51" spans="1:3" x14ac:dyDescent="0.25">
      <c r="A51" s="2" t="s">
        <v>124</v>
      </c>
      <c r="B51" s="17">
        <v>47095203.744407304</v>
      </c>
      <c r="C51" s="18">
        <f t="shared" si="0"/>
        <v>0.1169382054611027</v>
      </c>
    </row>
    <row r="52" spans="1:3" x14ac:dyDescent="0.25">
      <c r="A52" s="2" t="s">
        <v>125</v>
      </c>
      <c r="B52" s="17">
        <v>47102051.1022726</v>
      </c>
      <c r="C52" s="18">
        <f t="shared" si="0"/>
        <v>0.11710060152265753</v>
      </c>
    </row>
    <row r="53" spans="1:3" x14ac:dyDescent="0.25">
      <c r="A53" s="2" t="s">
        <v>126</v>
      </c>
      <c r="B53" s="17">
        <v>47102051.102267697</v>
      </c>
      <c r="C53" s="18">
        <f t="shared" si="0"/>
        <v>0.11710060152254126</v>
      </c>
    </row>
    <row r="54" spans="1:3" x14ac:dyDescent="0.25">
      <c r="A54" s="2" t="s">
        <v>127</v>
      </c>
      <c r="B54" s="17">
        <v>47102051.1022726</v>
      </c>
      <c r="C54" s="18">
        <f t="shared" si="0"/>
        <v>0.11710060152265753</v>
      </c>
    </row>
    <row r="55" spans="1:3" x14ac:dyDescent="0.25">
      <c r="A55" s="2" t="s">
        <v>128</v>
      </c>
      <c r="B55" s="17">
        <v>47116847.294706903</v>
      </c>
      <c r="C55" s="18">
        <f t="shared" si="0"/>
        <v>0.11745151693041156</v>
      </c>
    </row>
    <row r="56" spans="1:3" x14ac:dyDescent="0.25">
      <c r="A56" s="2" t="s">
        <v>129</v>
      </c>
      <c r="B56" s="17">
        <v>47116847.294697903</v>
      </c>
      <c r="C56" s="18">
        <f t="shared" si="0"/>
        <v>0.1174515169301981</v>
      </c>
    </row>
    <row r="57" spans="1:3" x14ac:dyDescent="0.25">
      <c r="A57" s="2" t="s">
        <v>130</v>
      </c>
      <c r="B57" s="17">
        <v>47116847.294720501</v>
      </c>
      <c r="C57" s="18">
        <f t="shared" si="0"/>
        <v>0.11745151693073405</v>
      </c>
    </row>
    <row r="58" spans="1:3" x14ac:dyDescent="0.25">
      <c r="A58" s="2" t="s">
        <v>131</v>
      </c>
      <c r="B58" s="17">
        <v>47106742.4720672</v>
      </c>
      <c r="C58" s="18">
        <f t="shared" si="0"/>
        <v>0.11721186487312465</v>
      </c>
    </row>
    <row r="59" spans="1:3" x14ac:dyDescent="0.25">
      <c r="A59" s="2" t="s">
        <v>132</v>
      </c>
      <c r="B59" s="17">
        <v>47106742.472063899</v>
      </c>
      <c r="C59" s="18">
        <f t="shared" si="0"/>
        <v>0.11721186487304637</v>
      </c>
    </row>
    <row r="60" spans="1:3" x14ac:dyDescent="0.25">
      <c r="A60" s="2" t="s">
        <v>133</v>
      </c>
      <c r="B60" s="17">
        <v>47106742.4720008</v>
      </c>
      <c r="C60" s="18">
        <f t="shared" si="0"/>
        <v>0.11721186487154989</v>
      </c>
    </row>
    <row r="61" spans="1:3" x14ac:dyDescent="0.25">
      <c r="A61" s="2" t="s">
        <v>134</v>
      </c>
      <c r="B61" s="17">
        <v>47092501.811438598</v>
      </c>
      <c r="C61" s="18">
        <f t="shared" si="0"/>
        <v>0.11687412479213009</v>
      </c>
    </row>
    <row r="62" spans="1:3" x14ac:dyDescent="0.25">
      <c r="A62" s="2" t="s">
        <v>135</v>
      </c>
      <c r="B62" s="17">
        <v>47092501.811438702</v>
      </c>
      <c r="C62" s="18">
        <f t="shared" si="0"/>
        <v>0.11687412479213258</v>
      </c>
    </row>
    <row r="63" spans="1:3" x14ac:dyDescent="0.25">
      <c r="A63" s="2" t="s">
        <v>136</v>
      </c>
      <c r="B63" s="17">
        <v>47092501.811470099</v>
      </c>
      <c r="C63" s="18">
        <f t="shared" si="0"/>
        <v>0.1168741247928772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69D76-93CD-4059-B67F-8E6599B6FD7D}">
  <dimension ref="A1:M430"/>
  <sheetViews>
    <sheetView workbookViewId="0">
      <selection activeCell="A13" sqref="A13"/>
    </sheetView>
  </sheetViews>
  <sheetFormatPr defaultColWidth="9.28515625" defaultRowHeight="15" x14ac:dyDescent="0.25"/>
  <cols>
    <col min="1" max="1" width="27.85546875" style="7" bestFit="1" customWidth="1"/>
    <col min="2" max="16384" width="9.28515625" style="7"/>
  </cols>
  <sheetData>
    <row r="1" spans="1:13" x14ac:dyDescent="0.25">
      <c r="A1" s="36" t="s">
        <v>0</v>
      </c>
      <c r="B1" s="7" t="s">
        <v>51</v>
      </c>
      <c r="C1" s="7" t="s">
        <v>51</v>
      </c>
      <c r="D1" s="36" t="s">
        <v>43</v>
      </c>
    </row>
    <row r="2" spans="1:13" x14ac:dyDescent="0.25">
      <c r="A2" s="36" t="s">
        <v>1</v>
      </c>
      <c r="B2" s="36" t="s">
        <v>53</v>
      </c>
      <c r="C2" s="36" t="s">
        <v>208</v>
      </c>
      <c r="D2" s="37">
        <v>2010</v>
      </c>
      <c r="E2" s="37">
        <v>2011</v>
      </c>
      <c r="F2" s="37">
        <v>2015</v>
      </c>
      <c r="G2" s="37">
        <v>2020</v>
      </c>
      <c r="H2" s="37">
        <v>2025</v>
      </c>
      <c r="I2" s="37">
        <v>2030</v>
      </c>
      <c r="J2" s="37">
        <v>2035</v>
      </c>
      <c r="K2" s="37">
        <v>2040</v>
      </c>
      <c r="L2" s="37">
        <v>2045</v>
      </c>
      <c r="M2" s="37">
        <v>2050</v>
      </c>
    </row>
    <row r="3" spans="1:13" x14ac:dyDescent="0.25">
      <c r="A3" s="38" t="s">
        <v>211</v>
      </c>
      <c r="B3" s="38" t="s">
        <v>58</v>
      </c>
      <c r="C3" s="38" t="s">
        <v>210</v>
      </c>
      <c r="D3" s="39"/>
      <c r="E3" s="39"/>
      <c r="F3" s="39"/>
      <c r="G3" s="39"/>
      <c r="H3" s="39"/>
      <c r="I3" s="39"/>
      <c r="J3" s="39"/>
      <c r="K3" s="39"/>
      <c r="L3" s="39"/>
      <c r="M3" s="40">
        <v>13.648217531295799</v>
      </c>
    </row>
    <row r="4" spans="1:13" x14ac:dyDescent="0.25">
      <c r="A4" s="41" t="s">
        <v>211</v>
      </c>
      <c r="B4" s="38" t="s">
        <v>59</v>
      </c>
      <c r="C4" s="38" t="s">
        <v>210</v>
      </c>
      <c r="D4" s="39"/>
      <c r="E4" s="39"/>
      <c r="F4" s="39"/>
      <c r="G4" s="40">
        <v>5.2177503042358298E-2</v>
      </c>
      <c r="H4" s="40">
        <v>5.3318120803437501E-2</v>
      </c>
      <c r="I4" s="40">
        <v>5.5678679267911702E-2</v>
      </c>
      <c r="J4" s="40">
        <v>5.7680083788849403E-2</v>
      </c>
      <c r="K4" s="40">
        <v>5.9914760521892603E-2</v>
      </c>
      <c r="L4" s="40">
        <v>6.2573558405030899E-2</v>
      </c>
      <c r="M4" s="40">
        <v>6.5255166464108103E-2</v>
      </c>
    </row>
    <row r="5" spans="1:13" x14ac:dyDescent="0.25">
      <c r="A5" s="41" t="s">
        <v>211</v>
      </c>
      <c r="B5" s="38" t="s">
        <v>60</v>
      </c>
      <c r="C5" s="38" t="s">
        <v>210</v>
      </c>
      <c r="D5" s="39"/>
      <c r="E5" s="39"/>
      <c r="F5" s="39"/>
      <c r="G5" s="39"/>
      <c r="H5" s="40">
        <v>7.20172051199999E-2</v>
      </c>
      <c r="I5" s="40">
        <v>6.5855175299169802E-2</v>
      </c>
      <c r="J5" s="40">
        <v>6.0772735998625399E-2</v>
      </c>
      <c r="K5" s="40">
        <v>5.6143784191058498E-2</v>
      </c>
      <c r="L5" s="40">
        <v>5.2849475976596103E-2</v>
      </c>
      <c r="M5" s="40">
        <v>4.9604565973742701E-2</v>
      </c>
    </row>
    <row r="6" spans="1:13" x14ac:dyDescent="0.25">
      <c r="A6" s="41" t="s">
        <v>211</v>
      </c>
      <c r="B6" s="38" t="s">
        <v>61</v>
      </c>
      <c r="C6" s="38" t="s">
        <v>210</v>
      </c>
      <c r="D6" s="39"/>
      <c r="E6" s="39"/>
      <c r="F6" s="39"/>
      <c r="G6" s="39"/>
      <c r="H6" s="40">
        <v>5.3376602512234098E-2</v>
      </c>
      <c r="I6" s="40">
        <v>4.9364548878612698E-2</v>
      </c>
      <c r="J6" s="40">
        <v>4.5971689155849899E-2</v>
      </c>
      <c r="K6" s="40">
        <v>4.2789694868328301E-2</v>
      </c>
      <c r="L6" s="40">
        <v>4.0532600705307197E-2</v>
      </c>
      <c r="M6" s="40">
        <v>3.8247379205303703E-2</v>
      </c>
    </row>
    <row r="7" spans="1:13" x14ac:dyDescent="0.25">
      <c r="A7" s="41" t="s">
        <v>211</v>
      </c>
      <c r="B7" s="38" t="s">
        <v>63</v>
      </c>
      <c r="C7" s="38" t="s">
        <v>210</v>
      </c>
      <c r="D7" s="40">
        <v>0.238248213525877</v>
      </c>
      <c r="E7" s="40">
        <v>0.22585427744888301</v>
      </c>
      <c r="F7" s="40">
        <v>2.60002982619657</v>
      </c>
      <c r="G7" s="40">
        <v>24.063516104752001</v>
      </c>
      <c r="H7" s="40">
        <v>77.4898555162398</v>
      </c>
      <c r="I7" s="40">
        <v>138.641188955205</v>
      </c>
      <c r="J7" s="40">
        <v>204.16223679240099</v>
      </c>
      <c r="K7" s="40">
        <v>281.738746018283</v>
      </c>
      <c r="L7" s="40">
        <v>354.81275103385701</v>
      </c>
      <c r="M7" s="40">
        <v>702.20363755406504</v>
      </c>
    </row>
    <row r="8" spans="1:13" x14ac:dyDescent="0.25">
      <c r="A8" s="41" t="s">
        <v>211</v>
      </c>
      <c r="B8" s="38" t="s">
        <v>76</v>
      </c>
      <c r="C8" s="38" t="s">
        <v>210</v>
      </c>
      <c r="D8" s="39"/>
      <c r="E8" s="39"/>
      <c r="F8" s="39"/>
      <c r="G8" s="40">
        <v>5.0736174007941497E-2</v>
      </c>
      <c r="H8" s="40">
        <v>4.6872097850688597E-2</v>
      </c>
      <c r="I8" s="40">
        <v>4.6726525115337501E-2</v>
      </c>
      <c r="J8" s="40">
        <v>4.7258341955649999E-2</v>
      </c>
      <c r="K8" s="40">
        <v>4.7211322184614102E-2</v>
      </c>
      <c r="L8" s="40">
        <v>4.7086610417086401E-2</v>
      </c>
      <c r="M8" s="40">
        <v>4.6978550710521302E-2</v>
      </c>
    </row>
    <row r="9" spans="1:13" x14ac:dyDescent="0.25">
      <c r="A9" s="38" t="s">
        <v>212</v>
      </c>
      <c r="B9" s="38" t="s">
        <v>55</v>
      </c>
      <c r="C9" s="38" t="s">
        <v>210</v>
      </c>
      <c r="D9" s="39"/>
      <c r="E9" s="39"/>
      <c r="F9" s="39"/>
      <c r="G9" s="39"/>
      <c r="H9" s="39"/>
      <c r="I9" s="39"/>
      <c r="J9" s="39"/>
      <c r="K9" s="40">
        <v>0.53890774883969905</v>
      </c>
      <c r="L9" s="40">
        <v>10.8268852210361</v>
      </c>
      <c r="M9" s="40">
        <v>15.7512708026689</v>
      </c>
    </row>
    <row r="10" spans="1:13" x14ac:dyDescent="0.25">
      <c r="A10" s="41" t="s">
        <v>212</v>
      </c>
      <c r="B10" s="38" t="s">
        <v>58</v>
      </c>
      <c r="C10" s="38" t="s">
        <v>210</v>
      </c>
      <c r="D10" s="39"/>
      <c r="E10" s="39"/>
      <c r="F10" s="39"/>
      <c r="G10" s="39"/>
      <c r="H10" s="39"/>
      <c r="I10" s="39"/>
      <c r="J10" s="39"/>
      <c r="K10" s="40">
        <v>7.5808871143835503</v>
      </c>
      <c r="L10" s="40">
        <v>8.9413458076736294</v>
      </c>
      <c r="M10" s="40">
        <v>11.710316607816701</v>
      </c>
    </row>
    <row r="11" spans="1:13" x14ac:dyDescent="0.25">
      <c r="A11" s="41" t="s">
        <v>212</v>
      </c>
      <c r="B11" s="38" t="s">
        <v>59</v>
      </c>
      <c r="C11" s="38" t="s">
        <v>210</v>
      </c>
      <c r="D11" s="39"/>
      <c r="E11" s="39"/>
      <c r="F11" s="39"/>
      <c r="G11" s="40">
        <v>5.2177503042358298E-2</v>
      </c>
      <c r="H11" s="40">
        <v>5.3318120803437501E-2</v>
      </c>
      <c r="I11" s="40">
        <v>5.5678679267911702E-2</v>
      </c>
      <c r="J11" s="40">
        <v>62.707933271271699</v>
      </c>
      <c r="K11" s="40">
        <v>197.74398155732601</v>
      </c>
      <c r="L11" s="40">
        <v>365.900995307541</v>
      </c>
      <c r="M11" s="40">
        <v>457.19489288173202</v>
      </c>
    </row>
    <row r="12" spans="1:13" x14ac:dyDescent="0.25">
      <c r="A12" s="41" t="s">
        <v>212</v>
      </c>
      <c r="B12" s="38" t="s">
        <v>60</v>
      </c>
      <c r="C12" s="38" t="s">
        <v>210</v>
      </c>
      <c r="D12" s="39"/>
      <c r="E12" s="39"/>
      <c r="F12" s="39"/>
      <c r="G12" s="39"/>
      <c r="H12" s="40">
        <v>7.20172051199999E-2</v>
      </c>
      <c r="I12" s="40">
        <v>6.5855175299169802E-2</v>
      </c>
      <c r="J12" s="40">
        <v>6.0772735998625399E-2</v>
      </c>
      <c r="K12" s="40">
        <v>5.6143784191058498E-2</v>
      </c>
      <c r="L12" s="40">
        <v>5.2849475976596103E-2</v>
      </c>
      <c r="M12" s="40">
        <v>329.67388447491902</v>
      </c>
    </row>
    <row r="13" spans="1:13" x14ac:dyDescent="0.25">
      <c r="A13" s="41" t="s">
        <v>212</v>
      </c>
      <c r="B13" s="38" t="s">
        <v>61</v>
      </c>
      <c r="C13" s="38" t="s">
        <v>210</v>
      </c>
      <c r="D13" s="39"/>
      <c r="E13" s="39"/>
      <c r="F13" s="39"/>
      <c r="G13" s="39"/>
      <c r="H13" s="40">
        <v>5.3376602512234098E-2</v>
      </c>
      <c r="I13" s="40">
        <v>4.9364548878612698E-2</v>
      </c>
      <c r="J13" s="40">
        <v>4.5971689155849899E-2</v>
      </c>
      <c r="K13" s="40">
        <v>4.2789694868328301E-2</v>
      </c>
      <c r="L13" s="40">
        <v>315.70482551089401</v>
      </c>
      <c r="M13" s="40">
        <v>1152.68477083787</v>
      </c>
    </row>
    <row r="14" spans="1:13" x14ac:dyDescent="0.25">
      <c r="A14" s="41" t="s">
        <v>212</v>
      </c>
      <c r="B14" s="38" t="s">
        <v>63</v>
      </c>
      <c r="C14" s="38" t="s">
        <v>210</v>
      </c>
      <c r="D14" s="40">
        <v>0.238248213525877</v>
      </c>
      <c r="E14" s="40">
        <v>0.22585427744888301</v>
      </c>
      <c r="F14" s="40">
        <v>2.60002982619657</v>
      </c>
      <c r="G14" s="40">
        <v>24.063516104752001</v>
      </c>
      <c r="H14" s="40">
        <v>75.254104252947698</v>
      </c>
      <c r="I14" s="40">
        <v>136.396905344934</v>
      </c>
      <c r="J14" s="40">
        <v>203.60511416997801</v>
      </c>
      <c r="K14" s="40">
        <v>783.95093560950204</v>
      </c>
      <c r="L14" s="40">
        <v>2373.9350255388999</v>
      </c>
      <c r="M14" s="40">
        <v>3698.9133377340399</v>
      </c>
    </row>
    <row r="15" spans="1:13" x14ac:dyDescent="0.25">
      <c r="A15" s="41" t="s">
        <v>212</v>
      </c>
      <c r="B15" s="38" t="s">
        <v>76</v>
      </c>
      <c r="C15" s="38" t="s">
        <v>210</v>
      </c>
      <c r="D15" s="39"/>
      <c r="E15" s="39"/>
      <c r="F15" s="39"/>
      <c r="G15" s="40">
        <v>5.0736174007941497E-2</v>
      </c>
      <c r="H15" s="40">
        <v>4.6872097850688597E-2</v>
      </c>
      <c r="I15" s="40">
        <v>4.6726525115337501E-2</v>
      </c>
      <c r="J15" s="40">
        <v>4.7258341955649999E-2</v>
      </c>
      <c r="K15" s="40">
        <v>4.7211322184614102E-2</v>
      </c>
      <c r="L15" s="40">
        <v>4.7086610417086401E-2</v>
      </c>
      <c r="M15" s="40">
        <v>10.768373344840001</v>
      </c>
    </row>
    <row r="16" spans="1:13" x14ac:dyDescent="0.25">
      <c r="A16" s="41" t="s">
        <v>212</v>
      </c>
      <c r="B16" s="38" t="s">
        <v>77</v>
      </c>
      <c r="C16" s="38" t="s">
        <v>210</v>
      </c>
      <c r="D16" s="39"/>
      <c r="E16" s="39"/>
      <c r="F16" s="39"/>
      <c r="G16" s="39"/>
      <c r="H16" s="39"/>
      <c r="I16" s="39"/>
      <c r="J16" s="39"/>
      <c r="K16" s="39"/>
      <c r="L16" s="40">
        <v>266.42794760019098</v>
      </c>
      <c r="M16" s="40">
        <v>532.47003872008497</v>
      </c>
    </row>
    <row r="17" spans="1:13" x14ac:dyDescent="0.25">
      <c r="A17" s="38" t="s">
        <v>213</v>
      </c>
      <c r="B17" s="38" t="s">
        <v>58</v>
      </c>
      <c r="C17" s="38" t="s">
        <v>210</v>
      </c>
      <c r="D17" s="39"/>
      <c r="E17" s="39"/>
      <c r="F17" s="39"/>
      <c r="G17" s="39"/>
      <c r="H17" s="39"/>
      <c r="I17" s="39"/>
      <c r="J17" s="39"/>
      <c r="K17" s="40">
        <v>16.311997841091799</v>
      </c>
      <c r="L17" s="40">
        <v>30.455387159251099</v>
      </c>
      <c r="M17" s="40">
        <v>35.278092088976301</v>
      </c>
    </row>
    <row r="18" spans="1:13" x14ac:dyDescent="0.25">
      <c r="A18" s="41" t="s">
        <v>213</v>
      </c>
      <c r="B18" s="38" t="s">
        <v>59</v>
      </c>
      <c r="C18" s="38" t="s">
        <v>210</v>
      </c>
      <c r="D18" s="39"/>
      <c r="E18" s="39"/>
      <c r="F18" s="39"/>
      <c r="G18" s="40">
        <v>5.2177503042358298E-2</v>
      </c>
      <c r="H18" s="40">
        <v>5.3318120803437501E-2</v>
      </c>
      <c r="I18" s="40">
        <v>5.5678679267911702E-2</v>
      </c>
      <c r="J18" s="40">
        <v>62.707933271271699</v>
      </c>
      <c r="K18" s="40">
        <v>197.74398155732601</v>
      </c>
      <c r="L18" s="40">
        <v>365.90255300825498</v>
      </c>
      <c r="M18" s="40">
        <v>457.19489288173202</v>
      </c>
    </row>
    <row r="19" spans="1:13" x14ac:dyDescent="0.25">
      <c r="A19" s="41" t="s">
        <v>213</v>
      </c>
      <c r="B19" s="38" t="s">
        <v>60</v>
      </c>
      <c r="C19" s="38" t="s">
        <v>210</v>
      </c>
      <c r="D19" s="39"/>
      <c r="E19" s="39"/>
      <c r="F19" s="39"/>
      <c r="G19" s="39"/>
      <c r="H19" s="40">
        <v>7.20172051199999E-2</v>
      </c>
      <c r="I19" s="40">
        <v>6.5855175299169802E-2</v>
      </c>
      <c r="J19" s="40">
        <v>6.0772735998625399E-2</v>
      </c>
      <c r="K19" s="40">
        <v>5.6143784191058498E-2</v>
      </c>
      <c r="L19" s="40">
        <v>5.2849475976596103E-2</v>
      </c>
      <c r="M19" s="40">
        <v>216.001005139602</v>
      </c>
    </row>
    <row r="20" spans="1:13" x14ac:dyDescent="0.25">
      <c r="A20" s="41" t="s">
        <v>213</v>
      </c>
      <c r="B20" s="38" t="s">
        <v>61</v>
      </c>
      <c r="C20" s="38" t="s">
        <v>210</v>
      </c>
      <c r="D20" s="39"/>
      <c r="E20" s="39"/>
      <c r="F20" s="39"/>
      <c r="G20" s="39"/>
      <c r="H20" s="40">
        <v>5.3376602512234098E-2</v>
      </c>
      <c r="I20" s="40">
        <v>4.9364548878612698E-2</v>
      </c>
      <c r="J20" s="40">
        <v>4.5971689155849899E-2</v>
      </c>
      <c r="K20" s="40">
        <v>4.2789694868328301E-2</v>
      </c>
      <c r="L20" s="40">
        <v>417.51646963151501</v>
      </c>
      <c r="M20" s="40">
        <v>1263.9783300172801</v>
      </c>
    </row>
    <row r="21" spans="1:13" x14ac:dyDescent="0.25">
      <c r="A21" s="41" t="s">
        <v>213</v>
      </c>
      <c r="B21" s="38" t="s">
        <v>63</v>
      </c>
      <c r="C21" s="38" t="s">
        <v>210</v>
      </c>
      <c r="D21" s="40">
        <v>0.238248213525877</v>
      </c>
      <c r="E21" s="40">
        <v>0.22585427744888301</v>
      </c>
      <c r="F21" s="40">
        <v>2.60002982619657</v>
      </c>
      <c r="G21" s="40">
        <v>24.063516104752001</v>
      </c>
      <c r="H21" s="40">
        <v>75.254104252947698</v>
      </c>
      <c r="I21" s="40">
        <v>136.396905344934</v>
      </c>
      <c r="J21" s="40">
        <v>203.60930313304101</v>
      </c>
      <c r="K21" s="40">
        <v>728.37972444607601</v>
      </c>
      <c r="L21" s="40">
        <v>2318.3638143754802</v>
      </c>
      <c r="M21" s="40">
        <v>3666.8554007400498</v>
      </c>
    </row>
    <row r="22" spans="1:13" x14ac:dyDescent="0.25">
      <c r="A22" s="41" t="s">
        <v>213</v>
      </c>
      <c r="B22" s="38" t="s">
        <v>76</v>
      </c>
      <c r="C22" s="38" t="s">
        <v>210</v>
      </c>
      <c r="D22" s="39"/>
      <c r="E22" s="39"/>
      <c r="F22" s="39"/>
      <c r="G22" s="40">
        <v>5.0736174007941497E-2</v>
      </c>
      <c r="H22" s="40">
        <v>4.6872097850688597E-2</v>
      </c>
      <c r="I22" s="40">
        <v>4.6726525115337501E-2</v>
      </c>
      <c r="J22" s="40">
        <v>4.7258341955649999E-2</v>
      </c>
      <c r="K22" s="40">
        <v>4.7211322184614102E-2</v>
      </c>
      <c r="L22" s="40">
        <v>4.7086610417086401E-2</v>
      </c>
      <c r="M22" s="40">
        <v>4.6978550710521302E-2</v>
      </c>
    </row>
    <row r="23" spans="1:13" x14ac:dyDescent="0.25">
      <c r="A23" s="41" t="s">
        <v>213</v>
      </c>
      <c r="B23" s="38" t="s">
        <v>77</v>
      </c>
      <c r="C23" s="38" t="s">
        <v>210</v>
      </c>
      <c r="D23" s="39"/>
      <c r="E23" s="39"/>
      <c r="F23" s="39"/>
      <c r="G23" s="39"/>
      <c r="H23" s="39"/>
      <c r="I23" s="39"/>
      <c r="J23" s="39"/>
      <c r="K23" s="40">
        <v>69.187637972348199</v>
      </c>
      <c r="L23" s="40">
        <v>332.80043911357097</v>
      </c>
      <c r="M23" s="40">
        <v>617.96551120071797</v>
      </c>
    </row>
    <row r="24" spans="1:13" x14ac:dyDescent="0.25">
      <c r="A24" s="38" t="s">
        <v>214</v>
      </c>
      <c r="B24" s="38" t="s">
        <v>58</v>
      </c>
      <c r="C24" s="38" t="s">
        <v>210</v>
      </c>
      <c r="D24" s="39"/>
      <c r="E24" s="39"/>
      <c r="F24" s="39"/>
      <c r="G24" s="39"/>
      <c r="H24" s="39"/>
      <c r="I24" s="39"/>
      <c r="J24" s="39"/>
      <c r="K24" s="40">
        <v>8.26369546371442</v>
      </c>
      <c r="L24" s="40">
        <v>22.8440506937769</v>
      </c>
      <c r="M24" s="40">
        <v>32.177536752602101</v>
      </c>
    </row>
    <row r="25" spans="1:13" x14ac:dyDescent="0.25">
      <c r="A25" s="41" t="s">
        <v>214</v>
      </c>
      <c r="B25" s="38" t="s">
        <v>59</v>
      </c>
      <c r="C25" s="38" t="s">
        <v>210</v>
      </c>
      <c r="D25" s="39"/>
      <c r="E25" s="39"/>
      <c r="F25" s="39"/>
      <c r="G25" s="40">
        <v>5.2177503042358298E-2</v>
      </c>
      <c r="H25" s="40">
        <v>5.3318120803437501E-2</v>
      </c>
      <c r="I25" s="40">
        <v>5.5678679267911702E-2</v>
      </c>
      <c r="J25" s="40">
        <v>62.697504343495197</v>
      </c>
      <c r="K25" s="40">
        <v>197.73375711832901</v>
      </c>
      <c r="L25" s="40">
        <v>365.899547105843</v>
      </c>
      <c r="M25" s="40">
        <v>457.19489288173202</v>
      </c>
    </row>
    <row r="26" spans="1:13" x14ac:dyDescent="0.25">
      <c r="A26" s="41" t="s">
        <v>214</v>
      </c>
      <c r="B26" s="38" t="s">
        <v>60</v>
      </c>
      <c r="C26" s="38" t="s">
        <v>210</v>
      </c>
      <c r="D26" s="39"/>
      <c r="E26" s="39"/>
      <c r="F26" s="39"/>
      <c r="G26" s="39"/>
      <c r="H26" s="40">
        <v>7.20172051199999E-2</v>
      </c>
      <c r="I26" s="40">
        <v>6.5855175299169802E-2</v>
      </c>
      <c r="J26" s="40">
        <v>6.0772735998625399E-2</v>
      </c>
      <c r="K26" s="40">
        <v>5.61437841910645E-2</v>
      </c>
      <c r="L26" s="40">
        <v>5.2849475976596103E-2</v>
      </c>
      <c r="M26" s="40">
        <v>133.77491919938299</v>
      </c>
    </row>
    <row r="27" spans="1:13" x14ac:dyDescent="0.25">
      <c r="A27" s="41" t="s">
        <v>214</v>
      </c>
      <c r="B27" s="38" t="s">
        <v>61</v>
      </c>
      <c r="C27" s="38" t="s">
        <v>210</v>
      </c>
      <c r="D27" s="39"/>
      <c r="E27" s="39"/>
      <c r="F27" s="39"/>
      <c r="G27" s="39"/>
      <c r="H27" s="40">
        <v>5.3376602512234098E-2</v>
      </c>
      <c r="I27" s="40">
        <v>4.9364548878612698E-2</v>
      </c>
      <c r="J27" s="40">
        <v>4.5971689155849899E-2</v>
      </c>
      <c r="K27" s="40">
        <v>4.2789694868328301E-2</v>
      </c>
      <c r="L27" s="40">
        <v>315.70453534804199</v>
      </c>
      <c r="M27" s="40">
        <v>1292.68836005247</v>
      </c>
    </row>
    <row r="28" spans="1:13" x14ac:dyDescent="0.25">
      <c r="A28" s="41" t="s">
        <v>214</v>
      </c>
      <c r="B28" s="38" t="s">
        <v>63</v>
      </c>
      <c r="C28" s="38" t="s">
        <v>210</v>
      </c>
      <c r="D28" s="40">
        <v>0.238248213525877</v>
      </c>
      <c r="E28" s="40">
        <v>0.22585427744888301</v>
      </c>
      <c r="F28" s="40">
        <v>2.60002982619657</v>
      </c>
      <c r="G28" s="40">
        <v>24.063516104752001</v>
      </c>
      <c r="H28" s="40">
        <v>75.254104252947698</v>
      </c>
      <c r="I28" s="40">
        <v>136.396905344934</v>
      </c>
      <c r="J28" s="40">
        <v>203.60511416997801</v>
      </c>
      <c r="K28" s="40">
        <v>835.60950383770705</v>
      </c>
      <c r="L28" s="40">
        <v>2425.5935937671102</v>
      </c>
      <c r="M28" s="40">
        <v>3730.09478135976</v>
      </c>
    </row>
    <row r="29" spans="1:13" x14ac:dyDescent="0.25">
      <c r="A29" s="41" t="s">
        <v>214</v>
      </c>
      <c r="B29" s="38" t="s">
        <v>76</v>
      </c>
      <c r="C29" s="38" t="s">
        <v>210</v>
      </c>
      <c r="D29" s="39"/>
      <c r="E29" s="39"/>
      <c r="F29" s="39"/>
      <c r="G29" s="40">
        <v>5.0736174007941497E-2</v>
      </c>
      <c r="H29" s="40">
        <v>4.6872097850688597E-2</v>
      </c>
      <c r="I29" s="40">
        <v>4.6726525115337501E-2</v>
      </c>
      <c r="J29" s="40">
        <v>4.7258341955649999E-2</v>
      </c>
      <c r="K29" s="40">
        <v>4.7211322184614102E-2</v>
      </c>
      <c r="L29" s="40">
        <v>4.7086610417086401E-2</v>
      </c>
      <c r="M29" s="40">
        <v>4.6978550710521302E-2</v>
      </c>
    </row>
    <row r="30" spans="1:13" x14ac:dyDescent="0.25">
      <c r="A30" s="41" t="s">
        <v>214</v>
      </c>
      <c r="B30" s="38" t="s">
        <v>77</v>
      </c>
      <c r="C30" s="38" t="s">
        <v>210</v>
      </c>
      <c r="D30" s="39"/>
      <c r="E30" s="39"/>
      <c r="F30" s="39"/>
      <c r="G30" s="39"/>
      <c r="H30" s="39"/>
      <c r="I30" s="39"/>
      <c r="J30" s="39"/>
      <c r="K30" s="39"/>
      <c r="L30" s="40">
        <v>266.42794760019098</v>
      </c>
      <c r="M30" s="40">
        <v>554.18803439312501</v>
      </c>
    </row>
    <row r="31" spans="1:13" x14ac:dyDescent="0.25">
      <c r="A31" s="38" t="s">
        <v>215</v>
      </c>
      <c r="B31" s="38" t="s">
        <v>58</v>
      </c>
      <c r="C31" s="38" t="s">
        <v>210</v>
      </c>
      <c r="D31" s="39"/>
      <c r="E31" s="39"/>
      <c r="F31" s="39"/>
      <c r="G31" s="39"/>
      <c r="H31" s="39"/>
      <c r="I31" s="39"/>
      <c r="J31" s="39"/>
      <c r="K31" s="40">
        <v>16.311997841091799</v>
      </c>
      <c r="L31" s="40">
        <v>30.455387159251099</v>
      </c>
      <c r="M31" s="40">
        <v>35.278092088976301</v>
      </c>
    </row>
    <row r="32" spans="1:13" x14ac:dyDescent="0.25">
      <c r="A32" s="41" t="s">
        <v>215</v>
      </c>
      <c r="B32" s="38" t="s">
        <v>59</v>
      </c>
      <c r="C32" s="38" t="s">
        <v>210</v>
      </c>
      <c r="D32" s="39"/>
      <c r="E32" s="39"/>
      <c r="F32" s="39"/>
      <c r="G32" s="40">
        <v>5.2177503042358298E-2</v>
      </c>
      <c r="H32" s="40">
        <v>5.3318120803437501E-2</v>
      </c>
      <c r="I32" s="40">
        <v>5.5678679267911702E-2</v>
      </c>
      <c r="J32" s="40">
        <v>62.707933271271799</v>
      </c>
      <c r="K32" s="40">
        <v>197.74398155732601</v>
      </c>
      <c r="L32" s="40">
        <v>365.90255300825498</v>
      </c>
      <c r="M32" s="40">
        <v>457.19489288173202</v>
      </c>
    </row>
    <row r="33" spans="1:13" x14ac:dyDescent="0.25">
      <c r="A33" s="41" t="s">
        <v>215</v>
      </c>
      <c r="B33" s="38" t="s">
        <v>60</v>
      </c>
      <c r="C33" s="38" t="s">
        <v>210</v>
      </c>
      <c r="D33" s="39"/>
      <c r="E33" s="39"/>
      <c r="F33" s="39"/>
      <c r="G33" s="39"/>
      <c r="H33" s="40">
        <v>7.20172051199999E-2</v>
      </c>
      <c r="I33" s="40">
        <v>6.5855175299169802E-2</v>
      </c>
      <c r="J33" s="40">
        <v>6.0772735998625399E-2</v>
      </c>
      <c r="K33" s="40">
        <v>5.6143784191058498E-2</v>
      </c>
      <c r="L33" s="40">
        <v>5.2849475976596103E-2</v>
      </c>
      <c r="M33" s="40">
        <v>46.011211412371203</v>
      </c>
    </row>
    <row r="34" spans="1:13" x14ac:dyDescent="0.25">
      <c r="A34" s="41" t="s">
        <v>215</v>
      </c>
      <c r="B34" s="38" t="s">
        <v>61</v>
      </c>
      <c r="C34" s="38" t="s">
        <v>210</v>
      </c>
      <c r="D34" s="39"/>
      <c r="E34" s="39"/>
      <c r="F34" s="39"/>
      <c r="G34" s="39"/>
      <c r="H34" s="40">
        <v>5.3376602512234098E-2</v>
      </c>
      <c r="I34" s="40">
        <v>4.9364548878612698E-2</v>
      </c>
      <c r="J34" s="40">
        <v>4.5971689155849899E-2</v>
      </c>
      <c r="K34" s="40">
        <v>4.2789694868328301E-2</v>
      </c>
      <c r="L34" s="40">
        <v>392.23969458776497</v>
      </c>
      <c r="M34" s="40">
        <v>1479.2434551127301</v>
      </c>
    </row>
    <row r="35" spans="1:13" x14ac:dyDescent="0.25">
      <c r="A35" s="41" t="s">
        <v>215</v>
      </c>
      <c r="B35" s="38" t="s">
        <v>63</v>
      </c>
      <c r="C35" s="38" t="s">
        <v>210</v>
      </c>
      <c r="D35" s="40">
        <v>0.238248213525877</v>
      </c>
      <c r="E35" s="40">
        <v>0.22585427744888301</v>
      </c>
      <c r="F35" s="40">
        <v>2.60002982619657</v>
      </c>
      <c r="G35" s="40">
        <v>24.063516104752001</v>
      </c>
      <c r="H35" s="40">
        <v>75.254104252947698</v>
      </c>
      <c r="I35" s="40">
        <v>136.396905344934</v>
      </c>
      <c r="J35" s="40">
        <v>203.60930313304101</v>
      </c>
      <c r="K35" s="40">
        <v>727.64542045861106</v>
      </c>
      <c r="L35" s="40">
        <v>2317.6295103880202</v>
      </c>
      <c r="M35" s="40">
        <v>3665.9951183962398</v>
      </c>
    </row>
    <row r="36" spans="1:13" x14ac:dyDescent="0.25">
      <c r="A36" s="41" t="s">
        <v>215</v>
      </c>
      <c r="B36" s="38" t="s">
        <v>76</v>
      </c>
      <c r="C36" s="38" t="s">
        <v>210</v>
      </c>
      <c r="D36" s="39"/>
      <c r="E36" s="39"/>
      <c r="F36" s="39"/>
      <c r="G36" s="40">
        <v>5.0736174007941497E-2</v>
      </c>
      <c r="H36" s="40">
        <v>4.6872097850688597E-2</v>
      </c>
      <c r="I36" s="40">
        <v>4.6726525115337501E-2</v>
      </c>
      <c r="J36" s="40">
        <v>4.7258341955649999E-2</v>
      </c>
      <c r="K36" s="40">
        <v>4.7211322184614102E-2</v>
      </c>
      <c r="L36" s="40">
        <v>4.7086610417086401E-2</v>
      </c>
      <c r="M36" s="40">
        <v>4.6978550710521302E-2</v>
      </c>
    </row>
    <row r="37" spans="1:13" x14ac:dyDescent="0.25">
      <c r="A37" s="41" t="s">
        <v>215</v>
      </c>
      <c r="B37" s="38" t="s">
        <v>77</v>
      </c>
      <c r="C37" s="38" t="s">
        <v>210</v>
      </c>
      <c r="D37" s="39"/>
      <c r="E37" s="39"/>
      <c r="F37" s="39"/>
      <c r="G37" s="39"/>
      <c r="H37" s="39"/>
      <c r="I37" s="39"/>
      <c r="J37" s="39"/>
      <c r="K37" s="40">
        <v>85.728645741687103</v>
      </c>
      <c r="L37" s="40">
        <v>348.66841683282701</v>
      </c>
      <c r="M37" s="40">
        <v>652.57859046149304</v>
      </c>
    </row>
    <row r="38" spans="1:13" x14ac:dyDescent="0.25">
      <c r="A38" s="38" t="s">
        <v>216</v>
      </c>
      <c r="B38" s="38" t="s">
        <v>58</v>
      </c>
      <c r="C38" s="38" t="s">
        <v>210</v>
      </c>
      <c r="D38" s="39"/>
      <c r="E38" s="39"/>
      <c r="F38" s="39"/>
      <c r="G38" s="39"/>
      <c r="H38" s="39"/>
      <c r="I38" s="39"/>
      <c r="J38" s="39"/>
      <c r="K38" s="40">
        <v>10.241669627729999</v>
      </c>
      <c r="L38" s="40">
        <v>24.714634846362301</v>
      </c>
      <c r="M38" s="40">
        <v>32.939538235882203</v>
      </c>
    </row>
    <row r="39" spans="1:13" x14ac:dyDescent="0.25">
      <c r="A39" s="41" t="s">
        <v>216</v>
      </c>
      <c r="B39" s="38" t="s">
        <v>59</v>
      </c>
      <c r="C39" s="38" t="s">
        <v>210</v>
      </c>
      <c r="D39" s="39"/>
      <c r="E39" s="39"/>
      <c r="F39" s="39"/>
      <c r="G39" s="40">
        <v>5.2177503042358298E-2</v>
      </c>
      <c r="H39" s="40">
        <v>5.3318120803437501E-2</v>
      </c>
      <c r="I39" s="40">
        <v>5.5678679267911702E-2</v>
      </c>
      <c r="J39" s="40">
        <v>62.7009296279045</v>
      </c>
      <c r="K39" s="40">
        <v>197.737115240299</v>
      </c>
      <c r="L39" s="40">
        <v>365.900236544856</v>
      </c>
      <c r="M39" s="40">
        <v>457.19489288173202</v>
      </c>
    </row>
    <row r="40" spans="1:13" x14ac:dyDescent="0.25">
      <c r="A40" s="41" t="s">
        <v>216</v>
      </c>
      <c r="B40" s="38" t="s">
        <v>60</v>
      </c>
      <c r="C40" s="38" t="s">
        <v>210</v>
      </c>
      <c r="D40" s="39"/>
      <c r="E40" s="39"/>
      <c r="F40" s="39"/>
      <c r="G40" s="39"/>
      <c r="H40" s="40">
        <v>7.20172051199999E-2</v>
      </c>
      <c r="I40" s="40">
        <v>6.5855175299169802E-2</v>
      </c>
      <c r="J40" s="40">
        <v>6.0772735998625399E-2</v>
      </c>
      <c r="K40" s="40">
        <v>5.6143784191058498E-2</v>
      </c>
      <c r="L40" s="40">
        <v>5.2849475976596103E-2</v>
      </c>
      <c r="M40" s="40">
        <v>46.011911343294699</v>
      </c>
    </row>
    <row r="41" spans="1:13" x14ac:dyDescent="0.25">
      <c r="A41" s="41" t="s">
        <v>216</v>
      </c>
      <c r="B41" s="38" t="s">
        <v>61</v>
      </c>
      <c r="C41" s="38" t="s">
        <v>210</v>
      </c>
      <c r="D41" s="39"/>
      <c r="E41" s="39"/>
      <c r="F41" s="39"/>
      <c r="G41" s="39"/>
      <c r="H41" s="40">
        <v>5.3376602512234098E-2</v>
      </c>
      <c r="I41" s="40">
        <v>4.9364548878612698E-2</v>
      </c>
      <c r="J41" s="40">
        <v>4.5971689155849899E-2</v>
      </c>
      <c r="K41" s="40">
        <v>4.2789694868328301E-2</v>
      </c>
      <c r="L41" s="40">
        <v>315.70453534804199</v>
      </c>
      <c r="M41" s="40">
        <v>1426.3261741270601</v>
      </c>
    </row>
    <row r="42" spans="1:13" x14ac:dyDescent="0.25">
      <c r="A42" s="41" t="s">
        <v>216</v>
      </c>
      <c r="B42" s="38" t="s">
        <v>63</v>
      </c>
      <c r="C42" s="38" t="s">
        <v>210</v>
      </c>
      <c r="D42" s="40">
        <v>0.238248213525877</v>
      </c>
      <c r="E42" s="40">
        <v>0.22585427744888301</v>
      </c>
      <c r="F42" s="40">
        <v>2.60002982619657</v>
      </c>
      <c r="G42" s="40">
        <v>24.063516104752001</v>
      </c>
      <c r="H42" s="40">
        <v>75.254104252947698</v>
      </c>
      <c r="I42" s="40">
        <v>136.396905344934</v>
      </c>
      <c r="J42" s="40">
        <v>203.60511416997801</v>
      </c>
      <c r="K42" s="40">
        <v>818.31194871084301</v>
      </c>
      <c r="L42" s="40">
        <v>2408.2960386402501</v>
      </c>
      <c r="M42" s="40">
        <v>3720.77148699077</v>
      </c>
    </row>
    <row r="43" spans="1:13" x14ac:dyDescent="0.25">
      <c r="A43" s="41" t="s">
        <v>216</v>
      </c>
      <c r="B43" s="38" t="s">
        <v>76</v>
      </c>
      <c r="C43" s="38" t="s">
        <v>210</v>
      </c>
      <c r="D43" s="39"/>
      <c r="E43" s="39"/>
      <c r="F43" s="39"/>
      <c r="G43" s="40">
        <v>5.0736174007941497E-2</v>
      </c>
      <c r="H43" s="40">
        <v>4.6872097850688597E-2</v>
      </c>
      <c r="I43" s="40">
        <v>4.6726525115337501E-2</v>
      </c>
      <c r="J43" s="40">
        <v>4.7258341955649999E-2</v>
      </c>
      <c r="K43" s="40">
        <v>4.7211322184614102E-2</v>
      </c>
      <c r="L43" s="40">
        <v>4.7086610417086401E-2</v>
      </c>
      <c r="M43" s="40">
        <v>4.6978550710521302E-2</v>
      </c>
    </row>
    <row r="44" spans="1:13" x14ac:dyDescent="0.25">
      <c r="A44" s="41" t="s">
        <v>216</v>
      </c>
      <c r="B44" s="38" t="s">
        <v>77</v>
      </c>
      <c r="C44" s="38" t="s">
        <v>210</v>
      </c>
      <c r="D44" s="39"/>
      <c r="E44" s="39"/>
      <c r="F44" s="39"/>
      <c r="G44" s="39"/>
      <c r="H44" s="39"/>
      <c r="I44" s="39"/>
      <c r="J44" s="39"/>
      <c r="K44" s="39"/>
      <c r="L44" s="40">
        <v>266.42794760019098</v>
      </c>
      <c r="M44" s="40">
        <v>547.02050308354603</v>
      </c>
    </row>
    <row r="45" spans="1:13" x14ac:dyDescent="0.25">
      <c r="A45" s="38" t="s">
        <v>217</v>
      </c>
      <c r="B45" s="38" t="s">
        <v>58</v>
      </c>
      <c r="C45" s="38" t="s">
        <v>210</v>
      </c>
      <c r="D45" s="39"/>
      <c r="E45" s="39"/>
      <c r="F45" s="39"/>
      <c r="G45" s="39"/>
      <c r="H45" s="39"/>
      <c r="I45" s="39"/>
      <c r="J45" s="39"/>
      <c r="K45" s="40">
        <v>10.241669627729999</v>
      </c>
      <c r="L45" s="40">
        <v>24.714634846362301</v>
      </c>
      <c r="M45" s="40">
        <v>32.939538235882203</v>
      </c>
    </row>
    <row r="46" spans="1:13" x14ac:dyDescent="0.25">
      <c r="A46" s="41" t="s">
        <v>217</v>
      </c>
      <c r="B46" s="38" t="s">
        <v>59</v>
      </c>
      <c r="C46" s="38" t="s">
        <v>210</v>
      </c>
      <c r="D46" s="39"/>
      <c r="E46" s="39"/>
      <c r="F46" s="39"/>
      <c r="G46" s="40">
        <v>5.2177503042358298E-2</v>
      </c>
      <c r="H46" s="40">
        <v>5.3318120803437501E-2</v>
      </c>
      <c r="I46" s="40">
        <v>5.5678679267911702E-2</v>
      </c>
      <c r="J46" s="40">
        <v>62.7009296279045</v>
      </c>
      <c r="K46" s="40">
        <v>197.737115240299</v>
      </c>
      <c r="L46" s="40">
        <v>365.900236544856</v>
      </c>
      <c r="M46" s="40">
        <v>457.19489288173202</v>
      </c>
    </row>
    <row r="47" spans="1:13" x14ac:dyDescent="0.25">
      <c r="A47" s="41" t="s">
        <v>217</v>
      </c>
      <c r="B47" s="38" t="s">
        <v>60</v>
      </c>
      <c r="C47" s="38" t="s">
        <v>210</v>
      </c>
      <c r="D47" s="39"/>
      <c r="E47" s="39"/>
      <c r="F47" s="39"/>
      <c r="G47" s="39"/>
      <c r="H47" s="40">
        <v>7.20172051199999E-2</v>
      </c>
      <c r="I47" s="40">
        <v>6.5855175299169802E-2</v>
      </c>
      <c r="J47" s="40">
        <v>6.0772735998625399E-2</v>
      </c>
      <c r="K47" s="40">
        <v>5.6143784191058498E-2</v>
      </c>
      <c r="L47" s="40">
        <v>5.2849475976596103E-2</v>
      </c>
      <c r="M47" s="40">
        <v>46.011911343294699</v>
      </c>
    </row>
    <row r="48" spans="1:13" x14ac:dyDescent="0.25">
      <c r="A48" s="41" t="s">
        <v>217</v>
      </c>
      <c r="B48" s="38" t="s">
        <v>61</v>
      </c>
      <c r="C48" s="38" t="s">
        <v>210</v>
      </c>
      <c r="D48" s="39"/>
      <c r="E48" s="39"/>
      <c r="F48" s="39"/>
      <c r="G48" s="39"/>
      <c r="H48" s="40">
        <v>5.3376602512234098E-2</v>
      </c>
      <c r="I48" s="40">
        <v>4.9364548878612698E-2</v>
      </c>
      <c r="J48" s="40">
        <v>4.5971689155849899E-2</v>
      </c>
      <c r="K48" s="40">
        <v>4.2789694868328301E-2</v>
      </c>
      <c r="L48" s="40">
        <v>315.70453534804199</v>
      </c>
      <c r="M48" s="40">
        <v>1426.3261741270601</v>
      </c>
    </row>
    <row r="49" spans="1:13" x14ac:dyDescent="0.25">
      <c r="A49" s="41" t="s">
        <v>217</v>
      </c>
      <c r="B49" s="38" t="s">
        <v>63</v>
      </c>
      <c r="C49" s="38" t="s">
        <v>210</v>
      </c>
      <c r="D49" s="40">
        <v>0.238248213525877</v>
      </c>
      <c r="E49" s="40">
        <v>0.22585427744888301</v>
      </c>
      <c r="F49" s="40">
        <v>2.60002982619657</v>
      </c>
      <c r="G49" s="40">
        <v>24.063516104752001</v>
      </c>
      <c r="H49" s="40">
        <v>75.254104252947698</v>
      </c>
      <c r="I49" s="40">
        <v>136.396905344934</v>
      </c>
      <c r="J49" s="40">
        <v>203.60511416997801</v>
      </c>
      <c r="K49" s="40">
        <v>818.311948698881</v>
      </c>
      <c r="L49" s="40">
        <v>2408.2960386282898</v>
      </c>
      <c r="M49" s="40">
        <v>3720.7714869832498</v>
      </c>
    </row>
    <row r="50" spans="1:13" x14ac:dyDescent="0.25">
      <c r="A50" s="41" t="s">
        <v>217</v>
      </c>
      <c r="B50" s="38" t="s">
        <v>76</v>
      </c>
      <c r="C50" s="38" t="s">
        <v>210</v>
      </c>
      <c r="D50" s="39"/>
      <c r="E50" s="39"/>
      <c r="F50" s="39"/>
      <c r="G50" s="40">
        <v>5.0736174007941497E-2</v>
      </c>
      <c r="H50" s="40">
        <v>4.6872097850688597E-2</v>
      </c>
      <c r="I50" s="40">
        <v>4.6726525115337501E-2</v>
      </c>
      <c r="J50" s="40">
        <v>4.7258341955649999E-2</v>
      </c>
      <c r="K50" s="40">
        <v>4.7211322184614102E-2</v>
      </c>
      <c r="L50" s="40">
        <v>4.7086610417086401E-2</v>
      </c>
      <c r="M50" s="40">
        <v>4.6978550710521302E-2</v>
      </c>
    </row>
    <row r="51" spans="1:13" x14ac:dyDescent="0.25">
      <c r="A51" s="41" t="s">
        <v>217</v>
      </c>
      <c r="B51" s="38" t="s">
        <v>77</v>
      </c>
      <c r="C51" s="38" t="s">
        <v>210</v>
      </c>
      <c r="D51" s="39"/>
      <c r="E51" s="39"/>
      <c r="F51" s="39"/>
      <c r="G51" s="39"/>
      <c r="H51" s="39"/>
      <c r="I51" s="39"/>
      <c r="J51" s="39"/>
      <c r="K51" s="39"/>
      <c r="L51" s="40">
        <v>266.42794760019098</v>
      </c>
      <c r="M51" s="40">
        <v>547.02050308354603</v>
      </c>
    </row>
    <row r="52" spans="1:13" x14ac:dyDescent="0.25">
      <c r="A52" s="38" t="s">
        <v>218</v>
      </c>
      <c r="B52" s="38" t="s">
        <v>58</v>
      </c>
      <c r="C52" s="38" t="s">
        <v>210</v>
      </c>
      <c r="D52" s="39"/>
      <c r="E52" s="39"/>
      <c r="F52" s="39"/>
      <c r="G52" s="39"/>
      <c r="H52" s="39"/>
      <c r="I52" s="39"/>
      <c r="J52" s="39"/>
      <c r="K52" s="40">
        <v>10.241669627729999</v>
      </c>
      <c r="L52" s="40">
        <v>24.714634846362301</v>
      </c>
      <c r="M52" s="40">
        <v>32.939538235882203</v>
      </c>
    </row>
    <row r="53" spans="1:13" x14ac:dyDescent="0.25">
      <c r="A53" s="41" t="s">
        <v>218</v>
      </c>
      <c r="B53" s="38" t="s">
        <v>59</v>
      </c>
      <c r="C53" s="38" t="s">
        <v>210</v>
      </c>
      <c r="D53" s="39"/>
      <c r="E53" s="39"/>
      <c r="F53" s="39"/>
      <c r="G53" s="40">
        <v>5.21775030423582E-2</v>
      </c>
      <c r="H53" s="40">
        <v>5.3318120803437501E-2</v>
      </c>
      <c r="I53" s="40">
        <v>5.5678679267911597E-2</v>
      </c>
      <c r="J53" s="40">
        <v>62.7009296279045</v>
      </c>
      <c r="K53" s="40">
        <v>197.737115240299</v>
      </c>
      <c r="L53" s="40">
        <v>365.900236544856</v>
      </c>
      <c r="M53" s="40">
        <v>457.19489288173202</v>
      </c>
    </row>
    <row r="54" spans="1:13" x14ac:dyDescent="0.25">
      <c r="A54" s="41" t="s">
        <v>218</v>
      </c>
      <c r="B54" s="38" t="s">
        <v>60</v>
      </c>
      <c r="C54" s="38" t="s">
        <v>210</v>
      </c>
      <c r="D54" s="39"/>
      <c r="E54" s="39"/>
      <c r="F54" s="39"/>
      <c r="G54" s="39"/>
      <c r="H54" s="40">
        <v>7.20172051199999E-2</v>
      </c>
      <c r="I54" s="40">
        <v>6.5855175299169802E-2</v>
      </c>
      <c r="J54" s="40">
        <v>6.0772735998625302E-2</v>
      </c>
      <c r="K54" s="40">
        <v>5.6143784191063799E-2</v>
      </c>
      <c r="L54" s="40">
        <v>5.2849475976596103E-2</v>
      </c>
      <c r="M54" s="40">
        <v>46.011911343294699</v>
      </c>
    </row>
    <row r="55" spans="1:13" x14ac:dyDescent="0.25">
      <c r="A55" s="41" t="s">
        <v>218</v>
      </c>
      <c r="B55" s="38" t="s">
        <v>61</v>
      </c>
      <c r="C55" s="38" t="s">
        <v>210</v>
      </c>
      <c r="D55" s="39"/>
      <c r="E55" s="39"/>
      <c r="F55" s="39"/>
      <c r="G55" s="39"/>
      <c r="H55" s="40">
        <v>5.3376602512234098E-2</v>
      </c>
      <c r="I55" s="40">
        <v>4.9364548878612698E-2</v>
      </c>
      <c r="J55" s="40">
        <v>4.5971689155849899E-2</v>
      </c>
      <c r="K55" s="40">
        <v>4.2789694868328301E-2</v>
      </c>
      <c r="L55" s="40">
        <v>315.70453534804199</v>
      </c>
      <c r="M55" s="40">
        <v>1426.3261741270601</v>
      </c>
    </row>
    <row r="56" spans="1:13" x14ac:dyDescent="0.25">
      <c r="A56" s="41" t="s">
        <v>218</v>
      </c>
      <c r="B56" s="38" t="s">
        <v>63</v>
      </c>
      <c r="C56" s="38" t="s">
        <v>210</v>
      </c>
      <c r="D56" s="40">
        <v>0.238248213525877</v>
      </c>
      <c r="E56" s="40">
        <v>0.22585427744888301</v>
      </c>
      <c r="F56" s="40">
        <v>2.6000298261965602</v>
      </c>
      <c r="G56" s="40">
        <v>24.063516104752001</v>
      </c>
      <c r="H56" s="40">
        <v>75.254104252947798</v>
      </c>
      <c r="I56" s="40">
        <v>136.396905344934</v>
      </c>
      <c r="J56" s="40">
        <v>203.60511416997801</v>
      </c>
      <c r="K56" s="40">
        <v>818.31194869324099</v>
      </c>
      <c r="L56" s="40">
        <v>2408.29603862265</v>
      </c>
      <c r="M56" s="40">
        <v>3720.7714869797001</v>
      </c>
    </row>
    <row r="57" spans="1:13" x14ac:dyDescent="0.25">
      <c r="A57" s="41" t="s">
        <v>218</v>
      </c>
      <c r="B57" s="38" t="s">
        <v>76</v>
      </c>
      <c r="C57" s="38" t="s">
        <v>210</v>
      </c>
      <c r="D57" s="39"/>
      <c r="E57" s="39"/>
      <c r="F57" s="39"/>
      <c r="G57" s="40">
        <v>5.0736174007941497E-2</v>
      </c>
      <c r="H57" s="40">
        <v>4.68720978506885E-2</v>
      </c>
      <c r="I57" s="40">
        <v>4.6726525115337501E-2</v>
      </c>
      <c r="J57" s="40">
        <v>4.7258341955649902E-2</v>
      </c>
      <c r="K57" s="40">
        <v>4.7211322184614102E-2</v>
      </c>
      <c r="L57" s="40">
        <v>4.7086610417086401E-2</v>
      </c>
      <c r="M57" s="40">
        <v>4.6978550710521302E-2</v>
      </c>
    </row>
    <row r="58" spans="1:13" x14ac:dyDescent="0.25">
      <c r="A58" s="41" t="s">
        <v>218</v>
      </c>
      <c r="B58" s="38" t="s">
        <v>77</v>
      </c>
      <c r="C58" s="38" t="s">
        <v>210</v>
      </c>
      <c r="D58" s="39"/>
      <c r="E58" s="39"/>
      <c r="F58" s="39"/>
      <c r="G58" s="39"/>
      <c r="H58" s="39"/>
      <c r="I58" s="39"/>
      <c r="J58" s="39"/>
      <c r="K58" s="39"/>
      <c r="L58" s="40">
        <v>266.42794760019098</v>
      </c>
      <c r="M58" s="40">
        <v>547.02050308354603</v>
      </c>
    </row>
    <row r="59" spans="1:13" x14ac:dyDescent="0.25">
      <c r="A59" s="38" t="s">
        <v>219</v>
      </c>
      <c r="B59" s="38" t="s">
        <v>58</v>
      </c>
      <c r="C59" s="38" t="s">
        <v>210</v>
      </c>
      <c r="D59" s="39"/>
      <c r="E59" s="39"/>
      <c r="F59" s="39"/>
      <c r="G59" s="39"/>
      <c r="H59" s="39"/>
      <c r="I59" s="39"/>
      <c r="J59" s="39"/>
      <c r="K59" s="40">
        <v>16.311997841091799</v>
      </c>
      <c r="L59" s="40">
        <v>30.455387159251099</v>
      </c>
      <c r="M59" s="40">
        <v>35.278092088976301</v>
      </c>
    </row>
    <row r="60" spans="1:13" x14ac:dyDescent="0.25">
      <c r="A60" s="41" t="s">
        <v>219</v>
      </c>
      <c r="B60" s="38" t="s">
        <v>59</v>
      </c>
      <c r="C60" s="38" t="s">
        <v>210</v>
      </c>
      <c r="D60" s="39"/>
      <c r="E60" s="39"/>
      <c r="F60" s="39"/>
      <c r="G60" s="40">
        <v>5.2177503042358298E-2</v>
      </c>
      <c r="H60" s="40">
        <v>5.3318120803437501E-2</v>
      </c>
      <c r="I60" s="40">
        <v>5.5678679267911702E-2</v>
      </c>
      <c r="J60" s="40">
        <v>62.707933271271799</v>
      </c>
      <c r="K60" s="40">
        <v>197.74398155732601</v>
      </c>
      <c r="L60" s="40">
        <v>365.90208169382998</v>
      </c>
      <c r="M60" s="40">
        <v>457.19489288173202</v>
      </c>
    </row>
    <row r="61" spans="1:13" x14ac:dyDescent="0.25">
      <c r="A61" s="41" t="s">
        <v>219</v>
      </c>
      <c r="B61" s="38" t="s">
        <v>60</v>
      </c>
      <c r="C61" s="38" t="s">
        <v>210</v>
      </c>
      <c r="D61" s="39"/>
      <c r="E61" s="39"/>
      <c r="F61" s="39"/>
      <c r="G61" s="39"/>
      <c r="H61" s="40">
        <v>7.20172051199999E-2</v>
      </c>
      <c r="I61" s="40">
        <v>6.5855175299178101E-2</v>
      </c>
      <c r="J61" s="40">
        <v>6.0772735998625399E-2</v>
      </c>
      <c r="K61" s="40">
        <v>5.6143784191058498E-2</v>
      </c>
      <c r="L61" s="40">
        <v>5.2849475976596103E-2</v>
      </c>
      <c r="M61" s="40">
        <v>33.888954587179597</v>
      </c>
    </row>
    <row r="62" spans="1:13" x14ac:dyDescent="0.25">
      <c r="A62" s="41" t="s">
        <v>219</v>
      </c>
      <c r="B62" s="38" t="s">
        <v>61</v>
      </c>
      <c r="C62" s="38" t="s">
        <v>210</v>
      </c>
      <c r="D62" s="39"/>
      <c r="E62" s="39"/>
      <c r="F62" s="39"/>
      <c r="G62" s="39"/>
      <c r="H62" s="40">
        <v>5.3376602512234098E-2</v>
      </c>
      <c r="I62" s="40">
        <v>4.9364548878612698E-2</v>
      </c>
      <c r="J62" s="40">
        <v>4.5971689155849899E-2</v>
      </c>
      <c r="K62" s="40">
        <v>4.2789694868328301E-2</v>
      </c>
      <c r="L62" s="40">
        <v>417.51646963151501</v>
      </c>
      <c r="M62" s="40">
        <v>1528.10275109436</v>
      </c>
    </row>
    <row r="63" spans="1:13" x14ac:dyDescent="0.25">
      <c r="A63" s="41" t="s">
        <v>219</v>
      </c>
      <c r="B63" s="38" t="s">
        <v>63</v>
      </c>
      <c r="C63" s="38" t="s">
        <v>210</v>
      </c>
      <c r="D63" s="40">
        <v>0.238248213525877</v>
      </c>
      <c r="E63" s="40">
        <v>0.22585427744888301</v>
      </c>
      <c r="F63" s="40">
        <v>2.60002982619657</v>
      </c>
      <c r="G63" s="40">
        <v>24.063516104752001</v>
      </c>
      <c r="H63" s="40">
        <v>75.254104252947698</v>
      </c>
      <c r="I63" s="40">
        <v>136.396905344934</v>
      </c>
      <c r="J63" s="40">
        <v>203.61406455312101</v>
      </c>
      <c r="K63" s="40">
        <v>719.86156730755397</v>
      </c>
      <c r="L63" s="40">
        <v>2309.8456572369601</v>
      </c>
      <c r="M63" s="40">
        <v>3664.2116944428199</v>
      </c>
    </row>
    <row r="64" spans="1:13" x14ac:dyDescent="0.25">
      <c r="A64" s="41" t="s">
        <v>219</v>
      </c>
      <c r="B64" s="38" t="s">
        <v>76</v>
      </c>
      <c r="C64" s="38" t="s">
        <v>210</v>
      </c>
      <c r="D64" s="39"/>
      <c r="E64" s="39"/>
      <c r="F64" s="39"/>
      <c r="G64" s="40">
        <v>5.0736174007941497E-2</v>
      </c>
      <c r="H64" s="40">
        <v>4.6872097850688597E-2</v>
      </c>
      <c r="I64" s="40">
        <v>4.6726525115337501E-2</v>
      </c>
      <c r="J64" s="40">
        <v>4.7258341955649999E-2</v>
      </c>
      <c r="K64" s="40">
        <v>4.7211322184614102E-2</v>
      </c>
      <c r="L64" s="40">
        <v>4.7086610417086401E-2</v>
      </c>
      <c r="M64" s="40">
        <v>4.6978550710521302E-2</v>
      </c>
    </row>
    <row r="65" spans="1:13" x14ac:dyDescent="0.25">
      <c r="A65" s="41" t="s">
        <v>219</v>
      </c>
      <c r="B65" s="38" t="s">
        <v>77</v>
      </c>
      <c r="C65" s="38" t="s">
        <v>210</v>
      </c>
      <c r="D65" s="39"/>
      <c r="E65" s="39"/>
      <c r="F65" s="39"/>
      <c r="G65" s="39"/>
      <c r="H65" s="39"/>
      <c r="I65" s="39"/>
      <c r="J65" s="39"/>
      <c r="K65" s="40">
        <v>65.014242967715205</v>
      </c>
      <c r="L65" s="40">
        <v>328.79685360834401</v>
      </c>
      <c r="M65" s="40">
        <v>613.89403134496695</v>
      </c>
    </row>
    <row r="66" spans="1:13" x14ac:dyDescent="0.25">
      <c r="A66" s="38" t="s">
        <v>220</v>
      </c>
      <c r="B66" s="38" t="s">
        <v>58</v>
      </c>
      <c r="C66" s="38" t="s">
        <v>210</v>
      </c>
      <c r="D66" s="39"/>
      <c r="E66" s="39"/>
      <c r="F66" s="39"/>
      <c r="G66" s="39"/>
      <c r="H66" s="39"/>
      <c r="I66" s="39"/>
      <c r="J66" s="39"/>
      <c r="K66" s="40">
        <v>16.311997841091799</v>
      </c>
      <c r="L66" s="40">
        <v>30.455387159251099</v>
      </c>
      <c r="M66" s="40">
        <v>35.278092088976301</v>
      </c>
    </row>
    <row r="67" spans="1:13" x14ac:dyDescent="0.25">
      <c r="A67" s="41" t="s">
        <v>220</v>
      </c>
      <c r="B67" s="38" t="s">
        <v>59</v>
      </c>
      <c r="C67" s="38" t="s">
        <v>210</v>
      </c>
      <c r="D67" s="39"/>
      <c r="E67" s="39"/>
      <c r="F67" s="39"/>
      <c r="G67" s="40">
        <v>5.2177503042358298E-2</v>
      </c>
      <c r="H67" s="40">
        <v>5.3318120803437501E-2</v>
      </c>
      <c r="I67" s="40">
        <v>5.5678679267911702E-2</v>
      </c>
      <c r="J67" s="40">
        <v>62.707933271271699</v>
      </c>
      <c r="K67" s="40">
        <v>197.74398155732601</v>
      </c>
      <c r="L67" s="40">
        <v>365.90208169382998</v>
      </c>
      <c r="M67" s="40">
        <v>457.19489288173202</v>
      </c>
    </row>
    <row r="68" spans="1:13" x14ac:dyDescent="0.25">
      <c r="A68" s="41" t="s">
        <v>220</v>
      </c>
      <c r="B68" s="38" t="s">
        <v>60</v>
      </c>
      <c r="C68" s="38" t="s">
        <v>210</v>
      </c>
      <c r="D68" s="39"/>
      <c r="E68" s="39"/>
      <c r="F68" s="39"/>
      <c r="G68" s="39"/>
      <c r="H68" s="40">
        <v>7.20172051199999E-2</v>
      </c>
      <c r="I68" s="40">
        <v>6.5855175299169802E-2</v>
      </c>
      <c r="J68" s="40">
        <v>6.0772735998625399E-2</v>
      </c>
      <c r="K68" s="40">
        <v>5.6143784191058498E-2</v>
      </c>
      <c r="L68" s="40">
        <v>5.2849475976596103E-2</v>
      </c>
      <c r="M68" s="40">
        <v>33.888954587184799</v>
      </c>
    </row>
    <row r="69" spans="1:13" x14ac:dyDescent="0.25">
      <c r="A69" s="41" t="s">
        <v>220</v>
      </c>
      <c r="B69" s="38" t="s">
        <v>61</v>
      </c>
      <c r="C69" s="38" t="s">
        <v>210</v>
      </c>
      <c r="D69" s="39"/>
      <c r="E69" s="39"/>
      <c r="F69" s="39"/>
      <c r="G69" s="39"/>
      <c r="H69" s="40">
        <v>5.3376602512234098E-2</v>
      </c>
      <c r="I69" s="40">
        <v>4.9364548878612698E-2</v>
      </c>
      <c r="J69" s="40">
        <v>4.5971689155849899E-2</v>
      </c>
      <c r="K69" s="40">
        <v>4.2789694868328301E-2</v>
      </c>
      <c r="L69" s="40">
        <v>417.51646963151501</v>
      </c>
      <c r="M69" s="40">
        <v>1528.10275109436</v>
      </c>
    </row>
    <row r="70" spans="1:13" x14ac:dyDescent="0.25">
      <c r="A70" s="41" t="s">
        <v>220</v>
      </c>
      <c r="B70" s="38" t="s">
        <v>63</v>
      </c>
      <c r="C70" s="38" t="s">
        <v>210</v>
      </c>
      <c r="D70" s="40">
        <v>0.238248213525877</v>
      </c>
      <c r="E70" s="40">
        <v>0.22585427744888301</v>
      </c>
      <c r="F70" s="40">
        <v>2.60002982619657</v>
      </c>
      <c r="G70" s="40">
        <v>24.063516104752001</v>
      </c>
      <c r="H70" s="40">
        <v>75.254104252947698</v>
      </c>
      <c r="I70" s="40">
        <v>136.396905344934</v>
      </c>
      <c r="J70" s="40">
        <v>203.61406455312101</v>
      </c>
      <c r="K70" s="40">
        <v>719.86156730757</v>
      </c>
      <c r="L70" s="40">
        <v>2309.8456572369801</v>
      </c>
      <c r="M70" s="40">
        <v>3664.2116944428299</v>
      </c>
    </row>
    <row r="71" spans="1:13" x14ac:dyDescent="0.25">
      <c r="A71" s="41" t="s">
        <v>220</v>
      </c>
      <c r="B71" s="38" t="s">
        <v>76</v>
      </c>
      <c r="C71" s="38" t="s">
        <v>210</v>
      </c>
      <c r="D71" s="39"/>
      <c r="E71" s="39"/>
      <c r="F71" s="39"/>
      <c r="G71" s="40">
        <v>5.0736174007941497E-2</v>
      </c>
      <c r="H71" s="40">
        <v>4.6872097850688597E-2</v>
      </c>
      <c r="I71" s="40">
        <v>4.6726525115337501E-2</v>
      </c>
      <c r="J71" s="40">
        <v>4.7258341955649999E-2</v>
      </c>
      <c r="K71" s="40">
        <v>4.7211322184614102E-2</v>
      </c>
      <c r="L71" s="40">
        <v>4.7086610417086401E-2</v>
      </c>
      <c r="M71" s="40">
        <v>4.6978550710521302E-2</v>
      </c>
    </row>
    <row r="72" spans="1:13" x14ac:dyDescent="0.25">
      <c r="A72" s="41" t="s">
        <v>220</v>
      </c>
      <c r="B72" s="38" t="s">
        <v>77</v>
      </c>
      <c r="C72" s="38" t="s">
        <v>210</v>
      </c>
      <c r="D72" s="39"/>
      <c r="E72" s="39"/>
      <c r="F72" s="39"/>
      <c r="G72" s="39"/>
      <c r="H72" s="39"/>
      <c r="I72" s="39"/>
      <c r="J72" s="39"/>
      <c r="K72" s="40">
        <v>65.014242967714694</v>
      </c>
      <c r="L72" s="40">
        <v>328.79685360834401</v>
      </c>
      <c r="M72" s="40">
        <v>613.89403134496695</v>
      </c>
    </row>
    <row r="73" spans="1:13" x14ac:dyDescent="0.25">
      <c r="A73" s="38" t="s">
        <v>221</v>
      </c>
      <c r="B73" s="38" t="s">
        <v>58</v>
      </c>
      <c r="C73" s="38" t="s">
        <v>210</v>
      </c>
      <c r="D73" s="39"/>
      <c r="E73" s="39"/>
      <c r="F73" s="39"/>
      <c r="G73" s="39"/>
      <c r="H73" s="39"/>
      <c r="I73" s="39"/>
      <c r="J73" s="39"/>
      <c r="K73" s="40">
        <v>16.311997841091799</v>
      </c>
      <c r="L73" s="40">
        <v>30.455387159251099</v>
      </c>
      <c r="M73" s="40">
        <v>35.278092088976301</v>
      </c>
    </row>
    <row r="74" spans="1:13" x14ac:dyDescent="0.25">
      <c r="A74" s="41" t="s">
        <v>221</v>
      </c>
      <c r="B74" s="38" t="s">
        <v>59</v>
      </c>
      <c r="C74" s="38" t="s">
        <v>210</v>
      </c>
      <c r="D74" s="39"/>
      <c r="E74" s="39"/>
      <c r="F74" s="39"/>
      <c r="G74" s="40">
        <v>5.2177503042358298E-2</v>
      </c>
      <c r="H74" s="40">
        <v>5.3318120803437501E-2</v>
      </c>
      <c r="I74" s="40">
        <v>5.5678679267911702E-2</v>
      </c>
      <c r="J74" s="40">
        <v>62.707933271271799</v>
      </c>
      <c r="K74" s="40">
        <v>197.74398155732601</v>
      </c>
      <c r="L74" s="40">
        <v>365.90208169382998</v>
      </c>
      <c r="M74" s="40">
        <v>457.19489288173202</v>
      </c>
    </row>
    <row r="75" spans="1:13" x14ac:dyDescent="0.25">
      <c r="A75" s="41" t="s">
        <v>221</v>
      </c>
      <c r="B75" s="38" t="s">
        <v>60</v>
      </c>
      <c r="C75" s="38" t="s">
        <v>210</v>
      </c>
      <c r="D75" s="39"/>
      <c r="E75" s="39"/>
      <c r="F75" s="39"/>
      <c r="G75" s="39"/>
      <c r="H75" s="40">
        <v>7.20172051199999E-2</v>
      </c>
      <c r="I75" s="40">
        <v>6.5855175299169802E-2</v>
      </c>
      <c r="J75" s="40">
        <v>6.0772735998625399E-2</v>
      </c>
      <c r="K75" s="40">
        <v>5.6143784191058498E-2</v>
      </c>
      <c r="L75" s="40">
        <v>5.2849475976596103E-2</v>
      </c>
      <c r="M75" s="40">
        <v>33.888954587128403</v>
      </c>
    </row>
    <row r="76" spans="1:13" x14ac:dyDescent="0.25">
      <c r="A76" s="41" t="s">
        <v>221</v>
      </c>
      <c r="B76" s="38" t="s">
        <v>61</v>
      </c>
      <c r="C76" s="38" t="s">
        <v>210</v>
      </c>
      <c r="D76" s="39"/>
      <c r="E76" s="39"/>
      <c r="F76" s="39"/>
      <c r="G76" s="39"/>
      <c r="H76" s="40">
        <v>5.3376602512234098E-2</v>
      </c>
      <c r="I76" s="40">
        <v>4.9364548878612698E-2</v>
      </c>
      <c r="J76" s="40">
        <v>4.5971689155849899E-2</v>
      </c>
      <c r="K76" s="40">
        <v>4.2789694868328301E-2</v>
      </c>
      <c r="L76" s="40">
        <v>417.51646963151501</v>
      </c>
      <c r="M76" s="40">
        <v>1528.10275109444</v>
      </c>
    </row>
    <row r="77" spans="1:13" x14ac:dyDescent="0.25">
      <c r="A77" s="41" t="s">
        <v>221</v>
      </c>
      <c r="B77" s="38" t="s">
        <v>63</v>
      </c>
      <c r="C77" s="38" t="s">
        <v>210</v>
      </c>
      <c r="D77" s="40">
        <v>0.238248213525877</v>
      </c>
      <c r="E77" s="40">
        <v>0.22585427744888301</v>
      </c>
      <c r="F77" s="40">
        <v>2.60002982619657</v>
      </c>
      <c r="G77" s="40">
        <v>24.063516104752001</v>
      </c>
      <c r="H77" s="40">
        <v>75.254104252947698</v>
      </c>
      <c r="I77" s="40">
        <v>136.396905344934</v>
      </c>
      <c r="J77" s="40">
        <v>203.61406455312101</v>
      </c>
      <c r="K77" s="40">
        <v>719.86156732842301</v>
      </c>
      <c r="L77" s="40">
        <v>2309.8456572578302</v>
      </c>
      <c r="M77" s="40">
        <v>3664.2116944559498</v>
      </c>
    </row>
    <row r="78" spans="1:13" x14ac:dyDescent="0.25">
      <c r="A78" s="41" t="s">
        <v>221</v>
      </c>
      <c r="B78" s="38" t="s">
        <v>76</v>
      </c>
      <c r="C78" s="38" t="s">
        <v>210</v>
      </c>
      <c r="D78" s="39"/>
      <c r="E78" s="39"/>
      <c r="F78" s="39"/>
      <c r="G78" s="40">
        <v>5.0736174007941497E-2</v>
      </c>
      <c r="H78" s="40">
        <v>4.6872097850688597E-2</v>
      </c>
      <c r="I78" s="40">
        <v>4.6726525115337501E-2</v>
      </c>
      <c r="J78" s="40">
        <v>4.7258341955649999E-2</v>
      </c>
      <c r="K78" s="40">
        <v>4.7211322184614102E-2</v>
      </c>
      <c r="L78" s="40">
        <v>4.7086610417086401E-2</v>
      </c>
      <c r="M78" s="40">
        <v>4.6978550710521302E-2</v>
      </c>
    </row>
    <row r="79" spans="1:13" x14ac:dyDescent="0.25">
      <c r="A79" s="41" t="s">
        <v>221</v>
      </c>
      <c r="B79" s="38" t="s">
        <v>77</v>
      </c>
      <c r="C79" s="38" t="s">
        <v>210</v>
      </c>
      <c r="D79" s="39"/>
      <c r="E79" s="39"/>
      <c r="F79" s="39"/>
      <c r="G79" s="39"/>
      <c r="H79" s="39"/>
      <c r="I79" s="39"/>
      <c r="J79" s="39"/>
      <c r="K79" s="40">
        <v>65.014242967715504</v>
      </c>
      <c r="L79" s="40">
        <v>328.79685360834401</v>
      </c>
      <c r="M79" s="40">
        <v>613.89403134496604</v>
      </c>
    </row>
    <row r="80" spans="1:13" x14ac:dyDescent="0.25">
      <c r="A80" s="38" t="s">
        <v>222</v>
      </c>
      <c r="B80" s="38" t="s">
        <v>55</v>
      </c>
      <c r="C80" s="38" t="s">
        <v>210</v>
      </c>
      <c r="D80" s="39"/>
      <c r="E80" s="39"/>
      <c r="F80" s="39"/>
      <c r="G80" s="39"/>
      <c r="H80" s="39"/>
      <c r="I80" s="39"/>
      <c r="J80" s="39"/>
      <c r="K80" s="40">
        <v>0.53890774883963999</v>
      </c>
      <c r="L80" s="40">
        <v>10.826885221035999</v>
      </c>
      <c r="M80" s="40">
        <v>15.7512708026689</v>
      </c>
    </row>
    <row r="81" spans="1:13" x14ac:dyDescent="0.25">
      <c r="A81" s="41" t="s">
        <v>222</v>
      </c>
      <c r="B81" s="38" t="s">
        <v>58</v>
      </c>
      <c r="C81" s="38" t="s">
        <v>210</v>
      </c>
      <c r="D81" s="39"/>
      <c r="E81" s="39"/>
      <c r="F81" s="39"/>
      <c r="G81" s="39"/>
      <c r="H81" s="39"/>
      <c r="I81" s="39"/>
      <c r="J81" s="39"/>
      <c r="K81" s="40">
        <v>7.5808871143835503</v>
      </c>
      <c r="L81" s="40">
        <v>8.9413458076736401</v>
      </c>
      <c r="M81" s="40">
        <v>11.710316607816701</v>
      </c>
    </row>
    <row r="82" spans="1:13" x14ac:dyDescent="0.25">
      <c r="A82" s="41" t="s">
        <v>222</v>
      </c>
      <c r="B82" s="38" t="s">
        <v>59</v>
      </c>
      <c r="C82" s="38" t="s">
        <v>210</v>
      </c>
      <c r="D82" s="39"/>
      <c r="E82" s="39"/>
      <c r="F82" s="39"/>
      <c r="G82" s="40">
        <v>5.2177503042358298E-2</v>
      </c>
      <c r="H82" s="40">
        <v>5.3318120803437501E-2</v>
      </c>
      <c r="I82" s="40">
        <v>5.5678679267911702E-2</v>
      </c>
      <c r="J82" s="40">
        <v>62.707933271271699</v>
      </c>
      <c r="K82" s="40">
        <v>197.74398155732601</v>
      </c>
      <c r="L82" s="40">
        <v>365.900995307541</v>
      </c>
      <c r="M82" s="40">
        <v>457.19489288173202</v>
      </c>
    </row>
    <row r="83" spans="1:13" x14ac:dyDescent="0.25">
      <c r="A83" s="41" t="s">
        <v>222</v>
      </c>
      <c r="B83" s="38" t="s">
        <v>60</v>
      </c>
      <c r="C83" s="38" t="s">
        <v>210</v>
      </c>
      <c r="D83" s="39"/>
      <c r="E83" s="39"/>
      <c r="F83" s="39"/>
      <c r="G83" s="39"/>
      <c r="H83" s="40">
        <v>7.20172051199999E-2</v>
      </c>
      <c r="I83" s="40">
        <v>6.5855175299169802E-2</v>
      </c>
      <c r="J83" s="40">
        <v>6.0772735998625399E-2</v>
      </c>
      <c r="K83" s="40">
        <v>5.6143784191058498E-2</v>
      </c>
      <c r="L83" s="40">
        <v>5.2849475976596103E-2</v>
      </c>
      <c r="M83" s="40">
        <v>329.67388447434098</v>
      </c>
    </row>
    <row r="84" spans="1:13" x14ac:dyDescent="0.25">
      <c r="A84" s="41" t="s">
        <v>222</v>
      </c>
      <c r="B84" s="38" t="s">
        <v>61</v>
      </c>
      <c r="C84" s="38" t="s">
        <v>210</v>
      </c>
      <c r="D84" s="39"/>
      <c r="E84" s="39"/>
      <c r="F84" s="39"/>
      <c r="G84" s="39"/>
      <c r="H84" s="40">
        <v>5.3376602512234098E-2</v>
      </c>
      <c r="I84" s="40">
        <v>4.9364548878612698E-2</v>
      </c>
      <c r="J84" s="40">
        <v>4.5971689155849899E-2</v>
      </c>
      <c r="K84" s="40">
        <v>4.2789694868328301E-2</v>
      </c>
      <c r="L84" s="40">
        <v>315.70482551089401</v>
      </c>
      <c r="M84" s="40">
        <v>1152.6847710207401</v>
      </c>
    </row>
    <row r="85" spans="1:13" x14ac:dyDescent="0.25">
      <c r="A85" s="41" t="s">
        <v>222</v>
      </c>
      <c r="B85" s="38" t="s">
        <v>63</v>
      </c>
      <c r="C85" s="38" t="s">
        <v>210</v>
      </c>
      <c r="D85" s="40">
        <v>0.238248213525877</v>
      </c>
      <c r="E85" s="40">
        <v>0.22585427744888301</v>
      </c>
      <c r="F85" s="40">
        <v>2.60002982619657</v>
      </c>
      <c r="G85" s="40">
        <v>24.063516104752001</v>
      </c>
      <c r="H85" s="40">
        <v>75.254104252947698</v>
      </c>
      <c r="I85" s="40">
        <v>136.396905344934</v>
      </c>
      <c r="J85" s="40">
        <v>203.60511416997801</v>
      </c>
      <c r="K85" s="40">
        <v>783.95093549770604</v>
      </c>
      <c r="L85" s="40">
        <v>2373.9350254271098</v>
      </c>
      <c r="M85" s="40">
        <v>3698.9133376637201</v>
      </c>
    </row>
    <row r="86" spans="1:13" x14ac:dyDescent="0.25">
      <c r="A86" s="41" t="s">
        <v>222</v>
      </c>
      <c r="B86" s="38" t="s">
        <v>76</v>
      </c>
      <c r="C86" s="38" t="s">
        <v>210</v>
      </c>
      <c r="D86" s="39"/>
      <c r="E86" s="39"/>
      <c r="F86" s="39"/>
      <c r="G86" s="40">
        <v>5.0736174007941497E-2</v>
      </c>
      <c r="H86" s="40">
        <v>4.6872097850688597E-2</v>
      </c>
      <c r="I86" s="40">
        <v>4.6726525115337501E-2</v>
      </c>
      <c r="J86" s="40">
        <v>4.7258341955649999E-2</v>
      </c>
      <c r="K86" s="40">
        <v>4.7211322184614102E-2</v>
      </c>
      <c r="L86" s="40">
        <v>4.7086610417086401E-2</v>
      </c>
      <c r="M86" s="40">
        <v>10.768373344840001</v>
      </c>
    </row>
    <row r="87" spans="1:13" x14ac:dyDescent="0.25">
      <c r="A87" s="41" t="s">
        <v>222</v>
      </c>
      <c r="B87" s="38" t="s">
        <v>77</v>
      </c>
      <c r="C87" s="38" t="s">
        <v>210</v>
      </c>
      <c r="D87" s="39"/>
      <c r="E87" s="39"/>
      <c r="F87" s="39"/>
      <c r="G87" s="39"/>
      <c r="H87" s="39"/>
      <c r="I87" s="39"/>
      <c r="J87" s="39"/>
      <c r="K87" s="39"/>
      <c r="L87" s="40">
        <v>266.42794760019098</v>
      </c>
      <c r="M87" s="40">
        <v>532.47003872008497</v>
      </c>
    </row>
    <row r="88" spans="1:13" x14ac:dyDescent="0.25">
      <c r="A88" s="38" t="s">
        <v>223</v>
      </c>
      <c r="B88" s="38" t="s">
        <v>58</v>
      </c>
      <c r="C88" s="38" t="s">
        <v>210</v>
      </c>
      <c r="D88" s="39"/>
      <c r="E88" s="39"/>
      <c r="F88" s="39"/>
      <c r="G88" s="39"/>
      <c r="H88" s="39"/>
      <c r="I88" s="39"/>
      <c r="J88" s="39"/>
      <c r="K88" s="40">
        <v>16.311997841091799</v>
      </c>
      <c r="L88" s="40">
        <v>30.455387159251099</v>
      </c>
      <c r="M88" s="40">
        <v>35.278092088976301</v>
      </c>
    </row>
    <row r="89" spans="1:13" x14ac:dyDescent="0.25">
      <c r="A89" s="41" t="s">
        <v>223</v>
      </c>
      <c r="B89" s="38" t="s">
        <v>59</v>
      </c>
      <c r="C89" s="38" t="s">
        <v>210</v>
      </c>
      <c r="D89" s="39"/>
      <c r="E89" s="39"/>
      <c r="F89" s="39"/>
      <c r="G89" s="40">
        <v>5.2177503042358298E-2</v>
      </c>
      <c r="H89" s="40">
        <v>5.3318120803437501E-2</v>
      </c>
      <c r="I89" s="40">
        <v>5.5678679267911702E-2</v>
      </c>
      <c r="J89" s="40">
        <v>62.707933271271699</v>
      </c>
      <c r="K89" s="40">
        <v>197.74398155732601</v>
      </c>
      <c r="L89" s="40">
        <v>365.90255300825498</v>
      </c>
      <c r="M89" s="40">
        <v>457.19489288173202</v>
      </c>
    </row>
    <row r="90" spans="1:13" x14ac:dyDescent="0.25">
      <c r="A90" s="41" t="s">
        <v>223</v>
      </c>
      <c r="B90" s="38" t="s">
        <v>60</v>
      </c>
      <c r="C90" s="38" t="s">
        <v>210</v>
      </c>
      <c r="D90" s="39"/>
      <c r="E90" s="39"/>
      <c r="F90" s="39"/>
      <c r="G90" s="39"/>
      <c r="H90" s="40">
        <v>7.20172051199999E-2</v>
      </c>
      <c r="I90" s="40">
        <v>6.5855175299160004E-2</v>
      </c>
      <c r="J90" s="40">
        <v>6.0772735998625399E-2</v>
      </c>
      <c r="K90" s="40">
        <v>5.6143784191058498E-2</v>
      </c>
      <c r="L90" s="40">
        <v>5.2849475976596103E-2</v>
      </c>
      <c r="M90" s="40">
        <v>216.001005139602</v>
      </c>
    </row>
    <row r="91" spans="1:13" x14ac:dyDescent="0.25">
      <c r="A91" s="41" t="s">
        <v>223</v>
      </c>
      <c r="B91" s="38" t="s">
        <v>61</v>
      </c>
      <c r="C91" s="38" t="s">
        <v>210</v>
      </c>
      <c r="D91" s="39"/>
      <c r="E91" s="39"/>
      <c r="F91" s="39"/>
      <c r="G91" s="39"/>
      <c r="H91" s="40">
        <v>5.3376602512234098E-2</v>
      </c>
      <c r="I91" s="40">
        <v>4.9364548878612698E-2</v>
      </c>
      <c r="J91" s="40">
        <v>4.5971689155849899E-2</v>
      </c>
      <c r="K91" s="40">
        <v>4.2789694868328301E-2</v>
      </c>
      <c r="L91" s="40">
        <v>417.51646963151501</v>
      </c>
      <c r="M91" s="40">
        <v>1263.9783300172801</v>
      </c>
    </row>
    <row r="92" spans="1:13" x14ac:dyDescent="0.25">
      <c r="A92" s="41" t="s">
        <v>223</v>
      </c>
      <c r="B92" s="38" t="s">
        <v>63</v>
      </c>
      <c r="C92" s="38" t="s">
        <v>210</v>
      </c>
      <c r="D92" s="40">
        <v>0.238248213525877</v>
      </c>
      <c r="E92" s="40">
        <v>0.22585427744888301</v>
      </c>
      <c r="F92" s="40">
        <v>2.60002982619657</v>
      </c>
      <c r="G92" s="40">
        <v>24.063516104752001</v>
      </c>
      <c r="H92" s="40">
        <v>75.254104252947698</v>
      </c>
      <c r="I92" s="40">
        <v>136.396905344934</v>
      </c>
      <c r="J92" s="40">
        <v>203.60930313304101</v>
      </c>
      <c r="K92" s="40">
        <v>726.95721005778501</v>
      </c>
      <c r="L92" s="40">
        <v>2316.9412999871902</v>
      </c>
      <c r="M92" s="40">
        <v>3668.6740918127498</v>
      </c>
    </row>
    <row r="93" spans="1:13" x14ac:dyDescent="0.25">
      <c r="A93" s="41" t="s">
        <v>223</v>
      </c>
      <c r="B93" s="38" t="s">
        <v>76</v>
      </c>
      <c r="C93" s="38" t="s">
        <v>210</v>
      </c>
      <c r="D93" s="39"/>
      <c r="E93" s="39"/>
      <c r="F93" s="39"/>
      <c r="G93" s="40">
        <v>5.0736174007941497E-2</v>
      </c>
      <c r="H93" s="40">
        <v>4.6872097850688597E-2</v>
      </c>
      <c r="I93" s="40">
        <v>4.6726525115337501E-2</v>
      </c>
      <c r="J93" s="40">
        <v>4.7258341955649999E-2</v>
      </c>
      <c r="K93" s="40">
        <v>4.7211322184614102E-2</v>
      </c>
      <c r="L93" s="40">
        <v>4.7086610417086401E-2</v>
      </c>
      <c r="M93" s="40">
        <v>4.6978550710521302E-2</v>
      </c>
    </row>
    <row r="94" spans="1:13" x14ac:dyDescent="0.25">
      <c r="A94" s="41" t="s">
        <v>223</v>
      </c>
      <c r="B94" s="38" t="s">
        <v>77</v>
      </c>
      <c r="C94" s="38" t="s">
        <v>210</v>
      </c>
      <c r="D94" s="39"/>
      <c r="E94" s="39"/>
      <c r="F94" s="39"/>
      <c r="G94" s="39"/>
      <c r="H94" s="39"/>
      <c r="I94" s="39"/>
      <c r="J94" s="39"/>
      <c r="K94" s="40">
        <v>69.187637972348099</v>
      </c>
      <c r="L94" s="40">
        <v>332.80043911357097</v>
      </c>
      <c r="M94" s="40">
        <v>617.96551120071797</v>
      </c>
    </row>
    <row r="95" spans="1:13" x14ac:dyDescent="0.25">
      <c r="A95" s="38" t="s">
        <v>224</v>
      </c>
      <c r="B95" s="38" t="s">
        <v>58</v>
      </c>
      <c r="C95" s="38" t="s">
        <v>210</v>
      </c>
      <c r="D95" s="39"/>
      <c r="E95" s="39"/>
      <c r="F95" s="39"/>
      <c r="G95" s="39"/>
      <c r="H95" s="39"/>
      <c r="I95" s="39"/>
      <c r="J95" s="39"/>
      <c r="K95" s="40">
        <v>8.2642138076493499</v>
      </c>
      <c r="L95" s="40">
        <v>22.844540895301201</v>
      </c>
      <c r="M95" s="40">
        <v>32.177736441179597</v>
      </c>
    </row>
    <row r="96" spans="1:13" x14ac:dyDescent="0.25">
      <c r="A96" s="41" t="s">
        <v>224</v>
      </c>
      <c r="B96" s="38" t="s">
        <v>59</v>
      </c>
      <c r="C96" s="38" t="s">
        <v>210</v>
      </c>
      <c r="D96" s="39"/>
      <c r="E96" s="39"/>
      <c r="F96" s="39"/>
      <c r="G96" s="40">
        <v>5.2177503042358298E-2</v>
      </c>
      <c r="H96" s="40">
        <v>5.3318120803437501E-2</v>
      </c>
      <c r="I96" s="40">
        <v>5.5678679267911702E-2</v>
      </c>
      <c r="J96" s="40">
        <v>62.697504343495098</v>
      </c>
      <c r="K96" s="40">
        <v>197.73375711832901</v>
      </c>
      <c r="L96" s="40">
        <v>365.899547105843</v>
      </c>
      <c r="M96" s="40">
        <v>457.19489288173202</v>
      </c>
    </row>
    <row r="97" spans="1:13" x14ac:dyDescent="0.25">
      <c r="A97" s="41" t="s">
        <v>224</v>
      </c>
      <c r="B97" s="38" t="s">
        <v>60</v>
      </c>
      <c r="C97" s="38" t="s">
        <v>210</v>
      </c>
      <c r="D97" s="39"/>
      <c r="E97" s="39"/>
      <c r="F97" s="39"/>
      <c r="G97" s="39"/>
      <c r="H97" s="40">
        <v>7.20172051199999E-2</v>
      </c>
      <c r="I97" s="40">
        <v>6.5855175299160004E-2</v>
      </c>
      <c r="J97" s="40">
        <v>6.0772735998625399E-2</v>
      </c>
      <c r="K97" s="40">
        <v>5.61437841910645E-2</v>
      </c>
      <c r="L97" s="40">
        <v>5.2849475976596103E-2</v>
      </c>
      <c r="M97" s="40">
        <v>133.77491919938399</v>
      </c>
    </row>
    <row r="98" spans="1:13" x14ac:dyDescent="0.25">
      <c r="A98" s="41" t="s">
        <v>224</v>
      </c>
      <c r="B98" s="38" t="s">
        <v>61</v>
      </c>
      <c r="C98" s="38" t="s">
        <v>210</v>
      </c>
      <c r="D98" s="39"/>
      <c r="E98" s="39"/>
      <c r="F98" s="39"/>
      <c r="G98" s="39"/>
      <c r="H98" s="40">
        <v>5.3376602512234098E-2</v>
      </c>
      <c r="I98" s="40">
        <v>4.9364548878612698E-2</v>
      </c>
      <c r="J98" s="40">
        <v>4.5971689155849899E-2</v>
      </c>
      <c r="K98" s="40">
        <v>4.2789694868328301E-2</v>
      </c>
      <c r="L98" s="40">
        <v>315.70453534804199</v>
      </c>
      <c r="M98" s="40">
        <v>1292.68836005247</v>
      </c>
    </row>
    <row r="99" spans="1:13" x14ac:dyDescent="0.25">
      <c r="A99" s="41" t="s">
        <v>224</v>
      </c>
      <c r="B99" s="38" t="s">
        <v>63</v>
      </c>
      <c r="C99" s="38" t="s">
        <v>210</v>
      </c>
      <c r="D99" s="40">
        <v>0.238248213525877</v>
      </c>
      <c r="E99" s="40">
        <v>0.22585427744888301</v>
      </c>
      <c r="F99" s="40">
        <v>2.60002982619657</v>
      </c>
      <c r="G99" s="40">
        <v>24.063516104752001</v>
      </c>
      <c r="H99" s="40">
        <v>75.254104252947698</v>
      </c>
      <c r="I99" s="40">
        <v>136.396905344934</v>
      </c>
      <c r="J99" s="40">
        <v>203.60511416997801</v>
      </c>
      <c r="K99" s="40">
        <v>833.39299332334701</v>
      </c>
      <c r="L99" s="40">
        <v>2423.3770832527498</v>
      </c>
      <c r="M99" s="40">
        <v>3728.7005925558501</v>
      </c>
    </row>
    <row r="100" spans="1:13" x14ac:dyDescent="0.25">
      <c r="A100" s="41" t="s">
        <v>224</v>
      </c>
      <c r="B100" s="38" t="s">
        <v>76</v>
      </c>
      <c r="C100" s="38" t="s">
        <v>210</v>
      </c>
      <c r="D100" s="39"/>
      <c r="E100" s="39"/>
      <c r="F100" s="39"/>
      <c r="G100" s="40">
        <v>5.0736174007941497E-2</v>
      </c>
      <c r="H100" s="40">
        <v>4.6872097850688597E-2</v>
      </c>
      <c r="I100" s="40">
        <v>4.6726525115337501E-2</v>
      </c>
      <c r="J100" s="40">
        <v>4.7258341955649999E-2</v>
      </c>
      <c r="K100" s="40">
        <v>4.7211322184614102E-2</v>
      </c>
      <c r="L100" s="40">
        <v>4.7086610417086401E-2</v>
      </c>
      <c r="M100" s="40">
        <v>4.6978550710521302E-2</v>
      </c>
    </row>
    <row r="101" spans="1:13" x14ac:dyDescent="0.25">
      <c r="A101" s="41" t="s">
        <v>224</v>
      </c>
      <c r="B101" s="38" t="s">
        <v>77</v>
      </c>
      <c r="C101" s="38" t="s">
        <v>210</v>
      </c>
      <c r="D101" s="39"/>
      <c r="E101" s="39"/>
      <c r="F101" s="39"/>
      <c r="G101" s="39"/>
      <c r="H101" s="39"/>
      <c r="I101" s="39"/>
      <c r="J101" s="39"/>
      <c r="K101" s="39"/>
      <c r="L101" s="40">
        <v>266.42794760019098</v>
      </c>
      <c r="M101" s="40">
        <v>553.92521808643801</v>
      </c>
    </row>
    <row r="102" spans="1:13" x14ac:dyDescent="0.25">
      <c r="A102" s="38" t="s">
        <v>225</v>
      </c>
      <c r="B102" s="38" t="s">
        <v>58</v>
      </c>
      <c r="C102" s="38" t="s">
        <v>210</v>
      </c>
      <c r="D102" s="39"/>
      <c r="E102" s="39"/>
      <c r="F102" s="39"/>
      <c r="G102" s="39"/>
      <c r="H102" s="39"/>
      <c r="I102" s="39"/>
      <c r="J102" s="39"/>
      <c r="K102" s="40">
        <v>16.311997841091799</v>
      </c>
      <c r="L102" s="40">
        <v>30.455387159251099</v>
      </c>
      <c r="M102" s="40">
        <v>35.278092088976301</v>
      </c>
    </row>
    <row r="103" spans="1:13" x14ac:dyDescent="0.25">
      <c r="A103" s="41" t="s">
        <v>225</v>
      </c>
      <c r="B103" s="38" t="s">
        <v>59</v>
      </c>
      <c r="C103" s="38" t="s">
        <v>210</v>
      </c>
      <c r="D103" s="39"/>
      <c r="E103" s="39"/>
      <c r="F103" s="39"/>
      <c r="G103" s="40">
        <v>5.2177503042358298E-2</v>
      </c>
      <c r="H103" s="40">
        <v>5.3318120803437501E-2</v>
      </c>
      <c r="I103" s="40">
        <v>5.5678679267911702E-2</v>
      </c>
      <c r="J103" s="40">
        <v>62.707933271271699</v>
      </c>
      <c r="K103" s="40">
        <v>197.74398155732601</v>
      </c>
      <c r="L103" s="40">
        <v>365.90208169382998</v>
      </c>
      <c r="M103" s="40">
        <v>457.19489288173202</v>
      </c>
    </row>
    <row r="104" spans="1:13" x14ac:dyDescent="0.25">
      <c r="A104" s="41" t="s">
        <v>225</v>
      </c>
      <c r="B104" s="38" t="s">
        <v>60</v>
      </c>
      <c r="C104" s="38" t="s">
        <v>210</v>
      </c>
      <c r="D104" s="39"/>
      <c r="E104" s="39"/>
      <c r="F104" s="39"/>
      <c r="G104" s="39"/>
      <c r="H104" s="40">
        <v>7.20172051199999E-2</v>
      </c>
      <c r="I104" s="40">
        <v>6.5855175299169802E-2</v>
      </c>
      <c r="J104" s="40">
        <v>6.0772735998625399E-2</v>
      </c>
      <c r="K104" s="40">
        <v>5.6143784191058498E-2</v>
      </c>
      <c r="L104" s="40">
        <v>5.2849475976596103E-2</v>
      </c>
      <c r="M104" s="40">
        <v>46.011211412371203</v>
      </c>
    </row>
    <row r="105" spans="1:13" x14ac:dyDescent="0.25">
      <c r="A105" s="41" t="s">
        <v>225</v>
      </c>
      <c r="B105" s="38" t="s">
        <v>61</v>
      </c>
      <c r="C105" s="38" t="s">
        <v>210</v>
      </c>
      <c r="D105" s="39"/>
      <c r="E105" s="39"/>
      <c r="F105" s="39"/>
      <c r="G105" s="39"/>
      <c r="H105" s="40">
        <v>5.3376602512234098E-2</v>
      </c>
      <c r="I105" s="40">
        <v>4.9364548878612698E-2</v>
      </c>
      <c r="J105" s="40">
        <v>4.5971689155849899E-2</v>
      </c>
      <c r="K105" s="40">
        <v>4.2789694868328301E-2</v>
      </c>
      <c r="L105" s="40">
        <v>392.30894633715099</v>
      </c>
      <c r="M105" s="40">
        <v>1479.30767037125</v>
      </c>
    </row>
    <row r="106" spans="1:13" x14ac:dyDescent="0.25">
      <c r="A106" s="41" t="s">
        <v>225</v>
      </c>
      <c r="B106" s="38" t="s">
        <v>63</v>
      </c>
      <c r="C106" s="38" t="s">
        <v>210</v>
      </c>
      <c r="D106" s="40">
        <v>0.238248213525877</v>
      </c>
      <c r="E106" s="40">
        <v>0.22585427744888301</v>
      </c>
      <c r="F106" s="40">
        <v>2.60002982619657</v>
      </c>
      <c r="G106" s="40">
        <v>24.063516104752001</v>
      </c>
      <c r="H106" s="40">
        <v>75.254104252947698</v>
      </c>
      <c r="I106" s="40">
        <v>136.396905344934</v>
      </c>
      <c r="J106" s="40">
        <v>203.60930313304101</v>
      </c>
      <c r="K106" s="40">
        <v>725.83917631293696</v>
      </c>
      <c r="L106" s="40">
        <v>2315.8232662423402</v>
      </c>
      <c r="M106" s="40">
        <v>3664.8589878213102</v>
      </c>
    </row>
    <row r="107" spans="1:13" x14ac:dyDescent="0.25">
      <c r="A107" s="41" t="s">
        <v>225</v>
      </c>
      <c r="B107" s="38" t="s">
        <v>76</v>
      </c>
      <c r="C107" s="38" t="s">
        <v>210</v>
      </c>
      <c r="D107" s="39"/>
      <c r="E107" s="39"/>
      <c r="F107" s="39"/>
      <c r="G107" s="40">
        <v>5.0736174007941497E-2</v>
      </c>
      <c r="H107" s="40">
        <v>4.6872097850688597E-2</v>
      </c>
      <c r="I107" s="40">
        <v>4.6726525115337501E-2</v>
      </c>
      <c r="J107" s="40">
        <v>4.7258341955649999E-2</v>
      </c>
      <c r="K107" s="40">
        <v>4.7211322184614102E-2</v>
      </c>
      <c r="L107" s="40">
        <v>4.7086610417086401E-2</v>
      </c>
      <c r="M107" s="40">
        <v>4.6978550710521302E-2</v>
      </c>
    </row>
    <row r="108" spans="1:13" x14ac:dyDescent="0.25">
      <c r="A108" s="41" t="s">
        <v>225</v>
      </c>
      <c r="B108" s="38" t="s">
        <v>77</v>
      </c>
      <c r="C108" s="38" t="s">
        <v>210</v>
      </c>
      <c r="D108" s="39"/>
      <c r="E108" s="39"/>
      <c r="F108" s="39"/>
      <c r="G108" s="39"/>
      <c r="H108" s="39"/>
      <c r="I108" s="39"/>
      <c r="J108" s="39"/>
      <c r="K108" s="40">
        <v>85.728645741686904</v>
      </c>
      <c r="L108" s="40">
        <v>348.66841683282701</v>
      </c>
      <c r="M108" s="40">
        <v>650.84441577425002</v>
      </c>
    </row>
    <row r="109" spans="1:13" x14ac:dyDescent="0.25">
      <c r="A109" s="38" t="s">
        <v>226</v>
      </c>
      <c r="B109" s="38" t="s">
        <v>58</v>
      </c>
      <c r="C109" s="38" t="s">
        <v>210</v>
      </c>
      <c r="D109" s="39"/>
      <c r="E109" s="39"/>
      <c r="F109" s="39"/>
      <c r="G109" s="39"/>
      <c r="H109" s="39"/>
      <c r="I109" s="39"/>
      <c r="J109" s="39"/>
      <c r="K109" s="40">
        <v>10.241669627729999</v>
      </c>
      <c r="L109" s="40">
        <v>24.714634846362301</v>
      </c>
      <c r="M109" s="40">
        <v>32.939538235882203</v>
      </c>
    </row>
    <row r="110" spans="1:13" x14ac:dyDescent="0.25">
      <c r="A110" s="41" t="s">
        <v>226</v>
      </c>
      <c r="B110" s="38" t="s">
        <v>59</v>
      </c>
      <c r="C110" s="38" t="s">
        <v>210</v>
      </c>
      <c r="D110" s="39"/>
      <c r="E110" s="39"/>
      <c r="F110" s="39"/>
      <c r="G110" s="40">
        <v>5.2177503042358298E-2</v>
      </c>
      <c r="H110" s="40">
        <v>5.3318120803437501E-2</v>
      </c>
      <c r="I110" s="40">
        <v>5.5678679267911702E-2</v>
      </c>
      <c r="J110" s="40">
        <v>62.7009296279045</v>
      </c>
      <c r="K110" s="40">
        <v>197.737115240299</v>
      </c>
      <c r="L110" s="40">
        <v>365.899547105843</v>
      </c>
      <c r="M110" s="40">
        <v>457.19489288173202</v>
      </c>
    </row>
    <row r="111" spans="1:13" x14ac:dyDescent="0.25">
      <c r="A111" s="41" t="s">
        <v>226</v>
      </c>
      <c r="B111" s="38" t="s">
        <v>60</v>
      </c>
      <c r="C111" s="38" t="s">
        <v>210</v>
      </c>
      <c r="D111" s="39"/>
      <c r="E111" s="39"/>
      <c r="F111" s="39"/>
      <c r="G111" s="39"/>
      <c r="H111" s="40">
        <v>7.20172051199999E-2</v>
      </c>
      <c r="I111" s="40">
        <v>6.5855175299169802E-2</v>
      </c>
      <c r="J111" s="40">
        <v>6.0772735998625399E-2</v>
      </c>
      <c r="K111" s="40">
        <v>5.6143784191058498E-2</v>
      </c>
      <c r="L111" s="40">
        <v>5.2849475976596103E-2</v>
      </c>
      <c r="M111" s="40">
        <v>4.9604565973742701E-2</v>
      </c>
    </row>
    <row r="112" spans="1:13" x14ac:dyDescent="0.25">
      <c r="A112" s="41" t="s">
        <v>226</v>
      </c>
      <c r="B112" s="38" t="s">
        <v>61</v>
      </c>
      <c r="C112" s="38" t="s">
        <v>210</v>
      </c>
      <c r="D112" s="39"/>
      <c r="E112" s="39"/>
      <c r="F112" s="39"/>
      <c r="G112" s="39"/>
      <c r="H112" s="40">
        <v>5.3376602512234098E-2</v>
      </c>
      <c r="I112" s="40">
        <v>4.9364548878612698E-2</v>
      </c>
      <c r="J112" s="40">
        <v>4.5971689155849899E-2</v>
      </c>
      <c r="K112" s="40">
        <v>4.2789694868328301E-2</v>
      </c>
      <c r="L112" s="40">
        <v>417.51646963151501</v>
      </c>
      <c r="M112" s="40">
        <v>1614.35353524108</v>
      </c>
    </row>
    <row r="113" spans="1:13" x14ac:dyDescent="0.25">
      <c r="A113" s="41" t="s">
        <v>226</v>
      </c>
      <c r="B113" s="38" t="s">
        <v>63</v>
      </c>
      <c r="C113" s="38" t="s">
        <v>210</v>
      </c>
      <c r="D113" s="40">
        <v>0.238248213525877</v>
      </c>
      <c r="E113" s="40">
        <v>0.22585427744888301</v>
      </c>
      <c r="F113" s="40">
        <v>2.60002982619657</v>
      </c>
      <c r="G113" s="40">
        <v>24.063516104752001</v>
      </c>
      <c r="H113" s="40">
        <v>75.254104252947698</v>
      </c>
      <c r="I113" s="40">
        <v>136.396905344934</v>
      </c>
      <c r="J113" s="40">
        <v>203.60511416997801</v>
      </c>
      <c r="K113" s="40">
        <v>795.61086605360697</v>
      </c>
      <c r="L113" s="40">
        <v>2385.5949559830101</v>
      </c>
      <c r="M113" s="40">
        <v>3708.75018203743</v>
      </c>
    </row>
    <row r="114" spans="1:13" x14ac:dyDescent="0.25">
      <c r="A114" s="41" t="s">
        <v>226</v>
      </c>
      <c r="B114" s="38" t="s">
        <v>76</v>
      </c>
      <c r="C114" s="38" t="s">
        <v>210</v>
      </c>
      <c r="D114" s="39"/>
      <c r="E114" s="39"/>
      <c r="F114" s="39"/>
      <c r="G114" s="40">
        <v>5.0736174007941497E-2</v>
      </c>
      <c r="H114" s="40">
        <v>4.6872097850688597E-2</v>
      </c>
      <c r="I114" s="40">
        <v>4.6726525115337501E-2</v>
      </c>
      <c r="J114" s="40">
        <v>4.7258341955649999E-2</v>
      </c>
      <c r="K114" s="40">
        <v>4.7211322184614102E-2</v>
      </c>
      <c r="L114" s="40">
        <v>4.7086610417086401E-2</v>
      </c>
      <c r="M114" s="40">
        <v>4.6978550710521302E-2</v>
      </c>
    </row>
    <row r="115" spans="1:13" x14ac:dyDescent="0.25">
      <c r="A115" s="41" t="s">
        <v>226</v>
      </c>
      <c r="B115" s="38" t="s">
        <v>77</v>
      </c>
      <c r="C115" s="38" t="s">
        <v>210</v>
      </c>
      <c r="D115" s="39"/>
      <c r="E115" s="39"/>
      <c r="F115" s="39"/>
      <c r="G115" s="39"/>
      <c r="H115" s="39"/>
      <c r="I115" s="39"/>
      <c r="J115" s="39"/>
      <c r="K115" s="40">
        <v>50.764913191186402</v>
      </c>
      <c r="L115" s="40">
        <v>315.12730876795001</v>
      </c>
      <c r="M115" s="40">
        <v>593.81582907782797</v>
      </c>
    </row>
    <row r="116" spans="1:13" x14ac:dyDescent="0.25">
      <c r="A116" s="38" t="s">
        <v>227</v>
      </c>
      <c r="B116" s="38" t="s">
        <v>58</v>
      </c>
      <c r="C116" s="38" t="s">
        <v>210</v>
      </c>
      <c r="D116" s="39"/>
      <c r="E116" s="39"/>
      <c r="F116" s="39"/>
      <c r="G116" s="39"/>
      <c r="H116" s="39"/>
      <c r="I116" s="39"/>
      <c r="J116" s="39"/>
      <c r="K116" s="40">
        <v>10.241669627729999</v>
      </c>
      <c r="L116" s="40">
        <v>24.714634846362301</v>
      </c>
      <c r="M116" s="40">
        <v>32.939538235882203</v>
      </c>
    </row>
    <row r="117" spans="1:13" x14ac:dyDescent="0.25">
      <c r="A117" s="41" t="s">
        <v>227</v>
      </c>
      <c r="B117" s="38" t="s">
        <v>59</v>
      </c>
      <c r="C117" s="38" t="s">
        <v>210</v>
      </c>
      <c r="D117" s="39"/>
      <c r="E117" s="39"/>
      <c r="F117" s="39"/>
      <c r="G117" s="40">
        <v>5.2177503042358298E-2</v>
      </c>
      <c r="H117" s="40">
        <v>5.3318120803437501E-2</v>
      </c>
      <c r="I117" s="40">
        <v>5.5678679267911702E-2</v>
      </c>
      <c r="J117" s="40">
        <v>62.697504343495197</v>
      </c>
      <c r="K117" s="40">
        <v>197.73375711832901</v>
      </c>
      <c r="L117" s="40">
        <v>365.037959347921</v>
      </c>
      <c r="M117" s="40">
        <v>457.19489288173202</v>
      </c>
    </row>
    <row r="118" spans="1:13" x14ac:dyDescent="0.25">
      <c r="A118" s="41" t="s">
        <v>227</v>
      </c>
      <c r="B118" s="38" t="s">
        <v>60</v>
      </c>
      <c r="C118" s="38" t="s">
        <v>210</v>
      </c>
      <c r="D118" s="39"/>
      <c r="E118" s="39"/>
      <c r="F118" s="39"/>
      <c r="G118" s="39"/>
      <c r="H118" s="40">
        <v>7.20172051199999E-2</v>
      </c>
      <c r="I118" s="40">
        <v>6.5855175299169802E-2</v>
      </c>
      <c r="J118" s="40">
        <v>6.0772735998625399E-2</v>
      </c>
      <c r="K118" s="40">
        <v>5.6143784191058498E-2</v>
      </c>
      <c r="L118" s="40">
        <v>5.2849475976596103E-2</v>
      </c>
      <c r="M118" s="40">
        <v>4.9604565973742701E-2</v>
      </c>
    </row>
    <row r="119" spans="1:13" x14ac:dyDescent="0.25">
      <c r="A119" s="41" t="s">
        <v>227</v>
      </c>
      <c r="B119" s="38" t="s">
        <v>61</v>
      </c>
      <c r="C119" s="38" t="s">
        <v>210</v>
      </c>
      <c r="D119" s="39"/>
      <c r="E119" s="39"/>
      <c r="F119" s="39"/>
      <c r="G119" s="39"/>
      <c r="H119" s="40">
        <v>5.3376602512234098E-2</v>
      </c>
      <c r="I119" s="40">
        <v>4.9364548878612698E-2</v>
      </c>
      <c r="J119" s="40">
        <v>4.5971689155849899E-2</v>
      </c>
      <c r="K119" s="40">
        <v>4.2789694868328301E-2</v>
      </c>
      <c r="L119" s="40">
        <v>417.51646963151501</v>
      </c>
      <c r="M119" s="40">
        <v>1596.14899658126</v>
      </c>
    </row>
    <row r="120" spans="1:13" x14ac:dyDescent="0.25">
      <c r="A120" s="41" t="s">
        <v>227</v>
      </c>
      <c r="B120" s="38" t="s">
        <v>63</v>
      </c>
      <c r="C120" s="38" t="s">
        <v>210</v>
      </c>
      <c r="D120" s="40">
        <v>0.238248213525877</v>
      </c>
      <c r="E120" s="40">
        <v>0.22585427744888301</v>
      </c>
      <c r="F120" s="40">
        <v>2.60002982619657</v>
      </c>
      <c r="G120" s="40">
        <v>24.063516104752001</v>
      </c>
      <c r="H120" s="40">
        <v>75.254104252947698</v>
      </c>
      <c r="I120" s="40">
        <v>136.396905344934</v>
      </c>
      <c r="J120" s="40">
        <v>203.612611809599</v>
      </c>
      <c r="K120" s="40">
        <v>776.80128769114299</v>
      </c>
      <c r="L120" s="40">
        <v>2366.7853776205502</v>
      </c>
      <c r="M120" s="40">
        <v>3700.02687471026</v>
      </c>
    </row>
    <row r="121" spans="1:13" x14ac:dyDescent="0.25">
      <c r="A121" s="41" t="s">
        <v>227</v>
      </c>
      <c r="B121" s="38" t="s">
        <v>76</v>
      </c>
      <c r="C121" s="38" t="s">
        <v>210</v>
      </c>
      <c r="D121" s="39"/>
      <c r="E121" s="39"/>
      <c r="F121" s="39"/>
      <c r="G121" s="40">
        <v>5.0736174007941497E-2</v>
      </c>
      <c r="H121" s="40">
        <v>4.6872097850688597E-2</v>
      </c>
      <c r="I121" s="40">
        <v>4.6726525115337501E-2</v>
      </c>
      <c r="J121" s="40">
        <v>4.7258341955649999E-2</v>
      </c>
      <c r="K121" s="40">
        <v>4.7211322184614102E-2</v>
      </c>
      <c r="L121" s="40">
        <v>4.7086610417086401E-2</v>
      </c>
      <c r="M121" s="40">
        <v>4.6978550710521302E-2</v>
      </c>
    </row>
    <row r="122" spans="1:13" x14ac:dyDescent="0.25">
      <c r="A122" s="41" t="s">
        <v>227</v>
      </c>
      <c r="B122" s="38" t="s">
        <v>77</v>
      </c>
      <c r="C122" s="38" t="s">
        <v>210</v>
      </c>
      <c r="D122" s="39"/>
      <c r="E122" s="39"/>
      <c r="F122" s="39"/>
      <c r="G122" s="39"/>
      <c r="H122" s="39"/>
      <c r="I122" s="39"/>
      <c r="J122" s="39"/>
      <c r="K122" s="40">
        <v>86.834771184477702</v>
      </c>
      <c r="L122" s="40">
        <v>349.72953560658402</v>
      </c>
      <c r="M122" s="40">
        <v>627.06518689720701</v>
      </c>
    </row>
    <row r="123" spans="1:13" x14ac:dyDescent="0.25">
      <c r="A123" s="38" t="s">
        <v>228</v>
      </c>
      <c r="B123" s="38" t="s">
        <v>58</v>
      </c>
      <c r="C123" s="38" t="s">
        <v>210</v>
      </c>
      <c r="D123" s="39"/>
      <c r="E123" s="39"/>
      <c r="F123" s="39"/>
      <c r="G123" s="39"/>
      <c r="H123" s="39"/>
      <c r="I123" s="39"/>
      <c r="J123" s="39"/>
      <c r="K123" s="40">
        <v>8.26369546371442</v>
      </c>
      <c r="L123" s="40">
        <v>22.8440506937769</v>
      </c>
      <c r="M123" s="40">
        <v>32.177536752602101</v>
      </c>
    </row>
    <row r="124" spans="1:13" x14ac:dyDescent="0.25">
      <c r="A124" s="41" t="s">
        <v>228</v>
      </c>
      <c r="B124" s="38" t="s">
        <v>59</v>
      </c>
      <c r="C124" s="38" t="s">
        <v>210</v>
      </c>
      <c r="D124" s="39"/>
      <c r="E124" s="39"/>
      <c r="F124" s="39"/>
      <c r="G124" s="40">
        <v>5.2177503042358298E-2</v>
      </c>
      <c r="H124" s="40">
        <v>5.3318120803437501E-2</v>
      </c>
      <c r="I124" s="40">
        <v>5.5678679267911702E-2</v>
      </c>
      <c r="J124" s="40">
        <v>62.697504343495197</v>
      </c>
      <c r="K124" s="40">
        <v>197.73375711832901</v>
      </c>
      <c r="L124" s="40">
        <v>365.037959347921</v>
      </c>
      <c r="M124" s="40">
        <v>457.19489288173202</v>
      </c>
    </row>
    <row r="125" spans="1:13" x14ac:dyDescent="0.25">
      <c r="A125" s="41" t="s">
        <v>228</v>
      </c>
      <c r="B125" s="38" t="s">
        <v>60</v>
      </c>
      <c r="C125" s="38" t="s">
        <v>210</v>
      </c>
      <c r="D125" s="39"/>
      <c r="E125" s="39"/>
      <c r="F125" s="39"/>
      <c r="G125" s="39"/>
      <c r="H125" s="40">
        <v>7.20172051199999E-2</v>
      </c>
      <c r="I125" s="40">
        <v>6.5855175299160004E-2</v>
      </c>
      <c r="J125" s="40">
        <v>6.0772735998625399E-2</v>
      </c>
      <c r="K125" s="40">
        <v>5.6143784191058498E-2</v>
      </c>
      <c r="L125" s="40">
        <v>5.2849475976596103E-2</v>
      </c>
      <c r="M125" s="40">
        <v>4.9604565973742701E-2</v>
      </c>
    </row>
    <row r="126" spans="1:13" x14ac:dyDescent="0.25">
      <c r="A126" s="41" t="s">
        <v>228</v>
      </c>
      <c r="B126" s="38" t="s">
        <v>61</v>
      </c>
      <c r="C126" s="38" t="s">
        <v>210</v>
      </c>
      <c r="D126" s="39"/>
      <c r="E126" s="39"/>
      <c r="F126" s="39"/>
      <c r="G126" s="39"/>
      <c r="H126" s="40">
        <v>5.3376602512234098E-2</v>
      </c>
      <c r="I126" s="40">
        <v>4.9364548878612698E-2</v>
      </c>
      <c r="J126" s="40">
        <v>4.5971689155849899E-2</v>
      </c>
      <c r="K126" s="40">
        <v>4.2789694868328301E-2</v>
      </c>
      <c r="L126" s="40">
        <v>366.97960458917902</v>
      </c>
      <c r="M126" s="40">
        <v>1540.5902673866599</v>
      </c>
    </row>
    <row r="127" spans="1:13" x14ac:dyDescent="0.25">
      <c r="A127" s="41" t="s">
        <v>228</v>
      </c>
      <c r="B127" s="38" t="s">
        <v>63</v>
      </c>
      <c r="C127" s="38" t="s">
        <v>210</v>
      </c>
      <c r="D127" s="40">
        <v>0.238248213525877</v>
      </c>
      <c r="E127" s="40">
        <v>0.22585427744888301</v>
      </c>
      <c r="F127" s="40">
        <v>2.60002982619657</v>
      </c>
      <c r="G127" s="40">
        <v>24.063516104752001</v>
      </c>
      <c r="H127" s="40">
        <v>75.254104252947698</v>
      </c>
      <c r="I127" s="40">
        <v>136.396905344934</v>
      </c>
      <c r="J127" s="40">
        <v>203.69911023212899</v>
      </c>
      <c r="K127" s="40">
        <v>759.16921565248595</v>
      </c>
      <c r="L127" s="40">
        <v>2349.15330558189</v>
      </c>
      <c r="M127" s="40">
        <v>3688.9362074761598</v>
      </c>
    </row>
    <row r="128" spans="1:13" x14ac:dyDescent="0.25">
      <c r="A128" s="41" t="s">
        <v>228</v>
      </c>
      <c r="B128" s="38" t="s">
        <v>76</v>
      </c>
      <c r="C128" s="38" t="s">
        <v>210</v>
      </c>
      <c r="D128" s="39"/>
      <c r="E128" s="39"/>
      <c r="F128" s="39"/>
      <c r="G128" s="40">
        <v>5.0736174007941497E-2</v>
      </c>
      <c r="H128" s="40">
        <v>4.6872097850688597E-2</v>
      </c>
      <c r="I128" s="40">
        <v>4.6726525115337501E-2</v>
      </c>
      <c r="J128" s="40">
        <v>4.7258341955649999E-2</v>
      </c>
      <c r="K128" s="40">
        <v>4.7211322184614102E-2</v>
      </c>
      <c r="L128" s="40">
        <v>4.7086610417086401E-2</v>
      </c>
      <c r="M128" s="40">
        <v>4.6978550710521302E-2</v>
      </c>
    </row>
    <row r="129" spans="1:13" x14ac:dyDescent="0.25">
      <c r="A129" s="41" t="s">
        <v>228</v>
      </c>
      <c r="B129" s="38" t="s">
        <v>77</v>
      </c>
      <c r="C129" s="38" t="s">
        <v>210</v>
      </c>
      <c r="D129" s="39"/>
      <c r="E129" s="39"/>
      <c r="F129" s="39"/>
      <c r="G129" s="39"/>
      <c r="H129" s="39"/>
      <c r="I129" s="39"/>
      <c r="J129" s="39"/>
      <c r="K129" s="40">
        <v>130.953943395219</v>
      </c>
      <c r="L129" s="40">
        <v>392.05356153019</v>
      </c>
      <c r="M129" s="40">
        <v>667.73443887492795</v>
      </c>
    </row>
    <row r="130" spans="1:13" x14ac:dyDescent="0.25">
      <c r="A130" s="38" t="s">
        <v>229</v>
      </c>
      <c r="B130" s="38" t="s">
        <v>58</v>
      </c>
      <c r="C130" s="38" t="s">
        <v>210</v>
      </c>
      <c r="D130" s="39"/>
      <c r="E130" s="39"/>
      <c r="F130" s="39"/>
      <c r="G130" s="39"/>
      <c r="H130" s="39"/>
      <c r="I130" s="39"/>
      <c r="J130" s="39"/>
      <c r="K130" s="40">
        <v>15.8513743297395</v>
      </c>
      <c r="L130" s="40">
        <v>30.019772247631298</v>
      </c>
      <c r="M130" s="40">
        <v>35.100639923387</v>
      </c>
    </row>
    <row r="131" spans="1:13" x14ac:dyDescent="0.25">
      <c r="A131" s="41" t="s">
        <v>229</v>
      </c>
      <c r="B131" s="38" t="s">
        <v>59</v>
      </c>
      <c r="C131" s="38" t="s">
        <v>210</v>
      </c>
      <c r="D131" s="39"/>
      <c r="E131" s="39"/>
      <c r="F131" s="39"/>
      <c r="G131" s="40">
        <v>5.2177503042358298E-2</v>
      </c>
      <c r="H131" s="40">
        <v>5.3318120803437501E-2</v>
      </c>
      <c r="I131" s="40">
        <v>5.5678679267911702E-2</v>
      </c>
      <c r="J131" s="40">
        <v>62.7061102175985</v>
      </c>
      <c r="K131" s="40">
        <v>197.74219424980299</v>
      </c>
      <c r="L131" s="40">
        <v>365.900236544856</v>
      </c>
      <c r="M131" s="40">
        <v>457.19489288173202</v>
      </c>
    </row>
    <row r="132" spans="1:13" x14ac:dyDescent="0.25">
      <c r="A132" s="41" t="s">
        <v>229</v>
      </c>
      <c r="B132" s="38" t="s">
        <v>60</v>
      </c>
      <c r="C132" s="38" t="s">
        <v>210</v>
      </c>
      <c r="D132" s="39"/>
      <c r="E132" s="39"/>
      <c r="F132" s="39"/>
      <c r="G132" s="39"/>
      <c r="H132" s="40">
        <v>7.20172051199999E-2</v>
      </c>
      <c r="I132" s="40">
        <v>6.5855175299169802E-2</v>
      </c>
      <c r="J132" s="40">
        <v>6.0772735998625399E-2</v>
      </c>
      <c r="K132" s="40">
        <v>5.6143784191058498E-2</v>
      </c>
      <c r="L132" s="40">
        <v>5.2849475976596103E-2</v>
      </c>
      <c r="M132" s="40">
        <v>4.9604565973742701E-2</v>
      </c>
    </row>
    <row r="133" spans="1:13" x14ac:dyDescent="0.25">
      <c r="A133" s="41" t="s">
        <v>229</v>
      </c>
      <c r="B133" s="38" t="s">
        <v>61</v>
      </c>
      <c r="C133" s="38" t="s">
        <v>210</v>
      </c>
      <c r="D133" s="39"/>
      <c r="E133" s="39"/>
      <c r="F133" s="39"/>
      <c r="G133" s="39"/>
      <c r="H133" s="40">
        <v>5.3376602512234098E-2</v>
      </c>
      <c r="I133" s="40">
        <v>4.9364548878612698E-2</v>
      </c>
      <c r="J133" s="40">
        <v>4.5971689155849899E-2</v>
      </c>
      <c r="K133" s="40">
        <v>4.2789694868328301E-2</v>
      </c>
      <c r="L133" s="40">
        <v>456.73019225775499</v>
      </c>
      <c r="M133" s="40">
        <v>1612.4171592663899</v>
      </c>
    </row>
    <row r="134" spans="1:13" x14ac:dyDescent="0.25">
      <c r="A134" s="41" t="s">
        <v>229</v>
      </c>
      <c r="B134" s="38" t="s">
        <v>63</v>
      </c>
      <c r="C134" s="38" t="s">
        <v>210</v>
      </c>
      <c r="D134" s="40">
        <v>0.238248213525877</v>
      </c>
      <c r="E134" s="40">
        <v>0.22585427744888301</v>
      </c>
      <c r="F134" s="40">
        <v>2.60002982619657</v>
      </c>
      <c r="G134" s="40">
        <v>24.063516104752001</v>
      </c>
      <c r="H134" s="40">
        <v>75.264973847527699</v>
      </c>
      <c r="I134" s="40">
        <v>136.40781642138799</v>
      </c>
      <c r="J134" s="40">
        <v>203.610506117353</v>
      </c>
      <c r="K134" s="40">
        <v>672.691470230145</v>
      </c>
      <c r="L134" s="40">
        <v>2262.6755601595501</v>
      </c>
      <c r="M134" s="40">
        <v>3634.58040020009</v>
      </c>
    </row>
    <row r="135" spans="1:13" x14ac:dyDescent="0.25">
      <c r="A135" s="41" t="s">
        <v>229</v>
      </c>
      <c r="B135" s="38" t="s">
        <v>76</v>
      </c>
      <c r="C135" s="38" t="s">
        <v>210</v>
      </c>
      <c r="D135" s="39"/>
      <c r="E135" s="39"/>
      <c r="F135" s="39"/>
      <c r="G135" s="40">
        <v>5.0736174007941497E-2</v>
      </c>
      <c r="H135" s="40">
        <v>4.6872097850688597E-2</v>
      </c>
      <c r="I135" s="40">
        <v>4.6726525115337501E-2</v>
      </c>
      <c r="J135" s="40">
        <v>4.7258341955649999E-2</v>
      </c>
      <c r="K135" s="40">
        <v>4.7211322184614102E-2</v>
      </c>
      <c r="L135" s="40">
        <v>4.7086610417086401E-2</v>
      </c>
      <c r="M135" s="40">
        <v>4.6978550710521302E-2</v>
      </c>
    </row>
    <row r="136" spans="1:13" x14ac:dyDescent="0.25">
      <c r="A136" s="41" t="s">
        <v>229</v>
      </c>
      <c r="B136" s="38" t="s">
        <v>77</v>
      </c>
      <c r="C136" s="38" t="s">
        <v>210</v>
      </c>
      <c r="D136" s="39"/>
      <c r="E136" s="39"/>
      <c r="F136" s="39"/>
      <c r="G136" s="39"/>
      <c r="H136" s="39"/>
      <c r="I136" s="39"/>
      <c r="J136" s="39"/>
      <c r="K136" s="40">
        <v>223.87525548143199</v>
      </c>
      <c r="L136" s="40">
        <v>481.19403775687101</v>
      </c>
      <c r="M136" s="40">
        <v>753.38972354988903</v>
      </c>
    </row>
    <row r="137" spans="1:13" x14ac:dyDescent="0.25">
      <c r="A137" s="38" t="s">
        <v>230</v>
      </c>
      <c r="B137" s="38" t="s">
        <v>58</v>
      </c>
      <c r="C137" s="38" t="s">
        <v>210</v>
      </c>
      <c r="D137" s="39"/>
      <c r="E137" s="39"/>
      <c r="F137" s="39"/>
      <c r="G137" s="39"/>
      <c r="H137" s="39"/>
      <c r="I137" s="39"/>
      <c r="J137" s="39"/>
      <c r="K137" s="40">
        <v>15.155121369463</v>
      </c>
      <c r="L137" s="40">
        <v>29.361320900097098</v>
      </c>
      <c r="M137" s="40">
        <v>34.832413068799703</v>
      </c>
    </row>
    <row r="138" spans="1:13" x14ac:dyDescent="0.25">
      <c r="A138" s="41" t="s">
        <v>230</v>
      </c>
      <c r="B138" s="38" t="s">
        <v>59</v>
      </c>
      <c r="C138" s="38" t="s">
        <v>210</v>
      </c>
      <c r="D138" s="39"/>
      <c r="E138" s="39"/>
      <c r="F138" s="39"/>
      <c r="G138" s="40">
        <v>5.2177503042358298E-2</v>
      </c>
      <c r="H138" s="40">
        <v>5.3318120803437501E-2</v>
      </c>
      <c r="I138" s="40">
        <v>5.5678679267911702E-2</v>
      </c>
      <c r="J138" s="40">
        <v>62.697504343495197</v>
      </c>
      <c r="K138" s="40">
        <v>197.73375711832901</v>
      </c>
      <c r="L138" s="40">
        <v>365.037959347921</v>
      </c>
      <c r="M138" s="40">
        <v>457.19489288173202</v>
      </c>
    </row>
    <row r="139" spans="1:13" x14ac:dyDescent="0.25">
      <c r="A139" s="41" t="s">
        <v>230</v>
      </c>
      <c r="B139" s="38" t="s">
        <v>60</v>
      </c>
      <c r="C139" s="38" t="s">
        <v>210</v>
      </c>
      <c r="D139" s="39"/>
      <c r="E139" s="39"/>
      <c r="F139" s="39"/>
      <c r="G139" s="39"/>
      <c r="H139" s="40">
        <v>7.20172051199999E-2</v>
      </c>
      <c r="I139" s="40">
        <v>6.5855175299169802E-2</v>
      </c>
      <c r="J139" s="40">
        <v>6.0772735998625399E-2</v>
      </c>
      <c r="K139" s="40">
        <v>5.6143784191058498E-2</v>
      </c>
      <c r="L139" s="40">
        <v>5.2849475976596103E-2</v>
      </c>
      <c r="M139" s="40">
        <v>4.9604565973742701E-2</v>
      </c>
    </row>
    <row r="140" spans="1:13" x14ac:dyDescent="0.25">
      <c r="A140" s="41" t="s">
        <v>230</v>
      </c>
      <c r="B140" s="38" t="s">
        <v>61</v>
      </c>
      <c r="C140" s="38" t="s">
        <v>210</v>
      </c>
      <c r="D140" s="39"/>
      <c r="E140" s="39"/>
      <c r="F140" s="39"/>
      <c r="G140" s="39"/>
      <c r="H140" s="40">
        <v>5.3376602512234098E-2</v>
      </c>
      <c r="I140" s="40">
        <v>4.9364548878612698E-2</v>
      </c>
      <c r="J140" s="40">
        <v>4.5971689155849899E-2</v>
      </c>
      <c r="K140" s="40">
        <v>4.2789694868328301E-2</v>
      </c>
      <c r="L140" s="40">
        <v>417.51646963151501</v>
      </c>
      <c r="M140" s="40">
        <v>1587.4517240622799</v>
      </c>
    </row>
    <row r="141" spans="1:13" x14ac:dyDescent="0.25">
      <c r="A141" s="41" t="s">
        <v>230</v>
      </c>
      <c r="B141" s="38" t="s">
        <v>63</v>
      </c>
      <c r="C141" s="38" t="s">
        <v>210</v>
      </c>
      <c r="D141" s="40">
        <v>0.238248213525877</v>
      </c>
      <c r="E141" s="40">
        <v>0.22585427744888301</v>
      </c>
      <c r="F141" s="40">
        <v>2.60002982619657</v>
      </c>
      <c r="G141" s="40">
        <v>24.063516104752001</v>
      </c>
      <c r="H141" s="40">
        <v>75.264973847527699</v>
      </c>
      <c r="I141" s="40">
        <v>136.40781642138799</v>
      </c>
      <c r="J141" s="40">
        <v>203.610506117353</v>
      </c>
      <c r="K141" s="40">
        <v>664.43554602204199</v>
      </c>
      <c r="L141" s="40">
        <v>2254.4196359514499</v>
      </c>
      <c r="M141" s="40">
        <v>3629.3870842625502</v>
      </c>
    </row>
    <row r="142" spans="1:13" x14ac:dyDescent="0.25">
      <c r="A142" s="41" t="s">
        <v>230</v>
      </c>
      <c r="B142" s="38" t="s">
        <v>76</v>
      </c>
      <c r="C142" s="38" t="s">
        <v>210</v>
      </c>
      <c r="D142" s="39"/>
      <c r="E142" s="39"/>
      <c r="F142" s="39"/>
      <c r="G142" s="40">
        <v>5.0736174007941497E-2</v>
      </c>
      <c r="H142" s="40">
        <v>4.6872097850688597E-2</v>
      </c>
      <c r="I142" s="40">
        <v>4.6726525115337501E-2</v>
      </c>
      <c r="J142" s="40">
        <v>4.7258341955649999E-2</v>
      </c>
      <c r="K142" s="40">
        <v>4.7211322184614102E-2</v>
      </c>
      <c r="L142" s="40">
        <v>4.7086610417086401E-2</v>
      </c>
      <c r="M142" s="40">
        <v>4.6978550710521302E-2</v>
      </c>
    </row>
    <row r="143" spans="1:13" x14ac:dyDescent="0.25">
      <c r="A143" s="41" t="s">
        <v>230</v>
      </c>
      <c r="B143" s="38" t="s">
        <v>77</v>
      </c>
      <c r="C143" s="38" t="s">
        <v>210</v>
      </c>
      <c r="D143" s="39"/>
      <c r="E143" s="39"/>
      <c r="F143" s="39"/>
      <c r="G143" s="39"/>
      <c r="H143" s="39"/>
      <c r="I143" s="39"/>
      <c r="J143" s="39"/>
      <c r="K143" s="40">
        <v>232.64381259774399</v>
      </c>
      <c r="L143" s="40">
        <v>489.60581477142398</v>
      </c>
      <c r="M143" s="40">
        <v>767.96970231771502</v>
      </c>
    </row>
    <row r="144" spans="1:13" x14ac:dyDescent="0.25">
      <c r="A144" s="38" t="s">
        <v>231</v>
      </c>
      <c r="B144" s="38" t="s">
        <v>58</v>
      </c>
      <c r="C144" s="38" t="s">
        <v>210</v>
      </c>
      <c r="D144" s="39"/>
      <c r="E144" s="39"/>
      <c r="F144" s="39"/>
      <c r="G144" s="39"/>
      <c r="H144" s="39"/>
      <c r="I144" s="39"/>
      <c r="J144" s="39"/>
      <c r="K144" s="40">
        <v>15.155121369463</v>
      </c>
      <c r="L144" s="40">
        <v>29.361320900097098</v>
      </c>
      <c r="M144" s="40">
        <v>34.832413068799703</v>
      </c>
    </row>
    <row r="145" spans="1:13" x14ac:dyDescent="0.25">
      <c r="A145" s="41" t="s">
        <v>231</v>
      </c>
      <c r="B145" s="38" t="s">
        <v>59</v>
      </c>
      <c r="C145" s="38" t="s">
        <v>210</v>
      </c>
      <c r="D145" s="39"/>
      <c r="E145" s="39"/>
      <c r="F145" s="39"/>
      <c r="G145" s="40">
        <v>5.2177503042358298E-2</v>
      </c>
      <c r="H145" s="40">
        <v>5.3318120803437501E-2</v>
      </c>
      <c r="I145" s="40">
        <v>5.5678679267911702E-2</v>
      </c>
      <c r="J145" s="40">
        <v>62.7061102175985</v>
      </c>
      <c r="K145" s="40">
        <v>197.74219424980299</v>
      </c>
      <c r="L145" s="40">
        <v>365.899547105843</v>
      </c>
      <c r="M145" s="40">
        <v>457.19489288173202</v>
      </c>
    </row>
    <row r="146" spans="1:13" x14ac:dyDescent="0.25">
      <c r="A146" s="41" t="s">
        <v>231</v>
      </c>
      <c r="B146" s="38" t="s">
        <v>60</v>
      </c>
      <c r="C146" s="38" t="s">
        <v>210</v>
      </c>
      <c r="D146" s="39"/>
      <c r="E146" s="39"/>
      <c r="F146" s="39"/>
      <c r="G146" s="39"/>
      <c r="H146" s="40">
        <v>7.20172051199999E-2</v>
      </c>
      <c r="I146" s="40">
        <v>6.5855175299169802E-2</v>
      </c>
      <c r="J146" s="40">
        <v>6.0772735998625399E-2</v>
      </c>
      <c r="K146" s="40">
        <v>5.6143784191058498E-2</v>
      </c>
      <c r="L146" s="40">
        <v>5.2849475976596103E-2</v>
      </c>
      <c r="M146" s="40">
        <v>4.9604565973742701E-2</v>
      </c>
    </row>
    <row r="147" spans="1:13" x14ac:dyDescent="0.25">
      <c r="A147" s="41" t="s">
        <v>231</v>
      </c>
      <c r="B147" s="38" t="s">
        <v>61</v>
      </c>
      <c r="C147" s="38" t="s">
        <v>210</v>
      </c>
      <c r="D147" s="39"/>
      <c r="E147" s="39"/>
      <c r="F147" s="39"/>
      <c r="G147" s="39"/>
      <c r="H147" s="40">
        <v>5.3376602512234098E-2</v>
      </c>
      <c r="I147" s="40">
        <v>4.9364548878612698E-2</v>
      </c>
      <c r="J147" s="40">
        <v>4.5971689155849899E-2</v>
      </c>
      <c r="K147" s="40">
        <v>4.2789694868328301E-2</v>
      </c>
      <c r="L147" s="40">
        <v>417.51646963151501</v>
      </c>
      <c r="M147" s="40">
        <v>1578.1529334680899</v>
      </c>
    </row>
    <row r="148" spans="1:13" x14ac:dyDescent="0.25">
      <c r="A148" s="41" t="s">
        <v>231</v>
      </c>
      <c r="B148" s="38" t="s">
        <v>63</v>
      </c>
      <c r="C148" s="38" t="s">
        <v>210</v>
      </c>
      <c r="D148" s="40">
        <v>0.238248213525877</v>
      </c>
      <c r="E148" s="40">
        <v>0.22585427744888301</v>
      </c>
      <c r="F148" s="40">
        <v>2.60002982619657</v>
      </c>
      <c r="G148" s="40">
        <v>24.063516104752001</v>
      </c>
      <c r="H148" s="40">
        <v>75.264973847527699</v>
      </c>
      <c r="I148" s="40">
        <v>136.40781642138799</v>
      </c>
      <c r="J148" s="40">
        <v>203.610506117353</v>
      </c>
      <c r="K148" s="40">
        <v>637.34661509990997</v>
      </c>
      <c r="L148" s="40">
        <v>2227.3307050293201</v>
      </c>
      <c r="M148" s="40">
        <v>3612.3481016108799</v>
      </c>
    </row>
    <row r="149" spans="1:13" x14ac:dyDescent="0.25">
      <c r="A149" s="41" t="s">
        <v>231</v>
      </c>
      <c r="B149" s="38" t="s">
        <v>76</v>
      </c>
      <c r="C149" s="38" t="s">
        <v>210</v>
      </c>
      <c r="D149" s="39"/>
      <c r="E149" s="39"/>
      <c r="F149" s="39"/>
      <c r="G149" s="40">
        <v>5.0736174007941497E-2</v>
      </c>
      <c r="H149" s="40">
        <v>4.6872097850688597E-2</v>
      </c>
      <c r="I149" s="40">
        <v>4.6726525115337501E-2</v>
      </c>
      <c r="J149" s="40">
        <v>4.7258341955649999E-2</v>
      </c>
      <c r="K149" s="40">
        <v>4.7211322184614102E-2</v>
      </c>
      <c r="L149" s="40">
        <v>4.7086610417086401E-2</v>
      </c>
      <c r="M149" s="40">
        <v>4.6978550710521302E-2</v>
      </c>
    </row>
    <row r="150" spans="1:13" x14ac:dyDescent="0.25">
      <c r="A150" s="41" t="s">
        <v>231</v>
      </c>
      <c r="B150" s="38" t="s">
        <v>77</v>
      </c>
      <c r="C150" s="38" t="s">
        <v>210</v>
      </c>
      <c r="D150" s="39"/>
      <c r="E150" s="39"/>
      <c r="F150" s="39"/>
      <c r="G150" s="39"/>
      <c r="H150" s="39"/>
      <c r="I150" s="39"/>
      <c r="J150" s="39"/>
      <c r="K150" s="40">
        <v>237.70325976493999</v>
      </c>
      <c r="L150" s="40">
        <v>494.45940023854598</v>
      </c>
      <c r="M150" s="40">
        <v>792.67791568769496</v>
      </c>
    </row>
    <row r="151" spans="1:13" x14ac:dyDescent="0.25">
      <c r="A151" s="38" t="s">
        <v>232</v>
      </c>
      <c r="B151" s="38" t="s">
        <v>55</v>
      </c>
      <c r="C151" s="38" t="s">
        <v>210</v>
      </c>
      <c r="D151" s="39"/>
      <c r="E151" s="39"/>
      <c r="F151" s="39"/>
      <c r="G151" s="39"/>
      <c r="H151" s="39"/>
      <c r="I151" s="39"/>
      <c r="J151" s="39"/>
      <c r="K151" s="40">
        <v>0.53890774883963999</v>
      </c>
      <c r="L151" s="40">
        <v>10.8268852210361</v>
      </c>
      <c r="M151" s="40">
        <v>15.7512708026689</v>
      </c>
    </row>
    <row r="152" spans="1:13" x14ac:dyDescent="0.25">
      <c r="A152" s="41" t="s">
        <v>232</v>
      </c>
      <c r="B152" s="38" t="s">
        <v>58</v>
      </c>
      <c r="C152" s="38" t="s">
        <v>210</v>
      </c>
      <c r="D152" s="39"/>
      <c r="E152" s="39"/>
      <c r="F152" s="39"/>
      <c r="G152" s="39"/>
      <c r="H152" s="39"/>
      <c r="I152" s="39"/>
      <c r="J152" s="39"/>
      <c r="K152" s="40">
        <v>7.5808871143835503</v>
      </c>
      <c r="L152" s="40">
        <v>8.9413458076736294</v>
      </c>
      <c r="M152" s="40">
        <v>11.710316607816701</v>
      </c>
    </row>
    <row r="153" spans="1:13" x14ac:dyDescent="0.25">
      <c r="A153" s="41" t="s">
        <v>232</v>
      </c>
      <c r="B153" s="38" t="s">
        <v>59</v>
      </c>
      <c r="C153" s="38" t="s">
        <v>210</v>
      </c>
      <c r="D153" s="39"/>
      <c r="E153" s="39"/>
      <c r="F153" s="39"/>
      <c r="G153" s="40">
        <v>5.2177503042358298E-2</v>
      </c>
      <c r="H153" s="40">
        <v>5.3318120803437501E-2</v>
      </c>
      <c r="I153" s="40">
        <v>5.5678679267911702E-2</v>
      </c>
      <c r="J153" s="40">
        <v>62.707933271271799</v>
      </c>
      <c r="K153" s="40">
        <v>197.74398155732601</v>
      </c>
      <c r="L153" s="40">
        <v>365.900995307541</v>
      </c>
      <c r="M153" s="40">
        <v>457.19489288173202</v>
      </c>
    </row>
    <row r="154" spans="1:13" x14ac:dyDescent="0.25">
      <c r="A154" s="41" t="s">
        <v>232</v>
      </c>
      <c r="B154" s="38" t="s">
        <v>60</v>
      </c>
      <c r="C154" s="38" t="s">
        <v>210</v>
      </c>
      <c r="D154" s="39"/>
      <c r="E154" s="39"/>
      <c r="F154" s="39"/>
      <c r="G154" s="39"/>
      <c r="H154" s="40">
        <v>7.20172051199999E-2</v>
      </c>
      <c r="I154" s="40">
        <v>6.5855175299169802E-2</v>
      </c>
      <c r="J154" s="40">
        <v>6.0772735998625399E-2</v>
      </c>
      <c r="K154" s="40">
        <v>5.6143784191058498E-2</v>
      </c>
      <c r="L154" s="40">
        <v>5.2849475976596103E-2</v>
      </c>
      <c r="M154" s="40">
        <v>329.67388445154398</v>
      </c>
    </row>
    <row r="155" spans="1:13" x14ac:dyDescent="0.25">
      <c r="A155" s="41" t="s">
        <v>232</v>
      </c>
      <c r="B155" s="38" t="s">
        <v>61</v>
      </c>
      <c r="C155" s="38" t="s">
        <v>210</v>
      </c>
      <c r="D155" s="39"/>
      <c r="E155" s="39"/>
      <c r="F155" s="39"/>
      <c r="G155" s="39"/>
      <c r="H155" s="40">
        <v>5.3376602512234098E-2</v>
      </c>
      <c r="I155" s="40">
        <v>4.9364548878612698E-2</v>
      </c>
      <c r="J155" s="40">
        <v>4.5971689155849899E-2</v>
      </c>
      <c r="K155" s="40">
        <v>4.2789694868328301E-2</v>
      </c>
      <c r="L155" s="40">
        <v>315.70482551089401</v>
      </c>
      <c r="M155" s="40">
        <v>1152.68477102885</v>
      </c>
    </row>
    <row r="156" spans="1:13" x14ac:dyDescent="0.25">
      <c r="A156" s="41" t="s">
        <v>232</v>
      </c>
      <c r="B156" s="38" t="s">
        <v>63</v>
      </c>
      <c r="C156" s="38" t="s">
        <v>210</v>
      </c>
      <c r="D156" s="40">
        <v>0.238248213525877</v>
      </c>
      <c r="E156" s="40">
        <v>0.22585427744888301</v>
      </c>
      <c r="F156" s="40">
        <v>2.60002982619657</v>
      </c>
      <c r="G156" s="40">
        <v>24.063516104752001</v>
      </c>
      <c r="H156" s="40">
        <v>75.254104252947698</v>
      </c>
      <c r="I156" s="40">
        <v>136.396905344934</v>
      </c>
      <c r="J156" s="40">
        <v>203.60511416997801</v>
      </c>
      <c r="K156" s="40">
        <v>783.95093549274998</v>
      </c>
      <c r="L156" s="40">
        <v>2373.9350254221499</v>
      </c>
      <c r="M156" s="40">
        <v>3698.9133376606001</v>
      </c>
    </row>
    <row r="157" spans="1:13" x14ac:dyDescent="0.25">
      <c r="A157" s="41" t="s">
        <v>232</v>
      </c>
      <c r="B157" s="38" t="s">
        <v>76</v>
      </c>
      <c r="C157" s="38" t="s">
        <v>210</v>
      </c>
      <c r="D157" s="39"/>
      <c r="E157" s="39"/>
      <c r="F157" s="39"/>
      <c r="G157" s="40">
        <v>5.0736174007941497E-2</v>
      </c>
      <c r="H157" s="40">
        <v>4.6872097850688597E-2</v>
      </c>
      <c r="I157" s="40">
        <v>4.6726525115337501E-2</v>
      </c>
      <c r="J157" s="40">
        <v>4.7258341955649999E-2</v>
      </c>
      <c r="K157" s="40">
        <v>4.7211322184614102E-2</v>
      </c>
      <c r="L157" s="40">
        <v>4.7086610417086401E-2</v>
      </c>
      <c r="M157" s="40">
        <v>10.768373344840001</v>
      </c>
    </row>
    <row r="158" spans="1:13" x14ac:dyDescent="0.25">
      <c r="A158" s="41" t="s">
        <v>232</v>
      </c>
      <c r="B158" s="38" t="s">
        <v>77</v>
      </c>
      <c r="C158" s="38" t="s">
        <v>210</v>
      </c>
      <c r="D158" s="39"/>
      <c r="E158" s="39"/>
      <c r="F158" s="39"/>
      <c r="G158" s="39"/>
      <c r="H158" s="39"/>
      <c r="I158" s="39"/>
      <c r="J158" s="39"/>
      <c r="K158" s="39"/>
      <c r="L158" s="40">
        <v>266.42794760019098</v>
      </c>
      <c r="M158" s="40">
        <v>532.47003872008497</v>
      </c>
    </row>
    <row r="159" spans="1:13" x14ac:dyDescent="0.25">
      <c r="A159" s="38" t="s">
        <v>233</v>
      </c>
      <c r="B159" s="38" t="s">
        <v>58</v>
      </c>
      <c r="C159" s="38" t="s">
        <v>210</v>
      </c>
      <c r="D159" s="39"/>
      <c r="E159" s="39"/>
      <c r="F159" s="39"/>
      <c r="G159" s="39"/>
      <c r="H159" s="39"/>
      <c r="I159" s="39"/>
      <c r="J159" s="39"/>
      <c r="K159" s="40">
        <v>16.311997841091799</v>
      </c>
      <c r="L159" s="40">
        <v>30.455387159251099</v>
      </c>
      <c r="M159" s="40">
        <v>35.278092088976202</v>
      </c>
    </row>
    <row r="160" spans="1:13" x14ac:dyDescent="0.25">
      <c r="A160" s="41" t="s">
        <v>233</v>
      </c>
      <c r="B160" s="38" t="s">
        <v>59</v>
      </c>
      <c r="C160" s="38" t="s">
        <v>210</v>
      </c>
      <c r="D160" s="39"/>
      <c r="E160" s="39"/>
      <c r="F160" s="39"/>
      <c r="G160" s="40">
        <v>5.2177503042358298E-2</v>
      </c>
      <c r="H160" s="40">
        <v>5.3318120803437501E-2</v>
      </c>
      <c r="I160" s="40">
        <v>5.5678679267911597E-2</v>
      </c>
      <c r="J160" s="40">
        <v>62.707933271271699</v>
      </c>
      <c r="K160" s="40">
        <v>197.74398155732601</v>
      </c>
      <c r="L160" s="40">
        <v>365.90255300825498</v>
      </c>
      <c r="M160" s="40">
        <v>457.19489288173202</v>
      </c>
    </row>
    <row r="161" spans="1:13" x14ac:dyDescent="0.25">
      <c r="A161" s="41" t="s">
        <v>233</v>
      </c>
      <c r="B161" s="38" t="s">
        <v>60</v>
      </c>
      <c r="C161" s="38" t="s">
        <v>210</v>
      </c>
      <c r="D161" s="39"/>
      <c r="E161" s="39"/>
      <c r="F161" s="39"/>
      <c r="G161" s="39"/>
      <c r="H161" s="40">
        <v>7.20172051199999E-2</v>
      </c>
      <c r="I161" s="40">
        <v>6.5855175299169802E-2</v>
      </c>
      <c r="J161" s="40">
        <v>6.0772735998625302E-2</v>
      </c>
      <c r="K161" s="40">
        <v>5.6143784191058498E-2</v>
      </c>
      <c r="L161" s="40">
        <v>5.2849475976596103E-2</v>
      </c>
      <c r="M161" s="40">
        <v>216.001005139603</v>
      </c>
    </row>
    <row r="162" spans="1:13" x14ac:dyDescent="0.25">
      <c r="A162" s="41" t="s">
        <v>233</v>
      </c>
      <c r="B162" s="38" t="s">
        <v>61</v>
      </c>
      <c r="C162" s="38" t="s">
        <v>210</v>
      </c>
      <c r="D162" s="39"/>
      <c r="E162" s="39"/>
      <c r="F162" s="39"/>
      <c r="G162" s="39"/>
      <c r="H162" s="40">
        <v>5.3376602512234098E-2</v>
      </c>
      <c r="I162" s="40">
        <v>4.9364548878612698E-2</v>
      </c>
      <c r="J162" s="40">
        <v>4.5971689155849899E-2</v>
      </c>
      <c r="K162" s="40">
        <v>4.2789694868328301E-2</v>
      </c>
      <c r="L162" s="40">
        <v>417.51646963151501</v>
      </c>
      <c r="M162" s="40">
        <v>1263.9783300172801</v>
      </c>
    </row>
    <row r="163" spans="1:13" x14ac:dyDescent="0.25">
      <c r="A163" s="41" t="s">
        <v>233</v>
      </c>
      <c r="B163" s="38" t="s">
        <v>63</v>
      </c>
      <c r="C163" s="38" t="s">
        <v>210</v>
      </c>
      <c r="D163" s="40">
        <v>0.238248213525876</v>
      </c>
      <c r="E163" s="40">
        <v>0.22585427744888301</v>
      </c>
      <c r="F163" s="40">
        <v>2.6000298261965602</v>
      </c>
      <c r="G163" s="40">
        <v>24.063516104752001</v>
      </c>
      <c r="H163" s="40">
        <v>75.254104252947698</v>
      </c>
      <c r="I163" s="40">
        <v>136.396905344934</v>
      </c>
      <c r="J163" s="40">
        <v>203.609303133042</v>
      </c>
      <c r="K163" s="40">
        <v>726.95721005312805</v>
      </c>
      <c r="L163" s="40">
        <v>2316.9412999825299</v>
      </c>
      <c r="M163" s="40">
        <v>3668.6740918098099</v>
      </c>
    </row>
    <row r="164" spans="1:13" x14ac:dyDescent="0.25">
      <c r="A164" s="41" t="s">
        <v>233</v>
      </c>
      <c r="B164" s="38" t="s">
        <v>76</v>
      </c>
      <c r="C164" s="38" t="s">
        <v>210</v>
      </c>
      <c r="D164" s="39"/>
      <c r="E164" s="39"/>
      <c r="F164" s="39"/>
      <c r="G164" s="40">
        <v>5.0736174007941497E-2</v>
      </c>
      <c r="H164" s="40">
        <v>4.6872097850688597E-2</v>
      </c>
      <c r="I164" s="40">
        <v>4.6726525115337501E-2</v>
      </c>
      <c r="J164" s="40">
        <v>4.7258341955649902E-2</v>
      </c>
      <c r="K164" s="40">
        <v>4.7211322184613998E-2</v>
      </c>
      <c r="L164" s="40">
        <v>4.7086610417086401E-2</v>
      </c>
      <c r="M164" s="40">
        <v>4.6978550710521302E-2</v>
      </c>
    </row>
    <row r="165" spans="1:13" x14ac:dyDescent="0.25">
      <c r="A165" s="41" t="s">
        <v>233</v>
      </c>
      <c r="B165" s="38" t="s">
        <v>77</v>
      </c>
      <c r="C165" s="38" t="s">
        <v>210</v>
      </c>
      <c r="D165" s="39"/>
      <c r="E165" s="39"/>
      <c r="F165" s="39"/>
      <c r="G165" s="39"/>
      <c r="H165" s="39"/>
      <c r="I165" s="39"/>
      <c r="J165" s="39"/>
      <c r="K165" s="40">
        <v>69.187637972348199</v>
      </c>
      <c r="L165" s="40">
        <v>332.80043911357097</v>
      </c>
      <c r="M165" s="40">
        <v>617.96551120071797</v>
      </c>
    </row>
    <row r="166" spans="1:13" x14ac:dyDescent="0.25">
      <c r="A166" s="38" t="s">
        <v>234</v>
      </c>
      <c r="B166" s="38" t="s">
        <v>58</v>
      </c>
      <c r="C166" s="38" t="s">
        <v>210</v>
      </c>
      <c r="D166" s="39"/>
      <c r="E166" s="39"/>
      <c r="F166" s="39"/>
      <c r="G166" s="39"/>
      <c r="H166" s="39"/>
      <c r="I166" s="39"/>
      <c r="J166" s="39"/>
      <c r="K166" s="40">
        <v>8.2642138076493605</v>
      </c>
      <c r="L166" s="40">
        <v>22.844540895301201</v>
      </c>
      <c r="M166" s="40">
        <v>32.177736441179597</v>
      </c>
    </row>
    <row r="167" spans="1:13" x14ac:dyDescent="0.25">
      <c r="A167" s="41" t="s">
        <v>234</v>
      </c>
      <c r="B167" s="38" t="s">
        <v>59</v>
      </c>
      <c r="C167" s="38" t="s">
        <v>210</v>
      </c>
      <c r="D167" s="39"/>
      <c r="E167" s="39"/>
      <c r="F167" s="39"/>
      <c r="G167" s="40">
        <v>5.2177503042358298E-2</v>
      </c>
      <c r="H167" s="40">
        <v>5.3318120803437501E-2</v>
      </c>
      <c r="I167" s="40">
        <v>5.5678679267911702E-2</v>
      </c>
      <c r="J167" s="40">
        <v>62.697504343495197</v>
      </c>
      <c r="K167" s="40">
        <v>197.73375711832901</v>
      </c>
      <c r="L167" s="40">
        <v>365.899547105843</v>
      </c>
      <c r="M167" s="40">
        <v>457.19489288173202</v>
      </c>
    </row>
    <row r="168" spans="1:13" x14ac:dyDescent="0.25">
      <c r="A168" s="41" t="s">
        <v>234</v>
      </c>
      <c r="B168" s="38" t="s">
        <v>60</v>
      </c>
      <c r="C168" s="38" t="s">
        <v>210</v>
      </c>
      <c r="D168" s="39"/>
      <c r="E168" s="39"/>
      <c r="F168" s="39"/>
      <c r="G168" s="39"/>
      <c r="H168" s="40">
        <v>7.20172051199999E-2</v>
      </c>
      <c r="I168" s="40">
        <v>6.5855175299169802E-2</v>
      </c>
      <c r="J168" s="40">
        <v>6.0772735998625399E-2</v>
      </c>
      <c r="K168" s="40">
        <v>5.6143784191058498E-2</v>
      </c>
      <c r="L168" s="40">
        <v>5.2849475976596103E-2</v>
      </c>
      <c r="M168" s="40">
        <v>133.77491919938399</v>
      </c>
    </row>
    <row r="169" spans="1:13" x14ac:dyDescent="0.25">
      <c r="A169" s="41" t="s">
        <v>234</v>
      </c>
      <c r="B169" s="38" t="s">
        <v>61</v>
      </c>
      <c r="C169" s="38" t="s">
        <v>210</v>
      </c>
      <c r="D169" s="39"/>
      <c r="E169" s="39"/>
      <c r="F169" s="39"/>
      <c r="G169" s="39"/>
      <c r="H169" s="40">
        <v>5.3376602512234098E-2</v>
      </c>
      <c r="I169" s="40">
        <v>4.9364548878612698E-2</v>
      </c>
      <c r="J169" s="40">
        <v>4.5971689155849899E-2</v>
      </c>
      <c r="K169" s="40">
        <v>4.2789694868328301E-2</v>
      </c>
      <c r="L169" s="40">
        <v>315.70453534804199</v>
      </c>
      <c r="M169" s="40">
        <v>1292.68836005247</v>
      </c>
    </row>
    <row r="170" spans="1:13" x14ac:dyDescent="0.25">
      <c r="A170" s="41" t="s">
        <v>234</v>
      </c>
      <c r="B170" s="38" t="s">
        <v>63</v>
      </c>
      <c r="C170" s="38" t="s">
        <v>210</v>
      </c>
      <c r="D170" s="40">
        <v>0.238248213525877</v>
      </c>
      <c r="E170" s="40">
        <v>0.22585427744888301</v>
      </c>
      <c r="F170" s="40">
        <v>2.60002982619657</v>
      </c>
      <c r="G170" s="40">
        <v>24.063516104752001</v>
      </c>
      <c r="H170" s="40">
        <v>75.254104252947698</v>
      </c>
      <c r="I170" s="40">
        <v>136.396905344934</v>
      </c>
      <c r="J170" s="40">
        <v>203.60511416997801</v>
      </c>
      <c r="K170" s="40">
        <v>833.39299332073904</v>
      </c>
      <c r="L170" s="40">
        <v>2423.37708325014</v>
      </c>
      <c r="M170" s="40">
        <v>3728.7005925542098</v>
      </c>
    </row>
    <row r="171" spans="1:13" x14ac:dyDescent="0.25">
      <c r="A171" s="41" t="s">
        <v>234</v>
      </c>
      <c r="B171" s="38" t="s">
        <v>76</v>
      </c>
      <c r="C171" s="38" t="s">
        <v>210</v>
      </c>
      <c r="D171" s="39"/>
      <c r="E171" s="39"/>
      <c r="F171" s="39"/>
      <c r="G171" s="40">
        <v>5.0736174007941497E-2</v>
      </c>
      <c r="H171" s="40">
        <v>4.6872097850688597E-2</v>
      </c>
      <c r="I171" s="40">
        <v>4.6726525115337501E-2</v>
      </c>
      <c r="J171" s="40">
        <v>4.7258341955649999E-2</v>
      </c>
      <c r="K171" s="40">
        <v>4.7211322184614102E-2</v>
      </c>
      <c r="L171" s="40">
        <v>4.7086610417086401E-2</v>
      </c>
      <c r="M171" s="40">
        <v>4.6978550710521302E-2</v>
      </c>
    </row>
    <row r="172" spans="1:13" x14ac:dyDescent="0.25">
      <c r="A172" s="41" t="s">
        <v>234</v>
      </c>
      <c r="B172" s="38" t="s">
        <v>77</v>
      </c>
      <c r="C172" s="38" t="s">
        <v>210</v>
      </c>
      <c r="D172" s="39"/>
      <c r="E172" s="39"/>
      <c r="F172" s="39"/>
      <c r="G172" s="39"/>
      <c r="H172" s="39"/>
      <c r="I172" s="39"/>
      <c r="J172" s="39"/>
      <c r="K172" s="39"/>
      <c r="L172" s="40">
        <v>266.42794760019098</v>
      </c>
      <c r="M172" s="40">
        <v>553.92521808643801</v>
      </c>
    </row>
    <row r="173" spans="1:13" x14ac:dyDescent="0.25">
      <c r="A173" s="38" t="s">
        <v>235</v>
      </c>
      <c r="B173" s="38" t="s">
        <v>58</v>
      </c>
      <c r="C173" s="38" t="s">
        <v>210</v>
      </c>
      <c r="D173" s="39"/>
      <c r="E173" s="39"/>
      <c r="F173" s="39"/>
      <c r="G173" s="39"/>
      <c r="H173" s="39"/>
      <c r="I173" s="39"/>
      <c r="J173" s="39"/>
      <c r="K173" s="40">
        <v>16.311997841091799</v>
      </c>
      <c r="L173" s="40">
        <v>30.455387159251099</v>
      </c>
      <c r="M173" s="40">
        <v>35.278092088976301</v>
      </c>
    </row>
    <row r="174" spans="1:13" x14ac:dyDescent="0.25">
      <c r="A174" s="41" t="s">
        <v>235</v>
      </c>
      <c r="B174" s="38" t="s">
        <v>59</v>
      </c>
      <c r="C174" s="38" t="s">
        <v>210</v>
      </c>
      <c r="D174" s="39"/>
      <c r="E174" s="39"/>
      <c r="F174" s="39"/>
      <c r="G174" s="40">
        <v>5.2177503042358298E-2</v>
      </c>
      <c r="H174" s="40">
        <v>5.3318120803437501E-2</v>
      </c>
      <c r="I174" s="40">
        <v>5.5678679267911702E-2</v>
      </c>
      <c r="J174" s="40">
        <v>62.707933271271699</v>
      </c>
      <c r="K174" s="40">
        <v>197.74398155732601</v>
      </c>
      <c r="L174" s="40">
        <v>365.90208169382998</v>
      </c>
      <c r="M174" s="40">
        <v>457.19489288173202</v>
      </c>
    </row>
    <row r="175" spans="1:13" x14ac:dyDescent="0.25">
      <c r="A175" s="41" t="s">
        <v>235</v>
      </c>
      <c r="B175" s="38" t="s">
        <v>60</v>
      </c>
      <c r="C175" s="38" t="s">
        <v>210</v>
      </c>
      <c r="D175" s="39"/>
      <c r="E175" s="39"/>
      <c r="F175" s="39"/>
      <c r="G175" s="39"/>
      <c r="H175" s="40">
        <v>7.20172051199999E-2</v>
      </c>
      <c r="I175" s="40">
        <v>6.5855175299169802E-2</v>
      </c>
      <c r="J175" s="40">
        <v>6.0772735998625399E-2</v>
      </c>
      <c r="K175" s="40">
        <v>5.6143784191058498E-2</v>
      </c>
      <c r="L175" s="40">
        <v>5.2849475976596103E-2</v>
      </c>
      <c r="M175" s="40">
        <v>46.011211412371203</v>
      </c>
    </row>
    <row r="176" spans="1:13" x14ac:dyDescent="0.25">
      <c r="A176" s="41" t="s">
        <v>235</v>
      </c>
      <c r="B176" s="38" t="s">
        <v>61</v>
      </c>
      <c r="C176" s="38" t="s">
        <v>210</v>
      </c>
      <c r="D176" s="39"/>
      <c r="E176" s="39"/>
      <c r="F176" s="39"/>
      <c r="G176" s="39"/>
      <c r="H176" s="40">
        <v>5.3376602512234098E-2</v>
      </c>
      <c r="I176" s="40">
        <v>4.9364548878612698E-2</v>
      </c>
      <c r="J176" s="40">
        <v>4.5971689155849899E-2</v>
      </c>
      <c r="K176" s="40">
        <v>4.2789694868328301E-2</v>
      </c>
      <c r="L176" s="40">
        <v>392.30894633715099</v>
      </c>
      <c r="M176" s="40">
        <v>1479.30767037125</v>
      </c>
    </row>
    <row r="177" spans="1:13" x14ac:dyDescent="0.25">
      <c r="A177" s="41" t="s">
        <v>235</v>
      </c>
      <c r="B177" s="38" t="s">
        <v>63</v>
      </c>
      <c r="C177" s="38" t="s">
        <v>210</v>
      </c>
      <c r="D177" s="40">
        <v>0.238248213525877</v>
      </c>
      <c r="E177" s="40">
        <v>0.22585427744888301</v>
      </c>
      <c r="F177" s="40">
        <v>2.60002982619657</v>
      </c>
      <c r="G177" s="40">
        <v>24.063516104752001</v>
      </c>
      <c r="H177" s="40">
        <v>75.254104252947698</v>
      </c>
      <c r="I177" s="40">
        <v>136.396905344934</v>
      </c>
      <c r="J177" s="40">
        <v>203.60930313304101</v>
      </c>
      <c r="K177" s="40">
        <v>725.83917631190297</v>
      </c>
      <c r="L177" s="40">
        <v>2315.8232662413102</v>
      </c>
      <c r="M177" s="40">
        <v>3664.8589878206599</v>
      </c>
    </row>
    <row r="178" spans="1:13" x14ac:dyDescent="0.25">
      <c r="A178" s="41" t="s">
        <v>235</v>
      </c>
      <c r="B178" s="38" t="s">
        <v>76</v>
      </c>
      <c r="C178" s="38" t="s">
        <v>210</v>
      </c>
      <c r="D178" s="39"/>
      <c r="E178" s="39"/>
      <c r="F178" s="39"/>
      <c r="G178" s="40">
        <v>5.0736174007941497E-2</v>
      </c>
      <c r="H178" s="40">
        <v>4.6872097850688597E-2</v>
      </c>
      <c r="I178" s="40">
        <v>4.6726525115337501E-2</v>
      </c>
      <c r="J178" s="40">
        <v>4.7258341955649999E-2</v>
      </c>
      <c r="K178" s="40">
        <v>4.7211322184614102E-2</v>
      </c>
      <c r="L178" s="40">
        <v>4.7086610417086401E-2</v>
      </c>
      <c r="M178" s="40">
        <v>4.6978550710521302E-2</v>
      </c>
    </row>
    <row r="179" spans="1:13" x14ac:dyDescent="0.25">
      <c r="A179" s="41" t="s">
        <v>235</v>
      </c>
      <c r="B179" s="38" t="s">
        <v>77</v>
      </c>
      <c r="C179" s="38" t="s">
        <v>210</v>
      </c>
      <c r="D179" s="39"/>
      <c r="E179" s="39"/>
      <c r="F179" s="39"/>
      <c r="G179" s="39"/>
      <c r="H179" s="39"/>
      <c r="I179" s="39"/>
      <c r="J179" s="39"/>
      <c r="K179" s="40">
        <v>85.728645741686904</v>
      </c>
      <c r="L179" s="40">
        <v>348.66841683282701</v>
      </c>
      <c r="M179" s="40">
        <v>650.84441577425002</v>
      </c>
    </row>
    <row r="180" spans="1:13" x14ac:dyDescent="0.25">
      <c r="A180" s="38" t="s">
        <v>236</v>
      </c>
      <c r="B180" s="38" t="s">
        <v>58</v>
      </c>
      <c r="C180" s="38" t="s">
        <v>210</v>
      </c>
      <c r="D180" s="39"/>
      <c r="E180" s="39"/>
      <c r="F180" s="39"/>
      <c r="G180" s="39"/>
      <c r="H180" s="39"/>
      <c r="I180" s="39"/>
      <c r="J180" s="39"/>
      <c r="K180" s="40">
        <v>10.241669627729999</v>
      </c>
      <c r="L180" s="40">
        <v>24.714634846362401</v>
      </c>
      <c r="M180" s="40">
        <v>32.939538235882203</v>
      </c>
    </row>
    <row r="181" spans="1:13" x14ac:dyDescent="0.25">
      <c r="A181" s="41" t="s">
        <v>236</v>
      </c>
      <c r="B181" s="38" t="s">
        <v>59</v>
      </c>
      <c r="C181" s="38" t="s">
        <v>210</v>
      </c>
      <c r="D181" s="39"/>
      <c r="E181" s="39"/>
      <c r="F181" s="39"/>
      <c r="G181" s="40">
        <v>5.2177503042358298E-2</v>
      </c>
      <c r="H181" s="40">
        <v>5.3318120803437501E-2</v>
      </c>
      <c r="I181" s="40">
        <v>5.5678679267911702E-2</v>
      </c>
      <c r="J181" s="40">
        <v>62.7009296279045</v>
      </c>
      <c r="K181" s="40">
        <v>197.737115240299</v>
      </c>
      <c r="L181" s="40">
        <v>365.899547105843</v>
      </c>
      <c r="M181" s="40">
        <v>457.19489288173202</v>
      </c>
    </row>
    <row r="182" spans="1:13" x14ac:dyDescent="0.25">
      <c r="A182" s="41" t="s">
        <v>236</v>
      </c>
      <c r="B182" s="38" t="s">
        <v>60</v>
      </c>
      <c r="C182" s="38" t="s">
        <v>210</v>
      </c>
      <c r="D182" s="39"/>
      <c r="E182" s="39"/>
      <c r="F182" s="39"/>
      <c r="G182" s="39"/>
      <c r="H182" s="40">
        <v>7.20172051199999E-2</v>
      </c>
      <c r="I182" s="40">
        <v>6.5855175299169802E-2</v>
      </c>
      <c r="J182" s="40">
        <v>6.0772735998625399E-2</v>
      </c>
      <c r="K182" s="40">
        <v>5.6143784191058498E-2</v>
      </c>
      <c r="L182" s="40">
        <v>5.2849475976596103E-2</v>
      </c>
      <c r="M182" s="40">
        <v>4.9604565973742701E-2</v>
      </c>
    </row>
    <row r="183" spans="1:13" x14ac:dyDescent="0.25">
      <c r="A183" s="41" t="s">
        <v>236</v>
      </c>
      <c r="B183" s="38" t="s">
        <v>61</v>
      </c>
      <c r="C183" s="38" t="s">
        <v>210</v>
      </c>
      <c r="D183" s="39"/>
      <c r="E183" s="39"/>
      <c r="F183" s="39"/>
      <c r="G183" s="39"/>
      <c r="H183" s="40">
        <v>5.3376602512234098E-2</v>
      </c>
      <c r="I183" s="40">
        <v>4.9364548878612698E-2</v>
      </c>
      <c r="J183" s="40">
        <v>4.5971689155849899E-2</v>
      </c>
      <c r="K183" s="40">
        <v>4.2789694868328301E-2</v>
      </c>
      <c r="L183" s="40">
        <v>417.51646963151501</v>
      </c>
      <c r="M183" s="40">
        <v>1614.3535352292499</v>
      </c>
    </row>
    <row r="184" spans="1:13" x14ac:dyDescent="0.25">
      <c r="A184" s="41" t="s">
        <v>236</v>
      </c>
      <c r="B184" s="38" t="s">
        <v>63</v>
      </c>
      <c r="C184" s="38" t="s">
        <v>210</v>
      </c>
      <c r="D184" s="40">
        <v>0.238248213525877</v>
      </c>
      <c r="E184" s="40">
        <v>0.22585427744888301</v>
      </c>
      <c r="F184" s="40">
        <v>2.60002982619657</v>
      </c>
      <c r="G184" s="40">
        <v>24.063516104752001</v>
      </c>
      <c r="H184" s="40">
        <v>75.254104252947698</v>
      </c>
      <c r="I184" s="40">
        <v>136.396905344934</v>
      </c>
      <c r="J184" s="40">
        <v>203.60511416997801</v>
      </c>
      <c r="K184" s="40">
        <v>795.61086605360697</v>
      </c>
      <c r="L184" s="40">
        <v>2385.5949559830101</v>
      </c>
      <c r="M184" s="40">
        <v>3708.75018203743</v>
      </c>
    </row>
    <row r="185" spans="1:13" x14ac:dyDescent="0.25">
      <c r="A185" s="41" t="s">
        <v>236</v>
      </c>
      <c r="B185" s="38" t="s">
        <v>76</v>
      </c>
      <c r="C185" s="38" t="s">
        <v>210</v>
      </c>
      <c r="D185" s="39"/>
      <c r="E185" s="39"/>
      <c r="F185" s="39"/>
      <c r="G185" s="40">
        <v>5.0736174007941497E-2</v>
      </c>
      <c r="H185" s="40">
        <v>4.6872097850688597E-2</v>
      </c>
      <c r="I185" s="40">
        <v>4.6726525115337501E-2</v>
      </c>
      <c r="J185" s="40">
        <v>4.7258341955649999E-2</v>
      </c>
      <c r="K185" s="40">
        <v>4.7211322184614102E-2</v>
      </c>
      <c r="L185" s="40">
        <v>4.7086610417086401E-2</v>
      </c>
      <c r="M185" s="40">
        <v>4.6978550710521302E-2</v>
      </c>
    </row>
    <row r="186" spans="1:13" x14ac:dyDescent="0.25">
      <c r="A186" s="41" t="s">
        <v>236</v>
      </c>
      <c r="B186" s="38" t="s">
        <v>77</v>
      </c>
      <c r="C186" s="38" t="s">
        <v>210</v>
      </c>
      <c r="D186" s="39"/>
      <c r="E186" s="39"/>
      <c r="F186" s="39"/>
      <c r="G186" s="39"/>
      <c r="H186" s="39"/>
      <c r="I186" s="39"/>
      <c r="J186" s="39"/>
      <c r="K186" s="40">
        <v>50.764913191186501</v>
      </c>
      <c r="L186" s="40">
        <v>315.12730876794899</v>
      </c>
      <c r="M186" s="40">
        <v>593.81582907782797</v>
      </c>
    </row>
    <row r="187" spans="1:13" x14ac:dyDescent="0.25">
      <c r="A187" s="38" t="s">
        <v>237</v>
      </c>
      <c r="B187" s="38" t="s">
        <v>58</v>
      </c>
      <c r="C187" s="38" t="s">
        <v>210</v>
      </c>
      <c r="D187" s="39"/>
      <c r="E187" s="39"/>
      <c r="F187" s="39"/>
      <c r="G187" s="39"/>
      <c r="H187" s="39"/>
      <c r="I187" s="39"/>
      <c r="J187" s="39"/>
      <c r="K187" s="40">
        <v>10.241669627729999</v>
      </c>
      <c r="L187" s="40">
        <v>24.714634846362301</v>
      </c>
      <c r="M187" s="40">
        <v>32.939538235882203</v>
      </c>
    </row>
    <row r="188" spans="1:13" x14ac:dyDescent="0.25">
      <c r="A188" s="41" t="s">
        <v>237</v>
      </c>
      <c r="B188" s="38" t="s">
        <v>59</v>
      </c>
      <c r="C188" s="38" t="s">
        <v>210</v>
      </c>
      <c r="D188" s="39"/>
      <c r="E188" s="39"/>
      <c r="F188" s="39"/>
      <c r="G188" s="40">
        <v>5.2177503042358298E-2</v>
      </c>
      <c r="H188" s="40">
        <v>5.3318120803437501E-2</v>
      </c>
      <c r="I188" s="40">
        <v>5.5678679267911702E-2</v>
      </c>
      <c r="J188" s="40">
        <v>62.697504343495197</v>
      </c>
      <c r="K188" s="40">
        <v>197.73375711832901</v>
      </c>
      <c r="L188" s="40">
        <v>365.037959347921</v>
      </c>
      <c r="M188" s="40">
        <v>457.19489288173202</v>
      </c>
    </row>
    <row r="189" spans="1:13" x14ac:dyDescent="0.25">
      <c r="A189" s="41" t="s">
        <v>237</v>
      </c>
      <c r="B189" s="38" t="s">
        <v>60</v>
      </c>
      <c r="C189" s="38" t="s">
        <v>210</v>
      </c>
      <c r="D189" s="39"/>
      <c r="E189" s="39"/>
      <c r="F189" s="39"/>
      <c r="G189" s="39"/>
      <c r="H189" s="40">
        <v>7.20172051199999E-2</v>
      </c>
      <c r="I189" s="40">
        <v>6.5855175299169802E-2</v>
      </c>
      <c r="J189" s="40">
        <v>6.0772735998625399E-2</v>
      </c>
      <c r="K189" s="40">
        <v>5.6143784191058498E-2</v>
      </c>
      <c r="L189" s="40">
        <v>5.2849475976596103E-2</v>
      </c>
      <c r="M189" s="40">
        <v>4.9604565973742701E-2</v>
      </c>
    </row>
    <row r="190" spans="1:13" x14ac:dyDescent="0.25">
      <c r="A190" s="41" t="s">
        <v>237</v>
      </c>
      <c r="B190" s="38" t="s">
        <v>61</v>
      </c>
      <c r="C190" s="38" t="s">
        <v>210</v>
      </c>
      <c r="D190" s="39"/>
      <c r="E190" s="39"/>
      <c r="F190" s="39"/>
      <c r="G190" s="39"/>
      <c r="H190" s="40">
        <v>5.3376602512234098E-2</v>
      </c>
      <c r="I190" s="40">
        <v>4.9364548878612698E-2</v>
      </c>
      <c r="J190" s="40">
        <v>4.5971689155849899E-2</v>
      </c>
      <c r="K190" s="40">
        <v>4.2789694868328301E-2</v>
      </c>
      <c r="L190" s="40">
        <v>417.51646963151501</v>
      </c>
      <c r="M190" s="40">
        <v>1596.14899658126</v>
      </c>
    </row>
    <row r="191" spans="1:13" x14ac:dyDescent="0.25">
      <c r="A191" s="41" t="s">
        <v>237</v>
      </c>
      <c r="B191" s="38" t="s">
        <v>63</v>
      </c>
      <c r="C191" s="38" t="s">
        <v>210</v>
      </c>
      <c r="D191" s="40">
        <v>0.238248213525877</v>
      </c>
      <c r="E191" s="40">
        <v>0.22585427744888301</v>
      </c>
      <c r="F191" s="40">
        <v>2.60002982619657</v>
      </c>
      <c r="G191" s="40">
        <v>24.063516104752001</v>
      </c>
      <c r="H191" s="40">
        <v>75.254104252947698</v>
      </c>
      <c r="I191" s="40">
        <v>136.396905344934</v>
      </c>
      <c r="J191" s="40">
        <v>203.612611809599</v>
      </c>
      <c r="K191" s="40">
        <v>776.80128769092698</v>
      </c>
      <c r="L191" s="40">
        <v>2366.7853776203301</v>
      </c>
      <c r="M191" s="40">
        <v>3700.02687471012</v>
      </c>
    </row>
    <row r="192" spans="1:13" x14ac:dyDescent="0.25">
      <c r="A192" s="41" t="s">
        <v>237</v>
      </c>
      <c r="B192" s="38" t="s">
        <v>76</v>
      </c>
      <c r="C192" s="38" t="s">
        <v>210</v>
      </c>
      <c r="D192" s="39"/>
      <c r="E192" s="39"/>
      <c r="F192" s="39"/>
      <c r="G192" s="40">
        <v>5.0736174007941497E-2</v>
      </c>
      <c r="H192" s="40">
        <v>4.6872097850688597E-2</v>
      </c>
      <c r="I192" s="40">
        <v>4.6726525115337501E-2</v>
      </c>
      <c r="J192" s="40">
        <v>4.7258341955649999E-2</v>
      </c>
      <c r="K192" s="40">
        <v>4.7211322184614102E-2</v>
      </c>
      <c r="L192" s="40">
        <v>4.7086610417086401E-2</v>
      </c>
      <c r="M192" s="40">
        <v>4.6978550710521302E-2</v>
      </c>
    </row>
    <row r="193" spans="1:13" x14ac:dyDescent="0.25">
      <c r="A193" s="41" t="s">
        <v>237</v>
      </c>
      <c r="B193" s="38" t="s">
        <v>77</v>
      </c>
      <c r="C193" s="38" t="s">
        <v>210</v>
      </c>
      <c r="D193" s="39"/>
      <c r="E193" s="39"/>
      <c r="F193" s="39"/>
      <c r="G193" s="39"/>
      <c r="H193" s="39"/>
      <c r="I193" s="39"/>
      <c r="J193" s="39"/>
      <c r="K193" s="40">
        <v>86.834771185268195</v>
      </c>
      <c r="L193" s="40">
        <v>349.729535607343</v>
      </c>
      <c r="M193" s="40">
        <v>627.065186897937</v>
      </c>
    </row>
    <row r="194" spans="1:13" x14ac:dyDescent="0.25">
      <c r="A194" s="38" t="s">
        <v>238</v>
      </c>
      <c r="B194" s="38" t="s">
        <v>58</v>
      </c>
      <c r="C194" s="38" t="s">
        <v>210</v>
      </c>
      <c r="D194" s="39"/>
      <c r="E194" s="39"/>
      <c r="F194" s="39"/>
      <c r="G194" s="39"/>
      <c r="H194" s="39"/>
      <c r="I194" s="39"/>
      <c r="J194" s="39"/>
      <c r="K194" s="40">
        <v>8.26369546371442</v>
      </c>
      <c r="L194" s="40">
        <v>22.8440506937769</v>
      </c>
      <c r="M194" s="40">
        <v>32.177536752602101</v>
      </c>
    </row>
    <row r="195" spans="1:13" x14ac:dyDescent="0.25">
      <c r="A195" s="41" t="s">
        <v>238</v>
      </c>
      <c r="B195" s="38" t="s">
        <v>59</v>
      </c>
      <c r="C195" s="38" t="s">
        <v>210</v>
      </c>
      <c r="D195" s="39"/>
      <c r="E195" s="39"/>
      <c r="F195" s="39"/>
      <c r="G195" s="40">
        <v>5.2177503042358298E-2</v>
      </c>
      <c r="H195" s="40">
        <v>5.3318120803437501E-2</v>
      </c>
      <c r="I195" s="40">
        <v>5.5678679267911702E-2</v>
      </c>
      <c r="J195" s="40">
        <v>62.697504343495098</v>
      </c>
      <c r="K195" s="40">
        <v>197.73375711832901</v>
      </c>
      <c r="L195" s="40">
        <v>365.037959347921</v>
      </c>
      <c r="M195" s="40">
        <v>457.19489288173202</v>
      </c>
    </row>
    <row r="196" spans="1:13" x14ac:dyDescent="0.25">
      <c r="A196" s="41" t="s">
        <v>238</v>
      </c>
      <c r="B196" s="38" t="s">
        <v>60</v>
      </c>
      <c r="C196" s="38" t="s">
        <v>210</v>
      </c>
      <c r="D196" s="39"/>
      <c r="E196" s="39"/>
      <c r="F196" s="39"/>
      <c r="G196" s="39"/>
      <c r="H196" s="40">
        <v>7.20172051199999E-2</v>
      </c>
      <c r="I196" s="40">
        <v>6.5855175299169802E-2</v>
      </c>
      <c r="J196" s="40">
        <v>6.0772735998625399E-2</v>
      </c>
      <c r="K196" s="40">
        <v>5.6143784191058498E-2</v>
      </c>
      <c r="L196" s="40">
        <v>5.2849475976596103E-2</v>
      </c>
      <c r="M196" s="40">
        <v>4.9604565973742701E-2</v>
      </c>
    </row>
    <row r="197" spans="1:13" x14ac:dyDescent="0.25">
      <c r="A197" s="41" t="s">
        <v>238</v>
      </c>
      <c r="B197" s="38" t="s">
        <v>61</v>
      </c>
      <c r="C197" s="38" t="s">
        <v>210</v>
      </c>
      <c r="D197" s="39"/>
      <c r="E197" s="39"/>
      <c r="F197" s="39"/>
      <c r="G197" s="39"/>
      <c r="H197" s="40">
        <v>5.3376602512234098E-2</v>
      </c>
      <c r="I197" s="40">
        <v>4.9364548878612698E-2</v>
      </c>
      <c r="J197" s="40">
        <v>4.5971689155849899E-2</v>
      </c>
      <c r="K197" s="40">
        <v>4.2789694868328301E-2</v>
      </c>
      <c r="L197" s="40">
        <v>366.97960457765402</v>
      </c>
      <c r="M197" s="40">
        <v>1540.5902673759699</v>
      </c>
    </row>
    <row r="198" spans="1:13" x14ac:dyDescent="0.25">
      <c r="A198" s="41" t="s">
        <v>238</v>
      </c>
      <c r="B198" s="38" t="s">
        <v>63</v>
      </c>
      <c r="C198" s="38" t="s">
        <v>210</v>
      </c>
      <c r="D198" s="40">
        <v>0.238248213525877</v>
      </c>
      <c r="E198" s="40">
        <v>0.22585427744888301</v>
      </c>
      <c r="F198" s="40">
        <v>2.60002982619657</v>
      </c>
      <c r="G198" s="40">
        <v>24.063516104752001</v>
      </c>
      <c r="H198" s="40">
        <v>75.254104252947698</v>
      </c>
      <c r="I198" s="40">
        <v>136.396905344934</v>
      </c>
      <c r="J198" s="40">
        <v>203.69911023212899</v>
      </c>
      <c r="K198" s="40">
        <v>759.16921565248504</v>
      </c>
      <c r="L198" s="40">
        <v>2349.15330558189</v>
      </c>
      <c r="M198" s="40">
        <v>3688.9362074761598</v>
      </c>
    </row>
    <row r="199" spans="1:13" x14ac:dyDescent="0.25">
      <c r="A199" s="41" t="s">
        <v>238</v>
      </c>
      <c r="B199" s="38" t="s">
        <v>76</v>
      </c>
      <c r="C199" s="38" t="s">
        <v>210</v>
      </c>
      <c r="D199" s="39"/>
      <c r="E199" s="39"/>
      <c r="F199" s="39"/>
      <c r="G199" s="40">
        <v>5.0736174007941497E-2</v>
      </c>
      <c r="H199" s="40">
        <v>4.6872097850688597E-2</v>
      </c>
      <c r="I199" s="40">
        <v>4.6726525115337501E-2</v>
      </c>
      <c r="J199" s="40">
        <v>4.7258341955649999E-2</v>
      </c>
      <c r="K199" s="40">
        <v>4.7211322184614102E-2</v>
      </c>
      <c r="L199" s="40">
        <v>4.7086610417086401E-2</v>
      </c>
      <c r="M199" s="40">
        <v>4.6978550710521302E-2</v>
      </c>
    </row>
    <row r="200" spans="1:13" x14ac:dyDescent="0.25">
      <c r="A200" s="41" t="s">
        <v>238</v>
      </c>
      <c r="B200" s="38" t="s">
        <v>77</v>
      </c>
      <c r="C200" s="38" t="s">
        <v>210</v>
      </c>
      <c r="D200" s="39"/>
      <c r="E200" s="39"/>
      <c r="F200" s="39"/>
      <c r="G200" s="39"/>
      <c r="H200" s="39"/>
      <c r="I200" s="39"/>
      <c r="J200" s="39"/>
      <c r="K200" s="40">
        <v>130.953943395219</v>
      </c>
      <c r="L200" s="40">
        <v>392.05356153019102</v>
      </c>
      <c r="M200" s="40">
        <v>667.73443887492897</v>
      </c>
    </row>
    <row r="201" spans="1:13" x14ac:dyDescent="0.25">
      <c r="A201" s="38" t="s">
        <v>239</v>
      </c>
      <c r="B201" s="38" t="s">
        <v>58</v>
      </c>
      <c r="C201" s="38" t="s">
        <v>210</v>
      </c>
      <c r="D201" s="39"/>
      <c r="E201" s="39"/>
      <c r="F201" s="39"/>
      <c r="G201" s="39"/>
      <c r="H201" s="39"/>
      <c r="I201" s="39"/>
      <c r="J201" s="39"/>
      <c r="K201" s="40">
        <v>15.8513743297395</v>
      </c>
      <c r="L201" s="40">
        <v>30.019772247631298</v>
      </c>
      <c r="M201" s="40">
        <v>35.100639923387</v>
      </c>
    </row>
    <row r="202" spans="1:13" x14ac:dyDescent="0.25">
      <c r="A202" s="41" t="s">
        <v>239</v>
      </c>
      <c r="B202" s="38" t="s">
        <v>59</v>
      </c>
      <c r="C202" s="38" t="s">
        <v>210</v>
      </c>
      <c r="D202" s="39"/>
      <c r="E202" s="39"/>
      <c r="F202" s="39"/>
      <c r="G202" s="40">
        <v>5.2177503042358298E-2</v>
      </c>
      <c r="H202" s="40">
        <v>5.3318120803437501E-2</v>
      </c>
      <c r="I202" s="40">
        <v>5.5678679267911597E-2</v>
      </c>
      <c r="J202" s="40">
        <v>62.7061102175984</v>
      </c>
      <c r="K202" s="40">
        <v>197.74219424980299</v>
      </c>
      <c r="L202" s="40">
        <v>365.900236544856</v>
      </c>
      <c r="M202" s="40">
        <v>457.19489288173202</v>
      </c>
    </row>
    <row r="203" spans="1:13" x14ac:dyDescent="0.25">
      <c r="A203" s="41" t="s">
        <v>239</v>
      </c>
      <c r="B203" s="38" t="s">
        <v>60</v>
      </c>
      <c r="C203" s="38" t="s">
        <v>210</v>
      </c>
      <c r="D203" s="39"/>
      <c r="E203" s="39"/>
      <c r="F203" s="39"/>
      <c r="G203" s="39"/>
      <c r="H203" s="40">
        <v>7.20172051199999E-2</v>
      </c>
      <c r="I203" s="40">
        <v>6.5855175299169802E-2</v>
      </c>
      <c r="J203" s="40">
        <v>6.0772735998625302E-2</v>
      </c>
      <c r="K203" s="40">
        <v>5.6143784191058498E-2</v>
      </c>
      <c r="L203" s="40">
        <v>5.2849475976596103E-2</v>
      </c>
      <c r="M203" s="40">
        <v>4.9604565973742701E-2</v>
      </c>
    </row>
    <row r="204" spans="1:13" x14ac:dyDescent="0.25">
      <c r="A204" s="41" t="s">
        <v>239</v>
      </c>
      <c r="B204" s="38" t="s">
        <v>61</v>
      </c>
      <c r="C204" s="38" t="s">
        <v>210</v>
      </c>
      <c r="D204" s="39"/>
      <c r="E204" s="39"/>
      <c r="F204" s="39"/>
      <c r="G204" s="39"/>
      <c r="H204" s="40">
        <v>5.3376602512234098E-2</v>
      </c>
      <c r="I204" s="40">
        <v>4.9364548878612698E-2</v>
      </c>
      <c r="J204" s="40">
        <v>4.5971689155849899E-2</v>
      </c>
      <c r="K204" s="40">
        <v>4.2789694868328301E-2</v>
      </c>
      <c r="L204" s="40">
        <v>456.730192254364</v>
      </c>
      <c r="M204" s="40">
        <v>1612.4171592632499</v>
      </c>
    </row>
    <row r="205" spans="1:13" x14ac:dyDescent="0.25">
      <c r="A205" s="41" t="s">
        <v>239</v>
      </c>
      <c r="B205" s="38" t="s">
        <v>63</v>
      </c>
      <c r="C205" s="38" t="s">
        <v>210</v>
      </c>
      <c r="D205" s="40">
        <v>0.238248213525877</v>
      </c>
      <c r="E205" s="40">
        <v>0.22585427744888301</v>
      </c>
      <c r="F205" s="40">
        <v>2.6000298261965602</v>
      </c>
      <c r="G205" s="40">
        <v>24.063516104752001</v>
      </c>
      <c r="H205" s="40">
        <v>75.264973847527799</v>
      </c>
      <c r="I205" s="40">
        <v>136.40781642138799</v>
      </c>
      <c r="J205" s="40">
        <v>203.610506117353</v>
      </c>
      <c r="K205" s="40">
        <v>672.69147023014602</v>
      </c>
      <c r="L205" s="40">
        <v>2262.6755601595501</v>
      </c>
      <c r="M205" s="40">
        <v>3634.58040020009</v>
      </c>
    </row>
    <row r="206" spans="1:13" x14ac:dyDescent="0.25">
      <c r="A206" s="41" t="s">
        <v>239</v>
      </c>
      <c r="B206" s="38" t="s">
        <v>76</v>
      </c>
      <c r="C206" s="38" t="s">
        <v>210</v>
      </c>
      <c r="D206" s="39"/>
      <c r="E206" s="39"/>
      <c r="F206" s="39"/>
      <c r="G206" s="40">
        <v>5.0736174007941497E-2</v>
      </c>
      <c r="H206" s="40">
        <v>4.68720978506885E-2</v>
      </c>
      <c r="I206" s="40">
        <v>4.6726525115337501E-2</v>
      </c>
      <c r="J206" s="40">
        <v>4.7258341955649902E-2</v>
      </c>
      <c r="K206" s="40">
        <v>4.7211322184614102E-2</v>
      </c>
      <c r="L206" s="40">
        <v>4.7086610417086401E-2</v>
      </c>
      <c r="M206" s="40">
        <v>4.6978550710521302E-2</v>
      </c>
    </row>
    <row r="207" spans="1:13" x14ac:dyDescent="0.25">
      <c r="A207" s="41" t="s">
        <v>239</v>
      </c>
      <c r="B207" s="38" t="s">
        <v>77</v>
      </c>
      <c r="C207" s="38" t="s">
        <v>210</v>
      </c>
      <c r="D207" s="39"/>
      <c r="E207" s="39"/>
      <c r="F207" s="39"/>
      <c r="G207" s="39"/>
      <c r="H207" s="39"/>
      <c r="I207" s="39"/>
      <c r="J207" s="39"/>
      <c r="K207" s="40">
        <v>223.875255478041</v>
      </c>
      <c r="L207" s="40">
        <v>481.19403775361798</v>
      </c>
      <c r="M207" s="40">
        <v>753.38972354676298</v>
      </c>
    </row>
    <row r="208" spans="1:13" x14ac:dyDescent="0.25">
      <c r="A208" s="38" t="s">
        <v>240</v>
      </c>
      <c r="B208" s="38" t="s">
        <v>58</v>
      </c>
      <c r="C208" s="38" t="s">
        <v>210</v>
      </c>
      <c r="D208" s="39"/>
      <c r="E208" s="39"/>
      <c r="F208" s="39"/>
      <c r="G208" s="39"/>
      <c r="H208" s="39"/>
      <c r="I208" s="39"/>
      <c r="J208" s="39"/>
      <c r="K208" s="40">
        <v>15.155121369463</v>
      </c>
      <c r="L208" s="40">
        <v>29.361320900097098</v>
      </c>
      <c r="M208" s="40">
        <v>34.832413068799703</v>
      </c>
    </row>
    <row r="209" spans="1:13" x14ac:dyDescent="0.25">
      <c r="A209" s="41" t="s">
        <v>240</v>
      </c>
      <c r="B209" s="38" t="s">
        <v>59</v>
      </c>
      <c r="C209" s="38" t="s">
        <v>210</v>
      </c>
      <c r="D209" s="39"/>
      <c r="E209" s="39"/>
      <c r="F209" s="39"/>
      <c r="G209" s="40">
        <v>5.2177503042358298E-2</v>
      </c>
      <c r="H209" s="40">
        <v>5.3318120803437501E-2</v>
      </c>
      <c r="I209" s="40">
        <v>5.5678679267911702E-2</v>
      </c>
      <c r="J209" s="40">
        <v>62.697504343495197</v>
      </c>
      <c r="K209" s="40">
        <v>197.73375711832901</v>
      </c>
      <c r="L209" s="40">
        <v>365.037959347921</v>
      </c>
      <c r="M209" s="40">
        <v>457.19489288173202</v>
      </c>
    </row>
    <row r="210" spans="1:13" x14ac:dyDescent="0.25">
      <c r="A210" s="41" t="s">
        <v>240</v>
      </c>
      <c r="B210" s="38" t="s">
        <v>60</v>
      </c>
      <c r="C210" s="38" t="s">
        <v>210</v>
      </c>
      <c r="D210" s="39"/>
      <c r="E210" s="39"/>
      <c r="F210" s="39"/>
      <c r="G210" s="39"/>
      <c r="H210" s="40">
        <v>7.20172051199999E-2</v>
      </c>
      <c r="I210" s="40">
        <v>6.5855175299169802E-2</v>
      </c>
      <c r="J210" s="40">
        <v>6.0772735998625399E-2</v>
      </c>
      <c r="K210" s="40">
        <v>5.6143784191058498E-2</v>
      </c>
      <c r="L210" s="40">
        <v>5.2849475976596103E-2</v>
      </c>
      <c r="M210" s="40">
        <v>4.9604565973742701E-2</v>
      </c>
    </row>
    <row r="211" spans="1:13" x14ac:dyDescent="0.25">
      <c r="A211" s="41" t="s">
        <v>240</v>
      </c>
      <c r="B211" s="38" t="s">
        <v>61</v>
      </c>
      <c r="C211" s="38" t="s">
        <v>210</v>
      </c>
      <c r="D211" s="39"/>
      <c r="E211" s="39"/>
      <c r="F211" s="39"/>
      <c r="G211" s="39"/>
      <c r="H211" s="40">
        <v>5.3376602512234098E-2</v>
      </c>
      <c r="I211" s="40">
        <v>4.9364548878612698E-2</v>
      </c>
      <c r="J211" s="40">
        <v>4.5971689155849899E-2</v>
      </c>
      <c r="K211" s="40">
        <v>4.2789694868328301E-2</v>
      </c>
      <c r="L211" s="40">
        <v>417.51646963151501</v>
      </c>
      <c r="M211" s="40">
        <v>1587.4517240622799</v>
      </c>
    </row>
    <row r="212" spans="1:13" x14ac:dyDescent="0.25">
      <c r="A212" s="41" t="s">
        <v>240</v>
      </c>
      <c r="B212" s="38" t="s">
        <v>63</v>
      </c>
      <c r="C212" s="38" t="s">
        <v>210</v>
      </c>
      <c r="D212" s="40">
        <v>0.238248213525877</v>
      </c>
      <c r="E212" s="40">
        <v>0.22585427744888301</v>
      </c>
      <c r="F212" s="40">
        <v>2.60002982619657</v>
      </c>
      <c r="G212" s="40">
        <v>24.063516104752001</v>
      </c>
      <c r="H212" s="40">
        <v>75.264973847527699</v>
      </c>
      <c r="I212" s="40">
        <v>136.40781642138799</v>
      </c>
      <c r="J212" s="40">
        <v>203.610506117353</v>
      </c>
      <c r="K212" s="40">
        <v>664.43554601702999</v>
      </c>
      <c r="L212" s="40">
        <v>2254.4196359464399</v>
      </c>
      <c r="M212" s="40">
        <v>3629.3870842594001</v>
      </c>
    </row>
    <row r="213" spans="1:13" x14ac:dyDescent="0.25">
      <c r="A213" s="41" t="s">
        <v>240</v>
      </c>
      <c r="B213" s="38" t="s">
        <v>76</v>
      </c>
      <c r="C213" s="38" t="s">
        <v>210</v>
      </c>
      <c r="D213" s="39"/>
      <c r="E213" s="39"/>
      <c r="F213" s="39"/>
      <c r="G213" s="40">
        <v>5.0736174007941497E-2</v>
      </c>
      <c r="H213" s="40">
        <v>4.6872097850688597E-2</v>
      </c>
      <c r="I213" s="40">
        <v>4.6726525115337501E-2</v>
      </c>
      <c r="J213" s="40">
        <v>4.7258341955649999E-2</v>
      </c>
      <c r="K213" s="40">
        <v>4.7211322184614102E-2</v>
      </c>
      <c r="L213" s="40">
        <v>4.7086610417086401E-2</v>
      </c>
      <c r="M213" s="40">
        <v>4.6978550710521302E-2</v>
      </c>
    </row>
    <row r="214" spans="1:13" x14ac:dyDescent="0.25">
      <c r="A214" s="41" t="s">
        <v>240</v>
      </c>
      <c r="B214" s="38" t="s">
        <v>77</v>
      </c>
      <c r="C214" s="38" t="s">
        <v>210</v>
      </c>
      <c r="D214" s="39"/>
      <c r="E214" s="39"/>
      <c r="F214" s="39"/>
      <c r="G214" s="39"/>
      <c r="H214" s="39"/>
      <c r="I214" s="39"/>
      <c r="J214" s="39"/>
      <c r="K214" s="40">
        <v>232.64381259774399</v>
      </c>
      <c r="L214" s="40">
        <v>489.60581477142398</v>
      </c>
      <c r="M214" s="40">
        <v>767.969702317714</v>
      </c>
    </row>
    <row r="215" spans="1:13" x14ac:dyDescent="0.25">
      <c r="A215" s="38" t="s">
        <v>241</v>
      </c>
      <c r="B215" s="38" t="s">
        <v>58</v>
      </c>
      <c r="C215" s="38" t="s">
        <v>210</v>
      </c>
      <c r="D215" s="39"/>
      <c r="E215" s="39"/>
      <c r="F215" s="39"/>
      <c r="G215" s="39"/>
      <c r="H215" s="39"/>
      <c r="I215" s="39"/>
      <c r="J215" s="39"/>
      <c r="K215" s="40">
        <v>15.155121369463</v>
      </c>
      <c r="L215" s="40">
        <v>29.361320900097098</v>
      </c>
      <c r="M215" s="40">
        <v>34.832413068799703</v>
      </c>
    </row>
    <row r="216" spans="1:13" x14ac:dyDescent="0.25">
      <c r="A216" s="41" t="s">
        <v>241</v>
      </c>
      <c r="B216" s="38" t="s">
        <v>59</v>
      </c>
      <c r="C216" s="38" t="s">
        <v>210</v>
      </c>
      <c r="D216" s="39"/>
      <c r="E216" s="39"/>
      <c r="F216" s="39"/>
      <c r="G216" s="40">
        <v>5.2177503042358298E-2</v>
      </c>
      <c r="H216" s="40">
        <v>5.3318120803437501E-2</v>
      </c>
      <c r="I216" s="40">
        <v>5.5678679267911702E-2</v>
      </c>
      <c r="J216" s="40">
        <v>62.7061102175985</v>
      </c>
      <c r="K216" s="40">
        <v>197.74219424980299</v>
      </c>
      <c r="L216" s="40">
        <v>365.899547105843</v>
      </c>
      <c r="M216" s="40">
        <v>457.19489288173202</v>
      </c>
    </row>
    <row r="217" spans="1:13" x14ac:dyDescent="0.25">
      <c r="A217" s="41" t="s">
        <v>241</v>
      </c>
      <c r="B217" s="38" t="s">
        <v>60</v>
      </c>
      <c r="C217" s="38" t="s">
        <v>210</v>
      </c>
      <c r="D217" s="39"/>
      <c r="E217" s="39"/>
      <c r="F217" s="39"/>
      <c r="G217" s="39"/>
      <c r="H217" s="40">
        <v>7.20172051199999E-2</v>
      </c>
      <c r="I217" s="40">
        <v>6.5855175299169802E-2</v>
      </c>
      <c r="J217" s="40">
        <v>6.0772735998625399E-2</v>
      </c>
      <c r="K217" s="40">
        <v>5.6143784191058498E-2</v>
      </c>
      <c r="L217" s="40">
        <v>5.2849475976596103E-2</v>
      </c>
      <c r="M217" s="40">
        <v>4.9604565973742701E-2</v>
      </c>
    </row>
    <row r="218" spans="1:13" x14ac:dyDescent="0.25">
      <c r="A218" s="41" t="s">
        <v>241</v>
      </c>
      <c r="B218" s="38" t="s">
        <v>61</v>
      </c>
      <c r="C218" s="38" t="s">
        <v>210</v>
      </c>
      <c r="D218" s="39"/>
      <c r="E218" s="39"/>
      <c r="F218" s="39"/>
      <c r="G218" s="39"/>
      <c r="H218" s="40">
        <v>5.3376602512234098E-2</v>
      </c>
      <c r="I218" s="40">
        <v>4.9364548878612698E-2</v>
      </c>
      <c r="J218" s="40">
        <v>4.5971689155849899E-2</v>
      </c>
      <c r="K218" s="40">
        <v>4.2789694868328301E-2</v>
      </c>
      <c r="L218" s="40">
        <v>417.51646963151501</v>
      </c>
      <c r="M218" s="40">
        <v>1578.1529334685499</v>
      </c>
    </row>
    <row r="219" spans="1:13" x14ac:dyDescent="0.25">
      <c r="A219" s="41" t="s">
        <v>241</v>
      </c>
      <c r="B219" s="38" t="s">
        <v>63</v>
      </c>
      <c r="C219" s="38" t="s">
        <v>210</v>
      </c>
      <c r="D219" s="40">
        <v>0.238248213525877</v>
      </c>
      <c r="E219" s="40">
        <v>0.22585427744888301</v>
      </c>
      <c r="F219" s="40">
        <v>2.60002982619657</v>
      </c>
      <c r="G219" s="40">
        <v>24.063516104752001</v>
      </c>
      <c r="H219" s="40">
        <v>75.264973847527699</v>
      </c>
      <c r="I219" s="40">
        <v>136.40781642138799</v>
      </c>
      <c r="J219" s="40">
        <v>203.610506117353</v>
      </c>
      <c r="K219" s="40">
        <v>637.346615099779</v>
      </c>
      <c r="L219" s="40">
        <v>2227.3307050291901</v>
      </c>
      <c r="M219" s="40">
        <v>3612.3481016107899</v>
      </c>
    </row>
    <row r="220" spans="1:13" x14ac:dyDescent="0.25">
      <c r="A220" s="41" t="s">
        <v>241</v>
      </c>
      <c r="B220" s="38" t="s">
        <v>76</v>
      </c>
      <c r="C220" s="38" t="s">
        <v>210</v>
      </c>
      <c r="D220" s="39"/>
      <c r="E220" s="39"/>
      <c r="F220" s="39"/>
      <c r="G220" s="40">
        <v>5.0736174007941497E-2</v>
      </c>
      <c r="H220" s="40">
        <v>4.6872097850688597E-2</v>
      </c>
      <c r="I220" s="40">
        <v>4.6726525115337501E-2</v>
      </c>
      <c r="J220" s="40">
        <v>4.7258341955649999E-2</v>
      </c>
      <c r="K220" s="40">
        <v>4.7211322184614102E-2</v>
      </c>
      <c r="L220" s="40">
        <v>4.7086610417086401E-2</v>
      </c>
      <c r="M220" s="40">
        <v>4.6978550710521302E-2</v>
      </c>
    </row>
    <row r="221" spans="1:13" x14ac:dyDescent="0.25">
      <c r="A221" s="41" t="s">
        <v>241</v>
      </c>
      <c r="B221" s="38" t="s">
        <v>77</v>
      </c>
      <c r="C221" s="38" t="s">
        <v>210</v>
      </c>
      <c r="D221" s="39"/>
      <c r="E221" s="39"/>
      <c r="F221" s="39"/>
      <c r="G221" s="39"/>
      <c r="H221" s="39"/>
      <c r="I221" s="39"/>
      <c r="J221" s="39"/>
      <c r="K221" s="40">
        <v>237.70325976493999</v>
      </c>
      <c r="L221" s="40">
        <v>494.45940023854598</v>
      </c>
      <c r="M221" s="40">
        <v>792.67791568769599</v>
      </c>
    </row>
    <row r="222" spans="1:13" x14ac:dyDescent="0.25">
      <c r="A222" s="38" t="s">
        <v>242</v>
      </c>
      <c r="B222" s="38" t="s">
        <v>55</v>
      </c>
      <c r="C222" s="38" t="s">
        <v>210</v>
      </c>
      <c r="D222" s="39"/>
      <c r="E222" s="39"/>
      <c r="F222" s="39"/>
      <c r="G222" s="39"/>
      <c r="H222" s="39"/>
      <c r="I222" s="39"/>
      <c r="J222" s="40">
        <v>4.44138425388324</v>
      </c>
      <c r="K222" s="40">
        <v>16.997414025973502</v>
      </c>
      <c r="L222" s="40">
        <v>67.036657338694894</v>
      </c>
      <c r="M222" s="40">
        <v>66.144028971619804</v>
      </c>
    </row>
    <row r="223" spans="1:13" x14ac:dyDescent="0.25">
      <c r="A223" s="41" t="s">
        <v>242</v>
      </c>
      <c r="B223" s="38" t="s">
        <v>59</v>
      </c>
      <c r="C223" s="38" t="s">
        <v>210</v>
      </c>
      <c r="D223" s="39"/>
      <c r="E223" s="39"/>
      <c r="F223" s="39"/>
      <c r="G223" s="40">
        <v>5.2177503042358298E-2</v>
      </c>
      <c r="H223" s="40">
        <v>5.3318120803437501E-2</v>
      </c>
      <c r="I223" s="40">
        <v>89.523138774769393</v>
      </c>
      <c r="J223" s="40">
        <v>196.528078375343</v>
      </c>
      <c r="K223" s="40">
        <v>280.93471937344799</v>
      </c>
      <c r="L223" s="40">
        <v>365.904207300716</v>
      </c>
      <c r="M223" s="40">
        <v>457.19489288173202</v>
      </c>
    </row>
    <row r="224" spans="1:13" x14ac:dyDescent="0.25">
      <c r="A224" s="41" t="s">
        <v>242</v>
      </c>
      <c r="B224" s="38" t="s">
        <v>60</v>
      </c>
      <c r="C224" s="38" t="s">
        <v>210</v>
      </c>
      <c r="D224" s="39"/>
      <c r="E224" s="39"/>
      <c r="F224" s="39"/>
      <c r="G224" s="39"/>
      <c r="H224" s="40">
        <v>7.20172051199999E-2</v>
      </c>
      <c r="I224" s="40">
        <v>6.5855175299169802E-2</v>
      </c>
      <c r="J224" s="40">
        <v>6.0772735998625399E-2</v>
      </c>
      <c r="K224" s="40">
        <v>434.47409338578098</v>
      </c>
      <c r="L224" s="40">
        <v>1384.6305245398601</v>
      </c>
      <c r="M224" s="40">
        <v>1549.64466255005</v>
      </c>
    </row>
    <row r="225" spans="1:13" x14ac:dyDescent="0.25">
      <c r="A225" s="41" t="s">
        <v>242</v>
      </c>
      <c r="B225" s="38" t="s">
        <v>61</v>
      </c>
      <c r="C225" s="38" t="s">
        <v>210</v>
      </c>
      <c r="D225" s="39"/>
      <c r="E225" s="39"/>
      <c r="F225" s="39"/>
      <c r="G225" s="39"/>
      <c r="H225" s="40">
        <v>5.3376602512234098E-2</v>
      </c>
      <c r="I225" s="40">
        <v>4.9364548878612698E-2</v>
      </c>
      <c r="J225" s="40">
        <v>4.5971689155849899E-2</v>
      </c>
      <c r="K225" s="40">
        <v>6.3361641263195698E-2</v>
      </c>
      <c r="L225" s="40">
        <v>4.1022250518163599E-2</v>
      </c>
      <c r="M225" s="40">
        <v>3.8247379205303703E-2</v>
      </c>
    </row>
    <row r="226" spans="1:13" x14ac:dyDescent="0.25">
      <c r="A226" s="41" t="s">
        <v>242</v>
      </c>
      <c r="B226" s="38" t="s">
        <v>63</v>
      </c>
      <c r="C226" s="38" t="s">
        <v>210</v>
      </c>
      <c r="D226" s="40">
        <v>0.238248213525877</v>
      </c>
      <c r="E226" s="40">
        <v>0.22585427744888301</v>
      </c>
      <c r="F226" s="40">
        <v>2.60002982619657</v>
      </c>
      <c r="G226" s="40">
        <v>24.063516104752001</v>
      </c>
      <c r="H226" s="40">
        <v>74.657188143454306</v>
      </c>
      <c r="I226" s="40">
        <v>135.797711211294</v>
      </c>
      <c r="J226" s="40">
        <v>920.63085173346099</v>
      </c>
      <c r="K226" s="40">
        <v>2104.5638778891498</v>
      </c>
      <c r="L226" s="40">
        <v>3355.8370541173999</v>
      </c>
      <c r="M226" s="40">
        <v>3743.6059941700501</v>
      </c>
    </row>
    <row r="227" spans="1:13" x14ac:dyDescent="0.25">
      <c r="A227" s="41" t="s">
        <v>242</v>
      </c>
      <c r="B227" s="38" t="s">
        <v>70</v>
      </c>
      <c r="C227" s="38" t="s">
        <v>210</v>
      </c>
      <c r="D227" s="39"/>
      <c r="E227" s="39"/>
      <c r="F227" s="39"/>
      <c r="G227" s="39"/>
      <c r="H227" s="39"/>
      <c r="I227" s="39"/>
      <c r="J227" s="39"/>
      <c r="K227" s="39"/>
      <c r="L227" s="39"/>
      <c r="M227" s="40">
        <v>808.42641090225698</v>
      </c>
    </row>
    <row r="228" spans="1:13" x14ac:dyDescent="0.25">
      <c r="A228" s="41" t="s">
        <v>242</v>
      </c>
      <c r="B228" s="38" t="s">
        <v>76</v>
      </c>
      <c r="C228" s="38" t="s">
        <v>210</v>
      </c>
      <c r="D228" s="39"/>
      <c r="E228" s="39"/>
      <c r="F228" s="39"/>
      <c r="G228" s="40">
        <v>5.0736174007941497E-2</v>
      </c>
      <c r="H228" s="40">
        <v>4.6872097850688597E-2</v>
      </c>
      <c r="I228" s="40">
        <v>4.6726525115337501E-2</v>
      </c>
      <c r="J228" s="40">
        <v>14.1005943301678</v>
      </c>
      <c r="K228" s="40">
        <v>165.04086214129799</v>
      </c>
      <c r="L228" s="40">
        <v>308.14432830118398</v>
      </c>
      <c r="M228" s="40">
        <v>407.93145993843001</v>
      </c>
    </row>
    <row r="229" spans="1:13" x14ac:dyDescent="0.25">
      <c r="A229" s="41" t="s">
        <v>242</v>
      </c>
      <c r="B229" s="38" t="s">
        <v>77</v>
      </c>
      <c r="C229" s="38" t="s">
        <v>210</v>
      </c>
      <c r="D229" s="39"/>
      <c r="E229" s="39"/>
      <c r="F229" s="39"/>
      <c r="G229" s="39"/>
      <c r="H229" s="39"/>
      <c r="I229" s="39"/>
      <c r="J229" s="40">
        <v>187.088507684928</v>
      </c>
      <c r="K229" s="40">
        <v>243.912493699061</v>
      </c>
      <c r="L229" s="40">
        <v>333.17126131624599</v>
      </c>
      <c r="M229" s="40">
        <v>399.50426835017402</v>
      </c>
    </row>
    <row r="230" spans="1:13" x14ac:dyDescent="0.25">
      <c r="A230" s="38" t="s">
        <v>243</v>
      </c>
      <c r="B230" s="38" t="s">
        <v>55</v>
      </c>
      <c r="C230" s="38" t="s">
        <v>210</v>
      </c>
      <c r="D230" s="39"/>
      <c r="E230" s="39"/>
      <c r="F230" s="39"/>
      <c r="G230" s="39"/>
      <c r="H230" s="39"/>
      <c r="I230" s="39"/>
      <c r="J230" s="40">
        <v>7.4036514922668699</v>
      </c>
      <c r="K230" s="40">
        <v>19.747421862660499</v>
      </c>
      <c r="L230" s="40">
        <v>67.036657338694894</v>
      </c>
      <c r="M230" s="40">
        <v>66.144028971619804</v>
      </c>
    </row>
    <row r="231" spans="1:13" x14ac:dyDescent="0.25">
      <c r="A231" s="41" t="s">
        <v>243</v>
      </c>
      <c r="B231" s="38" t="s">
        <v>59</v>
      </c>
      <c r="C231" s="38" t="s">
        <v>210</v>
      </c>
      <c r="D231" s="39"/>
      <c r="E231" s="39"/>
      <c r="F231" s="39"/>
      <c r="G231" s="40">
        <v>5.2177503042358298E-2</v>
      </c>
      <c r="H231" s="40">
        <v>5.3318120803437501E-2</v>
      </c>
      <c r="I231" s="40">
        <v>46.797216881314299</v>
      </c>
      <c r="J231" s="40">
        <v>138.173304899014</v>
      </c>
      <c r="K231" s="40">
        <v>280.93471937344799</v>
      </c>
      <c r="L231" s="40">
        <v>365.904207300716</v>
      </c>
      <c r="M231" s="40">
        <v>448.73353355957499</v>
      </c>
    </row>
    <row r="232" spans="1:13" x14ac:dyDescent="0.25">
      <c r="A232" s="41" t="s">
        <v>243</v>
      </c>
      <c r="B232" s="38" t="s">
        <v>60</v>
      </c>
      <c r="C232" s="38" t="s">
        <v>210</v>
      </c>
      <c r="D232" s="39"/>
      <c r="E232" s="39"/>
      <c r="F232" s="39"/>
      <c r="G232" s="39"/>
      <c r="H232" s="40">
        <v>7.20172051199999E-2</v>
      </c>
      <c r="I232" s="40">
        <v>6.5855175299169802E-2</v>
      </c>
      <c r="J232" s="40">
        <v>6.0772735998586298E-2</v>
      </c>
      <c r="K232" s="40">
        <v>519.52294079530395</v>
      </c>
      <c r="L232" s="40">
        <v>1384.6305245398601</v>
      </c>
      <c r="M232" s="40">
        <v>1549.64466255005</v>
      </c>
    </row>
    <row r="233" spans="1:13" x14ac:dyDescent="0.25">
      <c r="A233" s="41" t="s">
        <v>243</v>
      </c>
      <c r="B233" s="38" t="s">
        <v>61</v>
      </c>
      <c r="C233" s="38" t="s">
        <v>210</v>
      </c>
      <c r="D233" s="39"/>
      <c r="E233" s="39"/>
      <c r="F233" s="39"/>
      <c r="G233" s="39"/>
      <c r="H233" s="40">
        <v>5.3376602512234098E-2</v>
      </c>
      <c r="I233" s="40">
        <v>4.9364548878612698E-2</v>
      </c>
      <c r="J233" s="40">
        <v>4.5971689155849899E-2</v>
      </c>
      <c r="K233" s="40">
        <v>6.3361641263195698E-2</v>
      </c>
      <c r="L233" s="40">
        <v>4.1022250518163599E-2</v>
      </c>
      <c r="M233" s="40">
        <v>3.8247379205303703E-2</v>
      </c>
    </row>
    <row r="234" spans="1:13" x14ac:dyDescent="0.25">
      <c r="A234" s="41" t="s">
        <v>243</v>
      </c>
      <c r="B234" s="38" t="s">
        <v>63</v>
      </c>
      <c r="C234" s="38" t="s">
        <v>210</v>
      </c>
      <c r="D234" s="40">
        <v>0.238248213525877</v>
      </c>
      <c r="E234" s="40">
        <v>0.22585427744888301</v>
      </c>
      <c r="F234" s="40">
        <v>2.60002982619657</v>
      </c>
      <c r="G234" s="40">
        <v>24.063516104752001</v>
      </c>
      <c r="H234" s="40">
        <v>74.581769876773805</v>
      </c>
      <c r="I234" s="40">
        <v>135.722005124215</v>
      </c>
      <c r="J234" s="40">
        <v>530.60965657889597</v>
      </c>
      <c r="K234" s="40">
        <v>1959.8594459497899</v>
      </c>
      <c r="L234" s="40">
        <v>3354.2286204072602</v>
      </c>
      <c r="M234" s="40">
        <v>3753.54631739362</v>
      </c>
    </row>
    <row r="235" spans="1:13" x14ac:dyDescent="0.25">
      <c r="A235" s="41" t="s">
        <v>243</v>
      </c>
      <c r="B235" s="38" t="s">
        <v>70</v>
      </c>
      <c r="C235" s="38" t="s">
        <v>210</v>
      </c>
      <c r="D235" s="39"/>
      <c r="E235" s="39"/>
      <c r="F235" s="39"/>
      <c r="G235" s="39"/>
      <c r="H235" s="39"/>
      <c r="I235" s="39"/>
      <c r="J235" s="39"/>
      <c r="K235" s="39"/>
      <c r="L235" s="39"/>
      <c r="M235" s="40">
        <v>774.29951728035701</v>
      </c>
    </row>
    <row r="236" spans="1:13" x14ac:dyDescent="0.25">
      <c r="A236" s="41" t="s">
        <v>243</v>
      </c>
      <c r="B236" s="38" t="s">
        <v>76</v>
      </c>
      <c r="C236" s="38" t="s">
        <v>210</v>
      </c>
      <c r="D236" s="39"/>
      <c r="E236" s="39"/>
      <c r="F236" s="39"/>
      <c r="G236" s="40">
        <v>5.0736174007941497E-2</v>
      </c>
      <c r="H236" s="40">
        <v>4.6872097850688597E-2</v>
      </c>
      <c r="I236" s="40">
        <v>4.6726525115337501E-2</v>
      </c>
      <c r="J236" s="40">
        <v>22.588516202182898</v>
      </c>
      <c r="K236" s="40">
        <v>173.167352443921</v>
      </c>
      <c r="L236" s="40">
        <v>292.98824048413002</v>
      </c>
      <c r="M236" s="40">
        <v>393.38833301369999</v>
      </c>
    </row>
    <row r="237" spans="1:13" x14ac:dyDescent="0.25">
      <c r="A237" s="41" t="s">
        <v>243</v>
      </c>
      <c r="B237" s="38" t="s">
        <v>77</v>
      </c>
      <c r="C237" s="38" t="s">
        <v>210</v>
      </c>
      <c r="D237" s="39"/>
      <c r="E237" s="39"/>
      <c r="F237" s="39"/>
      <c r="G237" s="39"/>
      <c r="H237" s="39"/>
      <c r="I237" s="39"/>
      <c r="J237" s="40">
        <v>187.087133603827</v>
      </c>
      <c r="K237" s="40">
        <v>243.91749374033901</v>
      </c>
      <c r="L237" s="40">
        <v>353.71143666768398</v>
      </c>
      <c r="M237" s="40">
        <v>419.24136917659303</v>
      </c>
    </row>
    <row r="238" spans="1:13" x14ac:dyDescent="0.25">
      <c r="A238" s="38" t="s">
        <v>244</v>
      </c>
      <c r="B238" s="38" t="s">
        <v>55</v>
      </c>
      <c r="C238" s="38" t="s">
        <v>210</v>
      </c>
      <c r="D238" s="39"/>
      <c r="E238" s="39"/>
      <c r="F238" s="39"/>
      <c r="G238" s="39"/>
      <c r="H238" s="39"/>
      <c r="I238" s="39"/>
      <c r="J238" s="39"/>
      <c r="K238" s="39"/>
      <c r="L238" s="40">
        <v>2.5214319711736302</v>
      </c>
      <c r="M238" s="40">
        <v>13.7062749144488</v>
      </c>
    </row>
    <row r="239" spans="1:13" x14ac:dyDescent="0.25">
      <c r="A239" s="41" t="s">
        <v>244</v>
      </c>
      <c r="B239" s="38" t="s">
        <v>59</v>
      </c>
      <c r="C239" s="38" t="s">
        <v>210</v>
      </c>
      <c r="D239" s="39"/>
      <c r="E239" s="39"/>
      <c r="F239" s="39"/>
      <c r="G239" s="40">
        <v>5.21775030423582E-2</v>
      </c>
      <c r="H239" s="40">
        <v>5.3318120803437501E-2</v>
      </c>
      <c r="I239" s="40">
        <v>5.5678679267911597E-2</v>
      </c>
      <c r="J239" s="40">
        <v>5.76800837888495E-2</v>
      </c>
      <c r="K239" s="40">
        <v>133.01049187486501</v>
      </c>
      <c r="L239" s="40">
        <v>297.98930722493498</v>
      </c>
      <c r="M239" s="40">
        <v>457.19158179130199</v>
      </c>
    </row>
    <row r="240" spans="1:13" x14ac:dyDescent="0.25">
      <c r="A240" s="41" t="s">
        <v>244</v>
      </c>
      <c r="B240" s="38" t="s">
        <v>60</v>
      </c>
      <c r="C240" s="38" t="s">
        <v>210</v>
      </c>
      <c r="D240" s="39"/>
      <c r="E240" s="39"/>
      <c r="F240" s="39"/>
      <c r="G240" s="39"/>
      <c r="H240" s="40">
        <v>7.20172051199999E-2</v>
      </c>
      <c r="I240" s="40">
        <v>6.5855175299169802E-2</v>
      </c>
      <c r="J240" s="40">
        <v>6.0772735998625399E-2</v>
      </c>
      <c r="K240" s="40">
        <v>5.6143784191058498E-2</v>
      </c>
      <c r="L240" s="40">
        <v>5.2849475976596103E-2</v>
      </c>
      <c r="M240" s="40">
        <v>4.9604565973742701E-2</v>
      </c>
    </row>
    <row r="241" spans="1:13" x14ac:dyDescent="0.25">
      <c r="A241" s="41" t="s">
        <v>244</v>
      </c>
      <c r="B241" s="38" t="s">
        <v>61</v>
      </c>
      <c r="C241" s="38" t="s">
        <v>210</v>
      </c>
      <c r="D241" s="39"/>
      <c r="E241" s="39"/>
      <c r="F241" s="39"/>
      <c r="G241" s="39"/>
      <c r="H241" s="40">
        <v>5.3376602512234098E-2</v>
      </c>
      <c r="I241" s="40">
        <v>4.9364548878612698E-2</v>
      </c>
      <c r="J241" s="40">
        <v>4.5971689155849899E-2</v>
      </c>
      <c r="K241" s="40">
        <v>4.2789694868328301E-2</v>
      </c>
      <c r="L241" s="40">
        <v>4.0532600705307197E-2</v>
      </c>
      <c r="M241" s="40">
        <v>3.8247379205303703E-2</v>
      </c>
    </row>
    <row r="242" spans="1:13" x14ac:dyDescent="0.25">
      <c r="A242" s="41" t="s">
        <v>244</v>
      </c>
      <c r="B242" s="38" t="s">
        <v>63</v>
      </c>
      <c r="C242" s="38" t="s">
        <v>210</v>
      </c>
      <c r="D242" s="40">
        <v>0.238248213525877</v>
      </c>
      <c r="E242" s="40">
        <v>0.22585427744888301</v>
      </c>
      <c r="F242" s="40">
        <v>2.6000298261965602</v>
      </c>
      <c r="G242" s="40">
        <v>24.063516104752001</v>
      </c>
      <c r="H242" s="40">
        <v>77.041634664188294</v>
      </c>
      <c r="I242" s="40">
        <v>138.19125754800601</v>
      </c>
      <c r="J242" s="40">
        <v>204.42718254668199</v>
      </c>
      <c r="K242" s="40">
        <v>281.130845755579</v>
      </c>
      <c r="L242" s="40">
        <v>381.18711589598399</v>
      </c>
      <c r="M242" s="40">
        <v>1898.4072248218599</v>
      </c>
    </row>
    <row r="243" spans="1:13" x14ac:dyDescent="0.25">
      <c r="A243" s="41" t="s">
        <v>244</v>
      </c>
      <c r="B243" s="38" t="s">
        <v>76</v>
      </c>
      <c r="C243" s="38" t="s">
        <v>210</v>
      </c>
      <c r="D243" s="39"/>
      <c r="E243" s="39"/>
      <c r="F243" s="39"/>
      <c r="G243" s="40">
        <v>5.0736174007941497E-2</v>
      </c>
      <c r="H243" s="40">
        <v>4.68720978506885E-2</v>
      </c>
      <c r="I243" s="40">
        <v>4.6726525115337501E-2</v>
      </c>
      <c r="J243" s="40">
        <v>4.7258341955649902E-2</v>
      </c>
      <c r="K243" s="40">
        <v>4.7211322184614102E-2</v>
      </c>
      <c r="L243" s="40">
        <v>4.7086610417086401E-2</v>
      </c>
      <c r="M243" s="40">
        <v>4.6978550710521302E-2</v>
      </c>
    </row>
    <row r="244" spans="1:13" x14ac:dyDescent="0.25">
      <c r="A244" s="38" t="s">
        <v>245</v>
      </c>
      <c r="B244" s="38" t="s">
        <v>55</v>
      </c>
      <c r="C244" s="38" t="s">
        <v>210</v>
      </c>
      <c r="D244" s="39"/>
      <c r="E244" s="39"/>
      <c r="F244" s="39"/>
      <c r="G244" s="39"/>
      <c r="H244" s="39"/>
      <c r="I244" s="39"/>
      <c r="J244" s="39"/>
      <c r="K244" s="39"/>
      <c r="L244" s="40">
        <v>0.56071680344555797</v>
      </c>
      <c r="M244" s="40">
        <v>11.015034102049</v>
      </c>
    </row>
    <row r="245" spans="1:13" x14ac:dyDescent="0.25">
      <c r="A245" s="41" t="s">
        <v>245</v>
      </c>
      <c r="B245" s="38" t="s">
        <v>58</v>
      </c>
      <c r="C245" s="38" t="s">
        <v>210</v>
      </c>
      <c r="D245" s="39"/>
      <c r="E245" s="39"/>
      <c r="F245" s="39"/>
      <c r="G245" s="39"/>
      <c r="H245" s="39"/>
      <c r="I245" s="39"/>
      <c r="J245" s="39"/>
      <c r="K245" s="40">
        <v>1.0163431338149599E-2</v>
      </c>
      <c r="L245" s="40">
        <v>14.318615742572399</v>
      </c>
      <c r="M245" s="40">
        <v>15.963124081216399</v>
      </c>
    </row>
    <row r="246" spans="1:13" x14ac:dyDescent="0.25">
      <c r="A246" s="41" t="s">
        <v>245</v>
      </c>
      <c r="B246" s="38" t="s">
        <v>59</v>
      </c>
      <c r="C246" s="38" t="s">
        <v>210</v>
      </c>
      <c r="D246" s="39"/>
      <c r="E246" s="39"/>
      <c r="F246" s="39"/>
      <c r="G246" s="40">
        <v>5.2177503042358298E-2</v>
      </c>
      <c r="H246" s="40">
        <v>5.3318120803437501E-2</v>
      </c>
      <c r="I246" s="40">
        <v>5.5678679267911702E-2</v>
      </c>
      <c r="J246" s="40">
        <v>49.838348636570799</v>
      </c>
      <c r="K246" s="40">
        <v>132.455225687899</v>
      </c>
      <c r="L246" s="40">
        <v>284.18851134747598</v>
      </c>
      <c r="M246" s="40">
        <v>457.19489288173202</v>
      </c>
    </row>
    <row r="247" spans="1:13" x14ac:dyDescent="0.25">
      <c r="A247" s="41" t="s">
        <v>245</v>
      </c>
      <c r="B247" s="38" t="s">
        <v>60</v>
      </c>
      <c r="C247" s="38" t="s">
        <v>210</v>
      </c>
      <c r="D247" s="39"/>
      <c r="E247" s="39"/>
      <c r="F247" s="39"/>
      <c r="G247" s="39"/>
      <c r="H247" s="40">
        <v>7.20172051199999E-2</v>
      </c>
      <c r="I247" s="40">
        <v>6.5855175299169802E-2</v>
      </c>
      <c r="J247" s="40">
        <v>6.0772735998625399E-2</v>
      </c>
      <c r="K247" s="40">
        <v>5.6143784191058498E-2</v>
      </c>
      <c r="L247" s="40">
        <v>5.2849475976596103E-2</v>
      </c>
      <c r="M247" s="40">
        <v>4.9604565973742701E-2</v>
      </c>
    </row>
    <row r="248" spans="1:13" x14ac:dyDescent="0.25">
      <c r="A248" s="41" t="s">
        <v>245</v>
      </c>
      <c r="B248" s="38" t="s">
        <v>61</v>
      </c>
      <c r="C248" s="38" t="s">
        <v>210</v>
      </c>
      <c r="D248" s="39"/>
      <c r="E248" s="39"/>
      <c r="F248" s="39"/>
      <c r="G248" s="39"/>
      <c r="H248" s="40">
        <v>5.3376602512234098E-2</v>
      </c>
      <c r="I248" s="40">
        <v>4.9364548878612698E-2</v>
      </c>
      <c r="J248" s="40">
        <v>4.5971689155849899E-2</v>
      </c>
      <c r="K248" s="40">
        <v>4.2789694868328301E-2</v>
      </c>
      <c r="L248" s="40">
        <v>537.01167798023596</v>
      </c>
      <c r="M248" s="40">
        <v>2249.1183593248202</v>
      </c>
    </row>
    <row r="249" spans="1:13" x14ac:dyDescent="0.25">
      <c r="A249" s="41" t="s">
        <v>245</v>
      </c>
      <c r="B249" s="38" t="s">
        <v>63</v>
      </c>
      <c r="C249" s="38" t="s">
        <v>210</v>
      </c>
      <c r="D249" s="40">
        <v>0.238248213525877</v>
      </c>
      <c r="E249" s="40">
        <v>0.22585427744888301</v>
      </c>
      <c r="F249" s="40">
        <v>2.60002982619657</v>
      </c>
      <c r="G249" s="40">
        <v>24.063516104752001</v>
      </c>
      <c r="H249" s="40">
        <v>77.351742254540099</v>
      </c>
      <c r="I249" s="40">
        <v>138.502548608811</v>
      </c>
      <c r="J249" s="40">
        <v>949.57135282859599</v>
      </c>
      <c r="K249" s="40">
        <v>2114.6617413078998</v>
      </c>
      <c r="L249" s="40">
        <v>3429.1590428918798</v>
      </c>
      <c r="M249" s="40">
        <v>4250.8369492408301</v>
      </c>
    </row>
    <row r="250" spans="1:13" x14ac:dyDescent="0.25">
      <c r="A250" s="41" t="s">
        <v>245</v>
      </c>
      <c r="B250" s="38" t="s">
        <v>76</v>
      </c>
      <c r="C250" s="38" t="s">
        <v>210</v>
      </c>
      <c r="D250" s="39"/>
      <c r="E250" s="39"/>
      <c r="F250" s="39"/>
      <c r="G250" s="40">
        <v>5.0736174007941497E-2</v>
      </c>
      <c r="H250" s="40">
        <v>4.6872097850688597E-2</v>
      </c>
      <c r="I250" s="40">
        <v>4.6726525115337501E-2</v>
      </c>
      <c r="J250" s="40">
        <v>4.7258341955649999E-2</v>
      </c>
      <c r="K250" s="40">
        <v>4.7211322184614102E-2</v>
      </c>
      <c r="L250" s="40">
        <v>4.7086610417086401E-2</v>
      </c>
      <c r="M250" s="40">
        <v>4.6978550710521302E-2</v>
      </c>
    </row>
    <row r="251" spans="1:13" x14ac:dyDescent="0.25">
      <c r="A251" s="41" t="s">
        <v>245</v>
      </c>
      <c r="B251" s="38" t="s">
        <v>77</v>
      </c>
      <c r="C251" s="38" t="s">
        <v>210</v>
      </c>
      <c r="D251" s="39"/>
      <c r="E251" s="39"/>
      <c r="F251" s="39"/>
      <c r="G251" s="39"/>
      <c r="H251" s="39"/>
      <c r="I251" s="39"/>
      <c r="J251" s="39"/>
      <c r="K251" s="39"/>
      <c r="L251" s="40">
        <v>266.42794760019098</v>
      </c>
      <c r="M251" s="40">
        <v>814.26716188752198</v>
      </c>
    </row>
    <row r="252" spans="1:13" x14ac:dyDescent="0.25">
      <c r="A252" s="38" t="s">
        <v>246</v>
      </c>
      <c r="B252" s="38" t="s">
        <v>55</v>
      </c>
      <c r="C252" s="38" t="s">
        <v>210</v>
      </c>
      <c r="D252" s="39"/>
      <c r="E252" s="39"/>
      <c r="F252" s="39"/>
      <c r="G252" s="39"/>
      <c r="H252" s="39"/>
      <c r="I252" s="39"/>
      <c r="J252" s="39"/>
      <c r="K252" s="40">
        <v>6.5211661775517902</v>
      </c>
      <c r="L252" s="40">
        <v>17.789151376249499</v>
      </c>
      <c r="M252" s="40">
        <v>24.762993137632801</v>
      </c>
    </row>
    <row r="253" spans="1:13" x14ac:dyDescent="0.25">
      <c r="A253" s="41" t="s">
        <v>246</v>
      </c>
      <c r="B253" s="38" t="s">
        <v>59</v>
      </c>
      <c r="C253" s="38" t="s">
        <v>210</v>
      </c>
      <c r="D253" s="39"/>
      <c r="E253" s="39"/>
      <c r="F253" s="39"/>
      <c r="G253" s="40">
        <v>5.2177503042358298E-2</v>
      </c>
      <c r="H253" s="40">
        <v>5.3318120803437501E-2</v>
      </c>
      <c r="I253" s="40">
        <v>5.5678679267911702E-2</v>
      </c>
      <c r="J253" s="40">
        <v>62.707933271271699</v>
      </c>
      <c r="K253" s="40">
        <v>197.74398155732601</v>
      </c>
      <c r="L253" s="40">
        <v>365.900995307541</v>
      </c>
      <c r="M253" s="40">
        <v>457.19489288173202</v>
      </c>
    </row>
    <row r="254" spans="1:13" x14ac:dyDescent="0.25">
      <c r="A254" s="41" t="s">
        <v>246</v>
      </c>
      <c r="B254" s="38" t="s">
        <v>60</v>
      </c>
      <c r="C254" s="38" t="s">
        <v>210</v>
      </c>
      <c r="D254" s="39"/>
      <c r="E254" s="39"/>
      <c r="F254" s="39"/>
      <c r="G254" s="39"/>
      <c r="H254" s="40">
        <v>7.20172051199999E-2</v>
      </c>
      <c r="I254" s="40">
        <v>6.5855175299169802E-2</v>
      </c>
      <c r="J254" s="40">
        <v>6.0772735998625399E-2</v>
      </c>
      <c r="K254" s="40">
        <v>5.6143784191058498E-2</v>
      </c>
      <c r="L254" s="40">
        <v>5.2849475976596103E-2</v>
      </c>
      <c r="M254" s="40">
        <v>864.57992495479402</v>
      </c>
    </row>
    <row r="255" spans="1:13" x14ac:dyDescent="0.25">
      <c r="A255" s="41" t="s">
        <v>246</v>
      </c>
      <c r="B255" s="38" t="s">
        <v>61</v>
      </c>
      <c r="C255" s="38" t="s">
        <v>210</v>
      </c>
      <c r="D255" s="39"/>
      <c r="E255" s="39"/>
      <c r="F255" s="39"/>
      <c r="G255" s="39"/>
      <c r="H255" s="40">
        <v>5.3376602512234098E-2</v>
      </c>
      <c r="I255" s="40">
        <v>4.9364548878612698E-2</v>
      </c>
      <c r="J255" s="40">
        <v>4.5971689155849899E-2</v>
      </c>
      <c r="K255" s="40">
        <v>4.2789694868328301E-2</v>
      </c>
      <c r="L255" s="40">
        <v>198.363077819599</v>
      </c>
      <c r="M255" s="40">
        <v>262.87263405234302</v>
      </c>
    </row>
    <row r="256" spans="1:13" x14ac:dyDescent="0.25">
      <c r="A256" s="41" t="s">
        <v>246</v>
      </c>
      <c r="B256" s="38" t="s">
        <v>63</v>
      </c>
      <c r="C256" s="38" t="s">
        <v>210</v>
      </c>
      <c r="D256" s="40">
        <v>0.238248213525877</v>
      </c>
      <c r="E256" s="40">
        <v>0.22585427744888301</v>
      </c>
      <c r="F256" s="40">
        <v>2.60002982619657</v>
      </c>
      <c r="G256" s="40">
        <v>24.063516104752001</v>
      </c>
      <c r="H256" s="40">
        <v>75.254104252947698</v>
      </c>
      <c r="I256" s="40">
        <v>136.396905344934</v>
      </c>
      <c r="J256" s="40">
        <v>203.60511416997801</v>
      </c>
      <c r="K256" s="40">
        <v>794.20893697204804</v>
      </c>
      <c r="L256" s="40">
        <v>2384.1930269014501</v>
      </c>
      <c r="M256" s="40">
        <v>3707.8632378150201</v>
      </c>
    </row>
    <row r="257" spans="1:13" x14ac:dyDescent="0.25">
      <c r="A257" s="41" t="s">
        <v>246</v>
      </c>
      <c r="B257" s="38" t="s">
        <v>76</v>
      </c>
      <c r="C257" s="38" t="s">
        <v>210</v>
      </c>
      <c r="D257" s="39"/>
      <c r="E257" s="39"/>
      <c r="F257" s="39"/>
      <c r="G257" s="40">
        <v>5.0736174007941497E-2</v>
      </c>
      <c r="H257" s="40">
        <v>4.6872097850688597E-2</v>
      </c>
      <c r="I257" s="40">
        <v>4.6726525115337501E-2</v>
      </c>
      <c r="J257" s="40">
        <v>4.7258341955649999E-2</v>
      </c>
      <c r="K257" s="40">
        <v>4.7211322184614102E-2</v>
      </c>
      <c r="L257" s="40">
        <v>196.63768535928801</v>
      </c>
      <c r="M257" s="40">
        <v>403.11471766490303</v>
      </c>
    </row>
    <row r="258" spans="1:13" x14ac:dyDescent="0.25">
      <c r="A258" s="38" t="s">
        <v>247</v>
      </c>
      <c r="B258" s="38" t="s">
        <v>55</v>
      </c>
      <c r="C258" s="38" t="s">
        <v>210</v>
      </c>
      <c r="D258" s="39"/>
      <c r="E258" s="39"/>
      <c r="F258" s="39"/>
      <c r="G258" s="39"/>
      <c r="H258" s="39"/>
      <c r="I258" s="39"/>
      <c r="J258" s="39"/>
      <c r="K258" s="40">
        <v>4.0088774451178102</v>
      </c>
      <c r="L258" s="40">
        <v>15.444842618059001</v>
      </c>
      <c r="M258" s="40">
        <v>24.7325767550359</v>
      </c>
    </row>
    <row r="259" spans="1:13" x14ac:dyDescent="0.25">
      <c r="A259" s="41" t="s">
        <v>247</v>
      </c>
      <c r="B259" s="38" t="s">
        <v>58</v>
      </c>
      <c r="C259" s="38" t="s">
        <v>210</v>
      </c>
      <c r="D259" s="39"/>
      <c r="E259" s="39"/>
      <c r="F259" s="39"/>
      <c r="G259" s="39"/>
      <c r="H259" s="39"/>
      <c r="I259" s="39"/>
      <c r="J259" s="39"/>
      <c r="K259" s="40">
        <v>3.2448513556574102E-3</v>
      </c>
      <c r="L259" s="40">
        <v>3.0686788704386301E-3</v>
      </c>
      <c r="M259" s="40">
        <v>1.2500575543488799E-3</v>
      </c>
    </row>
    <row r="260" spans="1:13" x14ac:dyDescent="0.25">
      <c r="A260" s="41" t="s">
        <v>247</v>
      </c>
      <c r="B260" s="38" t="s">
        <v>59</v>
      </c>
      <c r="C260" s="38" t="s">
        <v>210</v>
      </c>
      <c r="D260" s="39"/>
      <c r="E260" s="39"/>
      <c r="F260" s="39"/>
      <c r="G260" s="40">
        <v>5.2177503042358298E-2</v>
      </c>
      <c r="H260" s="40">
        <v>5.3318120803437501E-2</v>
      </c>
      <c r="I260" s="40">
        <v>5.5678679267911702E-2</v>
      </c>
      <c r="J260" s="40">
        <v>117.63632719185399</v>
      </c>
      <c r="K260" s="40">
        <v>206.82678113464101</v>
      </c>
      <c r="L260" s="40">
        <v>357.46956184710302</v>
      </c>
      <c r="M260" s="40">
        <v>457.19489288173202</v>
      </c>
    </row>
    <row r="261" spans="1:13" x14ac:dyDescent="0.25">
      <c r="A261" s="41" t="s">
        <v>247</v>
      </c>
      <c r="B261" s="38" t="s">
        <v>60</v>
      </c>
      <c r="C261" s="38" t="s">
        <v>210</v>
      </c>
      <c r="D261" s="39"/>
      <c r="E261" s="39"/>
      <c r="F261" s="39"/>
      <c r="G261" s="39"/>
      <c r="H261" s="40">
        <v>7.20172051199999E-2</v>
      </c>
      <c r="I261" s="40">
        <v>6.5855175299169802E-2</v>
      </c>
      <c r="J261" s="40">
        <v>6.0772735998625399E-2</v>
      </c>
      <c r="K261" s="40">
        <v>5.6143784191058498E-2</v>
      </c>
      <c r="L261" s="40">
        <v>5.2849475976596103E-2</v>
      </c>
      <c r="M261" s="40">
        <v>976.28508909602101</v>
      </c>
    </row>
    <row r="262" spans="1:13" x14ac:dyDescent="0.25">
      <c r="A262" s="41" t="s">
        <v>247</v>
      </c>
      <c r="B262" s="38" t="s">
        <v>61</v>
      </c>
      <c r="C262" s="38" t="s">
        <v>210</v>
      </c>
      <c r="D262" s="39"/>
      <c r="E262" s="39"/>
      <c r="F262" s="39"/>
      <c r="G262" s="39"/>
      <c r="H262" s="40">
        <v>5.3376602512234098E-2</v>
      </c>
      <c r="I262" s="40">
        <v>4.9364548878612698E-2</v>
      </c>
      <c r="J262" s="40">
        <v>4.5971689155849899E-2</v>
      </c>
      <c r="K262" s="40">
        <v>4.2789694868328301E-2</v>
      </c>
      <c r="L262" s="40">
        <v>101.336657020823</v>
      </c>
      <c r="M262" s="40">
        <v>832.19788879908106</v>
      </c>
    </row>
    <row r="263" spans="1:13" x14ac:dyDescent="0.25">
      <c r="A263" s="41" t="s">
        <v>247</v>
      </c>
      <c r="B263" s="38" t="s">
        <v>63</v>
      </c>
      <c r="C263" s="38" t="s">
        <v>210</v>
      </c>
      <c r="D263" s="40">
        <v>0.238248213525877</v>
      </c>
      <c r="E263" s="40">
        <v>0.22585427744888301</v>
      </c>
      <c r="F263" s="40">
        <v>2.60002982619657</v>
      </c>
      <c r="G263" s="40">
        <v>24.063516104752001</v>
      </c>
      <c r="H263" s="40">
        <v>75.869367817596199</v>
      </c>
      <c r="I263" s="40">
        <v>137.01451695352799</v>
      </c>
      <c r="J263" s="40">
        <v>939.37055368864196</v>
      </c>
      <c r="K263" s="40">
        <v>2173.9356762011598</v>
      </c>
      <c r="L263" s="40">
        <v>3491.6649272355598</v>
      </c>
      <c r="M263" s="40">
        <v>4250.9065079688899</v>
      </c>
    </row>
    <row r="264" spans="1:13" x14ac:dyDescent="0.25">
      <c r="A264" s="41" t="s">
        <v>247</v>
      </c>
      <c r="B264" s="38" t="s">
        <v>76</v>
      </c>
      <c r="C264" s="38" t="s">
        <v>210</v>
      </c>
      <c r="D264" s="39"/>
      <c r="E264" s="39"/>
      <c r="F264" s="39"/>
      <c r="G264" s="40">
        <v>5.0736174007941497E-2</v>
      </c>
      <c r="H264" s="40">
        <v>4.6872097850688597E-2</v>
      </c>
      <c r="I264" s="40">
        <v>4.6726525115337501E-2</v>
      </c>
      <c r="J264" s="40">
        <v>4.7258341955649999E-2</v>
      </c>
      <c r="K264" s="40">
        <v>4.7211322184614102E-2</v>
      </c>
      <c r="L264" s="40">
        <v>196.63768535928801</v>
      </c>
      <c r="M264" s="40">
        <v>598.41840112803197</v>
      </c>
    </row>
    <row r="265" spans="1:13" x14ac:dyDescent="0.25">
      <c r="A265" s="38" t="s">
        <v>248</v>
      </c>
      <c r="B265" s="38" t="s">
        <v>55</v>
      </c>
      <c r="C265" s="38" t="s">
        <v>210</v>
      </c>
      <c r="D265" s="39"/>
      <c r="E265" s="39"/>
      <c r="F265" s="39"/>
      <c r="G265" s="39"/>
      <c r="H265" s="39"/>
      <c r="I265" s="39"/>
      <c r="J265" s="39"/>
      <c r="K265" s="39"/>
      <c r="L265" s="39"/>
      <c r="M265" s="40">
        <v>5.8718575298558502</v>
      </c>
    </row>
    <row r="266" spans="1:13" x14ac:dyDescent="0.25">
      <c r="A266" s="41" t="s">
        <v>248</v>
      </c>
      <c r="B266" s="38" t="s">
        <v>58</v>
      </c>
      <c r="C266" s="38" t="s">
        <v>210</v>
      </c>
      <c r="D266" s="39"/>
      <c r="E266" s="39"/>
      <c r="F266" s="39"/>
      <c r="G266" s="39"/>
      <c r="H266" s="39"/>
      <c r="I266" s="39"/>
      <c r="J266" s="39"/>
      <c r="K266" s="39"/>
      <c r="L266" s="40">
        <v>15.0290154635722</v>
      </c>
      <c r="M266" s="40">
        <v>21.364103945807301</v>
      </c>
    </row>
    <row r="267" spans="1:13" x14ac:dyDescent="0.25">
      <c r="A267" s="41" t="s">
        <v>248</v>
      </c>
      <c r="B267" s="38" t="s">
        <v>59</v>
      </c>
      <c r="C267" s="38" t="s">
        <v>210</v>
      </c>
      <c r="D267" s="39"/>
      <c r="E267" s="39"/>
      <c r="F267" s="39"/>
      <c r="G267" s="40">
        <v>5.2177503042358298E-2</v>
      </c>
      <c r="H267" s="40">
        <v>5.3318120803437501E-2</v>
      </c>
      <c r="I267" s="40">
        <v>5.5678679267911702E-2</v>
      </c>
      <c r="J267" s="40">
        <v>62.697504343495197</v>
      </c>
      <c r="K267" s="40">
        <v>197.73375711832901</v>
      </c>
      <c r="L267" s="40">
        <v>365.900995307541</v>
      </c>
      <c r="M267" s="40">
        <v>457.19489288173202</v>
      </c>
    </row>
    <row r="268" spans="1:13" x14ac:dyDescent="0.25">
      <c r="A268" s="41" t="s">
        <v>248</v>
      </c>
      <c r="B268" s="38" t="s">
        <v>60</v>
      </c>
      <c r="C268" s="38" t="s">
        <v>210</v>
      </c>
      <c r="D268" s="39"/>
      <c r="E268" s="39"/>
      <c r="F268" s="39"/>
      <c r="G268" s="39"/>
      <c r="H268" s="40">
        <v>7.20172051199999E-2</v>
      </c>
      <c r="I268" s="40">
        <v>6.5855175299169802E-2</v>
      </c>
      <c r="J268" s="40">
        <v>6.0772735998625399E-2</v>
      </c>
      <c r="K268" s="40">
        <v>5.6143784191052003E-2</v>
      </c>
      <c r="L268" s="40">
        <v>5.2849475976596103E-2</v>
      </c>
      <c r="M268" s="40">
        <v>210.491457267936</v>
      </c>
    </row>
    <row r="269" spans="1:13" x14ac:dyDescent="0.25">
      <c r="A269" s="41" t="s">
        <v>248</v>
      </c>
      <c r="B269" s="38" t="s">
        <v>61</v>
      </c>
      <c r="C269" s="38" t="s">
        <v>210</v>
      </c>
      <c r="D269" s="39"/>
      <c r="E269" s="39"/>
      <c r="F269" s="39"/>
      <c r="G269" s="39"/>
      <c r="H269" s="40">
        <v>5.3376602512234098E-2</v>
      </c>
      <c r="I269" s="40">
        <v>4.9364548878612698E-2</v>
      </c>
      <c r="J269" s="40">
        <v>4.5971689155849899E-2</v>
      </c>
      <c r="K269" s="40">
        <v>4.2789694868328301E-2</v>
      </c>
      <c r="L269" s="40">
        <v>217.273621004597</v>
      </c>
      <c r="M269" s="40">
        <v>1169.57116910543</v>
      </c>
    </row>
    <row r="270" spans="1:13" x14ac:dyDescent="0.25">
      <c r="A270" s="41" t="s">
        <v>248</v>
      </c>
      <c r="B270" s="38" t="s">
        <v>63</v>
      </c>
      <c r="C270" s="38" t="s">
        <v>210</v>
      </c>
      <c r="D270" s="40">
        <v>0.238248213525877</v>
      </c>
      <c r="E270" s="40">
        <v>0.22585427744888301</v>
      </c>
      <c r="F270" s="40">
        <v>2.60002982619657</v>
      </c>
      <c r="G270" s="40">
        <v>24.063516104752001</v>
      </c>
      <c r="H270" s="40">
        <v>75.254104252947698</v>
      </c>
      <c r="I270" s="40">
        <v>136.396905344934</v>
      </c>
      <c r="J270" s="40">
        <v>203.281658969533</v>
      </c>
      <c r="K270" s="40">
        <v>854.161012688396</v>
      </c>
      <c r="L270" s="40">
        <v>2444.1451026178001</v>
      </c>
      <c r="M270" s="40">
        <v>3741.7691375969398</v>
      </c>
    </row>
    <row r="271" spans="1:13" x14ac:dyDescent="0.25">
      <c r="A271" s="41" t="s">
        <v>248</v>
      </c>
      <c r="B271" s="38" t="s">
        <v>76</v>
      </c>
      <c r="C271" s="38" t="s">
        <v>210</v>
      </c>
      <c r="D271" s="39"/>
      <c r="E271" s="39"/>
      <c r="F271" s="39"/>
      <c r="G271" s="40">
        <v>5.0736174007941497E-2</v>
      </c>
      <c r="H271" s="40">
        <v>4.6872097850688597E-2</v>
      </c>
      <c r="I271" s="40">
        <v>4.6726525115337501E-2</v>
      </c>
      <c r="J271" s="40">
        <v>4.7258341955649999E-2</v>
      </c>
      <c r="K271" s="40">
        <v>4.7211322184614102E-2</v>
      </c>
      <c r="L271" s="40">
        <v>4.7086610417086401E-2</v>
      </c>
      <c r="M271" s="40">
        <v>10.768373344840001</v>
      </c>
    </row>
    <row r="272" spans="1:13" x14ac:dyDescent="0.25">
      <c r="A272" s="41" t="s">
        <v>248</v>
      </c>
      <c r="B272" s="38" t="s">
        <v>77</v>
      </c>
      <c r="C272" s="38" t="s">
        <v>210</v>
      </c>
      <c r="D272" s="39"/>
      <c r="E272" s="39"/>
      <c r="F272" s="39"/>
      <c r="G272" s="39"/>
      <c r="H272" s="39"/>
      <c r="I272" s="39"/>
      <c r="J272" s="39"/>
      <c r="K272" s="39"/>
      <c r="L272" s="40">
        <v>256.71474689781701</v>
      </c>
      <c r="M272" s="40">
        <v>523.13660225569799</v>
      </c>
    </row>
    <row r="273" spans="1:13" x14ac:dyDescent="0.25">
      <c r="A273" s="38" t="s">
        <v>249</v>
      </c>
      <c r="B273" s="38" t="s">
        <v>55</v>
      </c>
      <c r="C273" s="38" t="s">
        <v>210</v>
      </c>
      <c r="D273" s="39"/>
      <c r="E273" s="39"/>
      <c r="F273" s="39"/>
      <c r="G273" s="39"/>
      <c r="H273" s="39"/>
      <c r="I273" s="39"/>
      <c r="J273" s="39"/>
      <c r="K273" s="40">
        <v>6.5211661775517298</v>
      </c>
      <c r="L273" s="40">
        <v>17.789151376249499</v>
      </c>
      <c r="M273" s="40">
        <v>24.762993137632701</v>
      </c>
    </row>
    <row r="274" spans="1:13" x14ac:dyDescent="0.25">
      <c r="A274" s="41" t="s">
        <v>249</v>
      </c>
      <c r="B274" s="38" t="s">
        <v>59</v>
      </c>
      <c r="C274" s="38" t="s">
        <v>210</v>
      </c>
      <c r="D274" s="39"/>
      <c r="E274" s="39"/>
      <c r="F274" s="39"/>
      <c r="G274" s="40">
        <v>5.2177503042358298E-2</v>
      </c>
      <c r="H274" s="40">
        <v>5.3318120803437501E-2</v>
      </c>
      <c r="I274" s="40">
        <v>5.5678679267911702E-2</v>
      </c>
      <c r="J274" s="40">
        <v>62.707933271271699</v>
      </c>
      <c r="K274" s="40">
        <v>197.74398155732601</v>
      </c>
      <c r="L274" s="40">
        <v>365.900995307541</v>
      </c>
      <c r="M274" s="40">
        <v>457.19489288173202</v>
      </c>
    </row>
    <row r="275" spans="1:13" x14ac:dyDescent="0.25">
      <c r="A275" s="41" t="s">
        <v>249</v>
      </c>
      <c r="B275" s="38" t="s">
        <v>60</v>
      </c>
      <c r="C275" s="38" t="s">
        <v>210</v>
      </c>
      <c r="D275" s="39"/>
      <c r="E275" s="39"/>
      <c r="F275" s="39"/>
      <c r="G275" s="39"/>
      <c r="H275" s="40">
        <v>7.20172051199999E-2</v>
      </c>
      <c r="I275" s="40">
        <v>6.5855175299169802E-2</v>
      </c>
      <c r="J275" s="40">
        <v>6.0772735998625399E-2</v>
      </c>
      <c r="K275" s="40">
        <v>5.6143784191058498E-2</v>
      </c>
      <c r="L275" s="40">
        <v>5.2849475976596103E-2</v>
      </c>
      <c r="M275" s="40">
        <v>864.57992495512201</v>
      </c>
    </row>
    <row r="276" spans="1:13" x14ac:dyDescent="0.25">
      <c r="A276" s="41" t="s">
        <v>249</v>
      </c>
      <c r="B276" s="38" t="s">
        <v>61</v>
      </c>
      <c r="C276" s="38" t="s">
        <v>210</v>
      </c>
      <c r="D276" s="39"/>
      <c r="E276" s="39"/>
      <c r="F276" s="39"/>
      <c r="G276" s="39"/>
      <c r="H276" s="40">
        <v>5.3376602512234098E-2</v>
      </c>
      <c r="I276" s="40">
        <v>4.9364548878612698E-2</v>
      </c>
      <c r="J276" s="40">
        <v>4.5971689155849899E-2</v>
      </c>
      <c r="K276" s="40">
        <v>4.2789694868328301E-2</v>
      </c>
      <c r="L276" s="40">
        <v>198.36307781912399</v>
      </c>
      <c r="M276" s="40">
        <v>262.87263405186798</v>
      </c>
    </row>
    <row r="277" spans="1:13" x14ac:dyDescent="0.25">
      <c r="A277" s="41" t="s">
        <v>249</v>
      </c>
      <c r="B277" s="38" t="s">
        <v>63</v>
      </c>
      <c r="C277" s="38" t="s">
        <v>210</v>
      </c>
      <c r="D277" s="40">
        <v>0.238248213525877</v>
      </c>
      <c r="E277" s="40">
        <v>0.22585427744888301</v>
      </c>
      <c r="F277" s="40">
        <v>2.60002982619657</v>
      </c>
      <c r="G277" s="40">
        <v>24.063516104752001</v>
      </c>
      <c r="H277" s="40">
        <v>75.254104252947698</v>
      </c>
      <c r="I277" s="40">
        <v>136.396905344934</v>
      </c>
      <c r="J277" s="40">
        <v>203.60511416997801</v>
      </c>
      <c r="K277" s="40">
        <v>794.20893697204804</v>
      </c>
      <c r="L277" s="40">
        <v>2384.1930269014501</v>
      </c>
      <c r="M277" s="40">
        <v>3707.8632378150201</v>
      </c>
    </row>
    <row r="278" spans="1:13" x14ac:dyDescent="0.25">
      <c r="A278" s="41" t="s">
        <v>249</v>
      </c>
      <c r="B278" s="38" t="s">
        <v>76</v>
      </c>
      <c r="C278" s="38" t="s">
        <v>210</v>
      </c>
      <c r="D278" s="39"/>
      <c r="E278" s="39"/>
      <c r="F278" s="39"/>
      <c r="G278" s="40">
        <v>5.0736174007941497E-2</v>
      </c>
      <c r="H278" s="40">
        <v>4.6872097850688597E-2</v>
      </c>
      <c r="I278" s="40">
        <v>4.6726525115337501E-2</v>
      </c>
      <c r="J278" s="40">
        <v>4.7258341955649999E-2</v>
      </c>
      <c r="K278" s="40">
        <v>4.7211322184614102E-2</v>
      </c>
      <c r="L278" s="40">
        <v>196.63768535928801</v>
      </c>
      <c r="M278" s="40">
        <v>403.11471766490303</v>
      </c>
    </row>
    <row r="279" spans="1:13" x14ac:dyDescent="0.25">
      <c r="A279" s="38" t="s">
        <v>250</v>
      </c>
      <c r="B279" s="38" t="s">
        <v>55</v>
      </c>
      <c r="C279" s="38" t="s">
        <v>210</v>
      </c>
      <c r="D279" s="39"/>
      <c r="E279" s="39"/>
      <c r="F279" s="39"/>
      <c r="G279" s="39"/>
      <c r="H279" s="39"/>
      <c r="I279" s="39"/>
      <c r="J279" s="39"/>
      <c r="K279" s="40">
        <v>6.5211661775517298</v>
      </c>
      <c r="L279" s="40">
        <v>17.789151376249499</v>
      </c>
      <c r="M279" s="40">
        <v>24.762993137632701</v>
      </c>
    </row>
    <row r="280" spans="1:13" x14ac:dyDescent="0.25">
      <c r="A280" s="41" t="s">
        <v>250</v>
      </c>
      <c r="B280" s="38" t="s">
        <v>59</v>
      </c>
      <c r="C280" s="38" t="s">
        <v>210</v>
      </c>
      <c r="D280" s="39"/>
      <c r="E280" s="39"/>
      <c r="F280" s="39"/>
      <c r="G280" s="40">
        <v>5.2177503042358298E-2</v>
      </c>
      <c r="H280" s="40">
        <v>5.3318120803437501E-2</v>
      </c>
      <c r="I280" s="40">
        <v>5.5678679267911702E-2</v>
      </c>
      <c r="J280" s="40">
        <v>62.707933271271699</v>
      </c>
      <c r="K280" s="40">
        <v>197.74398155732601</v>
      </c>
      <c r="L280" s="40">
        <v>365.900995307541</v>
      </c>
      <c r="M280" s="40">
        <v>457.19489288173202</v>
      </c>
    </row>
    <row r="281" spans="1:13" x14ac:dyDescent="0.25">
      <c r="A281" s="41" t="s">
        <v>250</v>
      </c>
      <c r="B281" s="38" t="s">
        <v>60</v>
      </c>
      <c r="C281" s="38" t="s">
        <v>210</v>
      </c>
      <c r="D281" s="39"/>
      <c r="E281" s="39"/>
      <c r="F281" s="39"/>
      <c r="G281" s="39"/>
      <c r="H281" s="40">
        <v>7.20172051199999E-2</v>
      </c>
      <c r="I281" s="40">
        <v>6.5855175299169802E-2</v>
      </c>
      <c r="J281" s="40">
        <v>6.0772735998625399E-2</v>
      </c>
      <c r="K281" s="40">
        <v>5.6143784191058498E-2</v>
      </c>
      <c r="L281" s="40">
        <v>5.2849475976596103E-2</v>
      </c>
      <c r="M281" s="40">
        <v>864.57992495455005</v>
      </c>
    </row>
    <row r="282" spans="1:13" x14ac:dyDescent="0.25">
      <c r="A282" s="41" t="s">
        <v>250</v>
      </c>
      <c r="B282" s="38" t="s">
        <v>61</v>
      </c>
      <c r="C282" s="38" t="s">
        <v>210</v>
      </c>
      <c r="D282" s="39"/>
      <c r="E282" s="39"/>
      <c r="F282" s="39"/>
      <c r="G282" s="39"/>
      <c r="H282" s="40">
        <v>5.3376602512234098E-2</v>
      </c>
      <c r="I282" s="40">
        <v>4.9364548878612698E-2</v>
      </c>
      <c r="J282" s="40">
        <v>4.5971689155849899E-2</v>
      </c>
      <c r="K282" s="40">
        <v>4.2789694868328301E-2</v>
      </c>
      <c r="L282" s="40">
        <v>198.363077819952</v>
      </c>
      <c r="M282" s="40">
        <v>262.87263405269601</v>
      </c>
    </row>
    <row r="283" spans="1:13" x14ac:dyDescent="0.25">
      <c r="A283" s="41" t="s">
        <v>250</v>
      </c>
      <c r="B283" s="38" t="s">
        <v>63</v>
      </c>
      <c r="C283" s="38" t="s">
        <v>210</v>
      </c>
      <c r="D283" s="40">
        <v>0.238248213525877</v>
      </c>
      <c r="E283" s="40">
        <v>0.22585427744888301</v>
      </c>
      <c r="F283" s="40">
        <v>2.60002982619657</v>
      </c>
      <c r="G283" s="40">
        <v>24.063516104752001</v>
      </c>
      <c r="H283" s="40">
        <v>75.254104252947698</v>
      </c>
      <c r="I283" s="40">
        <v>136.396905344934</v>
      </c>
      <c r="J283" s="40">
        <v>203.60511416997801</v>
      </c>
      <c r="K283" s="40">
        <v>794.20893697204804</v>
      </c>
      <c r="L283" s="40">
        <v>2384.1930269014501</v>
      </c>
      <c r="M283" s="40">
        <v>3707.8632378150201</v>
      </c>
    </row>
    <row r="284" spans="1:13" x14ac:dyDescent="0.25">
      <c r="A284" s="41" t="s">
        <v>250</v>
      </c>
      <c r="B284" s="38" t="s">
        <v>76</v>
      </c>
      <c r="C284" s="38" t="s">
        <v>210</v>
      </c>
      <c r="D284" s="39"/>
      <c r="E284" s="39"/>
      <c r="F284" s="39"/>
      <c r="G284" s="40">
        <v>5.0736174007941497E-2</v>
      </c>
      <c r="H284" s="40">
        <v>4.6872097850688597E-2</v>
      </c>
      <c r="I284" s="40">
        <v>4.6726525115337501E-2</v>
      </c>
      <c r="J284" s="40">
        <v>4.7258341955649999E-2</v>
      </c>
      <c r="K284" s="40">
        <v>4.7211322184614102E-2</v>
      </c>
      <c r="L284" s="40">
        <v>196.63768535928801</v>
      </c>
      <c r="M284" s="40">
        <v>403.11471766490303</v>
      </c>
    </row>
    <row r="285" spans="1:13" x14ac:dyDescent="0.25">
      <c r="A285" s="38" t="s">
        <v>251</v>
      </c>
      <c r="B285" s="38" t="s">
        <v>55</v>
      </c>
      <c r="C285" s="38" t="s">
        <v>210</v>
      </c>
      <c r="D285" s="39"/>
      <c r="E285" s="39"/>
      <c r="F285" s="39"/>
      <c r="G285" s="39"/>
      <c r="H285" s="39"/>
      <c r="I285" s="39"/>
      <c r="J285" s="39"/>
      <c r="K285" s="40">
        <v>6.5211661775518204</v>
      </c>
      <c r="L285" s="40">
        <v>17.789151376249599</v>
      </c>
      <c r="M285" s="40">
        <v>24.762993137632801</v>
      </c>
    </row>
    <row r="286" spans="1:13" x14ac:dyDescent="0.25">
      <c r="A286" s="41" t="s">
        <v>251</v>
      </c>
      <c r="B286" s="38" t="s">
        <v>59</v>
      </c>
      <c r="C286" s="38" t="s">
        <v>210</v>
      </c>
      <c r="D286" s="39"/>
      <c r="E286" s="39"/>
      <c r="F286" s="39"/>
      <c r="G286" s="40">
        <v>5.2177503042358298E-2</v>
      </c>
      <c r="H286" s="40">
        <v>5.3318120803437501E-2</v>
      </c>
      <c r="I286" s="40">
        <v>5.5678679267911702E-2</v>
      </c>
      <c r="J286" s="40">
        <v>62.7079332712715</v>
      </c>
      <c r="K286" s="40">
        <v>197.74398155732601</v>
      </c>
      <c r="L286" s="40">
        <v>365.900995307541</v>
      </c>
      <c r="M286" s="40">
        <v>457.19489288173202</v>
      </c>
    </row>
    <row r="287" spans="1:13" x14ac:dyDescent="0.25">
      <c r="A287" s="41" t="s">
        <v>251</v>
      </c>
      <c r="B287" s="38" t="s">
        <v>60</v>
      </c>
      <c r="C287" s="38" t="s">
        <v>210</v>
      </c>
      <c r="D287" s="39"/>
      <c r="E287" s="39"/>
      <c r="F287" s="39"/>
      <c r="G287" s="39"/>
      <c r="H287" s="40">
        <v>7.20172051199999E-2</v>
      </c>
      <c r="I287" s="40">
        <v>6.5855175299169802E-2</v>
      </c>
      <c r="J287" s="40">
        <v>6.0772735998625399E-2</v>
      </c>
      <c r="K287" s="40">
        <v>5.6143784191058498E-2</v>
      </c>
      <c r="L287" s="40">
        <v>5.2849475976596103E-2</v>
      </c>
      <c r="M287" s="40">
        <v>863.46598682514696</v>
      </c>
    </row>
    <row r="288" spans="1:13" x14ac:dyDescent="0.25">
      <c r="A288" s="41" t="s">
        <v>251</v>
      </c>
      <c r="B288" s="38" t="s">
        <v>61</v>
      </c>
      <c r="C288" s="38" t="s">
        <v>210</v>
      </c>
      <c r="D288" s="39"/>
      <c r="E288" s="39"/>
      <c r="F288" s="39"/>
      <c r="G288" s="39"/>
      <c r="H288" s="40">
        <v>5.3376602512234098E-2</v>
      </c>
      <c r="I288" s="40">
        <v>4.9364548878612698E-2</v>
      </c>
      <c r="J288" s="40">
        <v>4.5971689155849899E-2</v>
      </c>
      <c r="K288" s="40">
        <v>4.2789694868328301E-2</v>
      </c>
      <c r="L288" s="40">
        <v>198.080815547377</v>
      </c>
      <c r="M288" s="40">
        <v>262.59037178011999</v>
      </c>
    </row>
    <row r="289" spans="1:13" x14ac:dyDescent="0.25">
      <c r="A289" s="41" t="s">
        <v>251</v>
      </c>
      <c r="B289" s="38" t="s">
        <v>63</v>
      </c>
      <c r="C289" s="38" t="s">
        <v>210</v>
      </c>
      <c r="D289" s="40">
        <v>0.238248213525877</v>
      </c>
      <c r="E289" s="40">
        <v>0.22585427744888301</v>
      </c>
      <c r="F289" s="40">
        <v>2.60002982619657</v>
      </c>
      <c r="G289" s="40">
        <v>24.063516104752001</v>
      </c>
      <c r="H289" s="40">
        <v>75.254104252947698</v>
      </c>
      <c r="I289" s="40">
        <v>136.396905344934</v>
      </c>
      <c r="J289" s="40">
        <v>203.60511416997801</v>
      </c>
      <c r="K289" s="40">
        <v>794.20893697204804</v>
      </c>
      <c r="L289" s="40">
        <v>2384.1930269014501</v>
      </c>
      <c r="M289" s="40">
        <v>3707.8632378150201</v>
      </c>
    </row>
    <row r="290" spans="1:13" x14ac:dyDescent="0.25">
      <c r="A290" s="41" t="s">
        <v>251</v>
      </c>
      <c r="B290" s="38" t="s">
        <v>76</v>
      </c>
      <c r="C290" s="38" t="s">
        <v>210</v>
      </c>
      <c r="D290" s="39"/>
      <c r="E290" s="39"/>
      <c r="F290" s="39"/>
      <c r="G290" s="40">
        <v>5.0736174007941497E-2</v>
      </c>
      <c r="H290" s="40">
        <v>4.6872097850688597E-2</v>
      </c>
      <c r="I290" s="40">
        <v>4.6726525115337501E-2</v>
      </c>
      <c r="J290" s="40">
        <v>4.7258341955649999E-2</v>
      </c>
      <c r="K290" s="40">
        <v>4.7211322184614102E-2</v>
      </c>
      <c r="L290" s="40">
        <v>196.63768535928801</v>
      </c>
      <c r="M290" s="40">
        <v>398.24404822388402</v>
      </c>
    </row>
    <row r="291" spans="1:13" x14ac:dyDescent="0.25">
      <c r="A291" s="41" t="s">
        <v>251</v>
      </c>
      <c r="B291" s="38" t="s">
        <v>77</v>
      </c>
      <c r="C291" s="38" t="s">
        <v>210</v>
      </c>
      <c r="D291" s="39"/>
      <c r="E291" s="39"/>
      <c r="F291" s="39"/>
      <c r="G291" s="39"/>
      <c r="H291" s="39"/>
      <c r="I291" s="39"/>
      <c r="J291" s="39"/>
      <c r="K291" s="39"/>
      <c r="L291" s="39"/>
      <c r="M291" s="40">
        <v>6.6101942413836197</v>
      </c>
    </row>
    <row r="292" spans="1:13" x14ac:dyDescent="0.25">
      <c r="A292" s="38" t="s">
        <v>252</v>
      </c>
      <c r="B292" s="38" t="s">
        <v>55</v>
      </c>
      <c r="C292" s="38" t="s">
        <v>210</v>
      </c>
      <c r="D292" s="39"/>
      <c r="E292" s="39"/>
      <c r="F292" s="39"/>
      <c r="G292" s="39"/>
      <c r="H292" s="39"/>
      <c r="I292" s="39"/>
      <c r="J292" s="39"/>
      <c r="K292" s="39"/>
      <c r="L292" s="39"/>
      <c r="M292" s="40">
        <v>3.30817712108411</v>
      </c>
    </row>
    <row r="293" spans="1:13" x14ac:dyDescent="0.25">
      <c r="A293" s="41" t="s">
        <v>252</v>
      </c>
      <c r="B293" s="38" t="s">
        <v>58</v>
      </c>
      <c r="C293" s="38" t="s">
        <v>210</v>
      </c>
      <c r="D293" s="39"/>
      <c r="E293" s="39"/>
      <c r="F293" s="39"/>
      <c r="G293" s="39"/>
      <c r="H293" s="39"/>
      <c r="I293" s="39"/>
      <c r="J293" s="39"/>
      <c r="K293" s="39"/>
      <c r="L293" s="40">
        <v>15.0290154635722</v>
      </c>
      <c r="M293" s="40">
        <v>24.695353339241201</v>
      </c>
    </row>
    <row r="294" spans="1:13" x14ac:dyDescent="0.25">
      <c r="A294" s="41" t="s">
        <v>252</v>
      </c>
      <c r="B294" s="38" t="s">
        <v>59</v>
      </c>
      <c r="C294" s="38" t="s">
        <v>210</v>
      </c>
      <c r="D294" s="39"/>
      <c r="E294" s="39"/>
      <c r="F294" s="39"/>
      <c r="G294" s="40">
        <v>5.2177503042358298E-2</v>
      </c>
      <c r="H294" s="40">
        <v>5.3318120803437501E-2</v>
      </c>
      <c r="I294" s="40">
        <v>5.5678679267911702E-2</v>
      </c>
      <c r="J294" s="40">
        <v>62.7061102175984</v>
      </c>
      <c r="K294" s="40">
        <v>197.74219424980299</v>
      </c>
      <c r="L294" s="40">
        <v>365.900995307541</v>
      </c>
      <c r="M294" s="40">
        <v>457.19489288173202</v>
      </c>
    </row>
    <row r="295" spans="1:13" x14ac:dyDescent="0.25">
      <c r="A295" s="41" t="s">
        <v>252</v>
      </c>
      <c r="B295" s="38" t="s">
        <v>60</v>
      </c>
      <c r="C295" s="38" t="s">
        <v>210</v>
      </c>
      <c r="D295" s="39"/>
      <c r="E295" s="39"/>
      <c r="F295" s="39"/>
      <c r="G295" s="39"/>
      <c r="H295" s="40">
        <v>7.20172051199999E-2</v>
      </c>
      <c r="I295" s="40">
        <v>6.5855175299169802E-2</v>
      </c>
      <c r="J295" s="40">
        <v>6.0772735998625399E-2</v>
      </c>
      <c r="K295" s="40">
        <v>5.6143784191058498E-2</v>
      </c>
      <c r="L295" s="40">
        <v>5.2849475976596103E-2</v>
      </c>
      <c r="M295" s="40">
        <v>191.278264981419</v>
      </c>
    </row>
    <row r="296" spans="1:13" x14ac:dyDescent="0.25">
      <c r="A296" s="41" t="s">
        <v>252</v>
      </c>
      <c r="B296" s="38" t="s">
        <v>61</v>
      </c>
      <c r="C296" s="38" t="s">
        <v>210</v>
      </c>
      <c r="D296" s="39"/>
      <c r="E296" s="39"/>
      <c r="F296" s="39"/>
      <c r="G296" s="39"/>
      <c r="H296" s="40">
        <v>5.3376602512234098E-2</v>
      </c>
      <c r="I296" s="40">
        <v>4.9364548878612698E-2</v>
      </c>
      <c r="J296" s="40">
        <v>4.5971689155849899E-2</v>
      </c>
      <c r="K296" s="40">
        <v>4.2789694868328301E-2</v>
      </c>
      <c r="L296" s="40">
        <v>260.69944627498802</v>
      </c>
      <c r="M296" s="40">
        <v>1203.7149179975299</v>
      </c>
    </row>
    <row r="297" spans="1:13" x14ac:dyDescent="0.25">
      <c r="A297" s="41" t="s">
        <v>252</v>
      </c>
      <c r="B297" s="38" t="s">
        <v>63</v>
      </c>
      <c r="C297" s="38" t="s">
        <v>210</v>
      </c>
      <c r="D297" s="40">
        <v>0.238248213525877</v>
      </c>
      <c r="E297" s="40">
        <v>0.22585427744888301</v>
      </c>
      <c r="F297" s="40">
        <v>2.60002982619657</v>
      </c>
      <c r="G297" s="40">
        <v>24.063516104752001</v>
      </c>
      <c r="H297" s="40">
        <v>75.254104252947698</v>
      </c>
      <c r="I297" s="40">
        <v>136.396905344934</v>
      </c>
      <c r="J297" s="40">
        <v>203.61593751551999</v>
      </c>
      <c r="K297" s="40">
        <v>811.08568201964295</v>
      </c>
      <c r="L297" s="40">
        <v>2401.0697719490499</v>
      </c>
      <c r="M297" s="40">
        <v>3716.1254980027602</v>
      </c>
    </row>
    <row r="298" spans="1:13" x14ac:dyDescent="0.25">
      <c r="A298" s="41" t="s">
        <v>252</v>
      </c>
      <c r="B298" s="38" t="s">
        <v>76</v>
      </c>
      <c r="C298" s="38" t="s">
        <v>210</v>
      </c>
      <c r="D298" s="39"/>
      <c r="E298" s="39"/>
      <c r="F298" s="39"/>
      <c r="G298" s="40">
        <v>5.0736174007941497E-2</v>
      </c>
      <c r="H298" s="40">
        <v>4.6872097850688597E-2</v>
      </c>
      <c r="I298" s="40">
        <v>4.6726525115337501E-2</v>
      </c>
      <c r="J298" s="40">
        <v>4.7258341955649999E-2</v>
      </c>
      <c r="K298" s="40">
        <v>4.7211322184614102E-2</v>
      </c>
      <c r="L298" s="40">
        <v>4.7086610417086401E-2</v>
      </c>
      <c r="M298" s="40">
        <v>4.6978550710521302E-2</v>
      </c>
    </row>
    <row r="299" spans="1:13" x14ac:dyDescent="0.25">
      <c r="A299" s="41" t="s">
        <v>252</v>
      </c>
      <c r="B299" s="38" t="s">
        <v>77</v>
      </c>
      <c r="C299" s="38" t="s">
        <v>210</v>
      </c>
      <c r="D299" s="39"/>
      <c r="E299" s="39"/>
      <c r="F299" s="39"/>
      <c r="G299" s="39"/>
      <c r="H299" s="39"/>
      <c r="I299" s="39"/>
      <c r="J299" s="39"/>
      <c r="K299" s="39"/>
      <c r="L299" s="40">
        <v>266.42794760019098</v>
      </c>
      <c r="M299" s="40">
        <v>547.02050308354603</v>
      </c>
    </row>
    <row r="300" spans="1:13" x14ac:dyDescent="0.25">
      <c r="A300" s="38" t="s">
        <v>253</v>
      </c>
      <c r="B300" s="38" t="s">
        <v>55</v>
      </c>
      <c r="C300" s="38" t="s">
        <v>210</v>
      </c>
      <c r="D300" s="39"/>
      <c r="E300" s="39"/>
      <c r="F300" s="39"/>
      <c r="G300" s="39"/>
      <c r="H300" s="39"/>
      <c r="I300" s="39"/>
      <c r="J300" s="39"/>
      <c r="K300" s="39"/>
      <c r="L300" s="39"/>
      <c r="M300" s="40">
        <v>3.3081771210841202</v>
      </c>
    </row>
    <row r="301" spans="1:13" x14ac:dyDescent="0.25">
      <c r="A301" s="41" t="s">
        <v>253</v>
      </c>
      <c r="B301" s="38" t="s">
        <v>58</v>
      </c>
      <c r="C301" s="38" t="s">
        <v>210</v>
      </c>
      <c r="D301" s="39"/>
      <c r="E301" s="39"/>
      <c r="F301" s="39"/>
      <c r="G301" s="39"/>
      <c r="H301" s="39"/>
      <c r="I301" s="39"/>
      <c r="J301" s="39"/>
      <c r="K301" s="39"/>
      <c r="L301" s="40">
        <v>15.0290154635722</v>
      </c>
      <c r="M301" s="40">
        <v>24.695353339241201</v>
      </c>
    </row>
    <row r="302" spans="1:13" x14ac:dyDescent="0.25">
      <c r="A302" s="41" t="s">
        <v>253</v>
      </c>
      <c r="B302" s="38" t="s">
        <v>59</v>
      </c>
      <c r="C302" s="38" t="s">
        <v>210</v>
      </c>
      <c r="D302" s="39"/>
      <c r="E302" s="39"/>
      <c r="F302" s="39"/>
      <c r="G302" s="40">
        <v>5.2177503042358298E-2</v>
      </c>
      <c r="H302" s="40">
        <v>5.3318120803437501E-2</v>
      </c>
      <c r="I302" s="40">
        <v>5.5678679267911597E-2</v>
      </c>
      <c r="J302" s="40">
        <v>62.7061102175984</v>
      </c>
      <c r="K302" s="40">
        <v>197.74219424980299</v>
      </c>
      <c r="L302" s="40">
        <v>365.900995307541</v>
      </c>
      <c r="M302" s="40">
        <v>457.19489288173202</v>
      </c>
    </row>
    <row r="303" spans="1:13" x14ac:dyDescent="0.25">
      <c r="A303" s="41" t="s">
        <v>253</v>
      </c>
      <c r="B303" s="38" t="s">
        <v>60</v>
      </c>
      <c r="C303" s="38" t="s">
        <v>210</v>
      </c>
      <c r="D303" s="39"/>
      <c r="E303" s="39"/>
      <c r="F303" s="39"/>
      <c r="G303" s="39"/>
      <c r="H303" s="40">
        <v>7.20172051199999E-2</v>
      </c>
      <c r="I303" s="40">
        <v>6.5855175299169705E-2</v>
      </c>
      <c r="J303" s="40">
        <v>6.0772735998625399E-2</v>
      </c>
      <c r="K303" s="40">
        <v>5.6143784191058498E-2</v>
      </c>
      <c r="L303" s="40">
        <v>5.2849475976596103E-2</v>
      </c>
      <c r="M303" s="40">
        <v>191.278264981418</v>
      </c>
    </row>
    <row r="304" spans="1:13" x14ac:dyDescent="0.25">
      <c r="A304" s="41" t="s">
        <v>253</v>
      </c>
      <c r="B304" s="38" t="s">
        <v>61</v>
      </c>
      <c r="C304" s="38" t="s">
        <v>210</v>
      </c>
      <c r="D304" s="39"/>
      <c r="E304" s="39"/>
      <c r="F304" s="39"/>
      <c r="G304" s="39"/>
      <c r="H304" s="40">
        <v>5.3376602512234098E-2</v>
      </c>
      <c r="I304" s="40">
        <v>4.9364548878612698E-2</v>
      </c>
      <c r="J304" s="40">
        <v>4.5971689155849899E-2</v>
      </c>
      <c r="K304" s="40">
        <v>4.2789694868328301E-2</v>
      </c>
      <c r="L304" s="40">
        <v>260.69944604412501</v>
      </c>
      <c r="M304" s="40">
        <v>1203.7149179975299</v>
      </c>
    </row>
    <row r="305" spans="1:13" x14ac:dyDescent="0.25">
      <c r="A305" s="41" t="s">
        <v>253</v>
      </c>
      <c r="B305" s="38" t="s">
        <v>63</v>
      </c>
      <c r="C305" s="38" t="s">
        <v>210</v>
      </c>
      <c r="D305" s="40">
        <v>0.238248213525876</v>
      </c>
      <c r="E305" s="40">
        <v>0.22585427744888301</v>
      </c>
      <c r="F305" s="40">
        <v>2.60002982619657</v>
      </c>
      <c r="G305" s="40">
        <v>24.063516104752001</v>
      </c>
      <c r="H305" s="40">
        <v>75.254104252947698</v>
      </c>
      <c r="I305" s="40">
        <v>136.396905344934</v>
      </c>
      <c r="J305" s="40">
        <v>203.61593751551999</v>
      </c>
      <c r="K305" s="40">
        <v>811.08568201964204</v>
      </c>
      <c r="L305" s="40">
        <v>2401.0697719490399</v>
      </c>
      <c r="M305" s="40">
        <v>3716.1254979027599</v>
      </c>
    </row>
    <row r="306" spans="1:13" x14ac:dyDescent="0.25">
      <c r="A306" s="41" t="s">
        <v>253</v>
      </c>
      <c r="B306" s="38" t="s">
        <v>76</v>
      </c>
      <c r="C306" s="38" t="s">
        <v>210</v>
      </c>
      <c r="D306" s="39"/>
      <c r="E306" s="39"/>
      <c r="F306" s="39"/>
      <c r="G306" s="40">
        <v>5.0736174007941497E-2</v>
      </c>
      <c r="H306" s="40">
        <v>4.6872097850688597E-2</v>
      </c>
      <c r="I306" s="40">
        <v>4.6726525115337501E-2</v>
      </c>
      <c r="J306" s="40">
        <v>4.7258341955649999E-2</v>
      </c>
      <c r="K306" s="40">
        <v>4.7211322184613998E-2</v>
      </c>
      <c r="L306" s="40">
        <v>4.7086610417086401E-2</v>
      </c>
      <c r="M306" s="40">
        <v>4.6978550710521302E-2</v>
      </c>
    </row>
    <row r="307" spans="1:13" x14ac:dyDescent="0.25">
      <c r="A307" s="41" t="s">
        <v>253</v>
      </c>
      <c r="B307" s="38" t="s">
        <v>77</v>
      </c>
      <c r="C307" s="38" t="s">
        <v>210</v>
      </c>
      <c r="D307" s="39"/>
      <c r="E307" s="39"/>
      <c r="F307" s="39"/>
      <c r="G307" s="39"/>
      <c r="H307" s="39"/>
      <c r="I307" s="39"/>
      <c r="J307" s="39"/>
      <c r="K307" s="39"/>
      <c r="L307" s="40">
        <v>266.427947600192</v>
      </c>
      <c r="M307" s="40">
        <v>547.02050308354603</v>
      </c>
    </row>
    <row r="308" spans="1:13" x14ac:dyDescent="0.25">
      <c r="A308" s="38" t="s">
        <v>254</v>
      </c>
      <c r="B308" s="38" t="s">
        <v>55</v>
      </c>
      <c r="C308" s="38" t="s">
        <v>210</v>
      </c>
      <c r="D308" s="39"/>
      <c r="E308" s="39"/>
      <c r="F308" s="39"/>
      <c r="G308" s="39"/>
      <c r="H308" s="39"/>
      <c r="I308" s="39"/>
      <c r="J308" s="39"/>
      <c r="K308" s="39"/>
      <c r="L308" s="39"/>
      <c r="M308" s="40">
        <v>3.3081771210841202</v>
      </c>
    </row>
    <row r="309" spans="1:13" x14ac:dyDescent="0.25">
      <c r="A309" s="41" t="s">
        <v>254</v>
      </c>
      <c r="B309" s="38" t="s">
        <v>58</v>
      </c>
      <c r="C309" s="38" t="s">
        <v>210</v>
      </c>
      <c r="D309" s="39"/>
      <c r="E309" s="39"/>
      <c r="F309" s="39"/>
      <c r="G309" s="39"/>
      <c r="H309" s="39"/>
      <c r="I309" s="39"/>
      <c r="J309" s="39"/>
      <c r="K309" s="39"/>
      <c r="L309" s="40">
        <v>15.0290154635723</v>
      </c>
      <c r="M309" s="40">
        <v>24.695353339241301</v>
      </c>
    </row>
    <row r="310" spans="1:13" x14ac:dyDescent="0.25">
      <c r="A310" s="41" t="s">
        <v>254</v>
      </c>
      <c r="B310" s="38" t="s">
        <v>59</v>
      </c>
      <c r="C310" s="38" t="s">
        <v>210</v>
      </c>
      <c r="D310" s="39"/>
      <c r="E310" s="39"/>
      <c r="F310" s="39"/>
      <c r="G310" s="40">
        <v>5.2177503042358298E-2</v>
      </c>
      <c r="H310" s="40">
        <v>5.3318120803437501E-2</v>
      </c>
      <c r="I310" s="40">
        <v>5.5678679267911702E-2</v>
      </c>
      <c r="J310" s="40">
        <v>62.7061102175984</v>
      </c>
      <c r="K310" s="40">
        <v>197.74219424980299</v>
      </c>
      <c r="L310" s="40">
        <v>365.900995307541</v>
      </c>
      <c r="M310" s="40">
        <v>457.19489288173202</v>
      </c>
    </row>
    <row r="311" spans="1:13" x14ac:dyDescent="0.25">
      <c r="A311" s="41" t="s">
        <v>254</v>
      </c>
      <c r="B311" s="38" t="s">
        <v>60</v>
      </c>
      <c r="C311" s="38" t="s">
        <v>210</v>
      </c>
      <c r="D311" s="39"/>
      <c r="E311" s="39"/>
      <c r="F311" s="39"/>
      <c r="G311" s="39"/>
      <c r="H311" s="40">
        <v>7.20172051199999E-2</v>
      </c>
      <c r="I311" s="40">
        <v>6.5855175299169802E-2</v>
      </c>
      <c r="J311" s="40">
        <v>6.0772735998625399E-2</v>
      </c>
      <c r="K311" s="40">
        <v>5.6143784191058498E-2</v>
      </c>
      <c r="L311" s="40">
        <v>5.2849475976596103E-2</v>
      </c>
      <c r="M311" s="40">
        <v>214.80276048890599</v>
      </c>
    </row>
    <row r="312" spans="1:13" x14ac:dyDescent="0.25">
      <c r="A312" s="41" t="s">
        <v>254</v>
      </c>
      <c r="B312" s="38" t="s">
        <v>61</v>
      </c>
      <c r="C312" s="38" t="s">
        <v>210</v>
      </c>
      <c r="D312" s="39"/>
      <c r="E312" s="39"/>
      <c r="F312" s="39"/>
      <c r="G312" s="39"/>
      <c r="H312" s="40">
        <v>5.3376602512234098E-2</v>
      </c>
      <c r="I312" s="40">
        <v>4.9364548878612698E-2</v>
      </c>
      <c r="J312" s="40">
        <v>4.5971689155849899E-2</v>
      </c>
      <c r="K312" s="40">
        <v>4.2789694868328301E-2</v>
      </c>
      <c r="L312" s="40">
        <v>270.97965957880098</v>
      </c>
      <c r="M312" s="40">
        <v>1169.57116910543</v>
      </c>
    </row>
    <row r="313" spans="1:13" x14ac:dyDescent="0.25">
      <c r="A313" s="41" t="s">
        <v>254</v>
      </c>
      <c r="B313" s="38" t="s">
        <v>63</v>
      </c>
      <c r="C313" s="38" t="s">
        <v>210</v>
      </c>
      <c r="D313" s="40">
        <v>0.238248213525877</v>
      </c>
      <c r="E313" s="40">
        <v>0.22585427744888301</v>
      </c>
      <c r="F313" s="40">
        <v>2.60002982619657</v>
      </c>
      <c r="G313" s="40">
        <v>24.063516104752001</v>
      </c>
      <c r="H313" s="40">
        <v>75.254104252947698</v>
      </c>
      <c r="I313" s="40">
        <v>136.396905344934</v>
      </c>
      <c r="J313" s="40">
        <v>203.54836271543701</v>
      </c>
      <c r="K313" s="40">
        <v>811.54712375004601</v>
      </c>
      <c r="L313" s="40">
        <v>2401.53121367945</v>
      </c>
      <c r="M313" s="40">
        <v>3717.2871987083499</v>
      </c>
    </row>
    <row r="314" spans="1:13" x14ac:dyDescent="0.25">
      <c r="A314" s="41" t="s">
        <v>254</v>
      </c>
      <c r="B314" s="38" t="s">
        <v>76</v>
      </c>
      <c r="C314" s="38" t="s">
        <v>210</v>
      </c>
      <c r="D314" s="39"/>
      <c r="E314" s="39"/>
      <c r="F314" s="39"/>
      <c r="G314" s="40">
        <v>5.0736174007941497E-2</v>
      </c>
      <c r="H314" s="40">
        <v>4.6872097850688597E-2</v>
      </c>
      <c r="I314" s="40">
        <v>4.6726525115337501E-2</v>
      </c>
      <c r="J314" s="40">
        <v>4.7258341955649999E-2</v>
      </c>
      <c r="K314" s="40">
        <v>4.7211322184614102E-2</v>
      </c>
      <c r="L314" s="40">
        <v>4.7086610417086401E-2</v>
      </c>
      <c r="M314" s="40">
        <v>4.6978550710521302E-2</v>
      </c>
    </row>
    <row r="315" spans="1:13" x14ac:dyDescent="0.25">
      <c r="A315" s="41" t="s">
        <v>254</v>
      </c>
      <c r="B315" s="38" t="s">
        <v>77</v>
      </c>
      <c r="C315" s="38" t="s">
        <v>210</v>
      </c>
      <c r="D315" s="39"/>
      <c r="E315" s="39"/>
      <c r="F315" s="39"/>
      <c r="G315" s="39"/>
      <c r="H315" s="39"/>
      <c r="I315" s="39"/>
      <c r="J315" s="39"/>
      <c r="K315" s="39"/>
      <c r="L315" s="40">
        <v>266.42794760019098</v>
      </c>
      <c r="M315" s="40">
        <v>547.02050308354603</v>
      </c>
    </row>
    <row r="316" spans="1:13" x14ac:dyDescent="0.25">
      <c r="A316" s="38" t="s">
        <v>255</v>
      </c>
      <c r="B316" s="38" t="s">
        <v>55</v>
      </c>
      <c r="C316" s="38" t="s">
        <v>210</v>
      </c>
      <c r="D316" s="39"/>
      <c r="E316" s="39"/>
      <c r="F316" s="39"/>
      <c r="G316" s="39"/>
      <c r="H316" s="39"/>
      <c r="I316" s="39"/>
      <c r="J316" s="39"/>
      <c r="K316" s="40">
        <v>6.5211661775517298</v>
      </c>
      <c r="L316" s="40">
        <v>17.789151376249499</v>
      </c>
      <c r="M316" s="40">
        <v>24.762993137632701</v>
      </c>
    </row>
    <row r="317" spans="1:13" x14ac:dyDescent="0.25">
      <c r="A317" s="41" t="s">
        <v>255</v>
      </c>
      <c r="B317" s="38" t="s">
        <v>59</v>
      </c>
      <c r="C317" s="38" t="s">
        <v>210</v>
      </c>
      <c r="D317" s="39"/>
      <c r="E317" s="39"/>
      <c r="F317" s="39"/>
      <c r="G317" s="40">
        <v>5.2177503042358298E-2</v>
      </c>
      <c r="H317" s="40">
        <v>5.3318120803437501E-2</v>
      </c>
      <c r="I317" s="40">
        <v>5.5678679267911702E-2</v>
      </c>
      <c r="J317" s="40">
        <v>62.707933271271799</v>
      </c>
      <c r="K317" s="40">
        <v>197.74398155732601</v>
      </c>
      <c r="L317" s="40">
        <v>365.900995307541</v>
      </c>
      <c r="M317" s="40">
        <v>457.19489288173202</v>
      </c>
    </row>
    <row r="318" spans="1:13" x14ac:dyDescent="0.25">
      <c r="A318" s="41" t="s">
        <v>255</v>
      </c>
      <c r="B318" s="38" t="s">
        <v>60</v>
      </c>
      <c r="C318" s="38" t="s">
        <v>210</v>
      </c>
      <c r="D318" s="39"/>
      <c r="E318" s="39"/>
      <c r="F318" s="39"/>
      <c r="G318" s="39"/>
      <c r="H318" s="40">
        <v>7.20172051199999E-2</v>
      </c>
      <c r="I318" s="40">
        <v>6.5855175299169802E-2</v>
      </c>
      <c r="J318" s="40">
        <v>6.0772735998625399E-2</v>
      </c>
      <c r="K318" s="40">
        <v>5.6143784191058498E-2</v>
      </c>
      <c r="L318" s="40">
        <v>5.2849475976596103E-2</v>
      </c>
      <c r="M318" s="40">
        <v>864.579924946245</v>
      </c>
    </row>
    <row r="319" spans="1:13" x14ac:dyDescent="0.25">
      <c r="A319" s="41" t="s">
        <v>255</v>
      </c>
      <c r="B319" s="38" t="s">
        <v>61</v>
      </c>
      <c r="C319" s="38" t="s">
        <v>210</v>
      </c>
      <c r="D319" s="39"/>
      <c r="E319" s="39"/>
      <c r="F319" s="39"/>
      <c r="G319" s="39"/>
      <c r="H319" s="40">
        <v>5.3376602512234098E-2</v>
      </c>
      <c r="I319" s="40">
        <v>4.9364548878612698E-2</v>
      </c>
      <c r="J319" s="40">
        <v>4.5971689155849899E-2</v>
      </c>
      <c r="K319" s="40">
        <v>4.2789694868328301E-2</v>
      </c>
      <c r="L319" s="40">
        <v>198.36307783200701</v>
      </c>
      <c r="M319" s="40">
        <v>262.87263406475103</v>
      </c>
    </row>
    <row r="320" spans="1:13" x14ac:dyDescent="0.25">
      <c r="A320" s="41" t="s">
        <v>255</v>
      </c>
      <c r="B320" s="38" t="s">
        <v>63</v>
      </c>
      <c r="C320" s="38" t="s">
        <v>210</v>
      </c>
      <c r="D320" s="40">
        <v>0.238248213525877</v>
      </c>
      <c r="E320" s="40">
        <v>0.22585427744888301</v>
      </c>
      <c r="F320" s="40">
        <v>2.60002982619657</v>
      </c>
      <c r="G320" s="40">
        <v>24.063516104752001</v>
      </c>
      <c r="H320" s="40">
        <v>75.254104252947698</v>
      </c>
      <c r="I320" s="40">
        <v>136.396905344934</v>
      </c>
      <c r="J320" s="40">
        <v>203.60511416997801</v>
      </c>
      <c r="K320" s="40">
        <v>794.20893697204895</v>
      </c>
      <c r="L320" s="40">
        <v>2384.1930269014501</v>
      </c>
      <c r="M320" s="40">
        <v>3707.8632378150201</v>
      </c>
    </row>
    <row r="321" spans="1:13" x14ac:dyDescent="0.25">
      <c r="A321" s="41" t="s">
        <v>255</v>
      </c>
      <c r="B321" s="38" t="s">
        <v>76</v>
      </c>
      <c r="C321" s="38" t="s">
        <v>210</v>
      </c>
      <c r="D321" s="39"/>
      <c r="E321" s="39"/>
      <c r="F321" s="39"/>
      <c r="G321" s="40">
        <v>5.0736174007941497E-2</v>
      </c>
      <c r="H321" s="40">
        <v>4.6872097850688597E-2</v>
      </c>
      <c r="I321" s="40">
        <v>4.6726525115337501E-2</v>
      </c>
      <c r="J321" s="40">
        <v>4.7258341955649999E-2</v>
      </c>
      <c r="K321" s="40">
        <v>4.7211322184614102E-2</v>
      </c>
      <c r="L321" s="40">
        <v>196.63768535928801</v>
      </c>
      <c r="M321" s="40">
        <v>403.11471766490303</v>
      </c>
    </row>
    <row r="322" spans="1:13" x14ac:dyDescent="0.25">
      <c r="A322" s="38" t="s">
        <v>256</v>
      </c>
      <c r="B322" s="38" t="s">
        <v>55</v>
      </c>
      <c r="C322" s="38" t="s">
        <v>210</v>
      </c>
      <c r="D322" s="39"/>
      <c r="E322" s="39"/>
      <c r="F322" s="39"/>
      <c r="G322" s="39"/>
      <c r="H322" s="39"/>
      <c r="I322" s="39"/>
      <c r="J322" s="39"/>
      <c r="K322" s="39"/>
      <c r="L322" s="39"/>
      <c r="M322" s="40">
        <v>5.8718575298558502</v>
      </c>
    </row>
    <row r="323" spans="1:13" x14ac:dyDescent="0.25">
      <c r="A323" s="41" t="s">
        <v>256</v>
      </c>
      <c r="B323" s="38" t="s">
        <v>58</v>
      </c>
      <c r="C323" s="38" t="s">
        <v>210</v>
      </c>
      <c r="D323" s="39"/>
      <c r="E323" s="39"/>
      <c r="F323" s="39"/>
      <c r="G323" s="39"/>
      <c r="H323" s="39"/>
      <c r="I323" s="39"/>
      <c r="J323" s="39"/>
      <c r="K323" s="39"/>
      <c r="L323" s="40">
        <v>15.0290154635722</v>
      </c>
      <c r="M323" s="40">
        <v>21.364103945807301</v>
      </c>
    </row>
    <row r="324" spans="1:13" x14ac:dyDescent="0.25">
      <c r="A324" s="41" t="s">
        <v>256</v>
      </c>
      <c r="B324" s="38" t="s">
        <v>59</v>
      </c>
      <c r="C324" s="38" t="s">
        <v>210</v>
      </c>
      <c r="D324" s="39"/>
      <c r="E324" s="39"/>
      <c r="F324" s="39"/>
      <c r="G324" s="40">
        <v>5.2177503042358298E-2</v>
      </c>
      <c r="H324" s="40">
        <v>5.3318120803437501E-2</v>
      </c>
      <c r="I324" s="40">
        <v>5.5678679267911702E-2</v>
      </c>
      <c r="J324" s="40">
        <v>62.697504343495197</v>
      </c>
      <c r="K324" s="40">
        <v>197.73375711832901</v>
      </c>
      <c r="L324" s="40">
        <v>365.900995307541</v>
      </c>
      <c r="M324" s="40">
        <v>457.19489288173202</v>
      </c>
    </row>
    <row r="325" spans="1:13" x14ac:dyDescent="0.25">
      <c r="A325" s="41" t="s">
        <v>256</v>
      </c>
      <c r="B325" s="38" t="s">
        <v>60</v>
      </c>
      <c r="C325" s="38" t="s">
        <v>210</v>
      </c>
      <c r="D325" s="39"/>
      <c r="E325" s="39"/>
      <c r="F325" s="39"/>
      <c r="G325" s="39"/>
      <c r="H325" s="40">
        <v>7.20172051199999E-2</v>
      </c>
      <c r="I325" s="40">
        <v>6.5855175299169802E-2</v>
      </c>
      <c r="J325" s="40">
        <v>6.0772735998625399E-2</v>
      </c>
      <c r="K325" s="40">
        <v>5.6143784191058498E-2</v>
      </c>
      <c r="L325" s="40">
        <v>5.2849475976596103E-2</v>
      </c>
      <c r="M325" s="40">
        <v>210.491457267936</v>
      </c>
    </row>
    <row r="326" spans="1:13" x14ac:dyDescent="0.25">
      <c r="A326" s="41" t="s">
        <v>256</v>
      </c>
      <c r="B326" s="38" t="s">
        <v>61</v>
      </c>
      <c r="C326" s="38" t="s">
        <v>210</v>
      </c>
      <c r="D326" s="39"/>
      <c r="E326" s="39"/>
      <c r="F326" s="39"/>
      <c r="G326" s="39"/>
      <c r="H326" s="40">
        <v>5.3376602512234098E-2</v>
      </c>
      <c r="I326" s="40">
        <v>4.9364548878612698E-2</v>
      </c>
      <c r="J326" s="40">
        <v>4.5971689155849899E-2</v>
      </c>
      <c r="K326" s="40">
        <v>4.2789694868328301E-2</v>
      </c>
      <c r="L326" s="40">
        <v>216.74346800901901</v>
      </c>
      <c r="M326" s="40">
        <v>1169.57116910543</v>
      </c>
    </row>
    <row r="327" spans="1:13" x14ac:dyDescent="0.25">
      <c r="A327" s="41" t="s">
        <v>256</v>
      </c>
      <c r="B327" s="38" t="s">
        <v>63</v>
      </c>
      <c r="C327" s="38" t="s">
        <v>210</v>
      </c>
      <c r="D327" s="40">
        <v>0.238248213525877</v>
      </c>
      <c r="E327" s="40">
        <v>0.22585427744888301</v>
      </c>
      <c r="F327" s="40">
        <v>2.60002982619657</v>
      </c>
      <c r="G327" s="40">
        <v>24.063516104752001</v>
      </c>
      <c r="H327" s="40">
        <v>75.254104252947698</v>
      </c>
      <c r="I327" s="40">
        <v>136.396905344934</v>
      </c>
      <c r="J327" s="40">
        <v>203.281658969533</v>
      </c>
      <c r="K327" s="40">
        <v>854.30069974288006</v>
      </c>
      <c r="L327" s="40">
        <v>2444.2847896722801</v>
      </c>
      <c r="M327" s="40">
        <v>3741.8570009867799</v>
      </c>
    </row>
    <row r="328" spans="1:13" x14ac:dyDescent="0.25">
      <c r="A328" s="41" t="s">
        <v>256</v>
      </c>
      <c r="B328" s="38" t="s">
        <v>76</v>
      </c>
      <c r="C328" s="38" t="s">
        <v>210</v>
      </c>
      <c r="D328" s="39"/>
      <c r="E328" s="39"/>
      <c r="F328" s="39"/>
      <c r="G328" s="40">
        <v>5.0736174007941497E-2</v>
      </c>
      <c r="H328" s="40">
        <v>4.6872097850688597E-2</v>
      </c>
      <c r="I328" s="40">
        <v>4.6726525115337501E-2</v>
      </c>
      <c r="J328" s="40">
        <v>4.7258341955649999E-2</v>
      </c>
      <c r="K328" s="40">
        <v>4.7211322184614102E-2</v>
      </c>
      <c r="L328" s="40">
        <v>4.7086610417086401E-2</v>
      </c>
      <c r="M328" s="40">
        <v>10.768373344840001</v>
      </c>
    </row>
    <row r="329" spans="1:13" x14ac:dyDescent="0.25">
      <c r="A329" s="41" t="s">
        <v>256</v>
      </c>
      <c r="B329" s="38" t="s">
        <v>77</v>
      </c>
      <c r="C329" s="38" t="s">
        <v>210</v>
      </c>
      <c r="D329" s="39"/>
      <c r="E329" s="39"/>
      <c r="F329" s="39"/>
      <c r="G329" s="39"/>
      <c r="H329" s="39"/>
      <c r="I329" s="39"/>
      <c r="J329" s="39"/>
      <c r="K329" s="39"/>
      <c r="L329" s="40">
        <v>256.71474689781701</v>
      </c>
      <c r="M329" s="40">
        <v>523.13660225569799</v>
      </c>
    </row>
    <row r="330" spans="1:13" x14ac:dyDescent="0.25">
      <c r="A330" s="38" t="s">
        <v>257</v>
      </c>
      <c r="B330" s="38" t="s">
        <v>55</v>
      </c>
      <c r="C330" s="38" t="s">
        <v>210</v>
      </c>
      <c r="D330" s="39"/>
      <c r="E330" s="39"/>
      <c r="F330" s="39"/>
      <c r="G330" s="39"/>
      <c r="H330" s="39"/>
      <c r="I330" s="39"/>
      <c r="J330" s="39"/>
      <c r="K330" s="40">
        <v>6.5211661775517298</v>
      </c>
      <c r="L330" s="40">
        <v>17.789151376249599</v>
      </c>
      <c r="M330" s="40">
        <v>24.762993137632701</v>
      </c>
    </row>
    <row r="331" spans="1:13" x14ac:dyDescent="0.25">
      <c r="A331" s="41" t="s">
        <v>257</v>
      </c>
      <c r="B331" s="38" t="s">
        <v>59</v>
      </c>
      <c r="C331" s="38" t="s">
        <v>210</v>
      </c>
      <c r="D331" s="39"/>
      <c r="E331" s="39"/>
      <c r="F331" s="39"/>
      <c r="G331" s="40">
        <v>5.2177503042358298E-2</v>
      </c>
      <c r="H331" s="40">
        <v>5.3318120803437501E-2</v>
      </c>
      <c r="I331" s="40">
        <v>5.5678679267911702E-2</v>
      </c>
      <c r="J331" s="40">
        <v>62.707933271271699</v>
      </c>
      <c r="K331" s="40">
        <v>197.74398155732601</v>
      </c>
      <c r="L331" s="40">
        <v>365.90208169382998</v>
      </c>
      <c r="M331" s="40">
        <v>457.19489288173202</v>
      </c>
    </row>
    <row r="332" spans="1:13" x14ac:dyDescent="0.25">
      <c r="A332" s="41" t="s">
        <v>257</v>
      </c>
      <c r="B332" s="38" t="s">
        <v>60</v>
      </c>
      <c r="C332" s="38" t="s">
        <v>210</v>
      </c>
      <c r="D332" s="39"/>
      <c r="E332" s="39"/>
      <c r="F332" s="39"/>
      <c r="G332" s="39"/>
      <c r="H332" s="40">
        <v>7.20172051199999E-2</v>
      </c>
      <c r="I332" s="40">
        <v>6.5855175299169802E-2</v>
      </c>
      <c r="J332" s="40">
        <v>6.0772735998625399E-2</v>
      </c>
      <c r="K332" s="40">
        <v>5.6143784191058498E-2</v>
      </c>
      <c r="L332" s="40">
        <v>5.2849475976596103E-2</v>
      </c>
      <c r="M332" s="40">
        <v>895.56937799623699</v>
      </c>
    </row>
    <row r="333" spans="1:13" x14ac:dyDescent="0.25">
      <c r="A333" s="41" t="s">
        <v>257</v>
      </c>
      <c r="B333" s="38" t="s">
        <v>61</v>
      </c>
      <c r="C333" s="38" t="s">
        <v>210</v>
      </c>
      <c r="D333" s="39"/>
      <c r="E333" s="39"/>
      <c r="F333" s="39"/>
      <c r="G333" s="39"/>
      <c r="H333" s="40">
        <v>5.3376602512234098E-2</v>
      </c>
      <c r="I333" s="40">
        <v>4.9364548878612698E-2</v>
      </c>
      <c r="J333" s="40">
        <v>4.5971689155849899E-2</v>
      </c>
      <c r="K333" s="40">
        <v>4.2789694868328301E-2</v>
      </c>
      <c r="L333" s="40">
        <v>209.77806816291101</v>
      </c>
      <c r="M333" s="40">
        <v>274.28762439565497</v>
      </c>
    </row>
    <row r="334" spans="1:13" x14ac:dyDescent="0.25">
      <c r="A334" s="41" t="s">
        <v>257</v>
      </c>
      <c r="B334" s="38" t="s">
        <v>63</v>
      </c>
      <c r="C334" s="38" t="s">
        <v>210</v>
      </c>
      <c r="D334" s="40">
        <v>0.238248213525877</v>
      </c>
      <c r="E334" s="40">
        <v>0.22585427744888301</v>
      </c>
      <c r="F334" s="40">
        <v>2.60002982619657</v>
      </c>
      <c r="G334" s="40">
        <v>24.063516104752001</v>
      </c>
      <c r="H334" s="40">
        <v>75.254104252947698</v>
      </c>
      <c r="I334" s="40">
        <v>136.396905344934</v>
      </c>
      <c r="J334" s="40">
        <v>203.60511416997801</v>
      </c>
      <c r="K334" s="40">
        <v>795.83528361871799</v>
      </c>
      <c r="L334" s="40">
        <v>2385.81937354812</v>
      </c>
      <c r="M334" s="40">
        <v>3710.4872210661702</v>
      </c>
    </row>
    <row r="335" spans="1:13" x14ac:dyDescent="0.25">
      <c r="A335" s="41" t="s">
        <v>257</v>
      </c>
      <c r="B335" s="38" t="s">
        <v>76</v>
      </c>
      <c r="C335" s="38" t="s">
        <v>210</v>
      </c>
      <c r="D335" s="39"/>
      <c r="E335" s="39"/>
      <c r="F335" s="39"/>
      <c r="G335" s="40">
        <v>5.0736174007941497E-2</v>
      </c>
      <c r="H335" s="40">
        <v>4.6872097850688597E-2</v>
      </c>
      <c r="I335" s="40">
        <v>4.6726525115337501E-2</v>
      </c>
      <c r="J335" s="40">
        <v>4.7258341955649999E-2</v>
      </c>
      <c r="K335" s="40">
        <v>4.7211322184614102E-2</v>
      </c>
      <c r="L335" s="40">
        <v>4.7086610417086401E-2</v>
      </c>
      <c r="M335" s="40">
        <v>111.693279574614</v>
      </c>
    </row>
    <row r="336" spans="1:13" x14ac:dyDescent="0.25">
      <c r="A336" s="41" t="s">
        <v>257</v>
      </c>
      <c r="B336" s="38" t="s">
        <v>77</v>
      </c>
      <c r="C336" s="38" t="s">
        <v>210</v>
      </c>
      <c r="D336" s="39"/>
      <c r="E336" s="39"/>
      <c r="F336" s="39"/>
      <c r="G336" s="39"/>
      <c r="H336" s="39"/>
      <c r="I336" s="39"/>
      <c r="J336" s="39"/>
      <c r="K336" s="39"/>
      <c r="L336" s="40">
        <v>266.42794760019098</v>
      </c>
      <c r="M336" s="40">
        <v>395.50052312253501</v>
      </c>
    </row>
    <row r="337" spans="1:13" x14ac:dyDescent="0.25">
      <c r="A337" s="38" t="s">
        <v>258</v>
      </c>
      <c r="B337" s="38" t="s">
        <v>55</v>
      </c>
      <c r="C337" s="38" t="s">
        <v>210</v>
      </c>
      <c r="D337" s="39"/>
      <c r="E337" s="39"/>
      <c r="F337" s="39"/>
      <c r="G337" s="39"/>
      <c r="H337" s="39"/>
      <c r="I337" s="39"/>
      <c r="J337" s="39"/>
      <c r="K337" s="40">
        <v>6.5211661775517298</v>
      </c>
      <c r="L337" s="40">
        <v>17.789151376249499</v>
      </c>
      <c r="M337" s="40">
        <v>24.762993137632701</v>
      </c>
    </row>
    <row r="338" spans="1:13" x14ac:dyDescent="0.25">
      <c r="A338" s="41" t="s">
        <v>258</v>
      </c>
      <c r="B338" s="38" t="s">
        <v>59</v>
      </c>
      <c r="C338" s="38" t="s">
        <v>210</v>
      </c>
      <c r="D338" s="39"/>
      <c r="E338" s="39"/>
      <c r="F338" s="39"/>
      <c r="G338" s="40">
        <v>5.2177503042358298E-2</v>
      </c>
      <c r="H338" s="40">
        <v>5.3318120803437501E-2</v>
      </c>
      <c r="I338" s="40">
        <v>5.5678679267911702E-2</v>
      </c>
      <c r="J338" s="40">
        <v>62.707933271271699</v>
      </c>
      <c r="K338" s="40">
        <v>197.74398155732601</v>
      </c>
      <c r="L338" s="40">
        <v>365.90208169382998</v>
      </c>
      <c r="M338" s="40">
        <v>457.19489288173202</v>
      </c>
    </row>
    <row r="339" spans="1:13" x14ac:dyDescent="0.25">
      <c r="A339" s="41" t="s">
        <v>258</v>
      </c>
      <c r="B339" s="38" t="s">
        <v>60</v>
      </c>
      <c r="C339" s="38" t="s">
        <v>210</v>
      </c>
      <c r="D339" s="39"/>
      <c r="E339" s="39"/>
      <c r="F339" s="39"/>
      <c r="G339" s="39"/>
      <c r="H339" s="40">
        <v>7.20172051199999E-2</v>
      </c>
      <c r="I339" s="40">
        <v>6.5855175299169802E-2</v>
      </c>
      <c r="J339" s="40">
        <v>6.0772735998625399E-2</v>
      </c>
      <c r="K339" s="40">
        <v>5.6143784191058498E-2</v>
      </c>
      <c r="L339" s="40">
        <v>5.2849475976596103E-2</v>
      </c>
      <c r="M339" s="40">
        <v>902.79974648531504</v>
      </c>
    </row>
    <row r="340" spans="1:13" x14ac:dyDescent="0.25">
      <c r="A340" s="41" t="s">
        <v>258</v>
      </c>
      <c r="B340" s="38" t="s">
        <v>61</v>
      </c>
      <c r="C340" s="38" t="s">
        <v>210</v>
      </c>
      <c r="D340" s="39"/>
      <c r="E340" s="39"/>
      <c r="F340" s="39"/>
      <c r="G340" s="39"/>
      <c r="H340" s="40">
        <v>5.3376602512234098E-2</v>
      </c>
      <c r="I340" s="40">
        <v>4.9364548878612698E-2</v>
      </c>
      <c r="J340" s="40">
        <v>4.5971689155849899E-2</v>
      </c>
      <c r="K340" s="40">
        <v>4.2789694868328301E-2</v>
      </c>
      <c r="L340" s="40">
        <v>209.77806816291101</v>
      </c>
      <c r="M340" s="40">
        <v>274.287624395656</v>
      </c>
    </row>
    <row r="341" spans="1:13" x14ac:dyDescent="0.25">
      <c r="A341" s="41" t="s">
        <v>258</v>
      </c>
      <c r="B341" s="38" t="s">
        <v>63</v>
      </c>
      <c r="C341" s="38" t="s">
        <v>210</v>
      </c>
      <c r="D341" s="40">
        <v>0.238248213525877</v>
      </c>
      <c r="E341" s="40">
        <v>0.22585427744888301</v>
      </c>
      <c r="F341" s="40">
        <v>2.60002982619657</v>
      </c>
      <c r="G341" s="40">
        <v>24.063516104752001</v>
      </c>
      <c r="H341" s="40">
        <v>75.254104252947698</v>
      </c>
      <c r="I341" s="40">
        <v>136.396905344934</v>
      </c>
      <c r="J341" s="40">
        <v>203.60511416997801</v>
      </c>
      <c r="K341" s="40">
        <v>796.81101344222702</v>
      </c>
      <c r="L341" s="40">
        <v>2386.7951033716299</v>
      </c>
      <c r="M341" s="40">
        <v>3711.12321290928</v>
      </c>
    </row>
    <row r="342" spans="1:13" x14ac:dyDescent="0.25">
      <c r="A342" s="41" t="s">
        <v>258</v>
      </c>
      <c r="B342" s="38" t="s">
        <v>76</v>
      </c>
      <c r="C342" s="38" t="s">
        <v>210</v>
      </c>
      <c r="D342" s="39"/>
      <c r="E342" s="39"/>
      <c r="F342" s="39"/>
      <c r="G342" s="40">
        <v>5.0736174007941497E-2</v>
      </c>
      <c r="H342" s="40">
        <v>4.6872097850688597E-2</v>
      </c>
      <c r="I342" s="40">
        <v>4.6726525115337501E-2</v>
      </c>
      <c r="J342" s="40">
        <v>4.7258341955649999E-2</v>
      </c>
      <c r="K342" s="40">
        <v>4.7211322184614102E-2</v>
      </c>
      <c r="L342" s="40">
        <v>4.7086610417086401E-2</v>
      </c>
      <c r="M342" s="40">
        <v>74.4778458999794</v>
      </c>
    </row>
    <row r="343" spans="1:13" x14ac:dyDescent="0.25">
      <c r="A343" s="41" t="s">
        <v>258</v>
      </c>
      <c r="B343" s="38" t="s">
        <v>77</v>
      </c>
      <c r="C343" s="38" t="s">
        <v>210</v>
      </c>
      <c r="D343" s="39"/>
      <c r="E343" s="39"/>
      <c r="F343" s="39"/>
      <c r="G343" s="39"/>
      <c r="H343" s="39"/>
      <c r="I343" s="39"/>
      <c r="J343" s="39"/>
      <c r="K343" s="39"/>
      <c r="L343" s="40">
        <v>266.42794760019098</v>
      </c>
      <c r="M343" s="40">
        <v>446.00718310953903</v>
      </c>
    </row>
    <row r="344" spans="1:13" x14ac:dyDescent="0.25">
      <c r="A344" s="38" t="s">
        <v>259</v>
      </c>
      <c r="B344" s="38" t="s">
        <v>55</v>
      </c>
      <c r="C344" s="38" t="s">
        <v>210</v>
      </c>
      <c r="D344" s="39"/>
      <c r="E344" s="39"/>
      <c r="F344" s="39"/>
      <c r="G344" s="39"/>
      <c r="H344" s="39"/>
      <c r="I344" s="39"/>
      <c r="J344" s="39"/>
      <c r="K344" s="40">
        <v>6.5211661775517298</v>
      </c>
      <c r="L344" s="40">
        <v>17.789151376249499</v>
      </c>
      <c r="M344" s="40">
        <v>24.762993137632701</v>
      </c>
    </row>
    <row r="345" spans="1:13" x14ac:dyDescent="0.25">
      <c r="A345" s="41" t="s">
        <v>259</v>
      </c>
      <c r="B345" s="38" t="s">
        <v>59</v>
      </c>
      <c r="C345" s="38" t="s">
        <v>210</v>
      </c>
      <c r="D345" s="39"/>
      <c r="E345" s="39"/>
      <c r="F345" s="39"/>
      <c r="G345" s="40">
        <v>5.2177503042358298E-2</v>
      </c>
      <c r="H345" s="40">
        <v>5.3318120803437501E-2</v>
      </c>
      <c r="I345" s="40">
        <v>5.5678679267911702E-2</v>
      </c>
      <c r="J345" s="40">
        <v>62.707933271271699</v>
      </c>
      <c r="K345" s="40">
        <v>197.74398155732601</v>
      </c>
      <c r="L345" s="40">
        <v>365.90208169382998</v>
      </c>
      <c r="M345" s="40">
        <v>457.19489288173202</v>
      </c>
    </row>
    <row r="346" spans="1:13" x14ac:dyDescent="0.25">
      <c r="A346" s="41" t="s">
        <v>259</v>
      </c>
      <c r="B346" s="38" t="s">
        <v>60</v>
      </c>
      <c r="C346" s="38" t="s">
        <v>210</v>
      </c>
      <c r="D346" s="39"/>
      <c r="E346" s="39"/>
      <c r="F346" s="39"/>
      <c r="G346" s="39"/>
      <c r="H346" s="40">
        <v>7.20172051199999E-2</v>
      </c>
      <c r="I346" s="40">
        <v>6.5855175299169802E-2</v>
      </c>
      <c r="J346" s="40">
        <v>6.0772735998625399E-2</v>
      </c>
      <c r="K346" s="40">
        <v>5.6143784191058498E-2</v>
      </c>
      <c r="L346" s="40">
        <v>5.2849475976596103E-2</v>
      </c>
      <c r="M346" s="40">
        <v>913.46651539619199</v>
      </c>
    </row>
    <row r="347" spans="1:13" x14ac:dyDescent="0.25">
      <c r="A347" s="41" t="s">
        <v>259</v>
      </c>
      <c r="B347" s="38" t="s">
        <v>61</v>
      </c>
      <c r="C347" s="38" t="s">
        <v>210</v>
      </c>
      <c r="D347" s="39"/>
      <c r="E347" s="39"/>
      <c r="F347" s="39"/>
      <c r="G347" s="39"/>
      <c r="H347" s="40">
        <v>5.3376602512234098E-2</v>
      </c>
      <c r="I347" s="40">
        <v>4.9364548878612698E-2</v>
      </c>
      <c r="J347" s="40">
        <v>4.5971689155849899E-2</v>
      </c>
      <c r="K347" s="40">
        <v>4.2789694868328301E-2</v>
      </c>
      <c r="L347" s="40">
        <v>211.42245467571399</v>
      </c>
      <c r="M347" s="40">
        <v>275.93201090845798</v>
      </c>
    </row>
    <row r="348" spans="1:13" x14ac:dyDescent="0.25">
      <c r="A348" s="41" t="s">
        <v>259</v>
      </c>
      <c r="B348" s="38" t="s">
        <v>63</v>
      </c>
      <c r="C348" s="38" t="s">
        <v>210</v>
      </c>
      <c r="D348" s="40">
        <v>0.238248213525877</v>
      </c>
      <c r="E348" s="40">
        <v>0.22585427744888301</v>
      </c>
      <c r="F348" s="40">
        <v>2.60002982619657</v>
      </c>
      <c r="G348" s="40">
        <v>24.063516104752001</v>
      </c>
      <c r="H348" s="40">
        <v>75.254104252947698</v>
      </c>
      <c r="I348" s="40">
        <v>136.396905344934</v>
      </c>
      <c r="J348" s="40">
        <v>203.60511416997801</v>
      </c>
      <c r="K348" s="40">
        <v>796.81101344222805</v>
      </c>
      <c r="L348" s="40">
        <v>2386.7951033716299</v>
      </c>
      <c r="M348" s="40">
        <v>3711.1009567496999</v>
      </c>
    </row>
    <row r="349" spans="1:13" x14ac:dyDescent="0.25">
      <c r="A349" s="41" t="s">
        <v>259</v>
      </c>
      <c r="B349" s="38" t="s">
        <v>76</v>
      </c>
      <c r="C349" s="38" t="s">
        <v>210</v>
      </c>
      <c r="D349" s="39"/>
      <c r="E349" s="39"/>
      <c r="F349" s="39"/>
      <c r="G349" s="40">
        <v>5.0736174007941497E-2</v>
      </c>
      <c r="H349" s="40">
        <v>4.6872097850688597E-2</v>
      </c>
      <c r="I349" s="40">
        <v>4.6726525115337501E-2</v>
      </c>
      <c r="J349" s="40">
        <v>4.7258341955649999E-2</v>
      </c>
      <c r="K349" s="40">
        <v>4.7211322184614102E-2</v>
      </c>
      <c r="L349" s="40">
        <v>4.7086610417086401E-2</v>
      </c>
      <c r="M349" s="40">
        <v>10.384599015886799</v>
      </c>
    </row>
    <row r="350" spans="1:13" x14ac:dyDescent="0.25">
      <c r="A350" s="41" t="s">
        <v>259</v>
      </c>
      <c r="B350" s="38" t="s">
        <v>77</v>
      </c>
      <c r="C350" s="38" t="s">
        <v>210</v>
      </c>
      <c r="D350" s="39"/>
      <c r="E350" s="39"/>
      <c r="F350" s="39"/>
      <c r="G350" s="39"/>
      <c r="H350" s="39"/>
      <c r="I350" s="39"/>
      <c r="J350" s="39"/>
      <c r="K350" s="39"/>
      <c r="L350" s="40">
        <v>266.427947600192</v>
      </c>
      <c r="M350" s="40">
        <v>532.990875309378</v>
      </c>
    </row>
    <row r="351" spans="1:13" x14ac:dyDescent="0.25">
      <c r="A351" s="38" t="s">
        <v>260</v>
      </c>
      <c r="B351" s="38" t="s">
        <v>58</v>
      </c>
      <c r="C351" s="38" t="s">
        <v>210</v>
      </c>
      <c r="D351" s="39"/>
      <c r="E351" s="39"/>
      <c r="F351" s="39"/>
      <c r="G351" s="39"/>
      <c r="H351" s="39"/>
      <c r="I351" s="39"/>
      <c r="J351" s="39"/>
      <c r="K351" s="39"/>
      <c r="L351" s="40">
        <v>15.0290154635722</v>
      </c>
      <c r="M351" s="40">
        <v>28.994002652266701</v>
      </c>
    </row>
    <row r="352" spans="1:13" x14ac:dyDescent="0.25">
      <c r="A352" s="41" t="s">
        <v>260</v>
      </c>
      <c r="B352" s="38" t="s">
        <v>59</v>
      </c>
      <c r="C352" s="38" t="s">
        <v>210</v>
      </c>
      <c r="D352" s="39"/>
      <c r="E352" s="39"/>
      <c r="F352" s="39"/>
      <c r="G352" s="40">
        <v>5.2177503042358298E-2</v>
      </c>
      <c r="H352" s="40">
        <v>5.3318120803437501E-2</v>
      </c>
      <c r="I352" s="40">
        <v>5.5678679267911702E-2</v>
      </c>
      <c r="J352" s="40">
        <v>62.697504343495098</v>
      </c>
      <c r="K352" s="40">
        <v>197.73375711832901</v>
      </c>
      <c r="L352" s="40">
        <v>365.900236544856</v>
      </c>
      <c r="M352" s="40">
        <v>457.19489288173202</v>
      </c>
    </row>
    <row r="353" spans="1:13" x14ac:dyDescent="0.25">
      <c r="A353" s="41" t="s">
        <v>260</v>
      </c>
      <c r="B353" s="38" t="s">
        <v>60</v>
      </c>
      <c r="C353" s="38" t="s">
        <v>210</v>
      </c>
      <c r="D353" s="39"/>
      <c r="E353" s="39"/>
      <c r="F353" s="39"/>
      <c r="G353" s="39"/>
      <c r="H353" s="40">
        <v>7.20172051199999E-2</v>
      </c>
      <c r="I353" s="40">
        <v>6.5855175299169802E-2</v>
      </c>
      <c r="J353" s="40">
        <v>6.0772735998625399E-2</v>
      </c>
      <c r="K353" s="40">
        <v>5.6143784191058498E-2</v>
      </c>
      <c r="L353" s="40">
        <v>5.2849475976596103E-2</v>
      </c>
      <c r="M353" s="40">
        <v>176.949686078524</v>
      </c>
    </row>
    <row r="354" spans="1:13" x14ac:dyDescent="0.25">
      <c r="A354" s="41" t="s">
        <v>260</v>
      </c>
      <c r="B354" s="38" t="s">
        <v>61</v>
      </c>
      <c r="C354" s="38" t="s">
        <v>210</v>
      </c>
      <c r="D354" s="39"/>
      <c r="E354" s="39"/>
      <c r="F354" s="39"/>
      <c r="G354" s="39"/>
      <c r="H354" s="40">
        <v>5.3376602512234098E-2</v>
      </c>
      <c r="I354" s="40">
        <v>4.9364548878612698E-2</v>
      </c>
      <c r="J354" s="40">
        <v>4.5971689155849899E-2</v>
      </c>
      <c r="K354" s="40">
        <v>4.2789694868328301E-2</v>
      </c>
      <c r="L354" s="40">
        <v>194.4349173615</v>
      </c>
      <c r="M354" s="40">
        <v>1236.2892890687001</v>
      </c>
    </row>
    <row r="355" spans="1:13" x14ac:dyDescent="0.25">
      <c r="A355" s="41" t="s">
        <v>260</v>
      </c>
      <c r="B355" s="38" t="s">
        <v>63</v>
      </c>
      <c r="C355" s="38" t="s">
        <v>210</v>
      </c>
      <c r="D355" s="40">
        <v>0.238248213525877</v>
      </c>
      <c r="E355" s="40">
        <v>0.22585427744888301</v>
      </c>
      <c r="F355" s="40">
        <v>2.60002982619657</v>
      </c>
      <c r="G355" s="40">
        <v>24.063516104752001</v>
      </c>
      <c r="H355" s="40">
        <v>75.254104252947698</v>
      </c>
      <c r="I355" s="40">
        <v>136.396905344934</v>
      </c>
      <c r="J355" s="40">
        <v>203.281658969533</v>
      </c>
      <c r="K355" s="40">
        <v>868.16983354282695</v>
      </c>
      <c r="L355" s="40">
        <v>2458.15392347223</v>
      </c>
      <c r="M355" s="40">
        <v>3750.5778183924399</v>
      </c>
    </row>
    <row r="356" spans="1:13" x14ac:dyDescent="0.25">
      <c r="A356" s="41" t="s">
        <v>260</v>
      </c>
      <c r="B356" s="38" t="s">
        <v>76</v>
      </c>
      <c r="C356" s="38" t="s">
        <v>210</v>
      </c>
      <c r="D356" s="39"/>
      <c r="E356" s="39"/>
      <c r="F356" s="39"/>
      <c r="G356" s="40">
        <v>5.0736174007941497E-2</v>
      </c>
      <c r="H356" s="40">
        <v>4.6872097850688597E-2</v>
      </c>
      <c r="I356" s="40">
        <v>4.6726525115337501E-2</v>
      </c>
      <c r="J356" s="40">
        <v>4.7258341955649999E-2</v>
      </c>
      <c r="K356" s="40">
        <v>4.7211322184614102E-2</v>
      </c>
      <c r="L356" s="40">
        <v>4.7086610417086401E-2</v>
      </c>
      <c r="M356" s="40">
        <v>4.6978550710521302E-2</v>
      </c>
    </row>
    <row r="357" spans="1:13" x14ac:dyDescent="0.25">
      <c r="A357" s="41" t="s">
        <v>260</v>
      </c>
      <c r="B357" s="38" t="s">
        <v>77</v>
      </c>
      <c r="C357" s="38" t="s">
        <v>210</v>
      </c>
      <c r="D357" s="39"/>
      <c r="E357" s="39"/>
      <c r="F357" s="39"/>
      <c r="G357" s="39"/>
      <c r="H357" s="39"/>
      <c r="I357" s="39"/>
      <c r="J357" s="39"/>
      <c r="K357" s="39"/>
      <c r="L357" s="40">
        <v>266.42794760019098</v>
      </c>
      <c r="M357" s="40">
        <v>547.02050308354603</v>
      </c>
    </row>
    <row r="358" spans="1:13" x14ac:dyDescent="0.25">
      <c r="A358" s="38" t="s">
        <v>261</v>
      </c>
      <c r="B358" s="38" t="s">
        <v>58</v>
      </c>
      <c r="C358" s="38" t="s">
        <v>210</v>
      </c>
      <c r="D358" s="39"/>
      <c r="E358" s="39"/>
      <c r="F358" s="39"/>
      <c r="G358" s="39"/>
      <c r="H358" s="39"/>
      <c r="I358" s="39"/>
      <c r="J358" s="39"/>
      <c r="K358" s="39"/>
      <c r="L358" s="40">
        <v>15.0290154635722</v>
      </c>
      <c r="M358" s="40">
        <v>28.994002652266701</v>
      </c>
    </row>
    <row r="359" spans="1:13" x14ac:dyDescent="0.25">
      <c r="A359" s="41" t="s">
        <v>261</v>
      </c>
      <c r="B359" s="38" t="s">
        <v>59</v>
      </c>
      <c r="C359" s="38" t="s">
        <v>210</v>
      </c>
      <c r="D359" s="39"/>
      <c r="E359" s="39"/>
      <c r="F359" s="39"/>
      <c r="G359" s="40">
        <v>5.2177503042358298E-2</v>
      </c>
      <c r="H359" s="40">
        <v>5.3318120803437501E-2</v>
      </c>
      <c r="I359" s="40">
        <v>5.5678679267911702E-2</v>
      </c>
      <c r="J359" s="40">
        <v>62.697504343494998</v>
      </c>
      <c r="K359" s="40">
        <v>197.73375711832901</v>
      </c>
      <c r="L359" s="40">
        <v>365.90023654485498</v>
      </c>
      <c r="M359" s="40">
        <v>457.19489288173202</v>
      </c>
    </row>
    <row r="360" spans="1:13" x14ac:dyDescent="0.25">
      <c r="A360" s="41" t="s">
        <v>261</v>
      </c>
      <c r="B360" s="38" t="s">
        <v>60</v>
      </c>
      <c r="C360" s="38" t="s">
        <v>210</v>
      </c>
      <c r="D360" s="39"/>
      <c r="E360" s="39"/>
      <c r="F360" s="39"/>
      <c r="G360" s="39"/>
      <c r="H360" s="40">
        <v>7.20172051199999E-2</v>
      </c>
      <c r="I360" s="40">
        <v>6.5855175299169802E-2</v>
      </c>
      <c r="J360" s="40">
        <v>6.0772735998625399E-2</v>
      </c>
      <c r="K360" s="40">
        <v>5.6143784191050899E-2</v>
      </c>
      <c r="L360" s="40">
        <v>5.2849475976596103E-2</v>
      </c>
      <c r="M360" s="40">
        <v>176.949686078523</v>
      </c>
    </row>
    <row r="361" spans="1:13" x14ac:dyDescent="0.25">
      <c r="A361" s="41" t="s">
        <v>261</v>
      </c>
      <c r="B361" s="38" t="s">
        <v>61</v>
      </c>
      <c r="C361" s="38" t="s">
        <v>210</v>
      </c>
      <c r="D361" s="39"/>
      <c r="E361" s="39"/>
      <c r="F361" s="39"/>
      <c r="G361" s="39"/>
      <c r="H361" s="40">
        <v>5.3376602512234098E-2</v>
      </c>
      <c r="I361" s="40">
        <v>4.9364548878612698E-2</v>
      </c>
      <c r="J361" s="40">
        <v>4.5971689155849899E-2</v>
      </c>
      <c r="K361" s="40">
        <v>4.2789694868328301E-2</v>
      </c>
      <c r="L361" s="40">
        <v>194.43491736691601</v>
      </c>
      <c r="M361" s="40">
        <v>1236.2892890687001</v>
      </c>
    </row>
    <row r="362" spans="1:13" x14ac:dyDescent="0.25">
      <c r="A362" s="41" t="s">
        <v>261</v>
      </c>
      <c r="B362" s="38" t="s">
        <v>63</v>
      </c>
      <c r="C362" s="38" t="s">
        <v>210</v>
      </c>
      <c r="D362" s="40">
        <v>0.238248213525877</v>
      </c>
      <c r="E362" s="40">
        <v>0.22585427744888301</v>
      </c>
      <c r="F362" s="40">
        <v>2.60002982619657</v>
      </c>
      <c r="G362" s="40">
        <v>24.063516104752001</v>
      </c>
      <c r="H362" s="40">
        <v>75.254104252947698</v>
      </c>
      <c r="I362" s="40">
        <v>136.396905344934</v>
      </c>
      <c r="J362" s="40">
        <v>203.281658969533</v>
      </c>
      <c r="K362" s="40">
        <v>868.16983353434102</v>
      </c>
      <c r="L362" s="40">
        <v>2458.1539234637498</v>
      </c>
      <c r="M362" s="40">
        <v>3750.5778183870998</v>
      </c>
    </row>
    <row r="363" spans="1:13" x14ac:dyDescent="0.25">
      <c r="A363" s="41" t="s">
        <v>261</v>
      </c>
      <c r="B363" s="38" t="s">
        <v>76</v>
      </c>
      <c r="C363" s="38" t="s">
        <v>210</v>
      </c>
      <c r="D363" s="39"/>
      <c r="E363" s="39"/>
      <c r="F363" s="39"/>
      <c r="G363" s="40">
        <v>5.0736174007941497E-2</v>
      </c>
      <c r="H363" s="40">
        <v>4.6872097850688597E-2</v>
      </c>
      <c r="I363" s="40">
        <v>4.6726525115337501E-2</v>
      </c>
      <c r="J363" s="40">
        <v>4.7258341955649999E-2</v>
      </c>
      <c r="K363" s="40">
        <v>4.7211322184614102E-2</v>
      </c>
      <c r="L363" s="40">
        <v>4.7086610417086401E-2</v>
      </c>
      <c r="M363" s="40">
        <v>4.6978550710521302E-2</v>
      </c>
    </row>
    <row r="364" spans="1:13" x14ac:dyDescent="0.25">
      <c r="A364" s="41" t="s">
        <v>261</v>
      </c>
      <c r="B364" s="38" t="s">
        <v>77</v>
      </c>
      <c r="C364" s="38" t="s">
        <v>210</v>
      </c>
      <c r="D364" s="39"/>
      <c r="E364" s="39"/>
      <c r="F364" s="39"/>
      <c r="G364" s="39"/>
      <c r="H364" s="39"/>
      <c r="I364" s="39"/>
      <c r="J364" s="39"/>
      <c r="K364" s="39"/>
      <c r="L364" s="40">
        <v>266.427947600192</v>
      </c>
      <c r="M364" s="40">
        <v>547.02050308354603</v>
      </c>
    </row>
    <row r="365" spans="1:13" x14ac:dyDescent="0.25">
      <c r="A365" s="38" t="s">
        <v>262</v>
      </c>
      <c r="B365" s="38" t="s">
        <v>58</v>
      </c>
      <c r="C365" s="38" t="s">
        <v>210</v>
      </c>
      <c r="D365" s="39"/>
      <c r="E365" s="39"/>
      <c r="F365" s="39"/>
      <c r="G365" s="39"/>
      <c r="H365" s="39"/>
      <c r="I365" s="39"/>
      <c r="J365" s="39"/>
      <c r="K365" s="39"/>
      <c r="L365" s="40">
        <v>15.0290154635722</v>
      </c>
      <c r="M365" s="40">
        <v>28.994002652266701</v>
      </c>
    </row>
    <row r="366" spans="1:13" x14ac:dyDescent="0.25">
      <c r="A366" s="41" t="s">
        <v>262</v>
      </c>
      <c r="B366" s="38" t="s">
        <v>59</v>
      </c>
      <c r="C366" s="38" t="s">
        <v>210</v>
      </c>
      <c r="D366" s="39"/>
      <c r="E366" s="39"/>
      <c r="F366" s="39"/>
      <c r="G366" s="40">
        <v>5.2177503042358298E-2</v>
      </c>
      <c r="H366" s="40">
        <v>5.3318120803437501E-2</v>
      </c>
      <c r="I366" s="40">
        <v>5.5678679267911702E-2</v>
      </c>
      <c r="J366" s="40">
        <v>62.697504343494998</v>
      </c>
      <c r="K366" s="40">
        <v>197.73375711832901</v>
      </c>
      <c r="L366" s="40">
        <v>365.900236544856</v>
      </c>
      <c r="M366" s="40">
        <v>457.19489288173202</v>
      </c>
    </row>
    <row r="367" spans="1:13" x14ac:dyDescent="0.25">
      <c r="A367" s="41" t="s">
        <v>262</v>
      </c>
      <c r="B367" s="38" t="s">
        <v>60</v>
      </c>
      <c r="C367" s="38" t="s">
        <v>210</v>
      </c>
      <c r="D367" s="39"/>
      <c r="E367" s="39"/>
      <c r="F367" s="39"/>
      <c r="G367" s="39"/>
      <c r="H367" s="40">
        <v>7.20172051199999E-2</v>
      </c>
      <c r="I367" s="40">
        <v>6.5855175299169802E-2</v>
      </c>
      <c r="J367" s="40">
        <v>6.0772735998625399E-2</v>
      </c>
      <c r="K367" s="40">
        <v>5.6143784191058498E-2</v>
      </c>
      <c r="L367" s="40">
        <v>5.2849475976596103E-2</v>
      </c>
      <c r="M367" s="40">
        <v>176.949686078524</v>
      </c>
    </row>
    <row r="368" spans="1:13" x14ac:dyDescent="0.25">
      <c r="A368" s="41" t="s">
        <v>262</v>
      </c>
      <c r="B368" s="38" t="s">
        <v>61</v>
      </c>
      <c r="C368" s="38" t="s">
        <v>210</v>
      </c>
      <c r="D368" s="39"/>
      <c r="E368" s="39"/>
      <c r="F368" s="39"/>
      <c r="G368" s="39"/>
      <c r="H368" s="40">
        <v>5.3376602512234098E-2</v>
      </c>
      <c r="I368" s="40">
        <v>4.9364548878612698E-2</v>
      </c>
      <c r="J368" s="40">
        <v>4.5971689155849899E-2</v>
      </c>
      <c r="K368" s="40">
        <v>4.2789694868328301E-2</v>
      </c>
      <c r="L368" s="40">
        <v>194.434917334365</v>
      </c>
      <c r="M368" s="40">
        <v>1236.2892890687001</v>
      </c>
    </row>
    <row r="369" spans="1:13" x14ac:dyDescent="0.25">
      <c r="A369" s="41" t="s">
        <v>262</v>
      </c>
      <c r="B369" s="38" t="s">
        <v>63</v>
      </c>
      <c r="C369" s="38" t="s">
        <v>210</v>
      </c>
      <c r="D369" s="40">
        <v>0.238248213525877</v>
      </c>
      <c r="E369" s="40">
        <v>0.22585427744888301</v>
      </c>
      <c r="F369" s="40">
        <v>2.60002982619657</v>
      </c>
      <c r="G369" s="40">
        <v>24.063516104752001</v>
      </c>
      <c r="H369" s="40">
        <v>75.254104252947698</v>
      </c>
      <c r="I369" s="40">
        <v>136.396905344934</v>
      </c>
      <c r="J369" s="40">
        <v>203.281658969533</v>
      </c>
      <c r="K369" s="40">
        <v>868.16983353484</v>
      </c>
      <c r="L369" s="40">
        <v>2458.1539234642401</v>
      </c>
      <c r="M369" s="40">
        <v>3750.5778183874199</v>
      </c>
    </row>
    <row r="370" spans="1:13" x14ac:dyDescent="0.25">
      <c r="A370" s="41" t="s">
        <v>262</v>
      </c>
      <c r="B370" s="38" t="s">
        <v>76</v>
      </c>
      <c r="C370" s="38" t="s">
        <v>210</v>
      </c>
      <c r="D370" s="39"/>
      <c r="E370" s="39"/>
      <c r="F370" s="39"/>
      <c r="G370" s="40">
        <v>5.0736174007941497E-2</v>
      </c>
      <c r="H370" s="40">
        <v>4.6872097850688597E-2</v>
      </c>
      <c r="I370" s="40">
        <v>4.6726525115337501E-2</v>
      </c>
      <c r="J370" s="40">
        <v>4.7258341955649999E-2</v>
      </c>
      <c r="K370" s="40">
        <v>4.7211322184614102E-2</v>
      </c>
      <c r="L370" s="40">
        <v>4.7086610417086401E-2</v>
      </c>
      <c r="M370" s="40">
        <v>4.6978550710521302E-2</v>
      </c>
    </row>
    <row r="371" spans="1:13" x14ac:dyDescent="0.25">
      <c r="A371" s="41" t="s">
        <v>262</v>
      </c>
      <c r="B371" s="38" t="s">
        <v>77</v>
      </c>
      <c r="C371" s="38" t="s">
        <v>210</v>
      </c>
      <c r="D371" s="39"/>
      <c r="E371" s="39"/>
      <c r="F371" s="39"/>
      <c r="G371" s="39"/>
      <c r="H371" s="39"/>
      <c r="I371" s="39"/>
      <c r="J371" s="39"/>
      <c r="K371" s="39"/>
      <c r="L371" s="40">
        <v>266.427947600192</v>
      </c>
      <c r="M371" s="40">
        <v>547.02050308354603</v>
      </c>
    </row>
    <row r="372" spans="1:13" x14ac:dyDescent="0.25">
      <c r="A372" s="38" t="s">
        <v>263</v>
      </c>
      <c r="B372" s="38" t="s">
        <v>55</v>
      </c>
      <c r="C372" s="38" t="s">
        <v>210</v>
      </c>
      <c r="D372" s="39"/>
      <c r="E372" s="39"/>
      <c r="F372" s="39"/>
      <c r="G372" s="39"/>
      <c r="H372" s="39"/>
      <c r="I372" s="39"/>
      <c r="J372" s="39"/>
      <c r="K372" s="40">
        <v>6.5211661775517298</v>
      </c>
      <c r="L372" s="40">
        <v>17.789151376249499</v>
      </c>
      <c r="M372" s="40">
        <v>24.762993137632701</v>
      </c>
    </row>
    <row r="373" spans="1:13" x14ac:dyDescent="0.25">
      <c r="A373" s="41" t="s">
        <v>263</v>
      </c>
      <c r="B373" s="38" t="s">
        <v>59</v>
      </c>
      <c r="C373" s="38" t="s">
        <v>210</v>
      </c>
      <c r="D373" s="39"/>
      <c r="E373" s="39"/>
      <c r="F373" s="39"/>
      <c r="G373" s="40">
        <v>5.2177503042358298E-2</v>
      </c>
      <c r="H373" s="40">
        <v>5.3318120803437501E-2</v>
      </c>
      <c r="I373" s="40">
        <v>5.5678679267911702E-2</v>
      </c>
      <c r="J373" s="40">
        <v>62.707933271271699</v>
      </c>
      <c r="K373" s="40">
        <v>197.74398155732601</v>
      </c>
      <c r="L373" s="40">
        <v>365.900995307541</v>
      </c>
      <c r="M373" s="40">
        <v>457.19489288173202</v>
      </c>
    </row>
    <row r="374" spans="1:13" x14ac:dyDescent="0.25">
      <c r="A374" s="41" t="s">
        <v>263</v>
      </c>
      <c r="B374" s="38" t="s">
        <v>60</v>
      </c>
      <c r="C374" s="38" t="s">
        <v>210</v>
      </c>
      <c r="D374" s="39"/>
      <c r="E374" s="39"/>
      <c r="F374" s="39"/>
      <c r="G374" s="39"/>
      <c r="H374" s="40">
        <v>7.20172051199999E-2</v>
      </c>
      <c r="I374" s="40">
        <v>6.5855175299169802E-2</v>
      </c>
      <c r="J374" s="40">
        <v>6.0772735998625399E-2</v>
      </c>
      <c r="K374" s="40">
        <v>5.6143784191058498E-2</v>
      </c>
      <c r="L374" s="40">
        <v>5.2849475976596103E-2</v>
      </c>
      <c r="M374" s="40">
        <v>864.57992491015</v>
      </c>
    </row>
    <row r="375" spans="1:13" x14ac:dyDescent="0.25">
      <c r="A375" s="41" t="s">
        <v>263</v>
      </c>
      <c r="B375" s="38" t="s">
        <v>61</v>
      </c>
      <c r="C375" s="38" t="s">
        <v>210</v>
      </c>
      <c r="D375" s="39"/>
      <c r="E375" s="39"/>
      <c r="F375" s="39"/>
      <c r="G375" s="39"/>
      <c r="H375" s="40">
        <v>5.3376602512234098E-2</v>
      </c>
      <c r="I375" s="40">
        <v>4.9364548878612698E-2</v>
      </c>
      <c r="J375" s="40">
        <v>4.5971689155849899E-2</v>
      </c>
      <c r="K375" s="40">
        <v>4.2789694868328301E-2</v>
      </c>
      <c r="L375" s="40">
        <v>198.36307788439601</v>
      </c>
      <c r="M375" s="40">
        <v>262.87263411714002</v>
      </c>
    </row>
    <row r="376" spans="1:13" x14ac:dyDescent="0.25">
      <c r="A376" s="41" t="s">
        <v>263</v>
      </c>
      <c r="B376" s="38" t="s">
        <v>63</v>
      </c>
      <c r="C376" s="38" t="s">
        <v>210</v>
      </c>
      <c r="D376" s="40">
        <v>0.238248213525877</v>
      </c>
      <c r="E376" s="40">
        <v>0.22585427744888301</v>
      </c>
      <c r="F376" s="40">
        <v>2.60002982619657</v>
      </c>
      <c r="G376" s="40">
        <v>24.063516104752001</v>
      </c>
      <c r="H376" s="40">
        <v>75.254104252947698</v>
      </c>
      <c r="I376" s="40">
        <v>136.396905344934</v>
      </c>
      <c r="J376" s="40">
        <v>203.60511416997801</v>
      </c>
      <c r="K376" s="40">
        <v>794.20893697204997</v>
      </c>
      <c r="L376" s="40">
        <v>2384.1930269014501</v>
      </c>
      <c r="M376" s="40">
        <v>3707.8632378150201</v>
      </c>
    </row>
    <row r="377" spans="1:13" x14ac:dyDescent="0.25">
      <c r="A377" s="41" t="s">
        <v>263</v>
      </c>
      <c r="B377" s="38" t="s">
        <v>76</v>
      </c>
      <c r="C377" s="38" t="s">
        <v>210</v>
      </c>
      <c r="D377" s="39"/>
      <c r="E377" s="39"/>
      <c r="F377" s="39"/>
      <c r="G377" s="40">
        <v>5.0736174007941497E-2</v>
      </c>
      <c r="H377" s="40">
        <v>4.6872097850688597E-2</v>
      </c>
      <c r="I377" s="40">
        <v>4.6726525115337501E-2</v>
      </c>
      <c r="J377" s="40">
        <v>4.7258341955649999E-2</v>
      </c>
      <c r="K377" s="40">
        <v>4.7211322184614102E-2</v>
      </c>
      <c r="L377" s="40">
        <v>196.63768535928801</v>
      </c>
      <c r="M377" s="40">
        <v>403.11471766490303</v>
      </c>
    </row>
    <row r="378" spans="1:13" x14ac:dyDescent="0.25">
      <c r="A378" s="38" t="s">
        <v>264</v>
      </c>
      <c r="B378" s="38" t="s">
        <v>55</v>
      </c>
      <c r="C378" s="38" t="s">
        <v>210</v>
      </c>
      <c r="D378" s="39"/>
      <c r="E378" s="39"/>
      <c r="F378" s="39"/>
      <c r="G378" s="39"/>
      <c r="H378" s="39"/>
      <c r="I378" s="39"/>
      <c r="J378" s="39"/>
      <c r="K378" s="39"/>
      <c r="L378" s="39"/>
      <c r="M378" s="40">
        <v>5.8718575298558502</v>
      </c>
    </row>
    <row r="379" spans="1:13" x14ac:dyDescent="0.25">
      <c r="A379" s="41" t="s">
        <v>264</v>
      </c>
      <c r="B379" s="38" t="s">
        <v>58</v>
      </c>
      <c r="C379" s="38" t="s">
        <v>210</v>
      </c>
      <c r="D379" s="39"/>
      <c r="E379" s="39"/>
      <c r="F379" s="39"/>
      <c r="G379" s="39"/>
      <c r="H379" s="39"/>
      <c r="I379" s="39"/>
      <c r="J379" s="39"/>
      <c r="K379" s="39"/>
      <c r="L379" s="40">
        <v>15.0290154635722</v>
      </c>
      <c r="M379" s="40">
        <v>21.364103945807301</v>
      </c>
    </row>
    <row r="380" spans="1:13" x14ac:dyDescent="0.25">
      <c r="A380" s="41" t="s">
        <v>264</v>
      </c>
      <c r="B380" s="38" t="s">
        <v>59</v>
      </c>
      <c r="C380" s="38" t="s">
        <v>210</v>
      </c>
      <c r="D380" s="39"/>
      <c r="E380" s="39"/>
      <c r="F380" s="39"/>
      <c r="G380" s="40">
        <v>5.2177503042358298E-2</v>
      </c>
      <c r="H380" s="40">
        <v>5.3318120803437501E-2</v>
      </c>
      <c r="I380" s="40">
        <v>5.5678679267911702E-2</v>
      </c>
      <c r="J380" s="40">
        <v>62.697504343495197</v>
      </c>
      <c r="K380" s="40">
        <v>197.73375711832901</v>
      </c>
      <c r="L380" s="40">
        <v>365.900995307541</v>
      </c>
      <c r="M380" s="40">
        <v>457.19489288173202</v>
      </c>
    </row>
    <row r="381" spans="1:13" x14ac:dyDescent="0.25">
      <c r="A381" s="41" t="s">
        <v>264</v>
      </c>
      <c r="B381" s="38" t="s">
        <v>60</v>
      </c>
      <c r="C381" s="38" t="s">
        <v>210</v>
      </c>
      <c r="D381" s="39"/>
      <c r="E381" s="39"/>
      <c r="F381" s="39"/>
      <c r="G381" s="39"/>
      <c r="H381" s="40">
        <v>7.20172051199999E-2</v>
      </c>
      <c r="I381" s="40">
        <v>6.5855175299169802E-2</v>
      </c>
      <c r="J381" s="40">
        <v>6.0772735998625399E-2</v>
      </c>
      <c r="K381" s="40">
        <v>5.6143784191058498E-2</v>
      </c>
      <c r="L381" s="40">
        <v>5.2849475976596103E-2</v>
      </c>
      <c r="M381" s="40">
        <v>210.491457267935</v>
      </c>
    </row>
    <row r="382" spans="1:13" x14ac:dyDescent="0.25">
      <c r="A382" s="41" t="s">
        <v>264</v>
      </c>
      <c r="B382" s="38" t="s">
        <v>61</v>
      </c>
      <c r="C382" s="38" t="s">
        <v>210</v>
      </c>
      <c r="D382" s="39"/>
      <c r="E382" s="39"/>
      <c r="F382" s="39"/>
      <c r="G382" s="39"/>
      <c r="H382" s="40">
        <v>5.3376602512234098E-2</v>
      </c>
      <c r="I382" s="40">
        <v>4.9364548878612698E-2</v>
      </c>
      <c r="J382" s="40">
        <v>4.5971689155849899E-2</v>
      </c>
      <c r="K382" s="40">
        <v>4.2789694868328301E-2</v>
      </c>
      <c r="L382" s="40">
        <v>216.743467778498</v>
      </c>
      <c r="M382" s="40">
        <v>1169.57116910543</v>
      </c>
    </row>
    <row r="383" spans="1:13" x14ac:dyDescent="0.25">
      <c r="A383" s="41" t="s">
        <v>264</v>
      </c>
      <c r="B383" s="38" t="s">
        <v>63</v>
      </c>
      <c r="C383" s="38" t="s">
        <v>210</v>
      </c>
      <c r="D383" s="40">
        <v>0.238248213525877</v>
      </c>
      <c r="E383" s="40">
        <v>0.22585427744888301</v>
      </c>
      <c r="F383" s="40">
        <v>2.60002982619657</v>
      </c>
      <c r="G383" s="40">
        <v>24.063516104752001</v>
      </c>
      <c r="H383" s="40">
        <v>75.254104252947698</v>
      </c>
      <c r="I383" s="40">
        <v>136.396905344934</v>
      </c>
      <c r="J383" s="40">
        <v>203.281658969533</v>
      </c>
      <c r="K383" s="40">
        <v>854.30069977735297</v>
      </c>
      <c r="L383" s="40">
        <v>2444.28478970676</v>
      </c>
      <c r="M383" s="40">
        <v>3741.85700100847</v>
      </c>
    </row>
    <row r="384" spans="1:13" x14ac:dyDescent="0.25">
      <c r="A384" s="41" t="s">
        <v>264</v>
      </c>
      <c r="B384" s="38" t="s">
        <v>76</v>
      </c>
      <c r="C384" s="38" t="s">
        <v>210</v>
      </c>
      <c r="D384" s="39"/>
      <c r="E384" s="39"/>
      <c r="F384" s="39"/>
      <c r="G384" s="40">
        <v>5.0736174007941497E-2</v>
      </c>
      <c r="H384" s="40">
        <v>4.6872097850688597E-2</v>
      </c>
      <c r="I384" s="40">
        <v>4.6726525115337501E-2</v>
      </c>
      <c r="J384" s="40">
        <v>4.7258341955649999E-2</v>
      </c>
      <c r="K384" s="40">
        <v>4.7211322184614102E-2</v>
      </c>
      <c r="L384" s="40">
        <v>4.7086610417086401E-2</v>
      </c>
      <c r="M384" s="40">
        <v>10.768373344840001</v>
      </c>
    </row>
    <row r="385" spans="1:13" x14ac:dyDescent="0.25">
      <c r="A385" s="41" t="s">
        <v>264</v>
      </c>
      <c r="B385" s="38" t="s">
        <v>77</v>
      </c>
      <c r="C385" s="38" t="s">
        <v>210</v>
      </c>
      <c r="D385" s="39"/>
      <c r="E385" s="39"/>
      <c r="F385" s="39"/>
      <c r="G385" s="39"/>
      <c r="H385" s="39"/>
      <c r="I385" s="39"/>
      <c r="J385" s="39"/>
      <c r="K385" s="39"/>
      <c r="L385" s="40">
        <v>256.71474689781701</v>
      </c>
      <c r="M385" s="40">
        <v>523.13660225569799</v>
      </c>
    </row>
    <row r="386" spans="1:13" x14ac:dyDescent="0.25">
      <c r="A386" s="38" t="s">
        <v>265</v>
      </c>
      <c r="B386" s="38" t="s">
        <v>55</v>
      </c>
      <c r="C386" s="38" t="s">
        <v>210</v>
      </c>
      <c r="D386" s="39"/>
      <c r="E386" s="39"/>
      <c r="F386" s="39"/>
      <c r="G386" s="39"/>
      <c r="H386" s="39"/>
      <c r="I386" s="39"/>
      <c r="J386" s="39"/>
      <c r="K386" s="40">
        <v>6.5211661775517298</v>
      </c>
      <c r="L386" s="40">
        <v>17.789151376249599</v>
      </c>
      <c r="M386" s="40">
        <v>24.762993137632701</v>
      </c>
    </row>
    <row r="387" spans="1:13" x14ac:dyDescent="0.25">
      <c r="A387" s="41" t="s">
        <v>265</v>
      </c>
      <c r="B387" s="38" t="s">
        <v>59</v>
      </c>
      <c r="C387" s="38" t="s">
        <v>210</v>
      </c>
      <c r="D387" s="39"/>
      <c r="E387" s="39"/>
      <c r="F387" s="39"/>
      <c r="G387" s="40">
        <v>5.2177503042358298E-2</v>
      </c>
      <c r="H387" s="40">
        <v>5.3318120803437501E-2</v>
      </c>
      <c r="I387" s="40">
        <v>5.5678679267911702E-2</v>
      </c>
      <c r="J387" s="40">
        <v>62.707933271271699</v>
      </c>
      <c r="K387" s="40">
        <v>197.74398155732601</v>
      </c>
      <c r="L387" s="40">
        <v>365.90208169382998</v>
      </c>
      <c r="M387" s="40">
        <v>457.19489288173202</v>
      </c>
    </row>
    <row r="388" spans="1:13" x14ac:dyDescent="0.25">
      <c r="A388" s="41" t="s">
        <v>265</v>
      </c>
      <c r="B388" s="38" t="s">
        <v>60</v>
      </c>
      <c r="C388" s="38" t="s">
        <v>210</v>
      </c>
      <c r="D388" s="39"/>
      <c r="E388" s="39"/>
      <c r="F388" s="39"/>
      <c r="G388" s="39"/>
      <c r="H388" s="40">
        <v>7.20172051199999E-2</v>
      </c>
      <c r="I388" s="40">
        <v>6.5855175299169802E-2</v>
      </c>
      <c r="J388" s="40">
        <v>6.0772735998625399E-2</v>
      </c>
      <c r="K388" s="40">
        <v>5.6143784191058498E-2</v>
      </c>
      <c r="L388" s="40">
        <v>5.2849475976596103E-2</v>
      </c>
      <c r="M388" s="40">
        <v>895.56937799070204</v>
      </c>
    </row>
    <row r="389" spans="1:13" x14ac:dyDescent="0.25">
      <c r="A389" s="41" t="s">
        <v>265</v>
      </c>
      <c r="B389" s="38" t="s">
        <v>61</v>
      </c>
      <c r="C389" s="38" t="s">
        <v>210</v>
      </c>
      <c r="D389" s="39"/>
      <c r="E389" s="39"/>
      <c r="F389" s="39"/>
      <c r="G389" s="39"/>
      <c r="H389" s="40">
        <v>5.3376602512234098E-2</v>
      </c>
      <c r="I389" s="40">
        <v>4.9364548878612698E-2</v>
      </c>
      <c r="J389" s="40">
        <v>4.5971689155849899E-2</v>
      </c>
      <c r="K389" s="40">
        <v>4.2789694868328301E-2</v>
      </c>
      <c r="L389" s="40">
        <v>209.77806816290999</v>
      </c>
      <c r="M389" s="40">
        <v>274.28762439565401</v>
      </c>
    </row>
    <row r="390" spans="1:13" x14ac:dyDescent="0.25">
      <c r="A390" s="41" t="s">
        <v>265</v>
      </c>
      <c r="B390" s="38" t="s">
        <v>63</v>
      </c>
      <c r="C390" s="38" t="s">
        <v>210</v>
      </c>
      <c r="D390" s="40">
        <v>0.238248213525877</v>
      </c>
      <c r="E390" s="40">
        <v>0.22585427744888301</v>
      </c>
      <c r="F390" s="40">
        <v>2.60002982619657</v>
      </c>
      <c r="G390" s="40">
        <v>24.063516104752001</v>
      </c>
      <c r="H390" s="40">
        <v>75.254104252947698</v>
      </c>
      <c r="I390" s="40">
        <v>136.396905344934</v>
      </c>
      <c r="J390" s="40">
        <v>203.60511416997801</v>
      </c>
      <c r="K390" s="40">
        <v>795.83528361871799</v>
      </c>
      <c r="L390" s="40">
        <v>2385.81937354812</v>
      </c>
      <c r="M390" s="40">
        <v>3710.4872210661702</v>
      </c>
    </row>
    <row r="391" spans="1:13" x14ac:dyDescent="0.25">
      <c r="A391" s="41" t="s">
        <v>265</v>
      </c>
      <c r="B391" s="38" t="s">
        <v>76</v>
      </c>
      <c r="C391" s="38" t="s">
        <v>210</v>
      </c>
      <c r="D391" s="39"/>
      <c r="E391" s="39"/>
      <c r="F391" s="39"/>
      <c r="G391" s="40">
        <v>5.0736174007941497E-2</v>
      </c>
      <c r="H391" s="40">
        <v>4.6872097850688597E-2</v>
      </c>
      <c r="I391" s="40">
        <v>4.6726525115337501E-2</v>
      </c>
      <c r="J391" s="40">
        <v>4.7258341955649999E-2</v>
      </c>
      <c r="K391" s="40">
        <v>4.7211322184614102E-2</v>
      </c>
      <c r="L391" s="40">
        <v>4.7086610417086401E-2</v>
      </c>
      <c r="M391" s="40">
        <v>111.693279574614</v>
      </c>
    </row>
    <row r="392" spans="1:13" x14ac:dyDescent="0.25">
      <c r="A392" s="41" t="s">
        <v>265</v>
      </c>
      <c r="B392" s="38" t="s">
        <v>77</v>
      </c>
      <c r="C392" s="38" t="s">
        <v>210</v>
      </c>
      <c r="D392" s="39"/>
      <c r="E392" s="39"/>
      <c r="F392" s="39"/>
      <c r="G392" s="39"/>
      <c r="H392" s="39"/>
      <c r="I392" s="39"/>
      <c r="J392" s="39"/>
      <c r="K392" s="39"/>
      <c r="L392" s="40">
        <v>266.42794760019098</v>
      </c>
      <c r="M392" s="40">
        <v>395.50052312253501</v>
      </c>
    </row>
    <row r="393" spans="1:13" x14ac:dyDescent="0.25">
      <c r="A393" s="38" t="s">
        <v>266</v>
      </c>
      <c r="B393" s="38" t="s">
        <v>55</v>
      </c>
      <c r="C393" s="38" t="s">
        <v>210</v>
      </c>
      <c r="D393" s="39"/>
      <c r="E393" s="39"/>
      <c r="F393" s="39"/>
      <c r="G393" s="39"/>
      <c r="H393" s="39"/>
      <c r="I393" s="39"/>
      <c r="J393" s="39"/>
      <c r="K393" s="40">
        <v>6.5211661775517298</v>
      </c>
      <c r="L393" s="40">
        <v>17.789151376249599</v>
      </c>
      <c r="M393" s="40">
        <v>24.762993137632701</v>
      </c>
    </row>
    <row r="394" spans="1:13" x14ac:dyDescent="0.25">
      <c r="A394" s="41" t="s">
        <v>266</v>
      </c>
      <c r="B394" s="38" t="s">
        <v>59</v>
      </c>
      <c r="C394" s="38" t="s">
        <v>210</v>
      </c>
      <c r="D394" s="39"/>
      <c r="E394" s="39"/>
      <c r="F394" s="39"/>
      <c r="G394" s="40">
        <v>5.2177503042358298E-2</v>
      </c>
      <c r="H394" s="40">
        <v>5.3318120803437501E-2</v>
      </c>
      <c r="I394" s="40">
        <v>5.5678679267911702E-2</v>
      </c>
      <c r="J394" s="40">
        <v>62.707933271271699</v>
      </c>
      <c r="K394" s="40">
        <v>197.74398155732601</v>
      </c>
      <c r="L394" s="40">
        <v>365.90208169382998</v>
      </c>
      <c r="M394" s="40">
        <v>457.19489288173202</v>
      </c>
    </row>
    <row r="395" spans="1:13" x14ac:dyDescent="0.25">
      <c r="A395" s="41" t="s">
        <v>266</v>
      </c>
      <c r="B395" s="38" t="s">
        <v>60</v>
      </c>
      <c r="C395" s="38" t="s">
        <v>210</v>
      </c>
      <c r="D395" s="39"/>
      <c r="E395" s="39"/>
      <c r="F395" s="39"/>
      <c r="G395" s="39"/>
      <c r="H395" s="40">
        <v>7.20172051199999E-2</v>
      </c>
      <c r="I395" s="40">
        <v>6.5855175299169802E-2</v>
      </c>
      <c r="J395" s="40">
        <v>6.0772735998625399E-2</v>
      </c>
      <c r="K395" s="40">
        <v>5.6143784191058498E-2</v>
      </c>
      <c r="L395" s="40">
        <v>5.2849475976596103E-2</v>
      </c>
      <c r="M395" s="40">
        <v>902.79974648483596</v>
      </c>
    </row>
    <row r="396" spans="1:13" x14ac:dyDescent="0.25">
      <c r="A396" s="41" t="s">
        <v>266</v>
      </c>
      <c r="B396" s="38" t="s">
        <v>61</v>
      </c>
      <c r="C396" s="38" t="s">
        <v>210</v>
      </c>
      <c r="D396" s="39"/>
      <c r="E396" s="39"/>
      <c r="F396" s="39"/>
      <c r="G396" s="39"/>
      <c r="H396" s="40">
        <v>5.3376602512234098E-2</v>
      </c>
      <c r="I396" s="40">
        <v>4.9364548878612698E-2</v>
      </c>
      <c r="J396" s="40">
        <v>4.5971689155849899E-2</v>
      </c>
      <c r="K396" s="40">
        <v>4.2789694868328301E-2</v>
      </c>
      <c r="L396" s="40">
        <v>209.77806816291101</v>
      </c>
      <c r="M396" s="40">
        <v>274.28762439565497</v>
      </c>
    </row>
    <row r="397" spans="1:13" x14ac:dyDescent="0.25">
      <c r="A397" s="41" t="s">
        <v>266</v>
      </c>
      <c r="B397" s="38" t="s">
        <v>63</v>
      </c>
      <c r="C397" s="38" t="s">
        <v>210</v>
      </c>
      <c r="D397" s="40">
        <v>0.238248213525877</v>
      </c>
      <c r="E397" s="40">
        <v>0.22585427744888301</v>
      </c>
      <c r="F397" s="40">
        <v>2.60002982619657</v>
      </c>
      <c r="G397" s="40">
        <v>24.063516104752001</v>
      </c>
      <c r="H397" s="40">
        <v>75.254104252947698</v>
      </c>
      <c r="I397" s="40">
        <v>136.396905344934</v>
      </c>
      <c r="J397" s="40">
        <v>203.60511416997801</v>
      </c>
      <c r="K397" s="40">
        <v>796.81101344222702</v>
      </c>
      <c r="L397" s="40">
        <v>2386.7951033716299</v>
      </c>
      <c r="M397" s="40">
        <v>3711.1232129093301</v>
      </c>
    </row>
    <row r="398" spans="1:13" x14ac:dyDescent="0.25">
      <c r="A398" s="41" t="s">
        <v>266</v>
      </c>
      <c r="B398" s="38" t="s">
        <v>76</v>
      </c>
      <c r="C398" s="38" t="s">
        <v>210</v>
      </c>
      <c r="D398" s="39"/>
      <c r="E398" s="39"/>
      <c r="F398" s="39"/>
      <c r="G398" s="40">
        <v>5.0736174007941497E-2</v>
      </c>
      <c r="H398" s="40">
        <v>4.6872097850688597E-2</v>
      </c>
      <c r="I398" s="40">
        <v>4.6726525115337501E-2</v>
      </c>
      <c r="J398" s="40">
        <v>4.7258341955649999E-2</v>
      </c>
      <c r="K398" s="40">
        <v>4.7211322184614102E-2</v>
      </c>
      <c r="L398" s="40">
        <v>4.7086610417086401E-2</v>
      </c>
      <c r="M398" s="40">
        <v>74.4778458999794</v>
      </c>
    </row>
    <row r="399" spans="1:13" x14ac:dyDescent="0.25">
      <c r="A399" s="41" t="s">
        <v>266</v>
      </c>
      <c r="B399" s="38" t="s">
        <v>77</v>
      </c>
      <c r="C399" s="38" t="s">
        <v>210</v>
      </c>
      <c r="D399" s="39"/>
      <c r="E399" s="39"/>
      <c r="F399" s="39"/>
      <c r="G399" s="39"/>
      <c r="H399" s="39"/>
      <c r="I399" s="39"/>
      <c r="J399" s="39"/>
      <c r="K399" s="39"/>
      <c r="L399" s="40">
        <v>266.42794760019098</v>
      </c>
      <c r="M399" s="40">
        <v>446.00718310953903</v>
      </c>
    </row>
    <row r="400" spans="1:13" x14ac:dyDescent="0.25">
      <c r="A400" s="38" t="s">
        <v>267</v>
      </c>
      <c r="B400" s="38" t="s">
        <v>55</v>
      </c>
      <c r="C400" s="38" t="s">
        <v>210</v>
      </c>
      <c r="D400" s="39"/>
      <c r="E400" s="39"/>
      <c r="F400" s="39"/>
      <c r="G400" s="39"/>
      <c r="H400" s="39"/>
      <c r="I400" s="39"/>
      <c r="J400" s="39"/>
      <c r="K400" s="40">
        <v>6.5211661775517298</v>
      </c>
      <c r="L400" s="40">
        <v>17.789151376249499</v>
      </c>
      <c r="M400" s="40">
        <v>24.762993137632701</v>
      </c>
    </row>
    <row r="401" spans="1:13" x14ac:dyDescent="0.25">
      <c r="A401" s="41" t="s">
        <v>267</v>
      </c>
      <c r="B401" s="38" t="s">
        <v>59</v>
      </c>
      <c r="C401" s="38" t="s">
        <v>210</v>
      </c>
      <c r="D401" s="39"/>
      <c r="E401" s="39"/>
      <c r="F401" s="39"/>
      <c r="G401" s="40">
        <v>5.2177503042358298E-2</v>
      </c>
      <c r="H401" s="40">
        <v>5.3318120803437501E-2</v>
      </c>
      <c r="I401" s="40">
        <v>5.5678679267911702E-2</v>
      </c>
      <c r="J401" s="40">
        <v>62.707933271271699</v>
      </c>
      <c r="K401" s="40">
        <v>197.74398155732601</v>
      </c>
      <c r="L401" s="40">
        <v>365.90208169382998</v>
      </c>
      <c r="M401" s="40">
        <v>457.19489288173202</v>
      </c>
    </row>
    <row r="402" spans="1:13" x14ac:dyDescent="0.25">
      <c r="A402" s="41" t="s">
        <v>267</v>
      </c>
      <c r="B402" s="38" t="s">
        <v>60</v>
      </c>
      <c r="C402" s="38" t="s">
        <v>210</v>
      </c>
      <c r="D402" s="39"/>
      <c r="E402" s="39"/>
      <c r="F402" s="39"/>
      <c r="G402" s="39"/>
      <c r="H402" s="40">
        <v>7.20172051199999E-2</v>
      </c>
      <c r="I402" s="40">
        <v>6.5855175299169802E-2</v>
      </c>
      <c r="J402" s="40">
        <v>6.0772735998625399E-2</v>
      </c>
      <c r="K402" s="40">
        <v>5.6143784191058498E-2</v>
      </c>
      <c r="L402" s="40">
        <v>5.2849475976596103E-2</v>
      </c>
      <c r="M402" s="40">
        <v>913.46651533154704</v>
      </c>
    </row>
    <row r="403" spans="1:13" x14ac:dyDescent="0.25">
      <c r="A403" s="41" t="s">
        <v>267</v>
      </c>
      <c r="B403" s="38" t="s">
        <v>61</v>
      </c>
      <c r="C403" s="38" t="s">
        <v>210</v>
      </c>
      <c r="D403" s="39"/>
      <c r="E403" s="39"/>
      <c r="F403" s="39"/>
      <c r="G403" s="39"/>
      <c r="H403" s="40">
        <v>5.3376602512234098E-2</v>
      </c>
      <c r="I403" s="40">
        <v>4.9364548878612698E-2</v>
      </c>
      <c r="J403" s="40">
        <v>4.5971689155849899E-2</v>
      </c>
      <c r="K403" s="40">
        <v>4.2789694868328301E-2</v>
      </c>
      <c r="L403" s="40">
        <v>211.42245467571101</v>
      </c>
      <c r="M403" s="40">
        <v>275.93201090845503</v>
      </c>
    </row>
    <row r="404" spans="1:13" x14ac:dyDescent="0.25">
      <c r="A404" s="41" t="s">
        <v>267</v>
      </c>
      <c r="B404" s="38" t="s">
        <v>63</v>
      </c>
      <c r="C404" s="38" t="s">
        <v>210</v>
      </c>
      <c r="D404" s="40">
        <v>0.238248213525877</v>
      </c>
      <c r="E404" s="40">
        <v>0.22585427744888301</v>
      </c>
      <c r="F404" s="40">
        <v>2.60002982619657</v>
      </c>
      <c r="G404" s="40">
        <v>24.063516104752001</v>
      </c>
      <c r="H404" s="40">
        <v>75.254104252947698</v>
      </c>
      <c r="I404" s="40">
        <v>136.396905344934</v>
      </c>
      <c r="J404" s="40">
        <v>203.60511416997801</v>
      </c>
      <c r="K404" s="40">
        <v>796.81101344222805</v>
      </c>
      <c r="L404" s="40">
        <v>2386.7951033716299</v>
      </c>
      <c r="M404" s="40">
        <v>3711.1009567496999</v>
      </c>
    </row>
    <row r="405" spans="1:13" x14ac:dyDescent="0.25">
      <c r="A405" s="41" t="s">
        <v>267</v>
      </c>
      <c r="B405" s="38" t="s">
        <v>76</v>
      </c>
      <c r="C405" s="38" t="s">
        <v>210</v>
      </c>
      <c r="D405" s="39"/>
      <c r="E405" s="39"/>
      <c r="F405" s="39"/>
      <c r="G405" s="40">
        <v>5.0736174007941497E-2</v>
      </c>
      <c r="H405" s="40">
        <v>4.6872097850688597E-2</v>
      </c>
      <c r="I405" s="40">
        <v>4.6726525115337501E-2</v>
      </c>
      <c r="J405" s="40">
        <v>4.7258341955649999E-2</v>
      </c>
      <c r="K405" s="40">
        <v>4.7211322184614102E-2</v>
      </c>
      <c r="L405" s="40">
        <v>4.7086610417086401E-2</v>
      </c>
      <c r="M405" s="40">
        <v>10.384599015886799</v>
      </c>
    </row>
    <row r="406" spans="1:13" x14ac:dyDescent="0.25">
      <c r="A406" s="41" t="s">
        <v>267</v>
      </c>
      <c r="B406" s="38" t="s">
        <v>77</v>
      </c>
      <c r="C406" s="38" t="s">
        <v>210</v>
      </c>
      <c r="D406" s="39"/>
      <c r="E406" s="39"/>
      <c r="F406" s="39"/>
      <c r="G406" s="39"/>
      <c r="H406" s="39"/>
      <c r="I406" s="39"/>
      <c r="J406" s="39"/>
      <c r="K406" s="39"/>
      <c r="L406" s="40">
        <v>266.427947600192</v>
      </c>
      <c r="M406" s="40">
        <v>532.990875309378</v>
      </c>
    </row>
    <row r="407" spans="1:13" x14ac:dyDescent="0.25">
      <c r="A407" s="38" t="s">
        <v>268</v>
      </c>
      <c r="B407" s="38" t="s">
        <v>58</v>
      </c>
      <c r="C407" s="38" t="s">
        <v>210</v>
      </c>
      <c r="D407" s="39"/>
      <c r="E407" s="39"/>
      <c r="F407" s="39"/>
      <c r="G407" s="39"/>
      <c r="H407" s="39"/>
      <c r="I407" s="39"/>
      <c r="J407" s="39"/>
      <c r="K407" s="39"/>
      <c r="L407" s="40">
        <v>15.0290154635722</v>
      </c>
      <c r="M407" s="40">
        <v>28.994002652266801</v>
      </c>
    </row>
    <row r="408" spans="1:13" x14ac:dyDescent="0.25">
      <c r="A408" s="41" t="s">
        <v>268</v>
      </c>
      <c r="B408" s="38" t="s">
        <v>59</v>
      </c>
      <c r="C408" s="38" t="s">
        <v>210</v>
      </c>
      <c r="D408" s="39"/>
      <c r="E408" s="39"/>
      <c r="F408" s="39"/>
      <c r="G408" s="40">
        <v>5.2177503042358298E-2</v>
      </c>
      <c r="H408" s="40">
        <v>5.3318120803437501E-2</v>
      </c>
      <c r="I408" s="40">
        <v>5.5678679267911702E-2</v>
      </c>
      <c r="J408" s="40">
        <v>62.697504343494998</v>
      </c>
      <c r="K408" s="40">
        <v>197.73375711832901</v>
      </c>
      <c r="L408" s="40">
        <v>365.900236544856</v>
      </c>
      <c r="M408" s="40">
        <v>457.19489288173202</v>
      </c>
    </row>
    <row r="409" spans="1:13" x14ac:dyDescent="0.25">
      <c r="A409" s="41" t="s">
        <v>268</v>
      </c>
      <c r="B409" s="38" t="s">
        <v>60</v>
      </c>
      <c r="C409" s="38" t="s">
        <v>210</v>
      </c>
      <c r="D409" s="39"/>
      <c r="E409" s="39"/>
      <c r="F409" s="39"/>
      <c r="G409" s="39"/>
      <c r="H409" s="40">
        <v>7.20172051199999E-2</v>
      </c>
      <c r="I409" s="40">
        <v>6.5855175299169802E-2</v>
      </c>
      <c r="J409" s="40">
        <v>6.0772735998625399E-2</v>
      </c>
      <c r="K409" s="40">
        <v>5.6143784191058498E-2</v>
      </c>
      <c r="L409" s="40">
        <v>5.2849475976596103E-2</v>
      </c>
      <c r="M409" s="40">
        <v>176.949686078524</v>
      </c>
    </row>
    <row r="410" spans="1:13" x14ac:dyDescent="0.25">
      <c r="A410" s="41" t="s">
        <v>268</v>
      </c>
      <c r="B410" s="38" t="s">
        <v>61</v>
      </c>
      <c r="C410" s="38" t="s">
        <v>210</v>
      </c>
      <c r="D410" s="39"/>
      <c r="E410" s="39"/>
      <c r="F410" s="39"/>
      <c r="G410" s="39"/>
      <c r="H410" s="40">
        <v>5.3376602512234098E-2</v>
      </c>
      <c r="I410" s="40">
        <v>4.9364548878612698E-2</v>
      </c>
      <c r="J410" s="40">
        <v>4.5971689155849899E-2</v>
      </c>
      <c r="K410" s="40">
        <v>4.2789694868328301E-2</v>
      </c>
      <c r="L410" s="40">
        <v>194.43491743089299</v>
      </c>
      <c r="M410" s="40">
        <v>1236.2892890687001</v>
      </c>
    </row>
    <row r="411" spans="1:13" x14ac:dyDescent="0.25">
      <c r="A411" s="41" t="s">
        <v>268</v>
      </c>
      <c r="B411" s="38" t="s">
        <v>63</v>
      </c>
      <c r="C411" s="38" t="s">
        <v>210</v>
      </c>
      <c r="D411" s="40">
        <v>0.238248213525877</v>
      </c>
      <c r="E411" s="40">
        <v>0.22585427744888301</v>
      </c>
      <c r="F411" s="40">
        <v>2.60002982619657</v>
      </c>
      <c r="G411" s="40">
        <v>24.063516104752001</v>
      </c>
      <c r="H411" s="40">
        <v>75.254104252947698</v>
      </c>
      <c r="I411" s="40">
        <v>136.396905344934</v>
      </c>
      <c r="J411" s="40">
        <v>203.281658969533</v>
      </c>
      <c r="K411" s="40">
        <v>868.16983353165097</v>
      </c>
      <c r="L411" s="40">
        <v>2458.15392346106</v>
      </c>
      <c r="M411" s="40">
        <v>3750.57781838541</v>
      </c>
    </row>
    <row r="412" spans="1:13" x14ac:dyDescent="0.25">
      <c r="A412" s="41" t="s">
        <v>268</v>
      </c>
      <c r="B412" s="38" t="s">
        <v>76</v>
      </c>
      <c r="C412" s="38" t="s">
        <v>210</v>
      </c>
      <c r="D412" s="39"/>
      <c r="E412" s="39"/>
      <c r="F412" s="39"/>
      <c r="G412" s="40">
        <v>5.0736174007941497E-2</v>
      </c>
      <c r="H412" s="40">
        <v>4.6872097850688597E-2</v>
      </c>
      <c r="I412" s="40">
        <v>4.6726525115337501E-2</v>
      </c>
      <c r="J412" s="40">
        <v>4.7258341955649999E-2</v>
      </c>
      <c r="K412" s="40">
        <v>4.7211322184614102E-2</v>
      </c>
      <c r="L412" s="40">
        <v>4.7086610417086401E-2</v>
      </c>
      <c r="M412" s="40">
        <v>4.6978550710521302E-2</v>
      </c>
    </row>
    <row r="413" spans="1:13" x14ac:dyDescent="0.25">
      <c r="A413" s="41" t="s">
        <v>268</v>
      </c>
      <c r="B413" s="38" t="s">
        <v>77</v>
      </c>
      <c r="C413" s="38" t="s">
        <v>210</v>
      </c>
      <c r="D413" s="39"/>
      <c r="E413" s="39"/>
      <c r="F413" s="39"/>
      <c r="G413" s="39"/>
      <c r="H413" s="39"/>
      <c r="I413" s="39"/>
      <c r="J413" s="39"/>
      <c r="K413" s="39"/>
      <c r="L413" s="40">
        <v>266.42794760019098</v>
      </c>
      <c r="M413" s="40">
        <v>547.02050308354603</v>
      </c>
    </row>
    <row r="414" spans="1:13" x14ac:dyDescent="0.25">
      <c r="A414" s="38" t="s">
        <v>269</v>
      </c>
      <c r="B414" s="38" t="s">
        <v>58</v>
      </c>
      <c r="C414" s="38" t="s">
        <v>210</v>
      </c>
      <c r="D414" s="39"/>
      <c r="E414" s="39"/>
      <c r="F414" s="39"/>
      <c r="G414" s="39"/>
      <c r="H414" s="39"/>
      <c r="I414" s="39"/>
      <c r="J414" s="39"/>
      <c r="K414" s="39"/>
      <c r="L414" s="40">
        <v>15.0290154635722</v>
      </c>
      <c r="M414" s="40">
        <v>28.994002652266701</v>
      </c>
    </row>
    <row r="415" spans="1:13" x14ac:dyDescent="0.25">
      <c r="A415" s="41" t="s">
        <v>269</v>
      </c>
      <c r="B415" s="38" t="s">
        <v>59</v>
      </c>
      <c r="C415" s="38" t="s">
        <v>210</v>
      </c>
      <c r="D415" s="39"/>
      <c r="E415" s="39"/>
      <c r="F415" s="39"/>
      <c r="G415" s="40">
        <v>5.2177503042358298E-2</v>
      </c>
      <c r="H415" s="40">
        <v>5.3318120803437501E-2</v>
      </c>
      <c r="I415" s="40">
        <v>5.5678679267911702E-2</v>
      </c>
      <c r="J415" s="40">
        <v>62.697504343495098</v>
      </c>
      <c r="K415" s="40">
        <v>197.73375711832901</v>
      </c>
      <c r="L415" s="40">
        <v>365.900236544856</v>
      </c>
      <c r="M415" s="40">
        <v>457.19489288173202</v>
      </c>
    </row>
    <row r="416" spans="1:13" x14ac:dyDescent="0.25">
      <c r="A416" s="41" t="s">
        <v>269</v>
      </c>
      <c r="B416" s="38" t="s">
        <v>60</v>
      </c>
      <c r="C416" s="38" t="s">
        <v>210</v>
      </c>
      <c r="D416" s="39"/>
      <c r="E416" s="39"/>
      <c r="F416" s="39"/>
      <c r="G416" s="39"/>
      <c r="H416" s="40">
        <v>7.20172051199999E-2</v>
      </c>
      <c r="I416" s="40">
        <v>6.5855175299169802E-2</v>
      </c>
      <c r="J416" s="40">
        <v>6.0772735998625399E-2</v>
      </c>
      <c r="K416" s="40">
        <v>5.6143784191058498E-2</v>
      </c>
      <c r="L416" s="40">
        <v>5.2849475976596103E-2</v>
      </c>
      <c r="M416" s="40">
        <v>176.949686078523</v>
      </c>
    </row>
    <row r="417" spans="1:13" x14ac:dyDescent="0.25">
      <c r="A417" s="41" t="s">
        <v>269</v>
      </c>
      <c r="B417" s="38" t="s">
        <v>61</v>
      </c>
      <c r="C417" s="38" t="s">
        <v>210</v>
      </c>
      <c r="D417" s="39"/>
      <c r="E417" s="39"/>
      <c r="F417" s="39"/>
      <c r="G417" s="39"/>
      <c r="H417" s="40">
        <v>5.3376602512234098E-2</v>
      </c>
      <c r="I417" s="40">
        <v>4.9364548878612698E-2</v>
      </c>
      <c r="J417" s="40">
        <v>4.5971689155849899E-2</v>
      </c>
      <c r="K417" s="40">
        <v>4.2789694868328301E-2</v>
      </c>
      <c r="L417" s="40">
        <v>194.434917363914</v>
      </c>
      <c r="M417" s="40">
        <v>1236.2892890687001</v>
      </c>
    </row>
    <row r="418" spans="1:13" x14ac:dyDescent="0.25">
      <c r="A418" s="41" t="s">
        <v>269</v>
      </c>
      <c r="B418" s="38" t="s">
        <v>63</v>
      </c>
      <c r="C418" s="38" t="s">
        <v>210</v>
      </c>
      <c r="D418" s="40">
        <v>0.238248213525877</v>
      </c>
      <c r="E418" s="40">
        <v>0.22585427744888301</v>
      </c>
      <c r="F418" s="40">
        <v>2.60002982619657</v>
      </c>
      <c r="G418" s="40">
        <v>24.063516104752001</v>
      </c>
      <c r="H418" s="40">
        <v>75.254104252947698</v>
      </c>
      <c r="I418" s="40">
        <v>136.396905344934</v>
      </c>
      <c r="J418" s="40">
        <v>203.281658969533</v>
      </c>
      <c r="K418" s="40">
        <v>868.16983353945704</v>
      </c>
      <c r="L418" s="40">
        <v>2458.1539234688598</v>
      </c>
      <c r="M418" s="40">
        <v>3750.5778183903199</v>
      </c>
    </row>
    <row r="419" spans="1:13" x14ac:dyDescent="0.25">
      <c r="A419" s="41" t="s">
        <v>269</v>
      </c>
      <c r="B419" s="38" t="s">
        <v>76</v>
      </c>
      <c r="C419" s="38" t="s">
        <v>210</v>
      </c>
      <c r="D419" s="39"/>
      <c r="E419" s="39"/>
      <c r="F419" s="39"/>
      <c r="G419" s="40">
        <v>5.0736174007941497E-2</v>
      </c>
      <c r="H419" s="40">
        <v>4.6872097850688597E-2</v>
      </c>
      <c r="I419" s="40">
        <v>4.6726525115337501E-2</v>
      </c>
      <c r="J419" s="40">
        <v>4.7258341955649999E-2</v>
      </c>
      <c r="K419" s="40">
        <v>4.7211322184614102E-2</v>
      </c>
      <c r="L419" s="40">
        <v>4.7086610417086401E-2</v>
      </c>
      <c r="M419" s="40">
        <v>4.6978550710521302E-2</v>
      </c>
    </row>
    <row r="420" spans="1:13" x14ac:dyDescent="0.25">
      <c r="A420" s="41" t="s">
        <v>269</v>
      </c>
      <c r="B420" s="38" t="s">
        <v>77</v>
      </c>
      <c r="C420" s="38" t="s">
        <v>210</v>
      </c>
      <c r="D420" s="39"/>
      <c r="E420" s="39"/>
      <c r="F420" s="39"/>
      <c r="G420" s="39"/>
      <c r="H420" s="39"/>
      <c r="I420" s="39"/>
      <c r="J420" s="39"/>
      <c r="K420" s="39"/>
      <c r="L420" s="40">
        <v>266.42794760019098</v>
      </c>
      <c r="M420" s="40">
        <v>547.02050308354603</v>
      </c>
    </row>
    <row r="421" spans="1:13" x14ac:dyDescent="0.25">
      <c r="A421" s="38" t="s">
        <v>270</v>
      </c>
      <c r="B421" s="38" t="s">
        <v>58</v>
      </c>
      <c r="C421" s="38" t="s">
        <v>210</v>
      </c>
      <c r="D421" s="39"/>
      <c r="E421" s="39"/>
      <c r="F421" s="39"/>
      <c r="G421" s="39"/>
      <c r="H421" s="39"/>
      <c r="I421" s="39"/>
      <c r="J421" s="39"/>
      <c r="K421" s="39"/>
      <c r="L421" s="40">
        <v>15.0290154635722</v>
      </c>
      <c r="M421" s="40">
        <v>28.994002652266701</v>
      </c>
    </row>
    <row r="422" spans="1:13" x14ac:dyDescent="0.25">
      <c r="A422" s="41" t="s">
        <v>270</v>
      </c>
      <c r="B422" s="38" t="s">
        <v>59</v>
      </c>
      <c r="C422" s="38" t="s">
        <v>210</v>
      </c>
      <c r="D422" s="39"/>
      <c r="E422" s="39"/>
      <c r="F422" s="39"/>
      <c r="G422" s="40">
        <v>5.2177503042358298E-2</v>
      </c>
      <c r="H422" s="40">
        <v>5.3318120803437501E-2</v>
      </c>
      <c r="I422" s="40">
        <v>5.5678679267911702E-2</v>
      </c>
      <c r="J422" s="40">
        <v>62.697504343495197</v>
      </c>
      <c r="K422" s="40">
        <v>197.73375711832901</v>
      </c>
      <c r="L422" s="40">
        <v>365.900236544856</v>
      </c>
      <c r="M422" s="40">
        <v>457.19489288173202</v>
      </c>
    </row>
    <row r="423" spans="1:13" x14ac:dyDescent="0.25">
      <c r="A423" s="41" t="s">
        <v>270</v>
      </c>
      <c r="B423" s="38" t="s">
        <v>60</v>
      </c>
      <c r="C423" s="38" t="s">
        <v>210</v>
      </c>
      <c r="D423" s="39"/>
      <c r="E423" s="39"/>
      <c r="F423" s="39"/>
      <c r="G423" s="39"/>
      <c r="H423" s="40">
        <v>7.20172051199999E-2</v>
      </c>
      <c r="I423" s="40">
        <v>6.5855175299169802E-2</v>
      </c>
      <c r="J423" s="40">
        <v>6.0772735998625399E-2</v>
      </c>
      <c r="K423" s="40">
        <v>5.6143784191058498E-2</v>
      </c>
      <c r="L423" s="40">
        <v>5.2849475976596103E-2</v>
      </c>
      <c r="M423" s="40">
        <v>176.94968607852201</v>
      </c>
    </row>
    <row r="424" spans="1:13" x14ac:dyDescent="0.25">
      <c r="A424" s="41" t="s">
        <v>270</v>
      </c>
      <c r="B424" s="38" t="s">
        <v>61</v>
      </c>
      <c r="C424" s="38" t="s">
        <v>210</v>
      </c>
      <c r="D424" s="39"/>
      <c r="E424" s="39"/>
      <c r="F424" s="39"/>
      <c r="G424" s="39"/>
      <c r="H424" s="40">
        <v>5.3376602512234098E-2</v>
      </c>
      <c r="I424" s="40">
        <v>4.9364548878612698E-2</v>
      </c>
      <c r="J424" s="40">
        <v>4.5971689155849899E-2</v>
      </c>
      <c r="K424" s="40">
        <v>4.2789694868328301E-2</v>
      </c>
      <c r="L424" s="40">
        <v>194.43491741339</v>
      </c>
      <c r="M424" s="40">
        <v>1236.2892890687001</v>
      </c>
    </row>
    <row r="425" spans="1:13" x14ac:dyDescent="0.25">
      <c r="A425" s="41" t="s">
        <v>270</v>
      </c>
      <c r="B425" s="38" t="s">
        <v>63</v>
      </c>
      <c r="C425" s="38" t="s">
        <v>210</v>
      </c>
      <c r="D425" s="40">
        <v>0.238248213525877</v>
      </c>
      <c r="E425" s="40">
        <v>0.22585427744888301</v>
      </c>
      <c r="F425" s="40">
        <v>2.60002982619657</v>
      </c>
      <c r="G425" s="40">
        <v>24.063516104752001</v>
      </c>
      <c r="H425" s="40">
        <v>75.254104252947698</v>
      </c>
      <c r="I425" s="40">
        <v>136.396905344934</v>
      </c>
      <c r="J425" s="40">
        <v>203.281658969533</v>
      </c>
      <c r="K425" s="40">
        <v>868.16983351401802</v>
      </c>
      <c r="L425" s="40">
        <v>2458.1539234434199</v>
      </c>
      <c r="M425" s="40">
        <v>3750.57781837432</v>
      </c>
    </row>
    <row r="426" spans="1:13" x14ac:dyDescent="0.25">
      <c r="A426" s="41" t="s">
        <v>270</v>
      </c>
      <c r="B426" s="38" t="s">
        <v>76</v>
      </c>
      <c r="C426" s="38" t="s">
        <v>210</v>
      </c>
      <c r="D426" s="39"/>
      <c r="E426" s="39"/>
      <c r="F426" s="39"/>
      <c r="G426" s="40">
        <v>5.0736174007941497E-2</v>
      </c>
      <c r="H426" s="40">
        <v>4.6872097850688597E-2</v>
      </c>
      <c r="I426" s="40">
        <v>4.6726525115337501E-2</v>
      </c>
      <c r="J426" s="40">
        <v>4.7258341955649999E-2</v>
      </c>
      <c r="K426" s="40">
        <v>4.7211322184614102E-2</v>
      </c>
      <c r="L426" s="40">
        <v>4.7086610417086401E-2</v>
      </c>
      <c r="M426" s="40">
        <v>4.6978550710521302E-2</v>
      </c>
    </row>
    <row r="427" spans="1:13" x14ac:dyDescent="0.25">
      <c r="A427" s="41" t="s">
        <v>270</v>
      </c>
      <c r="B427" s="38" t="s">
        <v>77</v>
      </c>
      <c r="C427" s="38" t="s">
        <v>210</v>
      </c>
      <c r="D427" s="39"/>
      <c r="E427" s="39"/>
      <c r="F427" s="39"/>
      <c r="G427" s="39"/>
      <c r="H427" s="39"/>
      <c r="I427" s="39"/>
      <c r="J427" s="39"/>
      <c r="K427" s="39"/>
      <c r="L427" s="40">
        <v>266.42794760019098</v>
      </c>
      <c r="M427" s="40">
        <v>547.02050308354603</v>
      </c>
    </row>
    <row r="428" spans="1:13" x14ac:dyDescent="0.25">
      <c r="A428" s="38" t="s">
        <v>207</v>
      </c>
      <c r="B428" s="38" t="s">
        <v>60</v>
      </c>
      <c r="C428" s="38" t="s">
        <v>210</v>
      </c>
      <c r="D428" s="39"/>
      <c r="E428" s="39"/>
      <c r="F428" s="39"/>
      <c r="G428" s="39"/>
      <c r="H428" s="40">
        <v>5.9991272597912502E-2</v>
      </c>
      <c r="I428" s="40">
        <v>5.8814973135208497E-2</v>
      </c>
      <c r="J428" s="40">
        <v>5.7134545331345397E-2</v>
      </c>
      <c r="K428" s="40">
        <v>4.9445928041719302E-2</v>
      </c>
      <c r="L428" s="40">
        <v>4.6181464346467201E-2</v>
      </c>
      <c r="M428" s="40">
        <v>4.5275945437712899E-2</v>
      </c>
    </row>
    <row r="429" spans="1:13" x14ac:dyDescent="0.25">
      <c r="A429" s="41" t="s">
        <v>207</v>
      </c>
      <c r="B429" s="38" t="s">
        <v>63</v>
      </c>
      <c r="C429" s="38" t="s">
        <v>210</v>
      </c>
      <c r="D429" s="40">
        <v>0.238248213525877</v>
      </c>
      <c r="E429" s="40">
        <v>0.22585427744888301</v>
      </c>
      <c r="F429" s="40">
        <v>2.60002982619657</v>
      </c>
      <c r="G429" s="40">
        <v>24.063516104752001</v>
      </c>
      <c r="H429" s="40">
        <v>77.710104488574899</v>
      </c>
      <c r="I429" s="40">
        <v>139.099149219303</v>
      </c>
      <c r="J429" s="40">
        <v>207.55279915710801</v>
      </c>
      <c r="K429" s="40">
        <v>280.362142368219</v>
      </c>
      <c r="L429" s="40">
        <v>354.23973817303602</v>
      </c>
      <c r="M429" s="40">
        <v>433.93095891004401</v>
      </c>
    </row>
    <row r="430" spans="1:13" x14ac:dyDescent="0.25">
      <c r="A430" s="41" t="s">
        <v>207</v>
      </c>
      <c r="B430" s="38" t="s">
        <v>76</v>
      </c>
      <c r="C430" s="38" t="s">
        <v>210</v>
      </c>
      <c r="D430" s="39"/>
      <c r="E430" s="39"/>
      <c r="F430" s="39"/>
      <c r="G430" s="40">
        <v>5.1444876990824298E-2</v>
      </c>
      <c r="H430" s="40">
        <v>5.1737929859048702E-2</v>
      </c>
      <c r="I430" s="40">
        <v>5.3129338118969402E-2</v>
      </c>
      <c r="J430" s="40">
        <v>5.4717283518785499E-2</v>
      </c>
      <c r="K430" s="40">
        <v>5.6057695795430698E-2</v>
      </c>
      <c r="L430" s="40">
        <v>5.7225268289401499E-2</v>
      </c>
      <c r="M430" s="40">
        <v>5.83336525465643E-2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C2571-8318-4E3B-A712-359AA1C0F5E0}">
  <dimension ref="A1:I432"/>
  <sheetViews>
    <sheetView workbookViewId="0">
      <selection activeCell="J14" sqref="J14"/>
    </sheetView>
  </sheetViews>
  <sheetFormatPr defaultColWidth="9.28515625" defaultRowHeight="15" x14ac:dyDescent="0.25"/>
  <cols>
    <col min="1" max="2" width="9.28515625" style="7"/>
    <col min="3" max="3" width="19.85546875" style="7" bestFit="1" customWidth="1"/>
    <col min="4" max="16384" width="9.28515625" style="7"/>
  </cols>
  <sheetData>
    <row r="1" spans="1:9" x14ac:dyDescent="0.25">
      <c r="A1" s="1" t="s">
        <v>0</v>
      </c>
      <c r="B1" s="7" t="s">
        <v>51</v>
      </c>
      <c r="C1" s="7" t="s">
        <v>51</v>
      </c>
      <c r="D1" s="1" t="s">
        <v>43</v>
      </c>
      <c r="I1" s="7" t="s">
        <v>162</v>
      </c>
    </row>
    <row r="2" spans="1:9" x14ac:dyDescent="0.25">
      <c r="A2" s="1" t="s">
        <v>53</v>
      </c>
      <c r="B2" s="1" t="s">
        <v>152</v>
      </c>
      <c r="C2" s="1" t="s">
        <v>1</v>
      </c>
      <c r="D2" s="3">
        <v>2040</v>
      </c>
      <c r="E2" s="3">
        <v>2045</v>
      </c>
      <c r="F2" s="3">
        <v>2050</v>
      </c>
    </row>
    <row r="3" spans="1:9" x14ac:dyDescent="0.25">
      <c r="A3" s="2" t="s">
        <v>89</v>
      </c>
      <c r="B3" s="2" t="s">
        <v>153</v>
      </c>
      <c r="C3" s="2" t="s">
        <v>2</v>
      </c>
      <c r="D3" s="4">
        <v>698.76136770487801</v>
      </c>
      <c r="E3" s="4">
        <v>95766.919890446705</v>
      </c>
      <c r="F3" s="4">
        <v>95790.709957248197</v>
      </c>
    </row>
    <row r="4" spans="1:9" x14ac:dyDescent="0.25">
      <c r="A4" s="8" t="s">
        <v>89</v>
      </c>
      <c r="B4" s="8" t="s">
        <v>153</v>
      </c>
      <c r="C4" s="2" t="s">
        <v>3</v>
      </c>
      <c r="D4" s="5"/>
      <c r="E4" s="4">
        <v>38.7693688025931</v>
      </c>
      <c r="F4" s="4">
        <v>224.424057496958</v>
      </c>
    </row>
    <row r="5" spans="1:9" x14ac:dyDescent="0.25">
      <c r="A5" s="8" t="s">
        <v>89</v>
      </c>
      <c r="B5" s="8" t="s">
        <v>153</v>
      </c>
      <c r="C5" s="2" t="s">
        <v>4</v>
      </c>
      <c r="D5" s="4">
        <v>324.07424164376698</v>
      </c>
      <c r="E5" s="4">
        <v>95764.173590794395</v>
      </c>
      <c r="F5" s="4">
        <v>95807.967878557902</v>
      </c>
    </row>
    <row r="6" spans="1:9" x14ac:dyDescent="0.25">
      <c r="A6" s="8" t="s">
        <v>89</v>
      </c>
      <c r="B6" s="8" t="s">
        <v>153</v>
      </c>
      <c r="C6" s="2" t="s">
        <v>6</v>
      </c>
      <c r="D6" s="5"/>
      <c r="E6" s="4">
        <v>62.2064342611718</v>
      </c>
      <c r="F6" s="4">
        <v>1076.0313944761101</v>
      </c>
    </row>
    <row r="7" spans="1:9" x14ac:dyDescent="0.25">
      <c r="A7" s="8" t="s">
        <v>89</v>
      </c>
      <c r="B7" s="8" t="s">
        <v>153</v>
      </c>
      <c r="C7" s="2" t="s">
        <v>7</v>
      </c>
      <c r="D7" s="5"/>
      <c r="E7" s="5"/>
      <c r="F7" s="4">
        <v>14.448649221606701</v>
      </c>
    </row>
    <row r="8" spans="1:9" x14ac:dyDescent="0.25">
      <c r="A8" s="8" t="s">
        <v>89</v>
      </c>
      <c r="B8" s="8" t="s">
        <v>153</v>
      </c>
      <c r="C8" s="2" t="s">
        <v>8</v>
      </c>
      <c r="D8" s="5"/>
      <c r="E8" s="4">
        <v>61.401116135757199</v>
      </c>
      <c r="F8" s="4">
        <v>1044.41560093249</v>
      </c>
    </row>
    <row r="9" spans="1:9" x14ac:dyDescent="0.25">
      <c r="A9" s="8" t="s">
        <v>89</v>
      </c>
      <c r="B9" s="8" t="s">
        <v>153</v>
      </c>
      <c r="C9" s="2" t="s">
        <v>9</v>
      </c>
      <c r="D9" s="4">
        <v>12.260031888537799</v>
      </c>
      <c r="E9" s="4">
        <v>104.782902647889</v>
      </c>
      <c r="F9" s="4">
        <v>1029.39763476082</v>
      </c>
    </row>
    <row r="10" spans="1:9" x14ac:dyDescent="0.25">
      <c r="A10" s="8" t="s">
        <v>89</v>
      </c>
      <c r="B10" s="8" t="s">
        <v>153</v>
      </c>
      <c r="C10" s="2" t="s">
        <v>10</v>
      </c>
      <c r="D10" s="5"/>
      <c r="E10" s="4">
        <v>1.275905559778</v>
      </c>
      <c r="F10" s="4">
        <v>1183.1937198524199</v>
      </c>
    </row>
    <row r="11" spans="1:9" x14ac:dyDescent="0.25">
      <c r="A11" s="8" t="s">
        <v>89</v>
      </c>
      <c r="B11" s="8" t="s">
        <v>153</v>
      </c>
      <c r="C11" s="2" t="s">
        <v>11</v>
      </c>
      <c r="D11" s="5"/>
      <c r="E11" s="5"/>
      <c r="F11" s="4">
        <v>1175.4486251982401</v>
      </c>
    </row>
    <row r="12" spans="1:9" x14ac:dyDescent="0.25">
      <c r="A12" s="8" t="s">
        <v>89</v>
      </c>
      <c r="B12" s="8" t="s">
        <v>153</v>
      </c>
      <c r="C12" s="2" t="s">
        <v>12</v>
      </c>
      <c r="D12" s="5"/>
      <c r="E12" s="4">
        <v>41.303133687525502</v>
      </c>
      <c r="F12" s="4">
        <v>1086.96072243712</v>
      </c>
    </row>
    <row r="13" spans="1:9" x14ac:dyDescent="0.25">
      <c r="A13" s="8" t="s">
        <v>89</v>
      </c>
      <c r="B13" s="8" t="s">
        <v>153</v>
      </c>
      <c r="C13" s="2" t="s">
        <v>13</v>
      </c>
      <c r="D13" s="5"/>
      <c r="E13" s="4">
        <v>62.206434099117899</v>
      </c>
      <c r="F13" s="4">
        <v>1076.0313945128801</v>
      </c>
    </row>
    <row r="14" spans="1:9" x14ac:dyDescent="0.25">
      <c r="A14" s="8" t="s">
        <v>89</v>
      </c>
      <c r="B14" s="8" t="s">
        <v>153</v>
      </c>
      <c r="C14" s="2" t="s">
        <v>14</v>
      </c>
      <c r="D14" s="5"/>
      <c r="E14" s="4">
        <v>62.206434181645598</v>
      </c>
      <c r="F14" s="4">
        <v>1076.0313944695899</v>
      </c>
    </row>
    <row r="15" spans="1:9" x14ac:dyDescent="0.25">
      <c r="A15" s="8" t="s">
        <v>89</v>
      </c>
      <c r="B15" s="8" t="s">
        <v>153</v>
      </c>
      <c r="C15" s="2" t="s">
        <v>15</v>
      </c>
      <c r="D15" s="5"/>
      <c r="E15" s="4">
        <v>62.2064342319009</v>
      </c>
      <c r="F15" s="4">
        <v>1076.03139447229</v>
      </c>
    </row>
    <row r="16" spans="1:9" x14ac:dyDescent="0.25">
      <c r="A16" s="8" t="s">
        <v>89</v>
      </c>
      <c r="B16" s="8" t="s">
        <v>153</v>
      </c>
      <c r="C16" s="2" t="s">
        <v>16</v>
      </c>
      <c r="D16" s="5"/>
      <c r="E16" s="4">
        <v>3.77512292835904</v>
      </c>
      <c r="F16" s="4">
        <v>1179.0059827825501</v>
      </c>
    </row>
    <row r="17" spans="1:6" x14ac:dyDescent="0.25">
      <c r="A17" s="8" t="s">
        <v>89</v>
      </c>
      <c r="B17" s="8" t="s">
        <v>153</v>
      </c>
      <c r="C17" s="2" t="s">
        <v>17</v>
      </c>
      <c r="D17" s="5"/>
      <c r="E17" s="4">
        <v>3.7751229757409699</v>
      </c>
      <c r="F17" s="4">
        <v>1179.0059827093601</v>
      </c>
    </row>
    <row r="18" spans="1:6" x14ac:dyDescent="0.25">
      <c r="A18" s="8" t="s">
        <v>89</v>
      </c>
      <c r="B18" s="8" t="s">
        <v>153</v>
      </c>
      <c r="C18" s="2" t="s">
        <v>18</v>
      </c>
      <c r="D18" s="5"/>
      <c r="E18" s="4">
        <v>3.7751229340082801</v>
      </c>
      <c r="F18" s="4">
        <v>1179.00598271067</v>
      </c>
    </row>
    <row r="19" spans="1:6" x14ac:dyDescent="0.25">
      <c r="A19" s="8" t="s">
        <v>89</v>
      </c>
      <c r="B19" s="8" t="s">
        <v>153</v>
      </c>
      <c r="C19" s="2" t="s">
        <v>19</v>
      </c>
      <c r="D19" s="5"/>
      <c r="E19" s="5"/>
      <c r="F19" s="4">
        <v>1175.30107820015</v>
      </c>
    </row>
    <row r="20" spans="1:6" x14ac:dyDescent="0.25">
      <c r="A20" s="8" t="s">
        <v>89</v>
      </c>
      <c r="B20" s="8" t="s">
        <v>153</v>
      </c>
      <c r="C20" s="2" t="s">
        <v>20</v>
      </c>
      <c r="D20" s="5"/>
      <c r="E20" s="5"/>
      <c r="F20" s="4">
        <v>1175.3010781333901</v>
      </c>
    </row>
    <row r="21" spans="1:6" x14ac:dyDescent="0.25">
      <c r="A21" s="8" t="s">
        <v>89</v>
      </c>
      <c r="B21" s="8" t="s">
        <v>153</v>
      </c>
      <c r="C21" s="2" t="s">
        <v>21</v>
      </c>
      <c r="D21" s="5"/>
      <c r="E21" s="5"/>
      <c r="F21" s="4">
        <v>1175.30107812663</v>
      </c>
    </row>
    <row r="22" spans="1:6" x14ac:dyDescent="0.25">
      <c r="A22" s="8" t="s">
        <v>89</v>
      </c>
      <c r="B22" s="8" t="s">
        <v>153</v>
      </c>
      <c r="C22" s="2" t="s">
        <v>22</v>
      </c>
      <c r="D22" s="5"/>
      <c r="E22" s="4">
        <v>39.993486053359398</v>
      </c>
      <c r="F22" s="4">
        <v>1088.65477716807</v>
      </c>
    </row>
    <row r="23" spans="1:6" x14ac:dyDescent="0.25">
      <c r="A23" s="8" t="s">
        <v>89</v>
      </c>
      <c r="B23" s="8" t="s">
        <v>153</v>
      </c>
      <c r="C23" s="2" t="s">
        <v>23</v>
      </c>
      <c r="D23" s="5"/>
      <c r="E23" s="4">
        <v>39.993486045547797</v>
      </c>
      <c r="F23" s="4">
        <v>1088.6547771662699</v>
      </c>
    </row>
    <row r="24" spans="1:6" x14ac:dyDescent="0.25">
      <c r="A24" s="8" t="s">
        <v>89</v>
      </c>
      <c r="B24" s="8" t="s">
        <v>153</v>
      </c>
      <c r="C24" s="2" t="s">
        <v>24</v>
      </c>
      <c r="D24" s="5"/>
      <c r="E24" s="4">
        <v>39.993486063883303</v>
      </c>
      <c r="F24" s="4">
        <v>1088.6547771828</v>
      </c>
    </row>
    <row r="25" spans="1:6" x14ac:dyDescent="0.25">
      <c r="A25" s="8" t="s">
        <v>89</v>
      </c>
      <c r="B25" s="8" t="s">
        <v>153</v>
      </c>
      <c r="C25" s="2" t="s">
        <v>25</v>
      </c>
      <c r="D25" s="5"/>
      <c r="E25" s="4">
        <v>62.206434185450298</v>
      </c>
      <c r="F25" s="4">
        <v>1076.0313944693</v>
      </c>
    </row>
    <row r="26" spans="1:6" x14ac:dyDescent="0.25">
      <c r="A26" s="8" t="s">
        <v>89</v>
      </c>
      <c r="B26" s="8" t="s">
        <v>153</v>
      </c>
      <c r="C26" s="2" t="s">
        <v>26</v>
      </c>
      <c r="D26" s="5"/>
      <c r="E26" s="4">
        <v>61.401116139465103</v>
      </c>
      <c r="F26" s="4">
        <v>1044.4156009319099</v>
      </c>
    </row>
    <row r="27" spans="1:6" x14ac:dyDescent="0.25">
      <c r="A27" s="8" t="s">
        <v>89</v>
      </c>
      <c r="B27" s="8" t="s">
        <v>153</v>
      </c>
      <c r="C27" s="2" t="s">
        <v>27</v>
      </c>
      <c r="D27" s="4">
        <v>12.260031888585701</v>
      </c>
      <c r="E27" s="4">
        <v>104.78290264788799</v>
      </c>
      <c r="F27" s="4">
        <v>1029.39763476137</v>
      </c>
    </row>
    <row r="28" spans="1:6" x14ac:dyDescent="0.25">
      <c r="A28" s="8" t="s">
        <v>89</v>
      </c>
      <c r="B28" s="8" t="s">
        <v>153</v>
      </c>
      <c r="C28" s="2" t="s">
        <v>28</v>
      </c>
      <c r="D28" s="5"/>
      <c r="E28" s="4">
        <v>1.27590556550056</v>
      </c>
      <c r="F28" s="4">
        <v>1183.19372003329</v>
      </c>
    </row>
    <row r="29" spans="1:6" x14ac:dyDescent="0.25">
      <c r="A29" s="8" t="s">
        <v>89</v>
      </c>
      <c r="B29" s="8" t="s">
        <v>153</v>
      </c>
      <c r="C29" s="2" t="s">
        <v>29</v>
      </c>
      <c r="D29" s="5"/>
      <c r="E29" s="5"/>
      <c r="F29" s="4">
        <v>1175.4486256682801</v>
      </c>
    </row>
    <row r="30" spans="1:6" x14ac:dyDescent="0.25">
      <c r="A30" s="8" t="s">
        <v>89</v>
      </c>
      <c r="B30" s="8" t="s">
        <v>153</v>
      </c>
      <c r="C30" s="2" t="s">
        <v>30</v>
      </c>
      <c r="D30" s="5"/>
      <c r="E30" s="4">
        <v>41.303133715917099</v>
      </c>
      <c r="F30" s="4">
        <v>1086.96072244739</v>
      </c>
    </row>
    <row r="31" spans="1:6" x14ac:dyDescent="0.25">
      <c r="A31" s="8" t="s">
        <v>89</v>
      </c>
      <c r="B31" s="8" t="s">
        <v>153</v>
      </c>
      <c r="C31" s="2" t="s">
        <v>31</v>
      </c>
      <c r="D31" s="5"/>
      <c r="E31" s="4">
        <v>62.206434189761801</v>
      </c>
      <c r="F31" s="4">
        <v>1076.0313944688701</v>
      </c>
    </row>
    <row r="32" spans="1:6" x14ac:dyDescent="0.25">
      <c r="A32" s="8" t="s">
        <v>89</v>
      </c>
      <c r="B32" s="8" t="s">
        <v>153</v>
      </c>
      <c r="C32" s="2" t="s">
        <v>32</v>
      </c>
      <c r="D32" s="5"/>
      <c r="E32" s="4">
        <v>62.2064341743339</v>
      </c>
      <c r="F32" s="4">
        <v>1076.0313944819</v>
      </c>
    </row>
    <row r="33" spans="1:6" x14ac:dyDescent="0.25">
      <c r="A33" s="8" t="s">
        <v>89</v>
      </c>
      <c r="B33" s="8" t="s">
        <v>153</v>
      </c>
      <c r="C33" s="2" t="s">
        <v>33</v>
      </c>
      <c r="D33" s="5"/>
      <c r="E33" s="4">
        <v>62.206434175773403</v>
      </c>
      <c r="F33" s="4">
        <v>1076.0313944816401</v>
      </c>
    </row>
    <row r="34" spans="1:6" x14ac:dyDescent="0.25">
      <c r="A34" s="8" t="s">
        <v>89</v>
      </c>
      <c r="B34" s="8" t="s">
        <v>153</v>
      </c>
      <c r="C34" s="2" t="s">
        <v>34</v>
      </c>
      <c r="D34" s="5"/>
      <c r="E34" s="5"/>
      <c r="F34" s="4">
        <v>1177.95303505626</v>
      </c>
    </row>
    <row r="35" spans="1:6" x14ac:dyDescent="0.25">
      <c r="A35" s="8" t="s">
        <v>89</v>
      </c>
      <c r="B35" s="8" t="s">
        <v>153</v>
      </c>
      <c r="C35" s="2" t="s">
        <v>35</v>
      </c>
      <c r="D35" s="5"/>
      <c r="E35" s="5"/>
      <c r="F35" s="4">
        <v>1177.95303504963</v>
      </c>
    </row>
    <row r="36" spans="1:6" x14ac:dyDescent="0.25">
      <c r="A36" s="8" t="s">
        <v>89</v>
      </c>
      <c r="B36" s="8" t="s">
        <v>153</v>
      </c>
      <c r="C36" s="2" t="s">
        <v>36</v>
      </c>
      <c r="D36" s="5"/>
      <c r="E36" s="5"/>
      <c r="F36" s="4">
        <v>1177.9530351293899</v>
      </c>
    </row>
    <row r="37" spans="1:6" x14ac:dyDescent="0.25">
      <c r="A37" s="8" t="s">
        <v>89</v>
      </c>
      <c r="B37" s="8" t="s">
        <v>153</v>
      </c>
      <c r="C37" s="2" t="s">
        <v>37</v>
      </c>
      <c r="D37" s="5"/>
      <c r="E37" s="5"/>
      <c r="F37" s="4">
        <v>1174.49095794454</v>
      </c>
    </row>
    <row r="38" spans="1:6" x14ac:dyDescent="0.25">
      <c r="A38" s="8" t="s">
        <v>89</v>
      </c>
      <c r="B38" s="8" t="s">
        <v>153</v>
      </c>
      <c r="C38" s="2" t="s">
        <v>38</v>
      </c>
      <c r="D38" s="5"/>
      <c r="E38" s="5"/>
      <c r="F38" s="4">
        <v>1174.49095794455</v>
      </c>
    </row>
    <row r="39" spans="1:6" x14ac:dyDescent="0.25">
      <c r="A39" s="8" t="s">
        <v>89</v>
      </c>
      <c r="B39" s="8" t="s">
        <v>153</v>
      </c>
      <c r="C39" s="2" t="s">
        <v>39</v>
      </c>
      <c r="D39" s="5"/>
      <c r="E39" s="5"/>
      <c r="F39" s="4">
        <v>1174.49095801813</v>
      </c>
    </row>
    <row r="40" spans="1:6" x14ac:dyDescent="0.25">
      <c r="A40" s="8" t="s">
        <v>89</v>
      </c>
      <c r="B40" s="8" t="s">
        <v>153</v>
      </c>
      <c r="C40" s="2" t="s">
        <v>40</v>
      </c>
      <c r="D40" s="5"/>
      <c r="E40" s="4">
        <v>49.342467609843801</v>
      </c>
      <c r="F40" s="4">
        <v>1132.9254509812999</v>
      </c>
    </row>
    <row r="41" spans="1:6" x14ac:dyDescent="0.25">
      <c r="A41" s="8" t="s">
        <v>89</v>
      </c>
      <c r="B41" s="8" t="s">
        <v>153</v>
      </c>
      <c r="C41" s="2" t="s">
        <v>41</v>
      </c>
      <c r="D41" s="5"/>
      <c r="E41" s="4">
        <v>49.342467609883997</v>
      </c>
      <c r="F41" s="4">
        <v>1132.9254509817799</v>
      </c>
    </row>
    <row r="42" spans="1:6" x14ac:dyDescent="0.25">
      <c r="A42" s="8" t="s">
        <v>89</v>
      </c>
      <c r="B42" s="8" t="s">
        <v>153</v>
      </c>
      <c r="C42" s="2" t="s">
        <v>42</v>
      </c>
      <c r="D42" s="5"/>
      <c r="E42" s="4">
        <v>49.342467610175603</v>
      </c>
      <c r="F42" s="4">
        <v>1132.9254509811699</v>
      </c>
    </row>
    <row r="43" spans="1:6" x14ac:dyDescent="0.25">
      <c r="A43" s="8" t="s">
        <v>89</v>
      </c>
      <c r="B43" s="8" t="s">
        <v>153</v>
      </c>
      <c r="C43" s="2" t="s">
        <v>119</v>
      </c>
      <c r="D43" s="5"/>
      <c r="E43" s="4">
        <v>62.206434187499703</v>
      </c>
      <c r="F43" s="4">
        <v>1076.0313944629299</v>
      </c>
    </row>
    <row r="44" spans="1:6" x14ac:dyDescent="0.25">
      <c r="A44" s="8" t="s">
        <v>89</v>
      </c>
      <c r="B44" s="8" t="s">
        <v>153</v>
      </c>
      <c r="C44" s="2" t="s">
        <v>120</v>
      </c>
      <c r="D44" s="5"/>
      <c r="E44" s="4">
        <v>61.401116143535702</v>
      </c>
      <c r="F44" s="4">
        <v>1044.4156009311801</v>
      </c>
    </row>
    <row r="45" spans="1:6" x14ac:dyDescent="0.25">
      <c r="A45" s="8" t="s">
        <v>89</v>
      </c>
      <c r="B45" s="8" t="s">
        <v>153</v>
      </c>
      <c r="C45" s="2" t="s">
        <v>121</v>
      </c>
      <c r="D45" s="4">
        <v>12.260031888436499</v>
      </c>
      <c r="E45" s="4">
        <v>104.78290264788301</v>
      </c>
      <c r="F45" s="4">
        <v>1029.3976347616799</v>
      </c>
    </row>
    <row r="46" spans="1:6" x14ac:dyDescent="0.25">
      <c r="A46" s="8" t="s">
        <v>89</v>
      </c>
      <c r="B46" s="8" t="s">
        <v>153</v>
      </c>
      <c r="C46" s="2" t="s">
        <v>122</v>
      </c>
      <c r="D46" s="5"/>
      <c r="E46" s="4">
        <v>1.2759057593343399</v>
      </c>
      <c r="F46" s="4">
        <v>1183.1937199369199</v>
      </c>
    </row>
    <row r="47" spans="1:6" x14ac:dyDescent="0.25">
      <c r="A47" s="8" t="s">
        <v>89</v>
      </c>
      <c r="B47" s="8" t="s">
        <v>153</v>
      </c>
      <c r="C47" s="2" t="s">
        <v>123</v>
      </c>
      <c r="D47" s="5"/>
      <c r="E47" s="5"/>
      <c r="F47" s="4">
        <v>1175.44862567019</v>
      </c>
    </row>
    <row r="48" spans="1:6" x14ac:dyDescent="0.25">
      <c r="A48" s="8" t="s">
        <v>89</v>
      </c>
      <c r="B48" s="8" t="s">
        <v>153</v>
      </c>
      <c r="C48" s="2" t="s">
        <v>124</v>
      </c>
      <c r="D48" s="5"/>
      <c r="E48" s="4">
        <v>41.303133682506498</v>
      </c>
      <c r="F48" s="4">
        <v>1086.9607224389299</v>
      </c>
    </row>
    <row r="49" spans="1:6" x14ac:dyDescent="0.25">
      <c r="A49" s="8" t="s">
        <v>89</v>
      </c>
      <c r="B49" s="8" t="s">
        <v>153</v>
      </c>
      <c r="C49" s="2" t="s">
        <v>125</v>
      </c>
      <c r="D49" s="5"/>
      <c r="E49" s="4">
        <v>62.206434189289801</v>
      </c>
      <c r="F49" s="4">
        <v>1076.0313944699001</v>
      </c>
    </row>
    <row r="50" spans="1:6" x14ac:dyDescent="0.25">
      <c r="A50" s="8" t="s">
        <v>89</v>
      </c>
      <c r="B50" s="8" t="s">
        <v>153</v>
      </c>
      <c r="C50" s="2" t="s">
        <v>126</v>
      </c>
      <c r="D50" s="5"/>
      <c r="E50" s="4">
        <v>62.206434541716703</v>
      </c>
      <c r="F50" s="4">
        <v>1076.0313932440599</v>
      </c>
    </row>
    <row r="51" spans="1:6" x14ac:dyDescent="0.25">
      <c r="A51" s="8" t="s">
        <v>89</v>
      </c>
      <c r="B51" s="8" t="s">
        <v>153</v>
      </c>
      <c r="C51" s="2" t="s">
        <v>127</v>
      </c>
      <c r="D51" s="5"/>
      <c r="E51" s="4">
        <v>62.206434189060303</v>
      </c>
      <c r="F51" s="4">
        <v>1076.03139446918</v>
      </c>
    </row>
    <row r="52" spans="1:6" x14ac:dyDescent="0.25">
      <c r="A52" s="8" t="s">
        <v>89</v>
      </c>
      <c r="B52" s="8" t="s">
        <v>153</v>
      </c>
      <c r="C52" s="2" t="s">
        <v>128</v>
      </c>
      <c r="D52" s="5"/>
      <c r="E52" s="5"/>
      <c r="F52" s="4">
        <v>1177.9530350522</v>
      </c>
    </row>
    <row r="53" spans="1:6" x14ac:dyDescent="0.25">
      <c r="A53" s="8" t="s">
        <v>89</v>
      </c>
      <c r="B53" s="8" t="s">
        <v>153</v>
      </c>
      <c r="C53" s="2" t="s">
        <v>129</v>
      </c>
      <c r="D53" s="5"/>
      <c r="E53" s="5"/>
      <c r="F53" s="4">
        <v>1177.95303500973</v>
      </c>
    </row>
    <row r="54" spans="1:6" x14ac:dyDescent="0.25">
      <c r="A54" s="8" t="s">
        <v>89</v>
      </c>
      <c r="B54" s="8" t="s">
        <v>153</v>
      </c>
      <c r="C54" s="2" t="s">
        <v>130</v>
      </c>
      <c r="D54" s="5"/>
      <c r="E54" s="5"/>
      <c r="F54" s="4">
        <v>1177.9530350472601</v>
      </c>
    </row>
    <row r="55" spans="1:6" x14ac:dyDescent="0.25">
      <c r="A55" s="8" t="s">
        <v>89</v>
      </c>
      <c r="B55" s="8" t="s">
        <v>153</v>
      </c>
      <c r="C55" s="2" t="s">
        <v>131</v>
      </c>
      <c r="D55" s="5"/>
      <c r="E55" s="5"/>
      <c r="F55" s="4">
        <v>1174.49095794455</v>
      </c>
    </row>
    <row r="56" spans="1:6" x14ac:dyDescent="0.25">
      <c r="A56" s="8" t="s">
        <v>89</v>
      </c>
      <c r="B56" s="8" t="s">
        <v>153</v>
      </c>
      <c r="C56" s="2" t="s">
        <v>132</v>
      </c>
      <c r="D56" s="5"/>
      <c r="E56" s="5"/>
      <c r="F56" s="4">
        <v>1174.49095794453</v>
      </c>
    </row>
    <row r="57" spans="1:6" x14ac:dyDescent="0.25">
      <c r="A57" s="8" t="s">
        <v>89</v>
      </c>
      <c r="B57" s="8" t="s">
        <v>153</v>
      </c>
      <c r="C57" s="2" t="s">
        <v>133</v>
      </c>
      <c r="D57" s="5"/>
      <c r="E57" s="5"/>
      <c r="F57" s="4">
        <v>1174.49095794454</v>
      </c>
    </row>
    <row r="58" spans="1:6" x14ac:dyDescent="0.25">
      <c r="A58" s="8" t="s">
        <v>89</v>
      </c>
      <c r="B58" s="8" t="s">
        <v>153</v>
      </c>
      <c r="C58" s="2" t="s">
        <v>134</v>
      </c>
      <c r="D58" s="5"/>
      <c r="E58" s="4">
        <v>49.342467609893298</v>
      </c>
      <c r="F58" s="4">
        <v>1132.9254509811999</v>
      </c>
    </row>
    <row r="59" spans="1:6" x14ac:dyDescent="0.25">
      <c r="A59" s="8" t="s">
        <v>89</v>
      </c>
      <c r="B59" s="8" t="s">
        <v>153</v>
      </c>
      <c r="C59" s="2" t="s">
        <v>135</v>
      </c>
      <c r="D59" s="5"/>
      <c r="E59" s="4">
        <v>49.342467609890498</v>
      </c>
      <c r="F59" s="4">
        <v>1132.92545097425</v>
      </c>
    </row>
    <row r="60" spans="1:6" x14ac:dyDescent="0.25">
      <c r="A60" s="8" t="s">
        <v>89</v>
      </c>
      <c r="B60" s="8" t="s">
        <v>153</v>
      </c>
      <c r="C60" s="2" t="s">
        <v>136</v>
      </c>
      <c r="D60" s="5"/>
      <c r="E60" s="4">
        <v>49.342467610380197</v>
      </c>
      <c r="F60" s="4">
        <v>1132.9254509812199</v>
      </c>
    </row>
    <row r="61" spans="1:6" x14ac:dyDescent="0.25">
      <c r="A61" s="8" t="s">
        <v>89</v>
      </c>
      <c r="B61" s="2" t="s">
        <v>154</v>
      </c>
      <c r="C61" s="2" t="s">
        <v>2</v>
      </c>
      <c r="D61" s="4">
        <v>764.86591400195005</v>
      </c>
      <c r="E61" s="4">
        <v>96611.895591128501</v>
      </c>
      <c r="F61" s="4">
        <v>98166.585267609</v>
      </c>
    </row>
    <row r="62" spans="1:6" x14ac:dyDescent="0.25">
      <c r="A62" s="8" t="s">
        <v>89</v>
      </c>
      <c r="B62" s="8" t="s">
        <v>154</v>
      </c>
      <c r="C62" s="2" t="s">
        <v>3</v>
      </c>
      <c r="D62" s="5"/>
      <c r="E62" s="4">
        <v>106.08860016473101</v>
      </c>
      <c r="F62" s="4">
        <v>482.28869917738001</v>
      </c>
    </row>
    <row r="63" spans="1:6" x14ac:dyDescent="0.25">
      <c r="A63" s="8" t="s">
        <v>89</v>
      </c>
      <c r="B63" s="8" t="s">
        <v>154</v>
      </c>
      <c r="C63" s="2" t="s">
        <v>4</v>
      </c>
      <c r="D63" s="4">
        <v>389.70406551340801</v>
      </c>
      <c r="E63" s="4">
        <v>96584.539184128196</v>
      </c>
      <c r="F63" s="4">
        <v>98314.800016449793</v>
      </c>
    </row>
    <row r="64" spans="1:6" x14ac:dyDescent="0.25">
      <c r="A64" s="8" t="s">
        <v>89</v>
      </c>
      <c r="B64" s="8" t="s">
        <v>154</v>
      </c>
      <c r="C64" s="2" t="s">
        <v>6</v>
      </c>
      <c r="D64" s="4">
        <v>28.6760714377391</v>
      </c>
      <c r="E64" s="4">
        <v>386.12315532217002</v>
      </c>
      <c r="F64" s="4">
        <v>1511.5092894716299</v>
      </c>
    </row>
    <row r="65" spans="1:6" x14ac:dyDescent="0.25">
      <c r="A65" s="8" t="s">
        <v>89</v>
      </c>
      <c r="B65" s="8" t="s">
        <v>154</v>
      </c>
      <c r="C65" s="2" t="s">
        <v>7</v>
      </c>
      <c r="D65" s="5"/>
      <c r="E65" s="4">
        <v>193.58494356118399</v>
      </c>
      <c r="F65" s="4">
        <v>642.09082922646303</v>
      </c>
    </row>
    <row r="66" spans="1:6" x14ac:dyDescent="0.25">
      <c r="A66" s="8" t="s">
        <v>89</v>
      </c>
      <c r="B66" s="8" t="s">
        <v>154</v>
      </c>
      <c r="C66" s="2" t="s">
        <v>8</v>
      </c>
      <c r="D66" s="4">
        <v>28.840871070151</v>
      </c>
      <c r="E66" s="4">
        <v>386.10737823505798</v>
      </c>
      <c r="F66" s="4">
        <v>1520.1849532602801</v>
      </c>
    </row>
    <row r="67" spans="1:6" x14ac:dyDescent="0.25">
      <c r="A67" s="8" t="s">
        <v>89</v>
      </c>
      <c r="B67" s="8" t="s">
        <v>154</v>
      </c>
      <c r="C67" s="2" t="s">
        <v>9</v>
      </c>
      <c r="D67" s="4">
        <v>28.314472438566199</v>
      </c>
      <c r="E67" s="4">
        <v>386.40430155630997</v>
      </c>
      <c r="F67" s="4">
        <v>1476.6590800019101</v>
      </c>
    </row>
    <row r="68" spans="1:6" x14ac:dyDescent="0.25">
      <c r="A68" s="8" t="s">
        <v>89</v>
      </c>
      <c r="B68" s="8" t="s">
        <v>154</v>
      </c>
      <c r="C68" s="2" t="s">
        <v>10</v>
      </c>
      <c r="D68" s="4">
        <v>22.2051447035725</v>
      </c>
      <c r="E68" s="4">
        <v>367.96823518132601</v>
      </c>
      <c r="F68" s="4">
        <v>1639.3121520114501</v>
      </c>
    </row>
    <row r="69" spans="1:6" x14ac:dyDescent="0.25">
      <c r="A69" s="8" t="s">
        <v>89</v>
      </c>
      <c r="B69" s="8" t="s">
        <v>154</v>
      </c>
      <c r="C69" s="2" t="s">
        <v>11</v>
      </c>
      <c r="D69" s="4">
        <v>18.507211184362799</v>
      </c>
      <c r="E69" s="4">
        <v>360.15664868606098</v>
      </c>
      <c r="F69" s="4">
        <v>1636.0695344196599</v>
      </c>
    </row>
    <row r="70" spans="1:6" x14ac:dyDescent="0.25">
      <c r="A70" s="8" t="s">
        <v>89</v>
      </c>
      <c r="B70" s="8" t="s">
        <v>154</v>
      </c>
      <c r="C70" s="2" t="s">
        <v>12</v>
      </c>
      <c r="D70" s="4">
        <v>20.8483754562365</v>
      </c>
      <c r="E70" s="4">
        <v>369.38114230284901</v>
      </c>
      <c r="F70" s="4">
        <v>1567.20257476861</v>
      </c>
    </row>
    <row r="71" spans="1:6" x14ac:dyDescent="0.25">
      <c r="A71" s="8" t="s">
        <v>89</v>
      </c>
      <c r="B71" s="8" t="s">
        <v>154</v>
      </c>
      <c r="C71" s="2" t="s">
        <v>13</v>
      </c>
      <c r="D71" s="4">
        <v>28.676071412333702</v>
      </c>
      <c r="E71" s="4">
        <v>386.123155304683</v>
      </c>
      <c r="F71" s="4">
        <v>1511.5092894957399</v>
      </c>
    </row>
    <row r="72" spans="1:6" x14ac:dyDescent="0.25">
      <c r="A72" s="8" t="s">
        <v>89</v>
      </c>
      <c r="B72" s="8" t="s">
        <v>154</v>
      </c>
      <c r="C72" s="2" t="s">
        <v>14</v>
      </c>
      <c r="D72" s="4">
        <v>28.676071426319702</v>
      </c>
      <c r="E72" s="4">
        <v>386.12315530468697</v>
      </c>
      <c r="F72" s="4">
        <v>1511.5092894679699</v>
      </c>
    </row>
    <row r="73" spans="1:6" x14ac:dyDescent="0.25">
      <c r="A73" s="8" t="s">
        <v>89</v>
      </c>
      <c r="B73" s="8" t="s">
        <v>154</v>
      </c>
      <c r="C73" s="2" t="s">
        <v>15</v>
      </c>
      <c r="D73" s="4">
        <v>28.676071433369</v>
      </c>
      <c r="E73" s="4">
        <v>386.12315531524501</v>
      </c>
      <c r="F73" s="4">
        <v>1511.50928946928</v>
      </c>
    </row>
    <row r="74" spans="1:6" x14ac:dyDescent="0.25">
      <c r="A74" s="8" t="s">
        <v>89</v>
      </c>
      <c r="B74" s="8" t="s">
        <v>154</v>
      </c>
      <c r="C74" s="2" t="s">
        <v>16</v>
      </c>
      <c r="D74" s="4">
        <v>22.208022615221399</v>
      </c>
      <c r="E74" s="4">
        <v>370.21241359867798</v>
      </c>
      <c r="F74" s="4">
        <v>1636.6745122121599</v>
      </c>
    </row>
    <row r="75" spans="1:6" x14ac:dyDescent="0.25">
      <c r="A75" s="8" t="s">
        <v>89</v>
      </c>
      <c r="B75" s="8" t="s">
        <v>154</v>
      </c>
      <c r="C75" s="2" t="s">
        <v>17</v>
      </c>
      <c r="D75" s="4">
        <v>22.208022615831201</v>
      </c>
      <c r="E75" s="4">
        <v>370.212413607418</v>
      </c>
      <c r="F75" s="4">
        <v>1636.6745121783799</v>
      </c>
    </row>
    <row r="76" spans="1:6" x14ac:dyDescent="0.25">
      <c r="A76" s="8" t="s">
        <v>89</v>
      </c>
      <c r="B76" s="8" t="s">
        <v>154</v>
      </c>
      <c r="C76" s="2" t="s">
        <v>18</v>
      </c>
      <c r="D76" s="4">
        <v>22.208022615519301</v>
      </c>
      <c r="E76" s="4">
        <v>370.212413598821</v>
      </c>
      <c r="F76" s="4">
        <v>1636.67451217762</v>
      </c>
    </row>
    <row r="77" spans="1:6" x14ac:dyDescent="0.25">
      <c r="A77" s="8" t="s">
        <v>89</v>
      </c>
      <c r="B77" s="8" t="s">
        <v>154</v>
      </c>
      <c r="C77" s="2" t="s">
        <v>19</v>
      </c>
      <c r="D77" s="4">
        <v>18.497880551642801</v>
      </c>
      <c r="E77" s="4">
        <v>360.53115726288001</v>
      </c>
      <c r="F77" s="4">
        <v>1636.080969413</v>
      </c>
    </row>
    <row r="78" spans="1:6" x14ac:dyDescent="0.25">
      <c r="A78" s="8" t="s">
        <v>89</v>
      </c>
      <c r="B78" s="8" t="s">
        <v>154</v>
      </c>
      <c r="C78" s="2" t="s">
        <v>20</v>
      </c>
      <c r="D78" s="4">
        <v>18.497880551866199</v>
      </c>
      <c r="E78" s="4">
        <v>360.53115726199297</v>
      </c>
      <c r="F78" s="4">
        <v>1636.0809693788101</v>
      </c>
    </row>
    <row r="79" spans="1:6" x14ac:dyDescent="0.25">
      <c r="A79" s="8" t="s">
        <v>89</v>
      </c>
      <c r="B79" s="8" t="s">
        <v>154</v>
      </c>
      <c r="C79" s="2" t="s">
        <v>21</v>
      </c>
      <c r="D79" s="4">
        <v>18.4978805494186</v>
      </c>
      <c r="E79" s="4">
        <v>360.531157262325</v>
      </c>
      <c r="F79" s="4">
        <v>1636.08096937856</v>
      </c>
    </row>
    <row r="80" spans="1:6" x14ac:dyDescent="0.25">
      <c r="A80" s="8" t="s">
        <v>89</v>
      </c>
      <c r="B80" s="8" t="s">
        <v>154</v>
      </c>
      <c r="C80" s="2" t="s">
        <v>22</v>
      </c>
      <c r="D80" s="4">
        <v>20.903974925575</v>
      </c>
      <c r="E80" s="4">
        <v>369.06172442460002</v>
      </c>
      <c r="F80" s="4">
        <v>1568.42599365415</v>
      </c>
    </row>
    <row r="81" spans="1:6" x14ac:dyDescent="0.25">
      <c r="A81" s="8" t="s">
        <v>89</v>
      </c>
      <c r="B81" s="8" t="s">
        <v>154</v>
      </c>
      <c r="C81" s="2" t="s">
        <v>23</v>
      </c>
      <c r="D81" s="4">
        <v>20.903974931160899</v>
      </c>
      <c r="E81" s="4">
        <v>369.06172442175603</v>
      </c>
      <c r="F81" s="4">
        <v>1568.4259936527801</v>
      </c>
    </row>
    <row r="82" spans="1:6" x14ac:dyDescent="0.25">
      <c r="A82" s="8" t="s">
        <v>89</v>
      </c>
      <c r="B82" s="8" t="s">
        <v>154</v>
      </c>
      <c r="C82" s="2" t="s">
        <v>24</v>
      </c>
      <c r="D82" s="4">
        <v>20.903974927982599</v>
      </c>
      <c r="E82" s="4">
        <v>369.061724426311</v>
      </c>
      <c r="F82" s="4">
        <v>1568.42599366331</v>
      </c>
    </row>
    <row r="83" spans="1:6" x14ac:dyDescent="0.25">
      <c r="A83" s="8" t="s">
        <v>89</v>
      </c>
      <c r="B83" s="8" t="s">
        <v>154</v>
      </c>
      <c r="C83" s="2" t="s">
        <v>25</v>
      </c>
      <c r="D83" s="4">
        <v>28.676071426299998</v>
      </c>
      <c r="E83" s="4">
        <v>386.12315530468902</v>
      </c>
      <c r="F83" s="4">
        <v>1511.5092894680099</v>
      </c>
    </row>
    <row r="84" spans="1:6" x14ac:dyDescent="0.25">
      <c r="A84" s="8" t="s">
        <v>89</v>
      </c>
      <c r="B84" s="8" t="s">
        <v>154</v>
      </c>
      <c r="C84" s="2" t="s">
        <v>26</v>
      </c>
      <c r="D84" s="4">
        <v>28.8408710701299</v>
      </c>
      <c r="E84" s="4">
        <v>386.10737823357499</v>
      </c>
      <c r="F84" s="4">
        <v>1520.1849532598601</v>
      </c>
    </row>
    <row r="85" spans="1:6" x14ac:dyDescent="0.25">
      <c r="A85" s="8" t="s">
        <v>89</v>
      </c>
      <c r="B85" s="8" t="s">
        <v>154</v>
      </c>
      <c r="C85" s="2" t="s">
        <v>27</v>
      </c>
      <c r="D85" s="4">
        <v>28.314472438612398</v>
      </c>
      <c r="E85" s="4">
        <v>386.40430155627399</v>
      </c>
      <c r="F85" s="4">
        <v>1476.6590800019101</v>
      </c>
    </row>
    <row r="86" spans="1:6" x14ac:dyDescent="0.25">
      <c r="A86" s="8" t="s">
        <v>89</v>
      </c>
      <c r="B86" s="8" t="s">
        <v>154</v>
      </c>
      <c r="C86" s="2" t="s">
        <v>28</v>
      </c>
      <c r="D86" s="4">
        <v>22.205144702238002</v>
      </c>
      <c r="E86" s="4">
        <v>367.96823520472401</v>
      </c>
      <c r="F86" s="4">
        <v>1639.31215205833</v>
      </c>
    </row>
    <row r="87" spans="1:6" x14ac:dyDescent="0.25">
      <c r="A87" s="8" t="s">
        <v>89</v>
      </c>
      <c r="B87" s="8" t="s">
        <v>154</v>
      </c>
      <c r="C87" s="2" t="s">
        <v>29</v>
      </c>
      <c r="D87" s="4">
        <v>18.507211243414101</v>
      </c>
      <c r="E87" s="4">
        <v>360.15664868020002</v>
      </c>
      <c r="F87" s="4">
        <v>1636.06953442244</v>
      </c>
    </row>
    <row r="88" spans="1:6" x14ac:dyDescent="0.25">
      <c r="A88" s="8" t="s">
        <v>89</v>
      </c>
      <c r="B88" s="8" t="s">
        <v>154</v>
      </c>
      <c r="C88" s="2" t="s">
        <v>30</v>
      </c>
      <c r="D88" s="4">
        <v>20.848375452651201</v>
      </c>
      <c r="E88" s="4">
        <v>369.38114232199399</v>
      </c>
      <c r="F88" s="4">
        <v>1567.2025747667701</v>
      </c>
    </row>
    <row r="89" spans="1:6" x14ac:dyDescent="0.25">
      <c r="A89" s="8" t="s">
        <v>89</v>
      </c>
      <c r="B89" s="8" t="s">
        <v>154</v>
      </c>
      <c r="C89" s="2" t="s">
        <v>31</v>
      </c>
      <c r="D89" s="4">
        <v>28.676071426310799</v>
      </c>
      <c r="E89" s="4">
        <v>386.12315530626302</v>
      </c>
      <c r="F89" s="4">
        <v>1511.5092894679999</v>
      </c>
    </row>
    <row r="90" spans="1:6" x14ac:dyDescent="0.25">
      <c r="A90" s="8" t="s">
        <v>89</v>
      </c>
      <c r="B90" s="8" t="s">
        <v>154</v>
      </c>
      <c r="C90" s="2" t="s">
        <v>32</v>
      </c>
      <c r="D90" s="4">
        <v>28.676071426194401</v>
      </c>
      <c r="E90" s="4">
        <v>386.12315530452702</v>
      </c>
      <c r="F90" s="4">
        <v>1511.50928947783</v>
      </c>
    </row>
    <row r="91" spans="1:6" x14ac:dyDescent="0.25">
      <c r="A91" s="8" t="s">
        <v>89</v>
      </c>
      <c r="B91" s="8" t="s">
        <v>154</v>
      </c>
      <c r="C91" s="2" t="s">
        <v>33</v>
      </c>
      <c r="D91" s="4">
        <v>28.676071426435801</v>
      </c>
      <c r="E91" s="4">
        <v>386.12315530880898</v>
      </c>
      <c r="F91" s="4">
        <v>1511.5092894775601</v>
      </c>
    </row>
    <row r="92" spans="1:6" x14ac:dyDescent="0.25">
      <c r="A92" s="8" t="s">
        <v>89</v>
      </c>
      <c r="B92" s="8" t="s">
        <v>154</v>
      </c>
      <c r="C92" s="2" t="s">
        <v>34</v>
      </c>
      <c r="D92" s="4">
        <v>23.3498271465565</v>
      </c>
      <c r="E92" s="4">
        <v>356.49327228694199</v>
      </c>
      <c r="F92" s="4">
        <v>1636.18754574375</v>
      </c>
    </row>
    <row r="93" spans="1:6" x14ac:dyDescent="0.25">
      <c r="A93" s="8" t="s">
        <v>89</v>
      </c>
      <c r="B93" s="8" t="s">
        <v>154</v>
      </c>
      <c r="C93" s="2" t="s">
        <v>35</v>
      </c>
      <c r="D93" s="4">
        <v>23.349827146242401</v>
      </c>
      <c r="E93" s="4">
        <v>356.49327227764701</v>
      </c>
      <c r="F93" s="4">
        <v>1636.1875457436599</v>
      </c>
    </row>
    <row r="94" spans="1:6" x14ac:dyDescent="0.25">
      <c r="A94" s="8" t="s">
        <v>89</v>
      </c>
      <c r="B94" s="8" t="s">
        <v>154</v>
      </c>
      <c r="C94" s="2" t="s">
        <v>36</v>
      </c>
      <c r="D94" s="4">
        <v>23.3498271397875</v>
      </c>
      <c r="E94" s="4">
        <v>356.49327228087799</v>
      </c>
      <c r="F94" s="4">
        <v>1636.1875457758699</v>
      </c>
    </row>
    <row r="95" spans="1:6" x14ac:dyDescent="0.25">
      <c r="A95" s="8" t="s">
        <v>89</v>
      </c>
      <c r="B95" s="8" t="s">
        <v>154</v>
      </c>
      <c r="C95" s="2" t="s">
        <v>37</v>
      </c>
      <c r="D95" s="4">
        <v>23.097651424295599</v>
      </c>
      <c r="E95" s="4">
        <v>351.23111776794798</v>
      </c>
      <c r="F95" s="4">
        <v>1635.9748077931999</v>
      </c>
    </row>
    <row r="96" spans="1:6" x14ac:dyDescent="0.25">
      <c r="A96" s="8" t="s">
        <v>89</v>
      </c>
      <c r="B96" s="8" t="s">
        <v>154</v>
      </c>
      <c r="C96" s="2" t="s">
        <v>38</v>
      </c>
      <c r="D96" s="4">
        <v>23.0976514242994</v>
      </c>
      <c r="E96" s="4">
        <v>351.231117768008</v>
      </c>
      <c r="F96" s="4">
        <v>1635.9748077931999</v>
      </c>
    </row>
    <row r="97" spans="1:6" x14ac:dyDescent="0.25">
      <c r="A97" s="8" t="s">
        <v>89</v>
      </c>
      <c r="B97" s="8" t="s">
        <v>154</v>
      </c>
      <c r="C97" s="2" t="s">
        <v>39</v>
      </c>
      <c r="D97" s="4">
        <v>23.097651424276801</v>
      </c>
      <c r="E97" s="4">
        <v>351.23111776870502</v>
      </c>
      <c r="F97" s="4">
        <v>1635.97480782701</v>
      </c>
    </row>
    <row r="98" spans="1:6" x14ac:dyDescent="0.25">
      <c r="A98" s="8" t="s">
        <v>89</v>
      </c>
      <c r="B98" s="8" t="s">
        <v>154</v>
      </c>
      <c r="C98" s="2" t="s">
        <v>40</v>
      </c>
      <c r="D98" s="4">
        <v>22.9452038916018</v>
      </c>
      <c r="E98" s="4">
        <v>350.57733930553098</v>
      </c>
      <c r="F98" s="4">
        <v>1595.0357080624699</v>
      </c>
    </row>
    <row r="99" spans="1:6" x14ac:dyDescent="0.25">
      <c r="A99" s="8" t="s">
        <v>89</v>
      </c>
      <c r="B99" s="8" t="s">
        <v>154</v>
      </c>
      <c r="C99" s="2" t="s">
        <v>41</v>
      </c>
      <c r="D99" s="4">
        <v>22.945203891933399</v>
      </c>
      <c r="E99" s="4">
        <v>350.577339305615</v>
      </c>
      <c r="F99" s="4">
        <v>1595.0357080624401</v>
      </c>
    </row>
    <row r="100" spans="1:6" x14ac:dyDescent="0.25">
      <c r="A100" s="8" t="s">
        <v>89</v>
      </c>
      <c r="B100" s="8" t="s">
        <v>154</v>
      </c>
      <c r="C100" s="2" t="s">
        <v>42</v>
      </c>
      <c r="D100" s="4">
        <v>22.945203891936</v>
      </c>
      <c r="E100" s="4">
        <v>350.57733930628399</v>
      </c>
      <c r="F100" s="4">
        <v>1595.0357080624501</v>
      </c>
    </row>
    <row r="101" spans="1:6" x14ac:dyDescent="0.25">
      <c r="A101" s="8" t="s">
        <v>89</v>
      </c>
      <c r="B101" s="8" t="s">
        <v>154</v>
      </c>
      <c r="C101" s="2" t="s">
        <v>119</v>
      </c>
      <c r="D101" s="4">
        <v>28.6760714288936</v>
      </c>
      <c r="E101" s="4">
        <v>386.123155304612</v>
      </c>
      <c r="F101" s="4">
        <v>1511.50928946313</v>
      </c>
    </row>
    <row r="102" spans="1:6" x14ac:dyDescent="0.25">
      <c r="A102" s="8" t="s">
        <v>89</v>
      </c>
      <c r="B102" s="8" t="s">
        <v>154</v>
      </c>
      <c r="C102" s="2" t="s">
        <v>120</v>
      </c>
      <c r="D102" s="4">
        <v>28.8408710701388</v>
      </c>
      <c r="E102" s="4">
        <v>386.10737823507998</v>
      </c>
      <c r="F102" s="4">
        <v>1520.18495325924</v>
      </c>
    </row>
    <row r="103" spans="1:6" x14ac:dyDescent="0.25">
      <c r="A103" s="8" t="s">
        <v>89</v>
      </c>
      <c r="B103" s="8" t="s">
        <v>154</v>
      </c>
      <c r="C103" s="2" t="s">
        <v>121</v>
      </c>
      <c r="D103" s="4">
        <v>28.314472438493201</v>
      </c>
      <c r="E103" s="4">
        <v>386.404301556316</v>
      </c>
      <c r="F103" s="4">
        <v>1476.6590800019101</v>
      </c>
    </row>
    <row r="104" spans="1:6" x14ac:dyDescent="0.25">
      <c r="A104" s="8" t="s">
        <v>89</v>
      </c>
      <c r="B104" s="8" t="s">
        <v>154</v>
      </c>
      <c r="C104" s="2" t="s">
        <v>122</v>
      </c>
      <c r="D104" s="4">
        <v>22.2051447050573</v>
      </c>
      <c r="E104" s="4">
        <v>367.96823504653901</v>
      </c>
      <c r="F104" s="4">
        <v>1639.3121520119901</v>
      </c>
    </row>
    <row r="105" spans="1:6" x14ac:dyDescent="0.25">
      <c r="A105" s="8" t="s">
        <v>89</v>
      </c>
      <c r="B105" s="8" t="s">
        <v>154</v>
      </c>
      <c r="C105" s="2" t="s">
        <v>123</v>
      </c>
      <c r="D105" s="4">
        <v>18.5072112427269</v>
      </c>
      <c r="E105" s="4">
        <v>360.15664868440399</v>
      </c>
      <c r="F105" s="4">
        <v>1636.06953442248</v>
      </c>
    </row>
    <row r="106" spans="1:6" x14ac:dyDescent="0.25">
      <c r="A106" s="8" t="s">
        <v>89</v>
      </c>
      <c r="B106" s="8" t="s">
        <v>154</v>
      </c>
      <c r="C106" s="2" t="s">
        <v>124</v>
      </c>
      <c r="D106" s="4">
        <v>20.848375369591</v>
      </c>
      <c r="E106" s="4">
        <v>369.38114237351101</v>
      </c>
      <c r="F106" s="4">
        <v>1567.2025747697101</v>
      </c>
    </row>
    <row r="107" spans="1:6" x14ac:dyDescent="0.25">
      <c r="A107" s="8" t="s">
        <v>89</v>
      </c>
      <c r="B107" s="8" t="s">
        <v>154</v>
      </c>
      <c r="C107" s="2" t="s">
        <v>125</v>
      </c>
      <c r="D107" s="4">
        <v>28.6760714271574</v>
      </c>
      <c r="E107" s="4">
        <v>386.12315530591502</v>
      </c>
      <c r="F107" s="4">
        <v>1511.50928946822</v>
      </c>
    </row>
    <row r="108" spans="1:6" x14ac:dyDescent="0.25">
      <c r="A108" s="8" t="s">
        <v>89</v>
      </c>
      <c r="B108" s="8" t="s">
        <v>154</v>
      </c>
      <c r="C108" s="2" t="s">
        <v>126</v>
      </c>
      <c r="D108" s="4">
        <v>28.676071895933799</v>
      </c>
      <c r="E108" s="4">
        <v>386.12315526070398</v>
      </c>
      <c r="F108" s="4">
        <v>1511.5092885384099</v>
      </c>
    </row>
    <row r="109" spans="1:6" x14ac:dyDescent="0.25">
      <c r="A109" s="8" t="s">
        <v>89</v>
      </c>
      <c r="B109" s="8" t="s">
        <v>154</v>
      </c>
      <c r="C109" s="2" t="s">
        <v>127</v>
      </c>
      <c r="D109" s="4">
        <v>28.676071426863601</v>
      </c>
      <c r="E109" s="4">
        <v>386.12315530553798</v>
      </c>
      <c r="F109" s="4">
        <v>1511.5092894678</v>
      </c>
    </row>
    <row r="110" spans="1:6" x14ac:dyDescent="0.25">
      <c r="A110" s="8" t="s">
        <v>89</v>
      </c>
      <c r="B110" s="8" t="s">
        <v>154</v>
      </c>
      <c r="C110" s="2" t="s">
        <v>128</v>
      </c>
      <c r="D110" s="4">
        <v>23.349827145946399</v>
      </c>
      <c r="E110" s="4">
        <v>356.49327227736302</v>
      </c>
      <c r="F110" s="4">
        <v>1636.1875457435899</v>
      </c>
    </row>
    <row r="111" spans="1:6" x14ac:dyDescent="0.25">
      <c r="A111" s="8" t="s">
        <v>89</v>
      </c>
      <c r="B111" s="8" t="s">
        <v>154</v>
      </c>
      <c r="C111" s="2" t="s">
        <v>129</v>
      </c>
      <c r="D111" s="4">
        <v>23.349827146036699</v>
      </c>
      <c r="E111" s="4">
        <v>356.49327227773199</v>
      </c>
      <c r="F111" s="4">
        <v>1636.1875457435999</v>
      </c>
    </row>
    <row r="112" spans="1:6" x14ac:dyDescent="0.25">
      <c r="A112" s="8" t="s">
        <v>89</v>
      </c>
      <c r="B112" s="8" t="s">
        <v>154</v>
      </c>
      <c r="C112" s="2" t="s">
        <v>130</v>
      </c>
      <c r="D112" s="4">
        <v>23.349827146440798</v>
      </c>
      <c r="E112" s="4">
        <v>356.49327227756902</v>
      </c>
      <c r="F112" s="4">
        <v>1636.1875457437</v>
      </c>
    </row>
    <row r="113" spans="1:6" x14ac:dyDescent="0.25">
      <c r="A113" s="8" t="s">
        <v>89</v>
      </c>
      <c r="B113" s="8" t="s">
        <v>154</v>
      </c>
      <c r="C113" s="2" t="s">
        <v>131</v>
      </c>
      <c r="D113" s="4">
        <v>23.097651424295101</v>
      </c>
      <c r="E113" s="4">
        <v>351.23111776800499</v>
      </c>
      <c r="F113" s="4">
        <v>1635.9748077931999</v>
      </c>
    </row>
    <row r="114" spans="1:6" x14ac:dyDescent="0.25">
      <c r="A114" s="8" t="s">
        <v>89</v>
      </c>
      <c r="B114" s="8" t="s">
        <v>154</v>
      </c>
      <c r="C114" s="2" t="s">
        <v>132</v>
      </c>
      <c r="D114" s="4">
        <v>23.097651424297201</v>
      </c>
      <c r="E114" s="4">
        <v>351.23111776800698</v>
      </c>
      <c r="F114" s="4">
        <v>1635.9748077931899</v>
      </c>
    </row>
    <row r="115" spans="1:6" x14ac:dyDescent="0.25">
      <c r="A115" s="8" t="s">
        <v>89</v>
      </c>
      <c r="B115" s="8" t="s">
        <v>154</v>
      </c>
      <c r="C115" s="2" t="s">
        <v>133</v>
      </c>
      <c r="D115" s="4">
        <v>23.097651424296</v>
      </c>
      <c r="E115" s="4">
        <v>351.231117767981</v>
      </c>
      <c r="F115" s="4">
        <v>1635.9748077931899</v>
      </c>
    </row>
    <row r="116" spans="1:6" x14ac:dyDescent="0.25">
      <c r="A116" s="8" t="s">
        <v>89</v>
      </c>
      <c r="B116" s="8" t="s">
        <v>154</v>
      </c>
      <c r="C116" s="2" t="s">
        <v>134</v>
      </c>
      <c r="D116" s="4">
        <v>22.945203891938199</v>
      </c>
      <c r="E116" s="4">
        <v>350.57733930563103</v>
      </c>
      <c r="F116" s="4">
        <v>1595.0357080624301</v>
      </c>
    </row>
    <row r="117" spans="1:6" x14ac:dyDescent="0.25">
      <c r="A117" s="8" t="s">
        <v>89</v>
      </c>
      <c r="B117" s="8" t="s">
        <v>154</v>
      </c>
      <c r="C117" s="2" t="s">
        <v>135</v>
      </c>
      <c r="D117" s="4">
        <v>22.945203892012</v>
      </c>
      <c r="E117" s="4">
        <v>350.57733930562699</v>
      </c>
      <c r="F117" s="4">
        <v>1595.03570806378</v>
      </c>
    </row>
    <row r="118" spans="1:6" x14ac:dyDescent="0.25">
      <c r="A118" s="8" t="s">
        <v>89</v>
      </c>
      <c r="B118" s="8" t="s">
        <v>154</v>
      </c>
      <c r="C118" s="2" t="s">
        <v>136</v>
      </c>
      <c r="D118" s="4">
        <v>22.9452038919889</v>
      </c>
      <c r="E118" s="4">
        <v>350.57733930678103</v>
      </c>
      <c r="F118" s="4">
        <v>1595.03570806217</v>
      </c>
    </row>
    <row r="119" spans="1:6" x14ac:dyDescent="0.25">
      <c r="A119" s="8" t="s">
        <v>89</v>
      </c>
      <c r="B119" s="2" t="s">
        <v>155</v>
      </c>
      <c r="C119" s="2" t="s">
        <v>2</v>
      </c>
      <c r="D119" s="5"/>
      <c r="E119" s="4">
        <v>95507.101009994396</v>
      </c>
      <c r="F119" s="4">
        <v>97414.749533473994</v>
      </c>
    </row>
    <row r="120" spans="1:6" x14ac:dyDescent="0.25">
      <c r="A120" s="8" t="s">
        <v>89</v>
      </c>
      <c r="B120" s="8" t="s">
        <v>155</v>
      </c>
      <c r="C120" s="2" t="s">
        <v>4</v>
      </c>
      <c r="D120" s="5"/>
      <c r="E120" s="4">
        <v>95580.263479243004</v>
      </c>
      <c r="F120" s="4">
        <v>97410.821990660494</v>
      </c>
    </row>
    <row r="121" spans="1:6" x14ac:dyDescent="0.25">
      <c r="A121" s="8" t="s">
        <v>89</v>
      </c>
      <c r="B121" s="2" t="s">
        <v>156</v>
      </c>
      <c r="C121" s="2" t="s">
        <v>2</v>
      </c>
      <c r="D121" s="5"/>
      <c r="E121" s="4">
        <v>95917.664936303394</v>
      </c>
      <c r="F121" s="4">
        <v>97996.852194552004</v>
      </c>
    </row>
    <row r="122" spans="1:6" x14ac:dyDescent="0.25">
      <c r="A122" s="8" t="s">
        <v>89</v>
      </c>
      <c r="B122" s="8" t="s">
        <v>156</v>
      </c>
      <c r="C122" s="2" t="s">
        <v>4</v>
      </c>
      <c r="D122" s="5"/>
      <c r="E122" s="4">
        <v>95968.057096651697</v>
      </c>
      <c r="F122" s="4">
        <v>97845.502235932407</v>
      </c>
    </row>
    <row r="123" spans="1:6" x14ac:dyDescent="0.25">
      <c r="A123" s="8" t="s">
        <v>89</v>
      </c>
      <c r="B123" s="2" t="s">
        <v>157</v>
      </c>
      <c r="C123" s="2" t="s">
        <v>2</v>
      </c>
      <c r="D123" s="4">
        <v>767.40865273283396</v>
      </c>
      <c r="E123" s="4">
        <v>95605.229500093003</v>
      </c>
      <c r="F123" s="4">
        <v>95750.577193181205</v>
      </c>
    </row>
    <row r="124" spans="1:6" x14ac:dyDescent="0.25">
      <c r="A124" s="8" t="s">
        <v>89</v>
      </c>
      <c r="B124" s="8" t="s">
        <v>157</v>
      </c>
      <c r="C124" s="2" t="s">
        <v>3</v>
      </c>
      <c r="D124" s="5"/>
      <c r="E124" s="4">
        <v>14.755222009974799</v>
      </c>
      <c r="F124" s="5"/>
    </row>
    <row r="125" spans="1:6" x14ac:dyDescent="0.25">
      <c r="A125" s="8" t="s">
        <v>89</v>
      </c>
      <c r="B125" s="8" t="s">
        <v>157</v>
      </c>
      <c r="C125" s="2" t="s">
        <v>4</v>
      </c>
      <c r="D125" s="4">
        <v>364.99395174771399</v>
      </c>
      <c r="E125" s="4">
        <v>95698.320835582199</v>
      </c>
      <c r="F125" s="4">
        <v>95783.335427962695</v>
      </c>
    </row>
    <row r="126" spans="1:6" x14ac:dyDescent="0.25">
      <c r="A126" s="8" t="s">
        <v>89</v>
      </c>
      <c r="B126" s="8" t="s">
        <v>157</v>
      </c>
      <c r="C126" s="2" t="s">
        <v>6</v>
      </c>
      <c r="D126" s="5"/>
      <c r="E126" s="5"/>
      <c r="F126" s="4">
        <v>508.70935575163497</v>
      </c>
    </row>
    <row r="127" spans="1:6" x14ac:dyDescent="0.25">
      <c r="A127" s="8" t="s">
        <v>89</v>
      </c>
      <c r="B127" s="8" t="s">
        <v>157</v>
      </c>
      <c r="C127" s="2" t="s">
        <v>8</v>
      </c>
      <c r="D127" s="5"/>
      <c r="E127" s="5"/>
      <c r="F127" s="4">
        <v>488.36672992230501</v>
      </c>
    </row>
    <row r="128" spans="1:6" x14ac:dyDescent="0.25">
      <c r="A128" s="8" t="s">
        <v>89</v>
      </c>
      <c r="B128" s="8" t="s">
        <v>157</v>
      </c>
      <c r="C128" s="2" t="s">
        <v>9</v>
      </c>
      <c r="D128" s="5"/>
      <c r="E128" s="5"/>
      <c r="F128" s="4">
        <v>395.14335582977998</v>
      </c>
    </row>
    <row r="129" spans="1:6" x14ac:dyDescent="0.25">
      <c r="A129" s="8" t="s">
        <v>89</v>
      </c>
      <c r="B129" s="8" t="s">
        <v>157</v>
      </c>
      <c r="C129" s="2" t="s">
        <v>10</v>
      </c>
      <c r="D129" s="5"/>
      <c r="E129" s="5"/>
      <c r="F129" s="4">
        <v>669.52637758624905</v>
      </c>
    </row>
    <row r="130" spans="1:6" x14ac:dyDescent="0.25">
      <c r="A130" s="8" t="s">
        <v>89</v>
      </c>
      <c r="B130" s="8" t="s">
        <v>157</v>
      </c>
      <c r="C130" s="2" t="s">
        <v>11</v>
      </c>
      <c r="D130" s="5"/>
      <c r="E130" s="5"/>
      <c r="F130" s="4">
        <v>660.33466932177396</v>
      </c>
    </row>
    <row r="131" spans="1:6" x14ac:dyDescent="0.25">
      <c r="A131" s="8" t="s">
        <v>89</v>
      </c>
      <c r="B131" s="8" t="s">
        <v>157</v>
      </c>
      <c r="C131" s="2" t="s">
        <v>12</v>
      </c>
      <c r="D131" s="5"/>
      <c r="E131" s="5"/>
      <c r="F131" s="4">
        <v>527.44826590238597</v>
      </c>
    </row>
    <row r="132" spans="1:6" x14ac:dyDescent="0.25">
      <c r="A132" s="8" t="s">
        <v>89</v>
      </c>
      <c r="B132" s="8" t="s">
        <v>157</v>
      </c>
      <c r="C132" s="2" t="s">
        <v>13</v>
      </c>
      <c r="D132" s="5"/>
      <c r="E132" s="5"/>
      <c r="F132" s="4">
        <v>508.70935579209299</v>
      </c>
    </row>
    <row r="133" spans="1:6" x14ac:dyDescent="0.25">
      <c r="A133" s="8" t="s">
        <v>89</v>
      </c>
      <c r="B133" s="8" t="s">
        <v>157</v>
      </c>
      <c r="C133" s="2" t="s">
        <v>14</v>
      </c>
      <c r="D133" s="5"/>
      <c r="E133" s="5"/>
      <c r="F133" s="4">
        <v>508.70935574600998</v>
      </c>
    </row>
    <row r="134" spans="1:6" x14ac:dyDescent="0.25">
      <c r="A134" s="8" t="s">
        <v>89</v>
      </c>
      <c r="B134" s="8" t="s">
        <v>157</v>
      </c>
      <c r="C134" s="2" t="s">
        <v>15</v>
      </c>
      <c r="D134" s="5"/>
      <c r="E134" s="5"/>
      <c r="F134" s="4">
        <v>508.709355747941</v>
      </c>
    </row>
    <row r="135" spans="1:6" x14ac:dyDescent="0.25">
      <c r="A135" s="8" t="s">
        <v>89</v>
      </c>
      <c r="B135" s="8" t="s">
        <v>157</v>
      </c>
      <c r="C135" s="2" t="s">
        <v>16</v>
      </c>
      <c r="D135" s="5"/>
      <c r="E135" s="5"/>
      <c r="F135" s="4">
        <v>665.21996306784104</v>
      </c>
    </row>
    <row r="136" spans="1:6" x14ac:dyDescent="0.25">
      <c r="A136" s="8" t="s">
        <v>89</v>
      </c>
      <c r="B136" s="8" t="s">
        <v>157</v>
      </c>
      <c r="C136" s="2" t="s">
        <v>17</v>
      </c>
      <c r="D136" s="5"/>
      <c r="E136" s="5"/>
      <c r="F136" s="4">
        <v>665.21996299778596</v>
      </c>
    </row>
    <row r="137" spans="1:6" x14ac:dyDescent="0.25">
      <c r="A137" s="8" t="s">
        <v>89</v>
      </c>
      <c r="B137" s="8" t="s">
        <v>157</v>
      </c>
      <c r="C137" s="2" t="s">
        <v>18</v>
      </c>
      <c r="D137" s="5"/>
      <c r="E137" s="5"/>
      <c r="F137" s="4">
        <v>665.21996299620105</v>
      </c>
    </row>
    <row r="138" spans="1:6" x14ac:dyDescent="0.25">
      <c r="A138" s="8" t="s">
        <v>89</v>
      </c>
      <c r="B138" s="8" t="s">
        <v>157</v>
      </c>
      <c r="C138" s="2" t="s">
        <v>19</v>
      </c>
      <c r="D138" s="5"/>
      <c r="E138" s="5"/>
      <c r="F138" s="4">
        <v>660.35838257650505</v>
      </c>
    </row>
    <row r="139" spans="1:6" x14ac:dyDescent="0.25">
      <c r="A139" s="8" t="s">
        <v>89</v>
      </c>
      <c r="B139" s="8" t="s">
        <v>157</v>
      </c>
      <c r="C139" s="2" t="s">
        <v>20</v>
      </c>
      <c r="D139" s="5"/>
      <c r="E139" s="5"/>
      <c r="F139" s="4">
        <v>660.35838250560903</v>
      </c>
    </row>
    <row r="140" spans="1:6" x14ac:dyDescent="0.25">
      <c r="A140" s="8" t="s">
        <v>89</v>
      </c>
      <c r="B140" s="8" t="s">
        <v>157</v>
      </c>
      <c r="C140" s="2" t="s">
        <v>21</v>
      </c>
      <c r="D140" s="5"/>
      <c r="E140" s="5"/>
      <c r="F140" s="4">
        <v>660.35838250508198</v>
      </c>
    </row>
    <row r="141" spans="1:6" x14ac:dyDescent="0.25">
      <c r="A141" s="8" t="s">
        <v>89</v>
      </c>
      <c r="B141" s="8" t="s">
        <v>157</v>
      </c>
      <c r="C141" s="2" t="s">
        <v>22</v>
      </c>
      <c r="D141" s="5"/>
      <c r="E141" s="5"/>
      <c r="F141" s="4">
        <v>529.45351811781097</v>
      </c>
    </row>
    <row r="142" spans="1:6" x14ac:dyDescent="0.25">
      <c r="A142" s="8" t="s">
        <v>89</v>
      </c>
      <c r="B142" s="8" t="s">
        <v>157</v>
      </c>
      <c r="C142" s="2" t="s">
        <v>23</v>
      </c>
      <c r="D142" s="5"/>
      <c r="E142" s="5"/>
      <c r="F142" s="4">
        <v>529.45351811602598</v>
      </c>
    </row>
    <row r="143" spans="1:6" x14ac:dyDescent="0.25">
      <c r="A143" s="8" t="s">
        <v>89</v>
      </c>
      <c r="B143" s="8" t="s">
        <v>157</v>
      </c>
      <c r="C143" s="2" t="s">
        <v>24</v>
      </c>
      <c r="D143" s="5"/>
      <c r="E143" s="5"/>
      <c r="F143" s="4">
        <v>529.45351813273203</v>
      </c>
    </row>
    <row r="144" spans="1:6" x14ac:dyDescent="0.25">
      <c r="A144" s="8" t="s">
        <v>89</v>
      </c>
      <c r="B144" s="8" t="s">
        <v>157</v>
      </c>
      <c r="C144" s="2" t="s">
        <v>25</v>
      </c>
      <c r="D144" s="5"/>
      <c r="E144" s="5"/>
      <c r="F144" s="4">
        <v>508.70935574609302</v>
      </c>
    </row>
    <row r="145" spans="1:6" x14ac:dyDescent="0.25">
      <c r="A145" s="8" t="s">
        <v>89</v>
      </c>
      <c r="B145" s="8" t="s">
        <v>157</v>
      </c>
      <c r="C145" s="2" t="s">
        <v>26</v>
      </c>
      <c r="D145" s="5"/>
      <c r="E145" s="5"/>
      <c r="F145" s="4">
        <v>488.36672992154598</v>
      </c>
    </row>
    <row r="146" spans="1:6" x14ac:dyDescent="0.25">
      <c r="A146" s="8" t="s">
        <v>89</v>
      </c>
      <c r="B146" s="8" t="s">
        <v>157</v>
      </c>
      <c r="C146" s="2" t="s">
        <v>27</v>
      </c>
      <c r="D146" s="5"/>
      <c r="E146" s="5"/>
      <c r="F146" s="4">
        <v>395.14335582977702</v>
      </c>
    </row>
    <row r="147" spans="1:6" x14ac:dyDescent="0.25">
      <c r="A147" s="8" t="s">
        <v>89</v>
      </c>
      <c r="B147" s="8" t="s">
        <v>157</v>
      </c>
      <c r="C147" s="2" t="s">
        <v>28</v>
      </c>
      <c r="D147" s="5"/>
      <c r="E147" s="5"/>
      <c r="F147" s="4">
        <v>669.526377679387</v>
      </c>
    </row>
    <row r="148" spans="1:6" x14ac:dyDescent="0.25">
      <c r="A148" s="8" t="s">
        <v>89</v>
      </c>
      <c r="B148" s="8" t="s">
        <v>157</v>
      </c>
      <c r="C148" s="2" t="s">
        <v>29</v>
      </c>
      <c r="D148" s="5"/>
      <c r="E148" s="5"/>
      <c r="F148" s="4">
        <v>660.33466932753299</v>
      </c>
    </row>
    <row r="149" spans="1:6" x14ac:dyDescent="0.25">
      <c r="A149" s="8" t="s">
        <v>89</v>
      </c>
      <c r="B149" s="8" t="s">
        <v>157</v>
      </c>
      <c r="C149" s="2" t="s">
        <v>30</v>
      </c>
      <c r="D149" s="5"/>
      <c r="E149" s="5"/>
      <c r="F149" s="4">
        <v>527.44826591228002</v>
      </c>
    </row>
    <row r="150" spans="1:6" x14ac:dyDescent="0.25">
      <c r="A150" s="8" t="s">
        <v>89</v>
      </c>
      <c r="B150" s="8" t="s">
        <v>157</v>
      </c>
      <c r="C150" s="2" t="s">
        <v>31</v>
      </c>
      <c r="D150" s="5"/>
      <c r="E150" s="5"/>
      <c r="F150" s="4">
        <v>508.70935574604903</v>
      </c>
    </row>
    <row r="151" spans="1:6" x14ac:dyDescent="0.25">
      <c r="A151" s="8" t="s">
        <v>89</v>
      </c>
      <c r="B151" s="8" t="s">
        <v>157</v>
      </c>
      <c r="C151" s="2" t="s">
        <v>32</v>
      </c>
      <c r="D151" s="5"/>
      <c r="E151" s="5"/>
      <c r="F151" s="4">
        <v>508.70935576224798</v>
      </c>
    </row>
    <row r="152" spans="1:6" x14ac:dyDescent="0.25">
      <c r="A152" s="8" t="s">
        <v>89</v>
      </c>
      <c r="B152" s="8" t="s">
        <v>157</v>
      </c>
      <c r="C152" s="2" t="s">
        <v>33</v>
      </c>
      <c r="D152" s="5"/>
      <c r="E152" s="5"/>
      <c r="F152" s="4">
        <v>508.70935576178999</v>
      </c>
    </row>
    <row r="153" spans="1:6" x14ac:dyDescent="0.25">
      <c r="A153" s="8" t="s">
        <v>89</v>
      </c>
      <c r="B153" s="8" t="s">
        <v>157</v>
      </c>
      <c r="C153" s="2" t="s">
        <v>34</v>
      </c>
      <c r="D153" s="5"/>
      <c r="E153" s="5"/>
      <c r="F153" s="4">
        <v>664.21011902434498</v>
      </c>
    </row>
    <row r="154" spans="1:6" x14ac:dyDescent="0.25">
      <c r="A154" s="8" t="s">
        <v>89</v>
      </c>
      <c r="B154" s="8" t="s">
        <v>157</v>
      </c>
      <c r="C154" s="2" t="s">
        <v>35</v>
      </c>
      <c r="D154" s="5"/>
      <c r="E154" s="5"/>
      <c r="F154" s="4">
        <v>664.21011902416205</v>
      </c>
    </row>
    <row r="155" spans="1:6" x14ac:dyDescent="0.25">
      <c r="A155" s="8" t="s">
        <v>89</v>
      </c>
      <c r="B155" s="8" t="s">
        <v>157</v>
      </c>
      <c r="C155" s="2" t="s">
        <v>36</v>
      </c>
      <c r="D155" s="5"/>
      <c r="E155" s="5"/>
      <c r="F155" s="4">
        <v>664.21011909094705</v>
      </c>
    </row>
    <row r="156" spans="1:6" x14ac:dyDescent="0.25">
      <c r="A156" s="8" t="s">
        <v>89</v>
      </c>
      <c r="B156" s="8" t="s">
        <v>157</v>
      </c>
      <c r="C156" s="2" t="s">
        <v>37</v>
      </c>
      <c r="D156" s="5"/>
      <c r="E156" s="5"/>
      <c r="F156" s="4">
        <v>663.76895486596698</v>
      </c>
    </row>
    <row r="157" spans="1:6" x14ac:dyDescent="0.25">
      <c r="A157" s="8" t="s">
        <v>89</v>
      </c>
      <c r="B157" s="8" t="s">
        <v>157</v>
      </c>
      <c r="C157" s="2" t="s">
        <v>38</v>
      </c>
      <c r="D157" s="5"/>
      <c r="E157" s="5"/>
      <c r="F157" s="4">
        <v>663.76895486597095</v>
      </c>
    </row>
    <row r="158" spans="1:6" x14ac:dyDescent="0.25">
      <c r="A158" s="8" t="s">
        <v>89</v>
      </c>
      <c r="B158" s="8" t="s">
        <v>157</v>
      </c>
      <c r="C158" s="2" t="s">
        <v>39</v>
      </c>
      <c r="D158" s="5"/>
      <c r="E158" s="5"/>
      <c r="F158" s="4">
        <v>663.76895493609095</v>
      </c>
    </row>
    <row r="159" spans="1:6" x14ac:dyDescent="0.25">
      <c r="A159" s="8" t="s">
        <v>89</v>
      </c>
      <c r="B159" s="8" t="s">
        <v>157</v>
      </c>
      <c r="C159" s="2" t="s">
        <v>40</v>
      </c>
      <c r="D159" s="5"/>
      <c r="E159" s="5"/>
      <c r="F159" s="4">
        <v>577.03587865232305</v>
      </c>
    </row>
    <row r="160" spans="1:6" x14ac:dyDescent="0.25">
      <c r="A160" s="8" t="s">
        <v>89</v>
      </c>
      <c r="B160" s="8" t="s">
        <v>157</v>
      </c>
      <c r="C160" s="2" t="s">
        <v>41</v>
      </c>
      <c r="D160" s="5"/>
      <c r="E160" s="5"/>
      <c r="F160" s="4">
        <v>577.035878653238</v>
      </c>
    </row>
    <row r="161" spans="1:6" x14ac:dyDescent="0.25">
      <c r="A161" s="8" t="s">
        <v>89</v>
      </c>
      <c r="B161" s="8" t="s">
        <v>157</v>
      </c>
      <c r="C161" s="2" t="s">
        <v>42</v>
      </c>
      <c r="D161" s="5"/>
      <c r="E161" s="5"/>
      <c r="F161" s="4">
        <v>577.03587865364705</v>
      </c>
    </row>
    <row r="162" spans="1:6" x14ac:dyDescent="0.25">
      <c r="A162" s="8" t="s">
        <v>89</v>
      </c>
      <c r="B162" s="8" t="s">
        <v>157</v>
      </c>
      <c r="C162" s="2" t="s">
        <v>119</v>
      </c>
      <c r="D162" s="5"/>
      <c r="E162" s="5"/>
      <c r="F162" s="4">
        <v>508.70935573808401</v>
      </c>
    </row>
    <row r="163" spans="1:6" x14ac:dyDescent="0.25">
      <c r="A163" s="8" t="s">
        <v>89</v>
      </c>
      <c r="B163" s="8" t="s">
        <v>157</v>
      </c>
      <c r="C163" s="2" t="s">
        <v>120</v>
      </c>
      <c r="D163" s="5"/>
      <c r="E163" s="5"/>
      <c r="F163" s="4">
        <v>488.36672992060301</v>
      </c>
    </row>
    <row r="164" spans="1:6" x14ac:dyDescent="0.25">
      <c r="A164" s="8" t="s">
        <v>89</v>
      </c>
      <c r="B164" s="8" t="s">
        <v>157</v>
      </c>
      <c r="C164" s="2" t="s">
        <v>121</v>
      </c>
      <c r="D164" s="5"/>
      <c r="E164" s="5"/>
      <c r="F164" s="4">
        <v>395.14335582977498</v>
      </c>
    </row>
    <row r="165" spans="1:6" x14ac:dyDescent="0.25">
      <c r="A165" s="8" t="s">
        <v>89</v>
      </c>
      <c r="B165" s="8" t="s">
        <v>157</v>
      </c>
      <c r="C165" s="2" t="s">
        <v>122</v>
      </c>
      <c r="D165" s="5"/>
      <c r="E165" s="5"/>
      <c r="F165" s="4">
        <v>669.52637758456797</v>
      </c>
    </row>
    <row r="166" spans="1:6" x14ac:dyDescent="0.25">
      <c r="A166" s="8" t="s">
        <v>89</v>
      </c>
      <c r="B166" s="8" t="s">
        <v>157</v>
      </c>
      <c r="C166" s="2" t="s">
        <v>123</v>
      </c>
      <c r="D166" s="5"/>
      <c r="E166" s="5"/>
      <c r="F166" s="4">
        <v>660.33466932761996</v>
      </c>
    </row>
    <row r="167" spans="1:6" x14ac:dyDescent="0.25">
      <c r="A167" s="8" t="s">
        <v>89</v>
      </c>
      <c r="B167" s="8" t="s">
        <v>157</v>
      </c>
      <c r="C167" s="2" t="s">
        <v>124</v>
      </c>
      <c r="D167" s="5"/>
      <c r="E167" s="5"/>
      <c r="F167" s="4">
        <v>527.448265904256</v>
      </c>
    </row>
    <row r="168" spans="1:6" x14ac:dyDescent="0.25">
      <c r="A168" s="8" t="s">
        <v>89</v>
      </c>
      <c r="B168" s="8" t="s">
        <v>157</v>
      </c>
      <c r="C168" s="2" t="s">
        <v>125</v>
      </c>
      <c r="D168" s="5"/>
      <c r="E168" s="5"/>
      <c r="F168" s="4">
        <v>508.70935574641499</v>
      </c>
    </row>
    <row r="169" spans="1:6" x14ac:dyDescent="0.25">
      <c r="A169" s="8" t="s">
        <v>89</v>
      </c>
      <c r="B169" s="8" t="s">
        <v>157</v>
      </c>
      <c r="C169" s="2" t="s">
        <v>126</v>
      </c>
      <c r="D169" s="5"/>
      <c r="E169" s="5"/>
      <c r="F169" s="4">
        <v>508.70935422247601</v>
      </c>
    </row>
    <row r="170" spans="1:6" x14ac:dyDescent="0.25">
      <c r="A170" s="8" t="s">
        <v>89</v>
      </c>
      <c r="B170" s="8" t="s">
        <v>157</v>
      </c>
      <c r="C170" s="2" t="s">
        <v>127</v>
      </c>
      <c r="D170" s="5"/>
      <c r="E170" s="5"/>
      <c r="F170" s="4">
        <v>508.70935574571399</v>
      </c>
    </row>
    <row r="171" spans="1:6" x14ac:dyDescent="0.25">
      <c r="A171" s="8" t="s">
        <v>89</v>
      </c>
      <c r="B171" s="8" t="s">
        <v>157</v>
      </c>
      <c r="C171" s="2" t="s">
        <v>128</v>
      </c>
      <c r="D171" s="5"/>
      <c r="E171" s="5"/>
      <c r="F171" s="4">
        <v>664.21011902400403</v>
      </c>
    </row>
    <row r="172" spans="1:6" x14ac:dyDescent="0.25">
      <c r="A172" s="8" t="s">
        <v>89</v>
      </c>
      <c r="B172" s="8" t="s">
        <v>157</v>
      </c>
      <c r="C172" s="2" t="s">
        <v>129</v>
      </c>
      <c r="D172" s="5"/>
      <c r="E172" s="5"/>
      <c r="F172" s="4">
        <v>664.21011902402802</v>
      </c>
    </row>
    <row r="173" spans="1:6" x14ac:dyDescent="0.25">
      <c r="A173" s="8" t="s">
        <v>89</v>
      </c>
      <c r="B173" s="8" t="s">
        <v>157</v>
      </c>
      <c r="C173" s="2" t="s">
        <v>130</v>
      </c>
      <c r="D173" s="5"/>
      <c r="E173" s="5"/>
      <c r="F173" s="4">
        <v>664.21011902424402</v>
      </c>
    </row>
    <row r="174" spans="1:6" x14ac:dyDescent="0.25">
      <c r="A174" s="8" t="s">
        <v>89</v>
      </c>
      <c r="B174" s="8" t="s">
        <v>157</v>
      </c>
      <c r="C174" s="2" t="s">
        <v>131</v>
      </c>
      <c r="D174" s="5"/>
      <c r="E174" s="5"/>
      <c r="F174" s="4">
        <v>663.76895486597095</v>
      </c>
    </row>
    <row r="175" spans="1:6" x14ac:dyDescent="0.25">
      <c r="A175" s="8" t="s">
        <v>89</v>
      </c>
      <c r="B175" s="8" t="s">
        <v>157</v>
      </c>
      <c r="C175" s="2" t="s">
        <v>132</v>
      </c>
      <c r="D175" s="5"/>
      <c r="E175" s="5"/>
      <c r="F175" s="4">
        <v>663.76895486595402</v>
      </c>
    </row>
    <row r="176" spans="1:6" x14ac:dyDescent="0.25">
      <c r="A176" s="8" t="s">
        <v>89</v>
      </c>
      <c r="B176" s="8" t="s">
        <v>157</v>
      </c>
      <c r="C176" s="2" t="s">
        <v>133</v>
      </c>
      <c r="D176" s="5"/>
      <c r="E176" s="5"/>
      <c r="F176" s="4">
        <v>663.76895486595799</v>
      </c>
    </row>
    <row r="177" spans="1:6" x14ac:dyDescent="0.25">
      <c r="A177" s="8" t="s">
        <v>89</v>
      </c>
      <c r="B177" s="8" t="s">
        <v>157</v>
      </c>
      <c r="C177" s="2" t="s">
        <v>134</v>
      </c>
      <c r="D177" s="5"/>
      <c r="E177" s="5"/>
      <c r="F177" s="4">
        <v>577.035878653331</v>
      </c>
    </row>
    <row r="178" spans="1:6" x14ac:dyDescent="0.25">
      <c r="A178" s="8" t="s">
        <v>89</v>
      </c>
      <c r="B178" s="8" t="s">
        <v>157</v>
      </c>
      <c r="C178" s="2" t="s">
        <v>135</v>
      </c>
      <c r="D178" s="5"/>
      <c r="E178" s="5"/>
      <c r="F178" s="4">
        <v>577.03587867081296</v>
      </c>
    </row>
    <row r="179" spans="1:6" x14ac:dyDescent="0.25">
      <c r="A179" s="8" t="s">
        <v>89</v>
      </c>
      <c r="B179" s="8" t="s">
        <v>157</v>
      </c>
      <c r="C179" s="2" t="s">
        <v>136</v>
      </c>
      <c r="D179" s="5"/>
      <c r="E179" s="5"/>
      <c r="F179" s="4">
        <v>577.03587864967903</v>
      </c>
    </row>
    <row r="180" spans="1:6" x14ac:dyDescent="0.25">
      <c r="A180" s="2" t="s">
        <v>95</v>
      </c>
      <c r="B180" s="2" t="s">
        <v>158</v>
      </c>
      <c r="C180" s="2" t="s">
        <v>2</v>
      </c>
      <c r="D180" s="5"/>
      <c r="E180" s="4">
        <v>18716.010138765199</v>
      </c>
      <c r="F180" s="4">
        <v>18603.152249032501</v>
      </c>
    </row>
    <row r="181" spans="1:6" x14ac:dyDescent="0.25">
      <c r="A181" s="8" t="s">
        <v>95</v>
      </c>
      <c r="B181" s="8" t="s">
        <v>158</v>
      </c>
      <c r="C181" s="2" t="s">
        <v>4</v>
      </c>
      <c r="D181" s="5"/>
      <c r="E181" s="4">
        <v>18714.379462086701</v>
      </c>
      <c r="F181" s="4">
        <v>45211.835186832701</v>
      </c>
    </row>
    <row r="182" spans="1:6" x14ac:dyDescent="0.25">
      <c r="A182" s="8" t="s">
        <v>95</v>
      </c>
      <c r="B182" s="8" t="s">
        <v>158</v>
      </c>
      <c r="C182" s="2" t="s">
        <v>5</v>
      </c>
      <c r="D182" s="5"/>
      <c r="E182" s="5"/>
      <c r="F182" s="4">
        <v>5561.84488250303</v>
      </c>
    </row>
    <row r="183" spans="1:6" x14ac:dyDescent="0.25">
      <c r="A183" s="8" t="s">
        <v>95</v>
      </c>
      <c r="B183" s="8" t="s">
        <v>158</v>
      </c>
      <c r="C183" s="2" t="s">
        <v>7</v>
      </c>
      <c r="D183" s="5"/>
      <c r="E183" s="5"/>
      <c r="F183" s="4">
        <v>5275.5861866522901</v>
      </c>
    </row>
    <row r="184" spans="1:6" x14ac:dyDescent="0.25">
      <c r="A184" s="8" t="s">
        <v>95</v>
      </c>
      <c r="B184" s="2" t="s">
        <v>159</v>
      </c>
      <c r="C184" s="2" t="s">
        <v>2</v>
      </c>
      <c r="D184" s="5"/>
      <c r="E184" s="4">
        <v>18313.048807315001</v>
      </c>
      <c r="F184" s="4">
        <v>18203.965684160099</v>
      </c>
    </row>
    <row r="185" spans="1:6" x14ac:dyDescent="0.25">
      <c r="A185" s="8" t="s">
        <v>95</v>
      </c>
      <c r="B185" s="8" t="s">
        <v>159</v>
      </c>
      <c r="C185" s="2" t="s">
        <v>4</v>
      </c>
      <c r="D185" s="5"/>
      <c r="E185" s="4">
        <v>18311.451452296202</v>
      </c>
      <c r="F185" s="4">
        <v>42233.006379148603</v>
      </c>
    </row>
    <row r="186" spans="1:6" x14ac:dyDescent="0.25">
      <c r="A186" s="8" t="s">
        <v>95</v>
      </c>
      <c r="B186" s="8" t="s">
        <v>159</v>
      </c>
      <c r="C186" s="2" t="s">
        <v>5</v>
      </c>
      <c r="D186" s="5"/>
      <c r="E186" s="5"/>
      <c r="F186" s="4">
        <v>5549.0054928439804</v>
      </c>
    </row>
    <row r="187" spans="1:6" x14ac:dyDescent="0.25">
      <c r="A187" s="8" t="s">
        <v>95</v>
      </c>
      <c r="B187" s="8" t="s">
        <v>159</v>
      </c>
      <c r="C187" s="2" t="s">
        <v>7</v>
      </c>
      <c r="D187" s="5"/>
      <c r="E187" s="5"/>
      <c r="F187" s="4">
        <v>5262.7137565017501</v>
      </c>
    </row>
    <row r="188" spans="1:6" x14ac:dyDescent="0.25">
      <c r="A188" s="8" t="s">
        <v>95</v>
      </c>
      <c r="B188" s="2" t="s">
        <v>153</v>
      </c>
      <c r="C188" s="2" t="s">
        <v>2</v>
      </c>
      <c r="D188" s="5"/>
      <c r="E188" s="4">
        <v>18595.332041325801</v>
      </c>
      <c r="F188" s="4">
        <v>18529.156507231801</v>
      </c>
    </row>
    <row r="189" spans="1:6" x14ac:dyDescent="0.25">
      <c r="A189" s="8" t="s">
        <v>95</v>
      </c>
      <c r="B189" s="8" t="s">
        <v>153</v>
      </c>
      <c r="C189" s="2" t="s">
        <v>4</v>
      </c>
      <c r="D189" s="5"/>
      <c r="E189" s="4">
        <v>18594.156852401298</v>
      </c>
      <c r="F189" s="4">
        <v>45211.835186832701</v>
      </c>
    </row>
    <row r="190" spans="1:6" x14ac:dyDescent="0.25">
      <c r="A190" s="8" t="s">
        <v>95</v>
      </c>
      <c r="B190" s="8" t="s">
        <v>153</v>
      </c>
      <c r="C190" s="2" t="s">
        <v>5</v>
      </c>
      <c r="D190" s="5"/>
      <c r="E190" s="5"/>
      <c r="F190" s="4">
        <v>5623.2886497909803</v>
      </c>
    </row>
    <row r="191" spans="1:6" x14ac:dyDescent="0.25">
      <c r="A191" s="8" t="s">
        <v>95</v>
      </c>
      <c r="B191" s="8" t="s">
        <v>153</v>
      </c>
      <c r="C191" s="2" t="s">
        <v>7</v>
      </c>
      <c r="D191" s="5"/>
      <c r="E191" s="5"/>
      <c r="F191" s="4">
        <v>5339.4841360047503</v>
      </c>
    </row>
    <row r="192" spans="1:6" x14ac:dyDescent="0.25">
      <c r="A192" s="8" t="s">
        <v>95</v>
      </c>
      <c r="B192" s="2" t="s">
        <v>154</v>
      </c>
      <c r="C192" s="2" t="s">
        <v>2</v>
      </c>
      <c r="D192" s="5"/>
      <c r="E192" s="4">
        <v>18123.1812167233</v>
      </c>
      <c r="F192" s="4">
        <v>16778.829052421901</v>
      </c>
    </row>
    <row r="193" spans="1:6" x14ac:dyDescent="0.25">
      <c r="A193" s="8" t="s">
        <v>95</v>
      </c>
      <c r="B193" s="8" t="s">
        <v>154</v>
      </c>
      <c r="C193" s="2" t="s">
        <v>4</v>
      </c>
      <c r="D193" s="5"/>
      <c r="E193" s="4">
        <v>18153.0778276602</v>
      </c>
      <c r="F193" s="4">
        <v>30448.380746245399</v>
      </c>
    </row>
    <row r="194" spans="1:6" x14ac:dyDescent="0.25">
      <c r="A194" s="8" t="s">
        <v>95</v>
      </c>
      <c r="B194" s="8" t="s">
        <v>154</v>
      </c>
      <c r="C194" s="2" t="s">
        <v>5</v>
      </c>
      <c r="D194" s="5"/>
      <c r="E194" s="5"/>
      <c r="F194" s="4">
        <v>5491.4828865121599</v>
      </c>
    </row>
    <row r="195" spans="1:6" x14ac:dyDescent="0.25">
      <c r="A195" s="8" t="s">
        <v>95</v>
      </c>
      <c r="B195" s="8" t="s">
        <v>154</v>
      </c>
      <c r="C195" s="2" t="s">
        <v>7</v>
      </c>
      <c r="D195" s="5"/>
      <c r="E195" s="5"/>
      <c r="F195" s="4">
        <v>5207.6783727259599</v>
      </c>
    </row>
    <row r="196" spans="1:6" x14ac:dyDescent="0.25">
      <c r="A196" s="8" t="s">
        <v>95</v>
      </c>
      <c r="B196" s="2" t="s">
        <v>155</v>
      </c>
      <c r="C196" s="2" t="s">
        <v>2</v>
      </c>
      <c r="D196" s="5"/>
      <c r="E196" s="4">
        <v>18113.837908200599</v>
      </c>
      <c r="F196" s="4">
        <v>16837.297347882301</v>
      </c>
    </row>
    <row r="197" spans="1:6" x14ac:dyDescent="0.25">
      <c r="A197" s="8" t="s">
        <v>95</v>
      </c>
      <c r="B197" s="8" t="s">
        <v>155</v>
      </c>
      <c r="C197" s="2" t="s">
        <v>4</v>
      </c>
      <c r="D197" s="5"/>
      <c r="E197" s="4">
        <v>18070.311849357298</v>
      </c>
      <c r="F197" s="4">
        <v>31175.523670877799</v>
      </c>
    </row>
    <row r="198" spans="1:6" x14ac:dyDescent="0.25">
      <c r="A198" s="8" t="s">
        <v>95</v>
      </c>
      <c r="B198" s="8" t="s">
        <v>155</v>
      </c>
      <c r="C198" s="2" t="s">
        <v>5</v>
      </c>
      <c r="D198" s="5"/>
      <c r="E198" s="5"/>
      <c r="F198" s="4">
        <v>5676.3906535454798</v>
      </c>
    </row>
    <row r="199" spans="1:6" x14ac:dyDescent="0.25">
      <c r="A199" s="8" t="s">
        <v>95</v>
      </c>
      <c r="B199" s="8" t="s">
        <v>155</v>
      </c>
      <c r="C199" s="2" t="s">
        <v>7</v>
      </c>
      <c r="D199" s="5"/>
      <c r="E199" s="5"/>
      <c r="F199" s="4">
        <v>5390.1319576945898</v>
      </c>
    </row>
    <row r="200" spans="1:6" x14ac:dyDescent="0.25">
      <c r="A200" s="8" t="s">
        <v>95</v>
      </c>
      <c r="B200" s="2" t="s">
        <v>156</v>
      </c>
      <c r="C200" s="2" t="s">
        <v>2</v>
      </c>
      <c r="D200" s="5"/>
      <c r="E200" s="4">
        <v>17800.640643427101</v>
      </c>
      <c r="F200" s="4">
        <v>16505.3270271744</v>
      </c>
    </row>
    <row r="201" spans="1:6" x14ac:dyDescent="0.25">
      <c r="A201" s="8" t="s">
        <v>95</v>
      </c>
      <c r="B201" s="8" t="s">
        <v>156</v>
      </c>
      <c r="C201" s="2" t="s">
        <v>4</v>
      </c>
      <c r="D201" s="5"/>
      <c r="E201" s="4">
        <v>17764.980265538001</v>
      </c>
      <c r="F201" s="4">
        <v>28718.8111867396</v>
      </c>
    </row>
    <row r="202" spans="1:6" x14ac:dyDescent="0.25">
      <c r="A202" s="8" t="s">
        <v>95</v>
      </c>
      <c r="B202" s="8" t="s">
        <v>156</v>
      </c>
      <c r="C202" s="2" t="s">
        <v>5</v>
      </c>
      <c r="D202" s="5"/>
      <c r="E202" s="5"/>
      <c r="F202" s="4">
        <v>5552.11651176736</v>
      </c>
    </row>
    <row r="203" spans="1:6" x14ac:dyDescent="0.25">
      <c r="A203" s="8" t="s">
        <v>95</v>
      </c>
      <c r="B203" s="8" t="s">
        <v>156</v>
      </c>
      <c r="C203" s="2" t="s">
        <v>7</v>
      </c>
      <c r="D203" s="5"/>
      <c r="E203" s="5"/>
      <c r="F203" s="4">
        <v>5264.6272238240999</v>
      </c>
    </row>
    <row r="204" spans="1:6" x14ac:dyDescent="0.25">
      <c r="A204" s="8" t="s">
        <v>95</v>
      </c>
      <c r="B204" s="2" t="s">
        <v>160</v>
      </c>
      <c r="C204" s="2" t="s">
        <v>2</v>
      </c>
      <c r="D204" s="5"/>
      <c r="E204" s="4">
        <v>18111.614868419099</v>
      </c>
      <c r="F204" s="4">
        <v>16767.972145083</v>
      </c>
    </row>
    <row r="205" spans="1:6" x14ac:dyDescent="0.25">
      <c r="A205" s="8" t="s">
        <v>95</v>
      </c>
      <c r="B205" s="8" t="s">
        <v>160</v>
      </c>
      <c r="C205" s="2" t="s">
        <v>4</v>
      </c>
      <c r="D205" s="5"/>
      <c r="E205" s="4">
        <v>18141.005568913501</v>
      </c>
      <c r="F205" s="4">
        <v>30448.588346725399</v>
      </c>
    </row>
    <row r="206" spans="1:6" x14ac:dyDescent="0.25">
      <c r="A206" s="8" t="s">
        <v>95</v>
      </c>
      <c r="B206" s="8" t="s">
        <v>160</v>
      </c>
      <c r="C206" s="2" t="s">
        <v>5</v>
      </c>
      <c r="D206" s="5"/>
      <c r="E206" s="5"/>
      <c r="F206" s="4">
        <v>5481.4916420920999</v>
      </c>
    </row>
    <row r="207" spans="1:6" x14ac:dyDescent="0.25">
      <c r="A207" s="8" t="s">
        <v>95</v>
      </c>
      <c r="B207" s="8" t="s">
        <v>160</v>
      </c>
      <c r="C207" s="2" t="s">
        <v>7</v>
      </c>
      <c r="D207" s="5"/>
      <c r="E207" s="5"/>
      <c r="F207" s="4">
        <v>5194.0023541488499</v>
      </c>
    </row>
    <row r="208" spans="1:6" x14ac:dyDescent="0.25">
      <c r="A208" s="8" t="s">
        <v>95</v>
      </c>
      <c r="B208" s="2" t="s">
        <v>157</v>
      </c>
      <c r="C208" s="2" t="s">
        <v>2</v>
      </c>
      <c r="D208" s="5"/>
      <c r="E208" s="4">
        <v>18650.9616734599</v>
      </c>
      <c r="F208" s="4">
        <v>18562.584920716701</v>
      </c>
    </row>
    <row r="209" spans="1:6" x14ac:dyDescent="0.25">
      <c r="A209" s="8" t="s">
        <v>95</v>
      </c>
      <c r="B209" s="8" t="s">
        <v>157</v>
      </c>
      <c r="C209" s="2" t="s">
        <v>4</v>
      </c>
      <c r="D209" s="5"/>
      <c r="E209" s="4">
        <v>18652.027358891799</v>
      </c>
      <c r="F209" s="4">
        <v>45211.835186832701</v>
      </c>
    </row>
    <row r="210" spans="1:6" x14ac:dyDescent="0.25">
      <c r="A210" s="8" t="s">
        <v>95</v>
      </c>
      <c r="B210" s="8" t="s">
        <v>157</v>
      </c>
      <c r="C210" s="2" t="s">
        <v>5</v>
      </c>
      <c r="D210" s="5"/>
      <c r="E210" s="5"/>
      <c r="F210" s="4">
        <v>5469.8707577983996</v>
      </c>
    </row>
    <row r="211" spans="1:6" x14ac:dyDescent="0.25">
      <c r="A211" s="8" t="s">
        <v>95</v>
      </c>
      <c r="B211" s="8" t="s">
        <v>157</v>
      </c>
      <c r="C211" s="2" t="s">
        <v>7</v>
      </c>
      <c r="D211" s="5"/>
      <c r="E211" s="5"/>
      <c r="F211" s="4">
        <v>5186.1022440121797</v>
      </c>
    </row>
    <row r="212" spans="1:6" x14ac:dyDescent="0.25">
      <c r="A212" s="8" t="s">
        <v>95</v>
      </c>
      <c r="B212" s="2" t="s">
        <v>161</v>
      </c>
      <c r="C212" s="2" t="s">
        <v>2</v>
      </c>
      <c r="D212" s="5"/>
      <c r="E212" s="4">
        <v>18737.235026799499</v>
      </c>
      <c r="F212" s="4">
        <v>18662.0603883002</v>
      </c>
    </row>
    <row r="213" spans="1:6" x14ac:dyDescent="0.25">
      <c r="A213" s="8" t="s">
        <v>95</v>
      </c>
      <c r="B213" s="8" t="s">
        <v>161</v>
      </c>
      <c r="C213" s="2" t="s">
        <v>4</v>
      </c>
      <c r="D213" s="5"/>
      <c r="E213" s="4">
        <v>18737.017508274199</v>
      </c>
      <c r="F213" s="4">
        <v>45211.835186832701</v>
      </c>
    </row>
    <row r="214" spans="1:6" x14ac:dyDescent="0.25">
      <c r="A214" s="8" t="s">
        <v>95</v>
      </c>
      <c r="B214" s="8" t="s">
        <v>161</v>
      </c>
      <c r="C214" s="2" t="s">
        <v>5</v>
      </c>
      <c r="D214" s="5"/>
      <c r="E214" s="5"/>
      <c r="F214" s="4">
        <v>5298.9323900720701</v>
      </c>
    </row>
    <row r="215" spans="1:6" x14ac:dyDescent="0.25">
      <c r="A215" s="8" t="s">
        <v>95</v>
      </c>
      <c r="B215" s="8" t="s">
        <v>161</v>
      </c>
      <c r="C215" s="2" t="s">
        <v>7</v>
      </c>
      <c r="D215" s="5"/>
      <c r="E215" s="5"/>
      <c r="F215" s="4">
        <v>5015.1609167773404</v>
      </c>
    </row>
    <row r="216" spans="1:6" x14ac:dyDescent="0.25">
      <c r="A216" s="2" t="s">
        <v>96</v>
      </c>
      <c r="B216" s="2" t="s">
        <v>158</v>
      </c>
      <c r="C216" s="2" t="s">
        <v>4</v>
      </c>
      <c r="D216" s="5"/>
      <c r="E216" s="5"/>
      <c r="F216" s="4">
        <v>104304.28882259299</v>
      </c>
    </row>
    <row r="217" spans="1:6" x14ac:dyDescent="0.25">
      <c r="A217" s="8" t="s">
        <v>96</v>
      </c>
      <c r="B217" s="8" t="s">
        <v>158</v>
      </c>
      <c r="C217" s="2" t="s">
        <v>5</v>
      </c>
      <c r="D217" s="5"/>
      <c r="E217" s="5"/>
      <c r="F217" s="4">
        <v>19967.307116090102</v>
      </c>
    </row>
    <row r="218" spans="1:6" x14ac:dyDescent="0.25">
      <c r="A218" s="8" t="s">
        <v>96</v>
      </c>
      <c r="B218" s="8" t="s">
        <v>158</v>
      </c>
      <c r="C218" s="2" t="s">
        <v>7</v>
      </c>
      <c r="D218" s="5"/>
      <c r="E218" s="5"/>
      <c r="F218" s="4">
        <v>14609.596053609001</v>
      </c>
    </row>
    <row r="219" spans="1:6" x14ac:dyDescent="0.25">
      <c r="A219" s="8" t="s">
        <v>96</v>
      </c>
      <c r="B219" s="2" t="s">
        <v>159</v>
      </c>
      <c r="C219" s="2" t="s">
        <v>4</v>
      </c>
      <c r="D219" s="5"/>
      <c r="E219" s="5"/>
      <c r="F219" s="4">
        <v>105871.641298991</v>
      </c>
    </row>
    <row r="220" spans="1:6" x14ac:dyDescent="0.25">
      <c r="A220" s="8" t="s">
        <v>96</v>
      </c>
      <c r="B220" s="8" t="s">
        <v>159</v>
      </c>
      <c r="C220" s="2" t="s">
        <v>5</v>
      </c>
      <c r="D220" s="5"/>
      <c r="E220" s="5"/>
      <c r="F220" s="4">
        <v>19933.190815031401</v>
      </c>
    </row>
    <row r="221" spans="1:6" x14ac:dyDescent="0.25">
      <c r="A221" s="8" t="s">
        <v>96</v>
      </c>
      <c r="B221" s="8" t="s">
        <v>159</v>
      </c>
      <c r="C221" s="2" t="s">
        <v>7</v>
      </c>
      <c r="D221" s="5"/>
      <c r="E221" s="5"/>
      <c r="F221" s="4">
        <v>14644.690833071099</v>
      </c>
    </row>
    <row r="222" spans="1:6" x14ac:dyDescent="0.25">
      <c r="A222" s="8" t="s">
        <v>96</v>
      </c>
      <c r="B222" s="2" t="s">
        <v>153</v>
      </c>
      <c r="C222" s="2" t="s">
        <v>4</v>
      </c>
      <c r="D222" s="5"/>
      <c r="E222" s="5"/>
      <c r="F222" s="4">
        <v>104304.28882259299</v>
      </c>
    </row>
    <row r="223" spans="1:6" x14ac:dyDescent="0.25">
      <c r="A223" s="8" t="s">
        <v>96</v>
      </c>
      <c r="B223" s="8" t="s">
        <v>153</v>
      </c>
      <c r="C223" s="2" t="s">
        <v>5</v>
      </c>
      <c r="D223" s="5"/>
      <c r="E223" s="5"/>
      <c r="F223" s="4">
        <v>19926.125086535401</v>
      </c>
    </row>
    <row r="224" spans="1:6" x14ac:dyDescent="0.25">
      <c r="A224" s="8" t="s">
        <v>96</v>
      </c>
      <c r="B224" s="8" t="s">
        <v>153</v>
      </c>
      <c r="C224" s="2" t="s">
        <v>7</v>
      </c>
      <c r="D224" s="5"/>
      <c r="E224" s="5"/>
      <c r="F224" s="4">
        <v>14618.9143043966</v>
      </c>
    </row>
    <row r="225" spans="1:6" x14ac:dyDescent="0.25">
      <c r="A225" s="8" t="s">
        <v>96</v>
      </c>
      <c r="B225" s="2" t="s">
        <v>154</v>
      </c>
      <c r="C225" s="2" t="s">
        <v>4</v>
      </c>
      <c r="D225" s="5"/>
      <c r="E225" s="5"/>
      <c r="F225" s="4">
        <v>112072.28704322</v>
      </c>
    </row>
    <row r="226" spans="1:6" x14ac:dyDescent="0.25">
      <c r="A226" s="8" t="s">
        <v>96</v>
      </c>
      <c r="B226" s="8" t="s">
        <v>154</v>
      </c>
      <c r="C226" s="2" t="s">
        <v>5</v>
      </c>
      <c r="D226" s="5"/>
      <c r="E226" s="5"/>
      <c r="F226" s="4">
        <v>19923.661278846099</v>
      </c>
    </row>
    <row r="227" spans="1:6" x14ac:dyDescent="0.25">
      <c r="A227" s="8" t="s">
        <v>96</v>
      </c>
      <c r="B227" s="8" t="s">
        <v>154</v>
      </c>
      <c r="C227" s="2" t="s">
        <v>7</v>
      </c>
      <c r="D227" s="5"/>
      <c r="E227" s="5"/>
      <c r="F227" s="4">
        <v>14599.894498309501</v>
      </c>
    </row>
    <row r="228" spans="1:6" x14ac:dyDescent="0.25">
      <c r="A228" s="8" t="s">
        <v>96</v>
      </c>
      <c r="B228" s="2" t="s">
        <v>155</v>
      </c>
      <c r="C228" s="2" t="s">
        <v>4</v>
      </c>
      <c r="D228" s="5"/>
      <c r="E228" s="5"/>
      <c r="F228" s="4">
        <v>111689.69061449</v>
      </c>
    </row>
    <row r="229" spans="1:6" x14ac:dyDescent="0.25">
      <c r="A229" s="8" t="s">
        <v>96</v>
      </c>
      <c r="B229" s="8" t="s">
        <v>155</v>
      </c>
      <c r="C229" s="2" t="s">
        <v>5</v>
      </c>
      <c r="D229" s="5"/>
      <c r="E229" s="5"/>
      <c r="F229" s="4">
        <v>19934.734396387899</v>
      </c>
    </row>
    <row r="230" spans="1:6" x14ac:dyDescent="0.25">
      <c r="A230" s="8" t="s">
        <v>96</v>
      </c>
      <c r="B230" s="8" t="s">
        <v>155</v>
      </c>
      <c r="C230" s="2" t="s">
        <v>7</v>
      </c>
      <c r="D230" s="5"/>
      <c r="E230" s="5"/>
      <c r="F230" s="4">
        <v>14648.990274235701</v>
      </c>
    </row>
    <row r="231" spans="1:6" x14ac:dyDescent="0.25">
      <c r="A231" s="8" t="s">
        <v>96</v>
      </c>
      <c r="B231" s="2" t="s">
        <v>156</v>
      </c>
      <c r="C231" s="2" t="s">
        <v>4</v>
      </c>
      <c r="D231" s="5"/>
      <c r="E231" s="5"/>
      <c r="F231" s="4">
        <v>112982.324278392</v>
      </c>
    </row>
    <row r="232" spans="1:6" x14ac:dyDescent="0.25">
      <c r="A232" s="8" t="s">
        <v>96</v>
      </c>
      <c r="B232" s="8" t="s">
        <v>156</v>
      </c>
      <c r="C232" s="2" t="s">
        <v>5</v>
      </c>
      <c r="D232" s="5"/>
      <c r="E232" s="5"/>
      <c r="F232" s="4">
        <v>19936.9925397425</v>
      </c>
    </row>
    <row r="233" spans="1:6" x14ac:dyDescent="0.25">
      <c r="A233" s="8" t="s">
        <v>96</v>
      </c>
      <c r="B233" s="8" t="s">
        <v>156</v>
      </c>
      <c r="C233" s="2" t="s">
        <v>7</v>
      </c>
      <c r="D233" s="5"/>
      <c r="E233" s="5"/>
      <c r="F233" s="4">
        <v>14661.606219380899</v>
      </c>
    </row>
    <row r="234" spans="1:6" x14ac:dyDescent="0.25">
      <c r="A234" s="8" t="s">
        <v>96</v>
      </c>
      <c r="B234" s="2" t="s">
        <v>160</v>
      </c>
      <c r="C234" s="2" t="s">
        <v>4</v>
      </c>
      <c r="D234" s="5"/>
      <c r="E234" s="5"/>
      <c r="F234" s="4">
        <v>112072.177811321</v>
      </c>
    </row>
    <row r="235" spans="1:6" x14ac:dyDescent="0.25">
      <c r="A235" s="8" t="s">
        <v>96</v>
      </c>
      <c r="B235" s="8" t="s">
        <v>160</v>
      </c>
      <c r="C235" s="2" t="s">
        <v>5</v>
      </c>
      <c r="D235" s="5"/>
      <c r="E235" s="5"/>
      <c r="F235" s="4">
        <v>19924.665898039599</v>
      </c>
    </row>
    <row r="236" spans="1:6" x14ac:dyDescent="0.25">
      <c r="A236" s="8" t="s">
        <v>96</v>
      </c>
      <c r="B236" s="8" t="s">
        <v>160</v>
      </c>
      <c r="C236" s="2" t="s">
        <v>7</v>
      </c>
      <c r="D236" s="5"/>
      <c r="E236" s="5"/>
      <c r="F236" s="4">
        <v>14639.687145075301</v>
      </c>
    </row>
    <row r="237" spans="1:6" x14ac:dyDescent="0.25">
      <c r="A237" s="8" t="s">
        <v>96</v>
      </c>
      <c r="B237" s="2" t="s">
        <v>157</v>
      </c>
      <c r="C237" s="2" t="s">
        <v>4</v>
      </c>
      <c r="D237" s="5"/>
      <c r="E237" s="5"/>
      <c r="F237" s="4">
        <v>104304.28882259299</v>
      </c>
    </row>
    <row r="238" spans="1:6" x14ac:dyDescent="0.25">
      <c r="A238" s="8" t="s">
        <v>96</v>
      </c>
      <c r="B238" s="8" t="s">
        <v>157</v>
      </c>
      <c r="C238" s="2" t="s">
        <v>5</v>
      </c>
      <c r="D238" s="5"/>
      <c r="E238" s="5"/>
      <c r="F238" s="4">
        <v>19925.618330055298</v>
      </c>
    </row>
    <row r="239" spans="1:6" x14ac:dyDescent="0.25">
      <c r="A239" s="8" t="s">
        <v>96</v>
      </c>
      <c r="B239" s="8" t="s">
        <v>157</v>
      </c>
      <c r="C239" s="2" t="s">
        <v>7</v>
      </c>
      <c r="D239" s="5"/>
      <c r="E239" s="5"/>
      <c r="F239" s="4">
        <v>14618.7591492063</v>
      </c>
    </row>
    <row r="240" spans="1:6" x14ac:dyDescent="0.25">
      <c r="A240" s="8" t="s">
        <v>96</v>
      </c>
      <c r="B240" s="2" t="s">
        <v>161</v>
      </c>
      <c r="C240" s="2" t="s">
        <v>4</v>
      </c>
      <c r="D240" s="5"/>
      <c r="E240" s="5"/>
      <c r="F240" s="4">
        <v>101133.720513102</v>
      </c>
    </row>
    <row r="241" spans="1:6" x14ac:dyDescent="0.25">
      <c r="A241" s="8" t="s">
        <v>96</v>
      </c>
      <c r="B241" s="8" t="s">
        <v>161</v>
      </c>
      <c r="C241" s="2" t="s">
        <v>5</v>
      </c>
      <c r="D241" s="5"/>
      <c r="E241" s="5"/>
      <c r="F241" s="4">
        <v>19971.512290249699</v>
      </c>
    </row>
    <row r="242" spans="1:6" x14ac:dyDescent="0.25">
      <c r="A242" s="8" t="s">
        <v>96</v>
      </c>
      <c r="B242" s="8" t="s">
        <v>161</v>
      </c>
      <c r="C242" s="2" t="s">
        <v>7</v>
      </c>
      <c r="D242" s="5"/>
      <c r="E242" s="5"/>
      <c r="F242" s="4">
        <v>14640.245877876099</v>
      </c>
    </row>
    <row r="243" spans="1:6" x14ac:dyDescent="0.25">
      <c r="A243" s="2" t="s">
        <v>97</v>
      </c>
      <c r="B243" s="2" t="s">
        <v>158</v>
      </c>
      <c r="C243" s="2" t="s">
        <v>5</v>
      </c>
      <c r="D243" s="5"/>
      <c r="E243" s="5"/>
      <c r="F243" s="4">
        <v>656.78140448680404</v>
      </c>
    </row>
    <row r="244" spans="1:6" x14ac:dyDescent="0.25">
      <c r="A244" s="8" t="s">
        <v>97</v>
      </c>
      <c r="B244" s="8" t="s">
        <v>158</v>
      </c>
      <c r="C244" s="2" t="s">
        <v>7</v>
      </c>
      <c r="D244" s="5"/>
      <c r="E244" s="5"/>
      <c r="F244" s="4">
        <v>239.128334212683</v>
      </c>
    </row>
    <row r="245" spans="1:6" x14ac:dyDescent="0.25">
      <c r="A245" s="8" t="s">
        <v>97</v>
      </c>
      <c r="B245" s="2" t="s">
        <v>159</v>
      </c>
      <c r="C245" s="2" t="s">
        <v>5</v>
      </c>
      <c r="D245" s="5"/>
      <c r="E245" s="5"/>
      <c r="F245" s="4">
        <v>277.02072942856898</v>
      </c>
    </row>
    <row r="246" spans="1:6" x14ac:dyDescent="0.25">
      <c r="A246" s="8" t="s">
        <v>97</v>
      </c>
      <c r="B246" s="8" t="s">
        <v>159</v>
      </c>
      <c r="C246" s="2" t="s">
        <v>7</v>
      </c>
      <c r="D246" s="5"/>
      <c r="E246" s="5"/>
      <c r="F246" s="4">
        <v>703.01262139461505</v>
      </c>
    </row>
    <row r="247" spans="1:6" x14ac:dyDescent="0.25">
      <c r="A247" s="8" t="s">
        <v>97</v>
      </c>
      <c r="B247" s="2" t="s">
        <v>153</v>
      </c>
      <c r="C247" s="2" t="s">
        <v>5</v>
      </c>
      <c r="D247" s="5"/>
      <c r="E247" s="5"/>
      <c r="F247" s="4">
        <v>167.623513977393</v>
      </c>
    </row>
    <row r="248" spans="1:6" x14ac:dyDescent="0.25">
      <c r="A248" s="8" t="s">
        <v>97</v>
      </c>
      <c r="B248" s="8" t="s">
        <v>153</v>
      </c>
      <c r="C248" s="2" t="s">
        <v>7</v>
      </c>
      <c r="D248" s="5"/>
      <c r="E248" s="5"/>
      <c r="F248" s="4">
        <v>471.29423246011402</v>
      </c>
    </row>
    <row r="249" spans="1:6" x14ac:dyDescent="0.25">
      <c r="A249" s="8" t="s">
        <v>97</v>
      </c>
      <c r="B249" s="2" t="s">
        <v>154</v>
      </c>
      <c r="C249" s="2" t="s">
        <v>5</v>
      </c>
      <c r="D249" s="5"/>
      <c r="E249" s="5"/>
      <c r="F249" s="4">
        <v>36.769212717766699</v>
      </c>
    </row>
    <row r="250" spans="1:6" x14ac:dyDescent="0.25">
      <c r="A250" s="8" t="s">
        <v>97</v>
      </c>
      <c r="B250" s="2" t="s">
        <v>155</v>
      </c>
      <c r="C250" s="2" t="s">
        <v>5</v>
      </c>
      <c r="D250" s="5"/>
      <c r="E250" s="5"/>
      <c r="F250" s="4">
        <v>132.63976000836001</v>
      </c>
    </row>
    <row r="251" spans="1:6" x14ac:dyDescent="0.25">
      <c r="A251" s="8" t="s">
        <v>97</v>
      </c>
      <c r="B251" s="8" t="s">
        <v>155</v>
      </c>
      <c r="C251" s="2" t="s">
        <v>7</v>
      </c>
      <c r="D251" s="5"/>
      <c r="E251" s="5"/>
      <c r="F251" s="4">
        <v>776.53270394985395</v>
      </c>
    </row>
    <row r="252" spans="1:6" x14ac:dyDescent="0.25">
      <c r="A252" s="8" t="s">
        <v>97</v>
      </c>
      <c r="B252" s="2" t="s">
        <v>156</v>
      </c>
      <c r="C252" s="2" t="s">
        <v>5</v>
      </c>
      <c r="D252" s="5"/>
      <c r="E252" s="5"/>
      <c r="F252" s="4">
        <v>51.809767201153001</v>
      </c>
    </row>
    <row r="253" spans="1:6" x14ac:dyDescent="0.25">
      <c r="A253" s="8" t="s">
        <v>97</v>
      </c>
      <c r="B253" s="8" t="s">
        <v>156</v>
      </c>
      <c r="C253" s="2" t="s">
        <v>7</v>
      </c>
      <c r="D253" s="5"/>
      <c r="E253" s="5"/>
      <c r="F253" s="4">
        <v>922.46773759952998</v>
      </c>
    </row>
    <row r="254" spans="1:6" x14ac:dyDescent="0.25">
      <c r="A254" s="8" t="s">
        <v>97</v>
      </c>
      <c r="B254" s="2" t="s">
        <v>160</v>
      </c>
      <c r="C254" s="2" t="s">
        <v>7</v>
      </c>
      <c r="D254" s="5"/>
      <c r="E254" s="5"/>
      <c r="F254" s="4">
        <v>767.93261883432399</v>
      </c>
    </row>
    <row r="255" spans="1:6" x14ac:dyDescent="0.25">
      <c r="A255" s="8" t="s">
        <v>97</v>
      </c>
      <c r="B255" s="2" t="s">
        <v>157</v>
      </c>
      <c r="C255" s="2" t="s">
        <v>5</v>
      </c>
      <c r="D255" s="5"/>
      <c r="E255" s="5"/>
      <c r="F255" s="4">
        <v>39.008971918922597</v>
      </c>
    </row>
    <row r="256" spans="1:6" x14ac:dyDescent="0.25">
      <c r="A256" s="8" t="s">
        <v>97</v>
      </c>
      <c r="B256" s="8" t="s">
        <v>157</v>
      </c>
      <c r="C256" s="2" t="s">
        <v>7</v>
      </c>
      <c r="D256" s="5"/>
      <c r="E256" s="5"/>
      <c r="F256" s="4">
        <v>442.11667346244201</v>
      </c>
    </row>
    <row r="257" spans="1:6" x14ac:dyDescent="0.25">
      <c r="A257" s="8" t="s">
        <v>97</v>
      </c>
      <c r="B257" s="2" t="s">
        <v>161</v>
      </c>
      <c r="C257" s="2" t="s">
        <v>5</v>
      </c>
      <c r="D257" s="5"/>
      <c r="E257" s="5"/>
      <c r="F257" s="4">
        <v>208.317703039051</v>
      </c>
    </row>
    <row r="258" spans="1:6" x14ac:dyDescent="0.25">
      <c r="A258" s="8" t="s">
        <v>97</v>
      </c>
      <c r="B258" s="8" t="s">
        <v>161</v>
      </c>
      <c r="C258" s="2" t="s">
        <v>7</v>
      </c>
      <c r="D258" s="5"/>
      <c r="E258" s="5"/>
      <c r="F258" s="4">
        <v>587.91457995082601</v>
      </c>
    </row>
    <row r="259" spans="1:6" x14ac:dyDescent="0.25">
      <c r="A259" s="2" t="s">
        <v>98</v>
      </c>
      <c r="B259" s="2" t="s">
        <v>158</v>
      </c>
      <c r="C259" s="2" t="s">
        <v>2</v>
      </c>
      <c r="D259" s="5"/>
      <c r="E259" s="5"/>
      <c r="F259" s="4">
        <v>98965.997327388293</v>
      </c>
    </row>
    <row r="260" spans="1:6" x14ac:dyDescent="0.25">
      <c r="A260" s="8" t="s">
        <v>98</v>
      </c>
      <c r="B260" s="8" t="s">
        <v>158</v>
      </c>
      <c r="C260" s="2" t="s">
        <v>4</v>
      </c>
      <c r="D260" s="5"/>
      <c r="E260" s="5"/>
      <c r="F260" s="4">
        <v>196889.731144124</v>
      </c>
    </row>
    <row r="261" spans="1:6" x14ac:dyDescent="0.25">
      <c r="A261" s="8" t="s">
        <v>98</v>
      </c>
      <c r="B261" s="8" t="s">
        <v>158</v>
      </c>
      <c r="C261" s="2" t="s">
        <v>5</v>
      </c>
      <c r="D261" s="5"/>
      <c r="E261" s="5"/>
      <c r="F261" s="4">
        <v>22391.405969838601</v>
      </c>
    </row>
    <row r="262" spans="1:6" x14ac:dyDescent="0.25">
      <c r="A262" s="8" t="s">
        <v>98</v>
      </c>
      <c r="B262" s="8" t="s">
        <v>158</v>
      </c>
      <c r="C262" s="2" t="s">
        <v>7</v>
      </c>
      <c r="D262" s="5"/>
      <c r="E262" s="5"/>
      <c r="F262" s="4">
        <v>17344.3898896213</v>
      </c>
    </row>
    <row r="263" spans="1:6" x14ac:dyDescent="0.25">
      <c r="A263" s="8" t="s">
        <v>98</v>
      </c>
      <c r="B263" s="2" t="s">
        <v>159</v>
      </c>
      <c r="C263" s="2" t="s">
        <v>2</v>
      </c>
      <c r="D263" s="5"/>
      <c r="E263" s="5"/>
      <c r="F263" s="4">
        <v>98187.530530814707</v>
      </c>
    </row>
    <row r="264" spans="1:6" x14ac:dyDescent="0.25">
      <c r="A264" s="8" t="s">
        <v>98</v>
      </c>
      <c r="B264" s="8" t="s">
        <v>159</v>
      </c>
      <c r="C264" s="2" t="s">
        <v>4</v>
      </c>
      <c r="D264" s="5"/>
      <c r="E264" s="5"/>
      <c r="F264" s="4">
        <v>196419.12410225999</v>
      </c>
    </row>
    <row r="265" spans="1:6" x14ac:dyDescent="0.25">
      <c r="A265" s="8" t="s">
        <v>98</v>
      </c>
      <c r="B265" s="8" t="s">
        <v>159</v>
      </c>
      <c r="C265" s="2" t="s">
        <v>5</v>
      </c>
      <c r="D265" s="5"/>
      <c r="E265" s="5"/>
      <c r="F265" s="4">
        <v>22512.912678204499</v>
      </c>
    </row>
    <row r="266" spans="1:6" x14ac:dyDescent="0.25">
      <c r="A266" s="8" t="s">
        <v>98</v>
      </c>
      <c r="B266" s="8" t="s">
        <v>159</v>
      </c>
      <c r="C266" s="2" t="s">
        <v>7</v>
      </c>
      <c r="D266" s="5"/>
      <c r="E266" s="5"/>
      <c r="F266" s="4">
        <v>17202.516590659601</v>
      </c>
    </row>
    <row r="267" spans="1:6" x14ac:dyDescent="0.25">
      <c r="A267" s="8" t="s">
        <v>98</v>
      </c>
      <c r="B267" s="2" t="s">
        <v>153</v>
      </c>
      <c r="C267" s="2" t="s">
        <v>2</v>
      </c>
      <c r="D267" s="5"/>
      <c r="E267" s="5"/>
      <c r="F267" s="4">
        <v>107093.202036962</v>
      </c>
    </row>
    <row r="268" spans="1:6" x14ac:dyDescent="0.25">
      <c r="A268" s="8" t="s">
        <v>98</v>
      </c>
      <c r="B268" s="8" t="s">
        <v>153</v>
      </c>
      <c r="C268" s="2" t="s">
        <v>4</v>
      </c>
      <c r="D268" s="5"/>
      <c r="E268" s="5"/>
      <c r="F268" s="4">
        <v>205041.28433126901</v>
      </c>
    </row>
    <row r="269" spans="1:6" x14ac:dyDescent="0.25">
      <c r="A269" s="8" t="s">
        <v>98</v>
      </c>
      <c r="B269" s="8" t="s">
        <v>153</v>
      </c>
      <c r="C269" s="2" t="s">
        <v>5</v>
      </c>
      <c r="D269" s="5"/>
      <c r="E269" s="5"/>
      <c r="F269" s="4">
        <v>22469.444844878901</v>
      </c>
    </row>
    <row r="270" spans="1:6" x14ac:dyDescent="0.25">
      <c r="A270" s="8" t="s">
        <v>98</v>
      </c>
      <c r="B270" s="8" t="s">
        <v>153</v>
      </c>
      <c r="C270" s="2" t="s">
        <v>7</v>
      </c>
      <c r="D270" s="5"/>
      <c r="E270" s="5"/>
      <c r="F270" s="4">
        <v>17183.782478545902</v>
      </c>
    </row>
    <row r="271" spans="1:6" x14ac:dyDescent="0.25">
      <c r="A271" s="8" t="s">
        <v>98</v>
      </c>
      <c r="B271" s="8" t="s">
        <v>153</v>
      </c>
      <c r="C271" s="2" t="s">
        <v>10</v>
      </c>
      <c r="D271" s="5"/>
      <c r="E271" s="5"/>
      <c r="F271" s="4">
        <v>33.552637082077503</v>
      </c>
    </row>
    <row r="272" spans="1:6" x14ac:dyDescent="0.25">
      <c r="A272" s="8" t="s">
        <v>98</v>
      </c>
      <c r="B272" s="8" t="s">
        <v>153</v>
      </c>
      <c r="C272" s="2" t="s">
        <v>11</v>
      </c>
      <c r="D272" s="5"/>
      <c r="E272" s="5"/>
      <c r="F272" s="4">
        <v>6.3772136257003504</v>
      </c>
    </row>
    <row r="273" spans="1:6" x14ac:dyDescent="0.25">
      <c r="A273" s="8" t="s">
        <v>98</v>
      </c>
      <c r="B273" s="8" t="s">
        <v>153</v>
      </c>
      <c r="C273" s="2" t="s">
        <v>16</v>
      </c>
      <c r="D273" s="5"/>
      <c r="E273" s="5"/>
      <c r="F273" s="4">
        <v>35.466203907247703</v>
      </c>
    </row>
    <row r="274" spans="1:6" x14ac:dyDescent="0.25">
      <c r="A274" s="8" t="s">
        <v>98</v>
      </c>
      <c r="B274" s="8" t="s">
        <v>153</v>
      </c>
      <c r="C274" s="2" t="s">
        <v>17</v>
      </c>
      <c r="D274" s="5"/>
      <c r="E274" s="5"/>
      <c r="F274" s="4">
        <v>35.466203926759903</v>
      </c>
    </row>
    <row r="275" spans="1:6" x14ac:dyDescent="0.25">
      <c r="A275" s="8" t="s">
        <v>98</v>
      </c>
      <c r="B275" s="8" t="s">
        <v>153</v>
      </c>
      <c r="C275" s="2" t="s">
        <v>18</v>
      </c>
      <c r="D275" s="5"/>
      <c r="E275" s="5"/>
      <c r="F275" s="4">
        <v>35.466203903583697</v>
      </c>
    </row>
    <row r="276" spans="1:6" x14ac:dyDescent="0.25">
      <c r="A276" s="8" t="s">
        <v>98</v>
      </c>
      <c r="B276" s="8" t="s">
        <v>153</v>
      </c>
      <c r="C276" s="2" t="s">
        <v>19</v>
      </c>
      <c r="D276" s="5"/>
      <c r="E276" s="5"/>
      <c r="F276" s="4">
        <v>6.7752672391817201</v>
      </c>
    </row>
    <row r="277" spans="1:6" x14ac:dyDescent="0.25">
      <c r="A277" s="8" t="s">
        <v>98</v>
      </c>
      <c r="B277" s="8" t="s">
        <v>153</v>
      </c>
      <c r="C277" s="2" t="s">
        <v>20</v>
      </c>
      <c r="D277" s="5"/>
      <c r="E277" s="5"/>
      <c r="F277" s="4">
        <v>6.7752671249430296</v>
      </c>
    </row>
    <row r="278" spans="1:6" x14ac:dyDescent="0.25">
      <c r="A278" s="8" t="s">
        <v>98</v>
      </c>
      <c r="B278" s="8" t="s">
        <v>153</v>
      </c>
      <c r="C278" s="2" t="s">
        <v>21</v>
      </c>
      <c r="D278" s="5"/>
      <c r="E278" s="5"/>
      <c r="F278" s="4">
        <v>6.775267231011</v>
      </c>
    </row>
    <row r="279" spans="1:6" x14ac:dyDescent="0.25">
      <c r="A279" s="8" t="s">
        <v>98</v>
      </c>
      <c r="B279" s="8" t="s">
        <v>153</v>
      </c>
      <c r="C279" s="2" t="s">
        <v>28</v>
      </c>
      <c r="D279" s="5"/>
      <c r="E279" s="5"/>
      <c r="F279" s="4">
        <v>33.552637162325503</v>
      </c>
    </row>
    <row r="280" spans="1:6" x14ac:dyDescent="0.25">
      <c r="A280" s="8" t="s">
        <v>98</v>
      </c>
      <c r="B280" s="8" t="s">
        <v>153</v>
      </c>
      <c r="C280" s="2" t="s">
        <v>29</v>
      </c>
      <c r="D280" s="5"/>
      <c r="E280" s="5"/>
      <c r="F280" s="4">
        <v>6.3772136492416003</v>
      </c>
    </row>
    <row r="281" spans="1:6" x14ac:dyDescent="0.25">
      <c r="A281" s="8" t="s">
        <v>98</v>
      </c>
      <c r="B281" s="8" t="s">
        <v>153</v>
      </c>
      <c r="C281" s="2" t="s">
        <v>34</v>
      </c>
      <c r="D281" s="5"/>
      <c r="E281" s="5"/>
      <c r="F281" s="4">
        <v>10.416177005401799</v>
      </c>
    </row>
    <row r="282" spans="1:6" x14ac:dyDescent="0.25">
      <c r="A282" s="8" t="s">
        <v>98</v>
      </c>
      <c r="B282" s="8" t="s">
        <v>153</v>
      </c>
      <c r="C282" s="2" t="s">
        <v>35</v>
      </c>
      <c r="D282" s="5"/>
      <c r="E282" s="5"/>
      <c r="F282" s="4">
        <v>10.4161770038212</v>
      </c>
    </row>
    <row r="283" spans="1:6" x14ac:dyDescent="0.25">
      <c r="A283" s="8" t="s">
        <v>98</v>
      </c>
      <c r="B283" s="8" t="s">
        <v>153</v>
      </c>
      <c r="C283" s="2" t="s">
        <v>36</v>
      </c>
      <c r="D283" s="5"/>
      <c r="E283" s="5"/>
      <c r="F283" s="4">
        <v>10.4161769583656</v>
      </c>
    </row>
    <row r="284" spans="1:6" x14ac:dyDescent="0.25">
      <c r="A284" s="8" t="s">
        <v>98</v>
      </c>
      <c r="B284" s="8" t="s">
        <v>153</v>
      </c>
      <c r="C284" s="2" t="s">
        <v>122</v>
      </c>
      <c r="D284" s="5"/>
      <c r="E284" s="5"/>
      <c r="F284" s="4">
        <v>33.552636969575303</v>
      </c>
    </row>
    <row r="285" spans="1:6" x14ac:dyDescent="0.25">
      <c r="A285" s="8" t="s">
        <v>98</v>
      </c>
      <c r="B285" s="8" t="s">
        <v>153</v>
      </c>
      <c r="C285" s="2" t="s">
        <v>123</v>
      </c>
      <c r="D285" s="5"/>
      <c r="E285" s="5"/>
      <c r="F285" s="4">
        <v>6.3772136514967404</v>
      </c>
    </row>
    <row r="286" spans="1:6" x14ac:dyDescent="0.25">
      <c r="A286" s="8" t="s">
        <v>98</v>
      </c>
      <c r="B286" s="8" t="s">
        <v>153</v>
      </c>
      <c r="C286" s="2" t="s">
        <v>128</v>
      </c>
      <c r="D286" s="5"/>
      <c r="E286" s="5"/>
      <c r="F286" s="4">
        <v>10.416177001382399</v>
      </c>
    </row>
    <row r="287" spans="1:6" x14ac:dyDescent="0.25">
      <c r="A287" s="8" t="s">
        <v>98</v>
      </c>
      <c r="B287" s="8" t="s">
        <v>153</v>
      </c>
      <c r="C287" s="2" t="s">
        <v>129</v>
      </c>
      <c r="D287" s="5"/>
      <c r="E287" s="5"/>
      <c r="F287" s="4">
        <v>10.4161770064484</v>
      </c>
    </row>
    <row r="288" spans="1:6" x14ac:dyDescent="0.25">
      <c r="A288" s="8" t="s">
        <v>98</v>
      </c>
      <c r="B288" s="8" t="s">
        <v>153</v>
      </c>
      <c r="C288" s="2" t="s">
        <v>130</v>
      </c>
      <c r="D288" s="5"/>
      <c r="E288" s="5"/>
      <c r="F288" s="4">
        <v>10.416177005508199</v>
      </c>
    </row>
    <row r="289" spans="1:6" x14ac:dyDescent="0.25">
      <c r="A289" s="8" t="s">
        <v>98</v>
      </c>
      <c r="B289" s="2" t="s">
        <v>154</v>
      </c>
      <c r="C289" s="2" t="s">
        <v>2</v>
      </c>
      <c r="D289" s="5"/>
      <c r="E289" s="5"/>
      <c r="F289" s="4">
        <v>102258.440705153</v>
      </c>
    </row>
    <row r="290" spans="1:6" x14ac:dyDescent="0.25">
      <c r="A290" s="8" t="s">
        <v>98</v>
      </c>
      <c r="B290" s="8" t="s">
        <v>154</v>
      </c>
      <c r="C290" s="2" t="s">
        <v>4</v>
      </c>
      <c r="D290" s="5"/>
      <c r="E290" s="5"/>
      <c r="F290" s="4">
        <v>201335.89201262599</v>
      </c>
    </row>
    <row r="291" spans="1:6" x14ac:dyDescent="0.25">
      <c r="A291" s="8" t="s">
        <v>98</v>
      </c>
      <c r="B291" s="8" t="s">
        <v>154</v>
      </c>
      <c r="C291" s="2" t="s">
        <v>5</v>
      </c>
      <c r="D291" s="5"/>
      <c r="E291" s="5"/>
      <c r="F291" s="4">
        <v>22479.740202010202</v>
      </c>
    </row>
    <row r="292" spans="1:6" x14ac:dyDescent="0.25">
      <c r="A292" s="8" t="s">
        <v>98</v>
      </c>
      <c r="B292" s="8" t="s">
        <v>154</v>
      </c>
      <c r="C292" s="2" t="s">
        <v>6</v>
      </c>
      <c r="D292" s="5"/>
      <c r="E292" s="5"/>
      <c r="F292" s="4">
        <v>143.19141162419001</v>
      </c>
    </row>
    <row r="293" spans="1:6" x14ac:dyDescent="0.25">
      <c r="A293" s="8" t="s">
        <v>98</v>
      </c>
      <c r="B293" s="8" t="s">
        <v>154</v>
      </c>
      <c r="C293" s="2" t="s">
        <v>7</v>
      </c>
      <c r="D293" s="5"/>
      <c r="E293" s="5"/>
      <c r="F293" s="4">
        <v>17222.022384446002</v>
      </c>
    </row>
    <row r="294" spans="1:6" x14ac:dyDescent="0.25">
      <c r="A294" s="8" t="s">
        <v>98</v>
      </c>
      <c r="B294" s="8" t="s">
        <v>154</v>
      </c>
      <c r="C294" s="2" t="s">
        <v>8</v>
      </c>
      <c r="D294" s="5"/>
      <c r="E294" s="5"/>
      <c r="F294" s="4">
        <v>151.33771442626201</v>
      </c>
    </row>
    <row r="295" spans="1:6" x14ac:dyDescent="0.25">
      <c r="A295" s="8" t="s">
        <v>98</v>
      </c>
      <c r="B295" s="8" t="s">
        <v>154</v>
      </c>
      <c r="C295" s="2" t="s">
        <v>9</v>
      </c>
      <c r="D295" s="5"/>
      <c r="E295" s="5"/>
      <c r="F295" s="4">
        <v>97.598371851856697</v>
      </c>
    </row>
    <row r="296" spans="1:6" x14ac:dyDescent="0.25">
      <c r="A296" s="8" t="s">
        <v>98</v>
      </c>
      <c r="B296" s="8" t="s">
        <v>154</v>
      </c>
      <c r="C296" s="2" t="s">
        <v>10</v>
      </c>
      <c r="D296" s="5"/>
      <c r="E296" s="5"/>
      <c r="F296" s="4">
        <v>203.55577709333201</v>
      </c>
    </row>
    <row r="297" spans="1:6" x14ac:dyDescent="0.25">
      <c r="A297" s="8" t="s">
        <v>98</v>
      </c>
      <c r="B297" s="8" t="s">
        <v>154</v>
      </c>
      <c r="C297" s="2" t="s">
        <v>11</v>
      </c>
      <c r="D297" s="5"/>
      <c r="E297" s="5"/>
      <c r="F297" s="4">
        <v>161.09276700983099</v>
      </c>
    </row>
    <row r="298" spans="1:6" x14ac:dyDescent="0.25">
      <c r="A298" s="8" t="s">
        <v>98</v>
      </c>
      <c r="B298" s="8" t="s">
        <v>154</v>
      </c>
      <c r="C298" s="2" t="s">
        <v>12</v>
      </c>
      <c r="D298" s="5"/>
      <c r="E298" s="5"/>
      <c r="F298" s="4">
        <v>124.313633349646</v>
      </c>
    </row>
    <row r="299" spans="1:6" x14ac:dyDescent="0.25">
      <c r="A299" s="8" t="s">
        <v>98</v>
      </c>
      <c r="B299" s="8" t="s">
        <v>154</v>
      </c>
      <c r="C299" s="2" t="s">
        <v>13</v>
      </c>
      <c r="D299" s="5"/>
      <c r="E299" s="5"/>
      <c r="F299" s="4">
        <v>143.191411624881</v>
      </c>
    </row>
    <row r="300" spans="1:6" x14ac:dyDescent="0.25">
      <c r="A300" s="8" t="s">
        <v>98</v>
      </c>
      <c r="B300" s="8" t="s">
        <v>154</v>
      </c>
      <c r="C300" s="2" t="s">
        <v>14</v>
      </c>
      <c r="D300" s="5"/>
      <c r="E300" s="5"/>
      <c r="F300" s="4">
        <v>143.19141160893199</v>
      </c>
    </row>
    <row r="301" spans="1:6" x14ac:dyDescent="0.25">
      <c r="A301" s="8" t="s">
        <v>98</v>
      </c>
      <c r="B301" s="8" t="s">
        <v>154</v>
      </c>
      <c r="C301" s="2" t="s">
        <v>15</v>
      </c>
      <c r="D301" s="5"/>
      <c r="E301" s="5"/>
      <c r="F301" s="4">
        <v>143.191411617433</v>
      </c>
    </row>
    <row r="302" spans="1:6" x14ac:dyDescent="0.25">
      <c r="A302" s="8" t="s">
        <v>98</v>
      </c>
      <c r="B302" s="8" t="s">
        <v>154</v>
      </c>
      <c r="C302" s="2" t="s">
        <v>16</v>
      </c>
      <c r="D302" s="5"/>
      <c r="E302" s="5"/>
      <c r="F302" s="4">
        <v>205.29787028586099</v>
      </c>
    </row>
    <row r="303" spans="1:6" x14ac:dyDescent="0.25">
      <c r="A303" s="8" t="s">
        <v>98</v>
      </c>
      <c r="B303" s="8" t="s">
        <v>154</v>
      </c>
      <c r="C303" s="2" t="s">
        <v>17</v>
      </c>
      <c r="D303" s="5"/>
      <c r="E303" s="5"/>
      <c r="F303" s="4">
        <v>205.29787030912101</v>
      </c>
    </row>
    <row r="304" spans="1:6" x14ac:dyDescent="0.25">
      <c r="A304" s="8" t="s">
        <v>98</v>
      </c>
      <c r="B304" s="8" t="s">
        <v>154</v>
      </c>
      <c r="C304" s="2" t="s">
        <v>18</v>
      </c>
      <c r="D304" s="5"/>
      <c r="E304" s="5"/>
      <c r="F304" s="4">
        <v>205.29787029243801</v>
      </c>
    </row>
    <row r="305" spans="1:6" x14ac:dyDescent="0.25">
      <c r="A305" s="8" t="s">
        <v>98</v>
      </c>
      <c r="B305" s="8" t="s">
        <v>154</v>
      </c>
      <c r="C305" s="2" t="s">
        <v>19</v>
      </c>
      <c r="D305" s="5"/>
      <c r="E305" s="5"/>
      <c r="F305" s="4">
        <v>161.686002083993</v>
      </c>
    </row>
    <row r="306" spans="1:6" x14ac:dyDescent="0.25">
      <c r="A306" s="8" t="s">
        <v>98</v>
      </c>
      <c r="B306" s="8" t="s">
        <v>154</v>
      </c>
      <c r="C306" s="2" t="s">
        <v>20</v>
      </c>
      <c r="D306" s="5"/>
      <c r="E306" s="5"/>
      <c r="F306" s="4">
        <v>161.68600209537499</v>
      </c>
    </row>
    <row r="307" spans="1:6" x14ac:dyDescent="0.25">
      <c r="A307" s="8" t="s">
        <v>98</v>
      </c>
      <c r="B307" s="8" t="s">
        <v>154</v>
      </c>
      <c r="C307" s="2" t="s">
        <v>21</v>
      </c>
      <c r="D307" s="5"/>
      <c r="E307" s="5"/>
      <c r="F307" s="4">
        <v>161.68600208319</v>
      </c>
    </row>
    <row r="308" spans="1:6" x14ac:dyDescent="0.25">
      <c r="A308" s="8" t="s">
        <v>98</v>
      </c>
      <c r="B308" s="8" t="s">
        <v>154</v>
      </c>
      <c r="C308" s="2" t="s">
        <v>22</v>
      </c>
      <c r="D308" s="5"/>
      <c r="E308" s="5"/>
      <c r="F308" s="4">
        <v>124.96016374484201</v>
      </c>
    </row>
    <row r="309" spans="1:6" x14ac:dyDescent="0.25">
      <c r="A309" s="8" t="s">
        <v>98</v>
      </c>
      <c r="B309" s="8" t="s">
        <v>154</v>
      </c>
      <c r="C309" s="2" t="s">
        <v>23</v>
      </c>
      <c r="D309" s="5"/>
      <c r="E309" s="5"/>
      <c r="F309" s="4">
        <v>124.96016374489</v>
      </c>
    </row>
    <row r="310" spans="1:6" x14ac:dyDescent="0.25">
      <c r="A310" s="8" t="s">
        <v>98</v>
      </c>
      <c r="B310" s="8" t="s">
        <v>154</v>
      </c>
      <c r="C310" s="2" t="s">
        <v>24</v>
      </c>
      <c r="D310" s="5"/>
      <c r="E310" s="5"/>
      <c r="F310" s="4">
        <v>124.960163741014</v>
      </c>
    </row>
    <row r="311" spans="1:6" x14ac:dyDescent="0.25">
      <c r="A311" s="8" t="s">
        <v>98</v>
      </c>
      <c r="B311" s="8" t="s">
        <v>154</v>
      </c>
      <c r="C311" s="2" t="s">
        <v>25</v>
      </c>
      <c r="D311" s="5"/>
      <c r="E311" s="5"/>
      <c r="F311" s="4">
        <v>143.19141160896501</v>
      </c>
    </row>
    <row r="312" spans="1:6" x14ac:dyDescent="0.25">
      <c r="A312" s="8" t="s">
        <v>98</v>
      </c>
      <c r="B312" s="8" t="s">
        <v>154</v>
      </c>
      <c r="C312" s="2" t="s">
        <v>26</v>
      </c>
      <c r="D312" s="5"/>
      <c r="E312" s="5"/>
      <c r="F312" s="4">
        <v>151.33771442506099</v>
      </c>
    </row>
    <row r="313" spans="1:6" x14ac:dyDescent="0.25">
      <c r="A313" s="8" t="s">
        <v>98</v>
      </c>
      <c r="B313" s="8" t="s">
        <v>154</v>
      </c>
      <c r="C313" s="2" t="s">
        <v>27</v>
      </c>
      <c r="D313" s="5"/>
      <c r="E313" s="5"/>
      <c r="F313" s="4">
        <v>97.598371851897895</v>
      </c>
    </row>
    <row r="314" spans="1:6" x14ac:dyDescent="0.25">
      <c r="A314" s="8" t="s">
        <v>98</v>
      </c>
      <c r="B314" s="8" t="s">
        <v>154</v>
      </c>
      <c r="C314" s="2" t="s">
        <v>28</v>
      </c>
      <c r="D314" s="5"/>
      <c r="E314" s="5"/>
      <c r="F314" s="4">
        <v>203.555777137588</v>
      </c>
    </row>
    <row r="315" spans="1:6" x14ac:dyDescent="0.25">
      <c r="A315" s="8" t="s">
        <v>98</v>
      </c>
      <c r="B315" s="8" t="s">
        <v>154</v>
      </c>
      <c r="C315" s="2" t="s">
        <v>29</v>
      </c>
      <c r="D315" s="5"/>
      <c r="E315" s="5"/>
      <c r="F315" s="4">
        <v>161.09276717200601</v>
      </c>
    </row>
    <row r="316" spans="1:6" x14ac:dyDescent="0.25">
      <c r="A316" s="8" t="s">
        <v>98</v>
      </c>
      <c r="B316" s="8" t="s">
        <v>154</v>
      </c>
      <c r="C316" s="2" t="s">
        <v>30</v>
      </c>
      <c r="D316" s="5"/>
      <c r="E316" s="5"/>
      <c r="F316" s="4">
        <v>124.31363333896699</v>
      </c>
    </row>
    <row r="317" spans="1:6" x14ac:dyDescent="0.25">
      <c r="A317" s="8" t="s">
        <v>98</v>
      </c>
      <c r="B317" s="8" t="s">
        <v>154</v>
      </c>
      <c r="C317" s="2" t="s">
        <v>31</v>
      </c>
      <c r="D317" s="5"/>
      <c r="E317" s="5"/>
      <c r="F317" s="4">
        <v>143.191411609792</v>
      </c>
    </row>
    <row r="318" spans="1:6" x14ac:dyDescent="0.25">
      <c r="A318" s="8" t="s">
        <v>98</v>
      </c>
      <c r="B318" s="8" t="s">
        <v>154</v>
      </c>
      <c r="C318" s="2" t="s">
        <v>32</v>
      </c>
      <c r="D318" s="5"/>
      <c r="E318" s="5"/>
      <c r="F318" s="4">
        <v>143.19141161752799</v>
      </c>
    </row>
    <row r="319" spans="1:6" x14ac:dyDescent="0.25">
      <c r="A319" s="8" t="s">
        <v>98</v>
      </c>
      <c r="B319" s="8" t="s">
        <v>154</v>
      </c>
      <c r="C319" s="2" t="s">
        <v>33</v>
      </c>
      <c r="D319" s="5"/>
      <c r="E319" s="5"/>
      <c r="F319" s="4">
        <v>143.19141161963501</v>
      </c>
    </row>
    <row r="320" spans="1:6" x14ac:dyDescent="0.25">
      <c r="A320" s="8" t="s">
        <v>98</v>
      </c>
      <c r="B320" s="8" t="s">
        <v>154</v>
      </c>
      <c r="C320" s="2" t="s">
        <v>34</v>
      </c>
      <c r="D320" s="5"/>
      <c r="E320" s="5"/>
      <c r="F320" s="4">
        <v>183.01332329456</v>
      </c>
    </row>
    <row r="321" spans="1:6" x14ac:dyDescent="0.25">
      <c r="A321" s="8" t="s">
        <v>98</v>
      </c>
      <c r="B321" s="8" t="s">
        <v>154</v>
      </c>
      <c r="C321" s="2" t="s">
        <v>35</v>
      </c>
      <c r="D321" s="5"/>
      <c r="E321" s="5"/>
      <c r="F321" s="4">
        <v>183.01332328737399</v>
      </c>
    </row>
    <row r="322" spans="1:6" x14ac:dyDescent="0.25">
      <c r="A322" s="8" t="s">
        <v>98</v>
      </c>
      <c r="B322" s="8" t="s">
        <v>154</v>
      </c>
      <c r="C322" s="2" t="s">
        <v>36</v>
      </c>
      <c r="D322" s="5"/>
      <c r="E322" s="5"/>
      <c r="F322" s="4">
        <v>183.01332323554101</v>
      </c>
    </row>
    <row r="323" spans="1:6" x14ac:dyDescent="0.25">
      <c r="A323" s="8" t="s">
        <v>98</v>
      </c>
      <c r="B323" s="8" t="s">
        <v>154</v>
      </c>
      <c r="C323" s="2" t="s">
        <v>37</v>
      </c>
      <c r="D323" s="5"/>
      <c r="E323" s="5"/>
      <c r="F323" s="4">
        <v>166.62015191713701</v>
      </c>
    </row>
    <row r="324" spans="1:6" x14ac:dyDescent="0.25">
      <c r="A324" s="8" t="s">
        <v>98</v>
      </c>
      <c r="B324" s="8" t="s">
        <v>154</v>
      </c>
      <c r="C324" s="2" t="s">
        <v>38</v>
      </c>
      <c r="D324" s="5"/>
      <c r="E324" s="5"/>
      <c r="F324" s="4">
        <v>166.62015191680399</v>
      </c>
    </row>
    <row r="325" spans="1:6" x14ac:dyDescent="0.25">
      <c r="A325" s="8" t="s">
        <v>98</v>
      </c>
      <c r="B325" s="8" t="s">
        <v>154</v>
      </c>
      <c r="C325" s="2" t="s">
        <v>39</v>
      </c>
      <c r="D325" s="5"/>
      <c r="E325" s="5"/>
      <c r="F325" s="4">
        <v>166.620151942012</v>
      </c>
    </row>
    <row r="326" spans="1:6" x14ac:dyDescent="0.25">
      <c r="A326" s="8" t="s">
        <v>98</v>
      </c>
      <c r="B326" s="8" t="s">
        <v>154</v>
      </c>
      <c r="C326" s="2" t="s">
        <v>40</v>
      </c>
      <c r="D326" s="5"/>
      <c r="E326" s="5"/>
      <c r="F326" s="4">
        <v>111.981166371369</v>
      </c>
    </row>
    <row r="327" spans="1:6" x14ac:dyDescent="0.25">
      <c r="A327" s="8" t="s">
        <v>98</v>
      </c>
      <c r="B327" s="8" t="s">
        <v>154</v>
      </c>
      <c r="C327" s="2" t="s">
        <v>41</v>
      </c>
      <c r="D327" s="5"/>
      <c r="E327" s="5"/>
      <c r="F327" s="4">
        <v>111.981166371843</v>
      </c>
    </row>
    <row r="328" spans="1:6" x14ac:dyDescent="0.25">
      <c r="A328" s="8" t="s">
        <v>98</v>
      </c>
      <c r="B328" s="8" t="s">
        <v>154</v>
      </c>
      <c r="C328" s="2" t="s">
        <v>42</v>
      </c>
      <c r="D328" s="5"/>
      <c r="E328" s="5"/>
      <c r="F328" s="4">
        <v>111.981166372206</v>
      </c>
    </row>
    <row r="329" spans="1:6" x14ac:dyDescent="0.25">
      <c r="A329" s="8" t="s">
        <v>98</v>
      </c>
      <c r="B329" s="8" t="s">
        <v>154</v>
      </c>
      <c r="C329" s="2" t="s">
        <v>119</v>
      </c>
      <c r="D329" s="5"/>
      <c r="E329" s="5"/>
      <c r="F329" s="4">
        <v>143.19141160592</v>
      </c>
    </row>
    <row r="330" spans="1:6" x14ac:dyDescent="0.25">
      <c r="A330" s="8" t="s">
        <v>98</v>
      </c>
      <c r="B330" s="8" t="s">
        <v>154</v>
      </c>
      <c r="C330" s="2" t="s">
        <v>120</v>
      </c>
      <c r="D330" s="5"/>
      <c r="E330" s="5"/>
      <c r="F330" s="4">
        <v>151.33771442533001</v>
      </c>
    </row>
    <row r="331" spans="1:6" x14ac:dyDescent="0.25">
      <c r="A331" s="8" t="s">
        <v>98</v>
      </c>
      <c r="B331" s="8" t="s">
        <v>154</v>
      </c>
      <c r="C331" s="2" t="s">
        <v>121</v>
      </c>
      <c r="D331" s="5"/>
      <c r="E331" s="5"/>
      <c r="F331" s="4">
        <v>97.598371851672098</v>
      </c>
    </row>
    <row r="332" spans="1:6" x14ac:dyDescent="0.25">
      <c r="A332" s="8" t="s">
        <v>98</v>
      </c>
      <c r="B332" s="8" t="s">
        <v>154</v>
      </c>
      <c r="C332" s="2" t="s">
        <v>122</v>
      </c>
      <c r="D332" s="5"/>
      <c r="E332" s="5"/>
      <c r="F332" s="4">
        <v>203.55577685256699</v>
      </c>
    </row>
    <row r="333" spans="1:6" x14ac:dyDescent="0.25">
      <c r="A333" s="8" t="s">
        <v>98</v>
      </c>
      <c r="B333" s="8" t="s">
        <v>154</v>
      </c>
      <c r="C333" s="2" t="s">
        <v>123</v>
      </c>
      <c r="D333" s="5"/>
      <c r="E333" s="5"/>
      <c r="F333" s="4">
        <v>161.09276717415801</v>
      </c>
    </row>
    <row r="334" spans="1:6" x14ac:dyDescent="0.25">
      <c r="A334" s="8" t="s">
        <v>98</v>
      </c>
      <c r="B334" s="8" t="s">
        <v>154</v>
      </c>
      <c r="C334" s="2" t="s">
        <v>124</v>
      </c>
      <c r="D334" s="5"/>
      <c r="E334" s="5"/>
      <c r="F334" s="4">
        <v>124.313633897312</v>
      </c>
    </row>
    <row r="335" spans="1:6" x14ac:dyDescent="0.25">
      <c r="A335" s="8" t="s">
        <v>98</v>
      </c>
      <c r="B335" s="8" t="s">
        <v>154</v>
      </c>
      <c r="C335" s="2" t="s">
        <v>125</v>
      </c>
      <c r="D335" s="5"/>
      <c r="E335" s="5"/>
      <c r="F335" s="4">
        <v>143.191411610031</v>
      </c>
    </row>
    <row r="336" spans="1:6" x14ac:dyDescent="0.25">
      <c r="A336" s="8" t="s">
        <v>98</v>
      </c>
      <c r="B336" s="8" t="s">
        <v>154</v>
      </c>
      <c r="C336" s="2" t="s">
        <v>126</v>
      </c>
      <c r="D336" s="5"/>
      <c r="E336" s="5"/>
      <c r="F336" s="4">
        <v>143.191411008763</v>
      </c>
    </row>
    <row r="337" spans="1:6" x14ac:dyDescent="0.25">
      <c r="A337" s="8" t="s">
        <v>98</v>
      </c>
      <c r="B337" s="8" t="s">
        <v>154</v>
      </c>
      <c r="C337" s="2" t="s">
        <v>127</v>
      </c>
      <c r="D337" s="5"/>
      <c r="E337" s="5"/>
      <c r="F337" s="4">
        <v>143.191411609363</v>
      </c>
    </row>
    <row r="338" spans="1:6" x14ac:dyDescent="0.25">
      <c r="A338" s="8" t="s">
        <v>98</v>
      </c>
      <c r="B338" s="8" t="s">
        <v>154</v>
      </c>
      <c r="C338" s="2" t="s">
        <v>128</v>
      </c>
      <c r="D338" s="5"/>
      <c r="E338" s="5"/>
      <c r="F338" s="4">
        <v>183.01332328515201</v>
      </c>
    </row>
    <row r="339" spans="1:6" x14ac:dyDescent="0.25">
      <c r="A339" s="8" t="s">
        <v>98</v>
      </c>
      <c r="B339" s="8" t="s">
        <v>154</v>
      </c>
      <c r="C339" s="2" t="s">
        <v>129</v>
      </c>
      <c r="D339" s="5"/>
      <c r="E339" s="5"/>
      <c r="F339" s="4">
        <v>183.01332328595501</v>
      </c>
    </row>
    <row r="340" spans="1:6" x14ac:dyDescent="0.25">
      <c r="A340" s="8" t="s">
        <v>98</v>
      </c>
      <c r="B340" s="8" t="s">
        <v>154</v>
      </c>
      <c r="C340" s="2" t="s">
        <v>130</v>
      </c>
      <c r="D340" s="5"/>
      <c r="E340" s="5"/>
      <c r="F340" s="4">
        <v>183.01332328871999</v>
      </c>
    </row>
    <row r="341" spans="1:6" x14ac:dyDescent="0.25">
      <c r="A341" s="8" t="s">
        <v>98</v>
      </c>
      <c r="B341" s="8" t="s">
        <v>154</v>
      </c>
      <c r="C341" s="2" t="s">
        <v>131</v>
      </c>
      <c r="D341" s="5"/>
      <c r="E341" s="5"/>
      <c r="F341" s="4">
        <v>166.62015191715199</v>
      </c>
    </row>
    <row r="342" spans="1:6" x14ac:dyDescent="0.25">
      <c r="A342" s="8" t="s">
        <v>98</v>
      </c>
      <c r="B342" s="8" t="s">
        <v>154</v>
      </c>
      <c r="C342" s="2" t="s">
        <v>132</v>
      </c>
      <c r="D342" s="5"/>
      <c r="E342" s="5"/>
      <c r="F342" s="4">
        <v>166.62015191680399</v>
      </c>
    </row>
    <row r="343" spans="1:6" x14ac:dyDescent="0.25">
      <c r="A343" s="8" t="s">
        <v>98</v>
      </c>
      <c r="B343" s="8" t="s">
        <v>154</v>
      </c>
      <c r="C343" s="2" t="s">
        <v>133</v>
      </c>
      <c r="D343" s="5"/>
      <c r="E343" s="5"/>
      <c r="F343" s="4">
        <v>166.62015191787199</v>
      </c>
    </row>
    <row r="344" spans="1:6" x14ac:dyDescent="0.25">
      <c r="A344" s="8" t="s">
        <v>98</v>
      </c>
      <c r="B344" s="8" t="s">
        <v>154</v>
      </c>
      <c r="C344" s="2" t="s">
        <v>134</v>
      </c>
      <c r="D344" s="5"/>
      <c r="E344" s="5"/>
      <c r="F344" s="4">
        <v>111.98116637186</v>
      </c>
    </row>
    <row r="345" spans="1:6" x14ac:dyDescent="0.25">
      <c r="A345" s="8" t="s">
        <v>98</v>
      </c>
      <c r="B345" s="8" t="s">
        <v>154</v>
      </c>
      <c r="C345" s="2" t="s">
        <v>135</v>
      </c>
      <c r="D345" s="5"/>
      <c r="E345" s="5"/>
      <c r="F345" s="4">
        <v>111.981166372391</v>
      </c>
    </row>
    <row r="346" spans="1:6" x14ac:dyDescent="0.25">
      <c r="A346" s="8" t="s">
        <v>98</v>
      </c>
      <c r="B346" s="8" t="s">
        <v>154</v>
      </c>
      <c r="C346" s="2" t="s">
        <v>136</v>
      </c>
      <c r="D346" s="5"/>
      <c r="E346" s="5"/>
      <c r="F346" s="4">
        <v>111.981166372456</v>
      </c>
    </row>
    <row r="347" spans="1:6" x14ac:dyDescent="0.25">
      <c r="A347" s="8" t="s">
        <v>98</v>
      </c>
      <c r="B347" s="2" t="s">
        <v>155</v>
      </c>
      <c r="C347" s="2" t="s">
        <v>2</v>
      </c>
      <c r="D347" s="5"/>
      <c r="E347" s="5"/>
      <c r="F347" s="4">
        <v>94783.041486572096</v>
      </c>
    </row>
    <row r="348" spans="1:6" x14ac:dyDescent="0.25">
      <c r="A348" s="8" t="s">
        <v>98</v>
      </c>
      <c r="B348" s="8" t="s">
        <v>155</v>
      </c>
      <c r="C348" s="2" t="s">
        <v>4</v>
      </c>
      <c r="D348" s="5"/>
      <c r="E348" s="5"/>
      <c r="F348" s="4">
        <v>193816.46313990201</v>
      </c>
    </row>
    <row r="349" spans="1:6" x14ac:dyDescent="0.25">
      <c r="A349" s="8" t="s">
        <v>98</v>
      </c>
      <c r="B349" s="8" t="s">
        <v>155</v>
      </c>
      <c r="C349" s="2" t="s">
        <v>5</v>
      </c>
      <c r="D349" s="5"/>
      <c r="E349" s="5"/>
      <c r="F349" s="4">
        <v>22511.432640731298</v>
      </c>
    </row>
    <row r="350" spans="1:6" x14ac:dyDescent="0.25">
      <c r="A350" s="8" t="s">
        <v>98</v>
      </c>
      <c r="B350" s="8" t="s">
        <v>155</v>
      </c>
      <c r="C350" s="2" t="s">
        <v>7</v>
      </c>
      <c r="D350" s="5"/>
      <c r="E350" s="5"/>
      <c r="F350" s="4">
        <v>17181.6216140873</v>
      </c>
    </row>
    <row r="351" spans="1:6" x14ac:dyDescent="0.25">
      <c r="A351" s="8" t="s">
        <v>98</v>
      </c>
      <c r="B351" s="2" t="s">
        <v>156</v>
      </c>
      <c r="C351" s="2" t="s">
        <v>2</v>
      </c>
      <c r="D351" s="5"/>
      <c r="E351" s="5"/>
      <c r="F351" s="4">
        <v>94509.530482047805</v>
      </c>
    </row>
    <row r="352" spans="1:6" x14ac:dyDescent="0.25">
      <c r="A352" s="8" t="s">
        <v>98</v>
      </c>
      <c r="B352" s="8" t="s">
        <v>156</v>
      </c>
      <c r="C352" s="2" t="s">
        <v>4</v>
      </c>
      <c r="D352" s="5"/>
      <c r="E352" s="5"/>
      <c r="F352" s="4">
        <v>193139.160646267</v>
      </c>
    </row>
    <row r="353" spans="1:6" x14ac:dyDescent="0.25">
      <c r="A353" s="8" t="s">
        <v>98</v>
      </c>
      <c r="B353" s="8" t="s">
        <v>156</v>
      </c>
      <c r="C353" s="2" t="s">
        <v>5</v>
      </c>
      <c r="D353" s="5"/>
      <c r="E353" s="5"/>
      <c r="F353" s="4">
        <v>22403.0855997666</v>
      </c>
    </row>
    <row r="354" spans="1:6" x14ac:dyDescent="0.25">
      <c r="A354" s="8" t="s">
        <v>98</v>
      </c>
      <c r="B354" s="8" t="s">
        <v>156</v>
      </c>
      <c r="C354" s="2" t="s">
        <v>7</v>
      </c>
      <c r="D354" s="5"/>
      <c r="E354" s="5"/>
      <c r="F354" s="4">
        <v>17087.955123965301</v>
      </c>
    </row>
    <row r="355" spans="1:6" x14ac:dyDescent="0.25">
      <c r="A355" s="8" t="s">
        <v>98</v>
      </c>
      <c r="B355" s="2" t="s">
        <v>160</v>
      </c>
      <c r="C355" s="2" t="s">
        <v>2</v>
      </c>
      <c r="D355" s="5"/>
      <c r="E355" s="5"/>
      <c r="F355" s="4">
        <v>94059.9698115598</v>
      </c>
    </row>
    <row r="356" spans="1:6" x14ac:dyDescent="0.25">
      <c r="A356" s="8" t="s">
        <v>98</v>
      </c>
      <c r="B356" s="8" t="s">
        <v>160</v>
      </c>
      <c r="C356" s="2" t="s">
        <v>4</v>
      </c>
      <c r="D356" s="5"/>
      <c r="E356" s="5"/>
      <c r="F356" s="4">
        <v>193583.585588432</v>
      </c>
    </row>
    <row r="357" spans="1:6" x14ac:dyDescent="0.25">
      <c r="A357" s="8" t="s">
        <v>98</v>
      </c>
      <c r="B357" s="8" t="s">
        <v>160</v>
      </c>
      <c r="C357" s="2" t="s">
        <v>5</v>
      </c>
      <c r="D357" s="5"/>
      <c r="E357" s="5"/>
      <c r="F357" s="4">
        <v>22403.299067870201</v>
      </c>
    </row>
    <row r="358" spans="1:6" x14ac:dyDescent="0.25">
      <c r="A358" s="8" t="s">
        <v>98</v>
      </c>
      <c r="B358" s="8" t="s">
        <v>160</v>
      </c>
      <c r="C358" s="2" t="s">
        <v>7</v>
      </c>
      <c r="D358" s="5"/>
      <c r="E358" s="5"/>
      <c r="F358" s="4">
        <v>17140.6184242993</v>
      </c>
    </row>
    <row r="359" spans="1:6" x14ac:dyDescent="0.25">
      <c r="A359" s="8" t="s">
        <v>98</v>
      </c>
      <c r="B359" s="2" t="s">
        <v>157</v>
      </c>
      <c r="C359" s="2" t="s">
        <v>2</v>
      </c>
      <c r="D359" s="5"/>
      <c r="E359" s="5"/>
      <c r="F359" s="4">
        <v>107098.006353401</v>
      </c>
    </row>
    <row r="360" spans="1:6" x14ac:dyDescent="0.25">
      <c r="A360" s="8" t="s">
        <v>98</v>
      </c>
      <c r="B360" s="8" t="s">
        <v>157</v>
      </c>
      <c r="C360" s="2" t="s">
        <v>4</v>
      </c>
      <c r="D360" s="5"/>
      <c r="E360" s="5"/>
      <c r="F360" s="4">
        <v>205006.37804210099</v>
      </c>
    </row>
    <row r="361" spans="1:6" x14ac:dyDescent="0.25">
      <c r="A361" s="8" t="s">
        <v>98</v>
      </c>
      <c r="B361" s="8" t="s">
        <v>157</v>
      </c>
      <c r="C361" s="2" t="s">
        <v>5</v>
      </c>
      <c r="D361" s="5"/>
      <c r="E361" s="5"/>
      <c r="F361" s="4">
        <v>22436.869667266899</v>
      </c>
    </row>
    <row r="362" spans="1:6" x14ac:dyDescent="0.25">
      <c r="A362" s="8" t="s">
        <v>98</v>
      </c>
      <c r="B362" s="8" t="s">
        <v>157</v>
      </c>
      <c r="C362" s="2" t="s">
        <v>6</v>
      </c>
      <c r="D362" s="5"/>
      <c r="E362" s="5"/>
      <c r="F362" s="4">
        <v>47.991955230426598</v>
      </c>
    </row>
    <row r="363" spans="1:6" x14ac:dyDescent="0.25">
      <c r="A363" s="8" t="s">
        <v>98</v>
      </c>
      <c r="B363" s="8" t="s">
        <v>157</v>
      </c>
      <c r="C363" s="2" t="s">
        <v>7</v>
      </c>
      <c r="D363" s="5"/>
      <c r="E363" s="5"/>
      <c r="F363" s="4">
        <v>17188.789771483102</v>
      </c>
    </row>
    <row r="364" spans="1:6" x14ac:dyDescent="0.25">
      <c r="A364" s="8" t="s">
        <v>98</v>
      </c>
      <c r="B364" s="8" t="s">
        <v>157</v>
      </c>
      <c r="C364" s="2" t="s">
        <v>8</v>
      </c>
      <c r="D364" s="5"/>
      <c r="E364" s="5"/>
      <c r="F364" s="4">
        <v>50.368055406900297</v>
      </c>
    </row>
    <row r="365" spans="1:6" x14ac:dyDescent="0.25">
      <c r="A365" s="8" t="s">
        <v>98</v>
      </c>
      <c r="B365" s="8" t="s">
        <v>157</v>
      </c>
      <c r="C365" s="2" t="s">
        <v>10</v>
      </c>
      <c r="D365" s="5"/>
      <c r="E365" s="5"/>
      <c r="F365" s="4">
        <v>90.228808121362107</v>
      </c>
    </row>
    <row r="366" spans="1:6" x14ac:dyDescent="0.25">
      <c r="A366" s="8" t="s">
        <v>98</v>
      </c>
      <c r="B366" s="8" t="s">
        <v>157</v>
      </c>
      <c r="C366" s="2" t="s">
        <v>11</v>
      </c>
      <c r="D366" s="5"/>
      <c r="E366" s="5"/>
      <c r="F366" s="4">
        <v>70.547218700803896</v>
      </c>
    </row>
    <row r="367" spans="1:6" x14ac:dyDescent="0.25">
      <c r="A367" s="8" t="s">
        <v>98</v>
      </c>
      <c r="B367" s="8" t="s">
        <v>157</v>
      </c>
      <c r="C367" s="2" t="s">
        <v>13</v>
      </c>
      <c r="D367" s="5"/>
      <c r="E367" s="5"/>
      <c r="F367" s="4">
        <v>47.991955215674402</v>
      </c>
    </row>
    <row r="368" spans="1:6" x14ac:dyDescent="0.25">
      <c r="A368" s="8" t="s">
        <v>98</v>
      </c>
      <c r="B368" s="8" t="s">
        <v>157</v>
      </c>
      <c r="C368" s="2" t="s">
        <v>14</v>
      </c>
      <c r="D368" s="5"/>
      <c r="E368" s="5"/>
      <c r="F368" s="4">
        <v>47.991955215541203</v>
      </c>
    </row>
    <row r="369" spans="1:6" x14ac:dyDescent="0.25">
      <c r="A369" s="8" t="s">
        <v>98</v>
      </c>
      <c r="B369" s="8" t="s">
        <v>157</v>
      </c>
      <c r="C369" s="2" t="s">
        <v>15</v>
      </c>
      <c r="D369" s="5"/>
      <c r="E369" s="5"/>
      <c r="F369" s="4">
        <v>47.991955223821797</v>
      </c>
    </row>
    <row r="370" spans="1:6" x14ac:dyDescent="0.25">
      <c r="A370" s="8" t="s">
        <v>98</v>
      </c>
      <c r="B370" s="8" t="s">
        <v>157</v>
      </c>
      <c r="C370" s="2" t="s">
        <v>16</v>
      </c>
      <c r="D370" s="5"/>
      <c r="E370" s="5"/>
      <c r="F370" s="4">
        <v>92.0298192529864</v>
      </c>
    </row>
    <row r="371" spans="1:6" x14ac:dyDescent="0.25">
      <c r="A371" s="8" t="s">
        <v>98</v>
      </c>
      <c r="B371" s="8" t="s">
        <v>157</v>
      </c>
      <c r="C371" s="2" t="s">
        <v>17</v>
      </c>
      <c r="D371" s="5"/>
      <c r="E371" s="5"/>
      <c r="F371" s="4">
        <v>92.029819271643305</v>
      </c>
    </row>
    <row r="372" spans="1:6" x14ac:dyDescent="0.25">
      <c r="A372" s="8" t="s">
        <v>98</v>
      </c>
      <c r="B372" s="8" t="s">
        <v>157</v>
      </c>
      <c r="C372" s="2" t="s">
        <v>18</v>
      </c>
      <c r="D372" s="5"/>
      <c r="E372" s="5"/>
      <c r="F372" s="4">
        <v>92.029819248964699</v>
      </c>
    </row>
    <row r="373" spans="1:6" x14ac:dyDescent="0.25">
      <c r="A373" s="8" t="s">
        <v>98</v>
      </c>
      <c r="B373" s="8" t="s">
        <v>157</v>
      </c>
      <c r="C373" s="2" t="s">
        <v>19</v>
      </c>
      <c r="D373" s="5"/>
      <c r="E373" s="5"/>
      <c r="F373" s="4">
        <v>67.853613485183502</v>
      </c>
    </row>
    <row r="374" spans="1:6" x14ac:dyDescent="0.25">
      <c r="A374" s="8" t="s">
        <v>98</v>
      </c>
      <c r="B374" s="8" t="s">
        <v>157</v>
      </c>
      <c r="C374" s="2" t="s">
        <v>20</v>
      </c>
      <c r="D374" s="5"/>
      <c r="E374" s="5"/>
      <c r="F374" s="4">
        <v>67.853613520632194</v>
      </c>
    </row>
    <row r="375" spans="1:6" x14ac:dyDescent="0.25">
      <c r="A375" s="8" t="s">
        <v>98</v>
      </c>
      <c r="B375" s="8" t="s">
        <v>157</v>
      </c>
      <c r="C375" s="2" t="s">
        <v>21</v>
      </c>
      <c r="D375" s="5"/>
      <c r="E375" s="5"/>
      <c r="F375" s="4">
        <v>67.853613569448896</v>
      </c>
    </row>
    <row r="376" spans="1:6" x14ac:dyDescent="0.25">
      <c r="A376" s="8" t="s">
        <v>98</v>
      </c>
      <c r="B376" s="8" t="s">
        <v>157</v>
      </c>
      <c r="C376" s="2" t="s">
        <v>25</v>
      </c>
      <c r="D376" s="5"/>
      <c r="E376" s="5"/>
      <c r="F376" s="4">
        <v>47.991955215542198</v>
      </c>
    </row>
    <row r="377" spans="1:6" x14ac:dyDescent="0.25">
      <c r="A377" s="8" t="s">
        <v>98</v>
      </c>
      <c r="B377" s="8" t="s">
        <v>157</v>
      </c>
      <c r="C377" s="2" t="s">
        <v>26</v>
      </c>
      <c r="D377" s="5"/>
      <c r="E377" s="5"/>
      <c r="F377" s="4">
        <v>50.368055406384798</v>
      </c>
    </row>
    <row r="378" spans="1:6" x14ac:dyDescent="0.25">
      <c r="A378" s="8" t="s">
        <v>98</v>
      </c>
      <c r="B378" s="8" t="s">
        <v>157</v>
      </c>
      <c r="C378" s="2" t="s">
        <v>28</v>
      </c>
      <c r="D378" s="5"/>
      <c r="E378" s="5"/>
      <c r="F378" s="4">
        <v>90.228808202076095</v>
      </c>
    </row>
    <row r="379" spans="1:6" x14ac:dyDescent="0.25">
      <c r="A379" s="8" t="s">
        <v>98</v>
      </c>
      <c r="B379" s="8" t="s">
        <v>157</v>
      </c>
      <c r="C379" s="2" t="s">
        <v>29</v>
      </c>
      <c r="D379" s="5"/>
      <c r="E379" s="5"/>
      <c r="F379" s="4">
        <v>70.547217948541999</v>
      </c>
    </row>
    <row r="380" spans="1:6" x14ac:dyDescent="0.25">
      <c r="A380" s="8" t="s">
        <v>98</v>
      </c>
      <c r="B380" s="8" t="s">
        <v>157</v>
      </c>
      <c r="C380" s="2" t="s">
        <v>31</v>
      </c>
      <c r="D380" s="5"/>
      <c r="E380" s="5"/>
      <c r="F380" s="4">
        <v>47.991955215557503</v>
      </c>
    </row>
    <row r="381" spans="1:6" x14ac:dyDescent="0.25">
      <c r="A381" s="8" t="s">
        <v>98</v>
      </c>
      <c r="B381" s="8" t="s">
        <v>157</v>
      </c>
      <c r="C381" s="2" t="s">
        <v>32</v>
      </c>
      <c r="D381" s="5"/>
      <c r="E381" s="5"/>
      <c r="F381" s="4">
        <v>47.991955225824903</v>
      </c>
    </row>
    <row r="382" spans="1:6" x14ac:dyDescent="0.25">
      <c r="A382" s="8" t="s">
        <v>98</v>
      </c>
      <c r="B382" s="8" t="s">
        <v>157</v>
      </c>
      <c r="C382" s="2" t="s">
        <v>33</v>
      </c>
      <c r="D382" s="5"/>
      <c r="E382" s="5"/>
      <c r="F382" s="4">
        <v>47.991955225794598</v>
      </c>
    </row>
    <row r="383" spans="1:6" x14ac:dyDescent="0.25">
      <c r="A383" s="8" t="s">
        <v>98</v>
      </c>
      <c r="B383" s="8" t="s">
        <v>157</v>
      </c>
      <c r="C383" s="2" t="s">
        <v>34</v>
      </c>
      <c r="D383" s="5"/>
      <c r="E383" s="5"/>
      <c r="F383" s="4">
        <v>67.429243814540598</v>
      </c>
    </row>
    <row r="384" spans="1:6" x14ac:dyDescent="0.25">
      <c r="A384" s="8" t="s">
        <v>98</v>
      </c>
      <c r="B384" s="8" t="s">
        <v>157</v>
      </c>
      <c r="C384" s="2" t="s">
        <v>35</v>
      </c>
      <c r="D384" s="5"/>
      <c r="E384" s="5"/>
      <c r="F384" s="4">
        <v>67.429243813079097</v>
      </c>
    </row>
    <row r="385" spans="1:6" x14ac:dyDescent="0.25">
      <c r="A385" s="8" t="s">
        <v>98</v>
      </c>
      <c r="B385" s="8" t="s">
        <v>157</v>
      </c>
      <c r="C385" s="2" t="s">
        <v>36</v>
      </c>
      <c r="D385" s="5"/>
      <c r="E385" s="5"/>
      <c r="F385" s="4">
        <v>67.429243769464506</v>
      </c>
    </row>
    <row r="386" spans="1:6" x14ac:dyDescent="0.25">
      <c r="A386" s="8" t="s">
        <v>98</v>
      </c>
      <c r="B386" s="8" t="s">
        <v>157</v>
      </c>
      <c r="C386" s="2" t="s">
        <v>37</v>
      </c>
      <c r="D386" s="5"/>
      <c r="E386" s="5"/>
      <c r="F386" s="4">
        <v>57.271610177377802</v>
      </c>
    </row>
    <row r="387" spans="1:6" x14ac:dyDescent="0.25">
      <c r="A387" s="8" t="s">
        <v>98</v>
      </c>
      <c r="B387" s="8" t="s">
        <v>157</v>
      </c>
      <c r="C387" s="2" t="s">
        <v>38</v>
      </c>
      <c r="D387" s="5"/>
      <c r="E387" s="5"/>
      <c r="F387" s="4">
        <v>57.271610177474898</v>
      </c>
    </row>
    <row r="388" spans="1:6" x14ac:dyDescent="0.25">
      <c r="A388" s="8" t="s">
        <v>98</v>
      </c>
      <c r="B388" s="8" t="s">
        <v>157</v>
      </c>
      <c r="C388" s="2" t="s">
        <v>39</v>
      </c>
      <c r="D388" s="5"/>
      <c r="E388" s="5"/>
      <c r="F388" s="4">
        <v>57.271610177531102</v>
      </c>
    </row>
    <row r="389" spans="1:6" x14ac:dyDescent="0.25">
      <c r="A389" s="8" t="s">
        <v>98</v>
      </c>
      <c r="B389" s="8" t="s">
        <v>157</v>
      </c>
      <c r="C389" s="2" t="s">
        <v>119</v>
      </c>
      <c r="D389" s="5"/>
      <c r="E389" s="5"/>
      <c r="F389" s="4">
        <v>47.991955215550803</v>
      </c>
    </row>
    <row r="390" spans="1:6" x14ac:dyDescent="0.25">
      <c r="A390" s="8" t="s">
        <v>98</v>
      </c>
      <c r="B390" s="8" t="s">
        <v>157</v>
      </c>
      <c r="C390" s="2" t="s">
        <v>120</v>
      </c>
      <c r="D390" s="5"/>
      <c r="E390" s="5"/>
      <c r="F390" s="4">
        <v>50.368055405778897</v>
      </c>
    </row>
    <row r="391" spans="1:6" x14ac:dyDescent="0.25">
      <c r="A391" s="8" t="s">
        <v>98</v>
      </c>
      <c r="B391" s="8" t="s">
        <v>157</v>
      </c>
      <c r="C391" s="2" t="s">
        <v>122</v>
      </c>
      <c r="D391" s="5"/>
      <c r="E391" s="5"/>
      <c r="F391" s="4">
        <v>90.228808017177599</v>
      </c>
    </row>
    <row r="392" spans="1:6" x14ac:dyDescent="0.25">
      <c r="A392" s="8" t="s">
        <v>98</v>
      </c>
      <c r="B392" s="8" t="s">
        <v>157</v>
      </c>
      <c r="C392" s="2" t="s">
        <v>123</v>
      </c>
      <c r="D392" s="5"/>
      <c r="E392" s="5"/>
      <c r="F392" s="4">
        <v>70.547217948306894</v>
      </c>
    </row>
    <row r="393" spans="1:6" x14ac:dyDescent="0.25">
      <c r="A393" s="8" t="s">
        <v>98</v>
      </c>
      <c r="B393" s="8" t="s">
        <v>157</v>
      </c>
      <c r="C393" s="2" t="s">
        <v>125</v>
      </c>
      <c r="D393" s="5"/>
      <c r="E393" s="5"/>
      <c r="F393" s="4">
        <v>47.991955216635098</v>
      </c>
    </row>
    <row r="394" spans="1:6" x14ac:dyDescent="0.25">
      <c r="A394" s="8" t="s">
        <v>98</v>
      </c>
      <c r="B394" s="8" t="s">
        <v>157</v>
      </c>
      <c r="C394" s="2" t="s">
        <v>126</v>
      </c>
      <c r="D394" s="5"/>
      <c r="E394" s="5"/>
      <c r="F394" s="4">
        <v>47.991955188383599</v>
      </c>
    </row>
    <row r="395" spans="1:6" x14ac:dyDescent="0.25">
      <c r="A395" s="8" t="s">
        <v>98</v>
      </c>
      <c r="B395" s="8" t="s">
        <v>157</v>
      </c>
      <c r="C395" s="2" t="s">
        <v>127</v>
      </c>
      <c r="D395" s="5"/>
      <c r="E395" s="5"/>
      <c r="F395" s="4">
        <v>47.991955215868302</v>
      </c>
    </row>
    <row r="396" spans="1:6" x14ac:dyDescent="0.25">
      <c r="A396" s="8" t="s">
        <v>98</v>
      </c>
      <c r="B396" s="8" t="s">
        <v>157</v>
      </c>
      <c r="C396" s="2" t="s">
        <v>128</v>
      </c>
      <c r="D396" s="5"/>
      <c r="E396" s="5"/>
      <c r="F396" s="4">
        <v>67.429243810411705</v>
      </c>
    </row>
    <row r="397" spans="1:6" x14ac:dyDescent="0.25">
      <c r="A397" s="8" t="s">
        <v>98</v>
      </c>
      <c r="B397" s="8" t="s">
        <v>157</v>
      </c>
      <c r="C397" s="2" t="s">
        <v>129</v>
      </c>
      <c r="D397" s="5"/>
      <c r="E397" s="5"/>
      <c r="F397" s="4">
        <v>67.429243815818097</v>
      </c>
    </row>
    <row r="398" spans="1:6" x14ac:dyDescent="0.25">
      <c r="A398" s="8" t="s">
        <v>98</v>
      </c>
      <c r="B398" s="8" t="s">
        <v>157</v>
      </c>
      <c r="C398" s="2" t="s">
        <v>130</v>
      </c>
      <c r="D398" s="5"/>
      <c r="E398" s="5"/>
      <c r="F398" s="4">
        <v>67.429243814658193</v>
      </c>
    </row>
    <row r="399" spans="1:6" x14ac:dyDescent="0.25">
      <c r="A399" s="8" t="s">
        <v>98</v>
      </c>
      <c r="B399" s="8" t="s">
        <v>157</v>
      </c>
      <c r="C399" s="2" t="s">
        <v>131</v>
      </c>
      <c r="D399" s="5"/>
      <c r="E399" s="5"/>
      <c r="F399" s="4">
        <v>57.271610177464702</v>
      </c>
    </row>
    <row r="400" spans="1:6" x14ac:dyDescent="0.25">
      <c r="A400" s="8" t="s">
        <v>98</v>
      </c>
      <c r="B400" s="8" t="s">
        <v>157</v>
      </c>
      <c r="C400" s="2" t="s">
        <v>132</v>
      </c>
      <c r="D400" s="5"/>
      <c r="E400" s="5"/>
      <c r="F400" s="4">
        <v>57.271610177290903</v>
      </c>
    </row>
    <row r="401" spans="1:6" x14ac:dyDescent="0.25">
      <c r="A401" s="8" t="s">
        <v>98</v>
      </c>
      <c r="B401" s="8" t="s">
        <v>157</v>
      </c>
      <c r="C401" s="2" t="s">
        <v>133</v>
      </c>
      <c r="D401" s="5"/>
      <c r="E401" s="5"/>
      <c r="F401" s="4">
        <v>57.271610177505501</v>
      </c>
    </row>
    <row r="402" spans="1:6" x14ac:dyDescent="0.25">
      <c r="A402" s="8" t="s">
        <v>98</v>
      </c>
      <c r="B402" s="2" t="s">
        <v>161</v>
      </c>
      <c r="C402" s="2" t="s">
        <v>2</v>
      </c>
      <c r="D402" s="5"/>
      <c r="E402" s="5"/>
      <c r="F402" s="4">
        <v>98914.542536320805</v>
      </c>
    </row>
    <row r="403" spans="1:6" x14ac:dyDescent="0.25">
      <c r="A403" s="8" t="s">
        <v>98</v>
      </c>
      <c r="B403" s="8" t="s">
        <v>161</v>
      </c>
      <c r="C403" s="2" t="s">
        <v>4</v>
      </c>
      <c r="D403" s="5"/>
      <c r="E403" s="5"/>
      <c r="F403" s="4">
        <v>196817.90551896201</v>
      </c>
    </row>
    <row r="404" spans="1:6" x14ac:dyDescent="0.25">
      <c r="A404" s="8" t="s">
        <v>98</v>
      </c>
      <c r="B404" s="8" t="s">
        <v>161</v>
      </c>
      <c r="C404" s="2" t="s">
        <v>5</v>
      </c>
      <c r="D404" s="5"/>
      <c r="E404" s="5"/>
      <c r="F404" s="4">
        <v>22389.042458670901</v>
      </c>
    </row>
    <row r="405" spans="1:6" x14ac:dyDescent="0.25">
      <c r="A405" s="8" t="s">
        <v>98</v>
      </c>
      <c r="B405" s="8" t="s">
        <v>161</v>
      </c>
      <c r="C405" s="2" t="s">
        <v>7</v>
      </c>
      <c r="D405" s="5"/>
      <c r="E405" s="5"/>
      <c r="F405" s="4">
        <v>17253.778948364201</v>
      </c>
    </row>
    <row r="406" spans="1:6" x14ac:dyDescent="0.25">
      <c r="A406" s="2" t="s">
        <v>99</v>
      </c>
      <c r="B406" s="2" t="s">
        <v>158</v>
      </c>
      <c r="C406" s="2" t="s">
        <v>4</v>
      </c>
      <c r="D406" s="5"/>
      <c r="E406" s="5"/>
      <c r="F406" s="4">
        <v>197543.57741899401</v>
      </c>
    </row>
    <row r="407" spans="1:6" x14ac:dyDescent="0.25">
      <c r="A407" s="8" t="s">
        <v>99</v>
      </c>
      <c r="B407" s="8" t="s">
        <v>158</v>
      </c>
      <c r="C407" s="2" t="s">
        <v>5</v>
      </c>
      <c r="D407" s="5"/>
      <c r="E407" s="5"/>
      <c r="F407" s="4">
        <v>4752.1110529791504</v>
      </c>
    </row>
    <row r="408" spans="1:6" x14ac:dyDescent="0.25">
      <c r="A408" s="8" t="s">
        <v>99</v>
      </c>
      <c r="B408" s="8" t="s">
        <v>158</v>
      </c>
      <c r="C408" s="2" t="s">
        <v>7</v>
      </c>
      <c r="D408" s="5"/>
      <c r="E408" s="5"/>
      <c r="F408" s="4">
        <v>4797.8378416544201</v>
      </c>
    </row>
    <row r="409" spans="1:6" x14ac:dyDescent="0.25">
      <c r="A409" s="8" t="s">
        <v>99</v>
      </c>
      <c r="B409" s="2" t="s">
        <v>159</v>
      </c>
      <c r="C409" s="2" t="s">
        <v>4</v>
      </c>
      <c r="D409" s="5"/>
      <c r="E409" s="5"/>
      <c r="F409" s="4">
        <v>197204.38292465801</v>
      </c>
    </row>
    <row r="410" spans="1:6" x14ac:dyDescent="0.25">
      <c r="A410" s="8" t="s">
        <v>99</v>
      </c>
      <c r="B410" s="8" t="s">
        <v>159</v>
      </c>
      <c r="C410" s="2" t="s">
        <v>5</v>
      </c>
      <c r="D410" s="5"/>
      <c r="E410" s="5"/>
      <c r="F410" s="4">
        <v>4736.1163604950598</v>
      </c>
    </row>
    <row r="411" spans="1:6" x14ac:dyDescent="0.25">
      <c r="A411" s="8" t="s">
        <v>99</v>
      </c>
      <c r="B411" s="8" t="s">
        <v>159</v>
      </c>
      <c r="C411" s="2" t="s">
        <v>7</v>
      </c>
      <c r="D411" s="5"/>
      <c r="E411" s="5"/>
      <c r="F411" s="4">
        <v>4575.6894149251602</v>
      </c>
    </row>
    <row r="412" spans="1:6" x14ac:dyDescent="0.25">
      <c r="A412" s="8" t="s">
        <v>99</v>
      </c>
      <c r="B412" s="2" t="s">
        <v>153</v>
      </c>
      <c r="C412" s="2" t="s">
        <v>4</v>
      </c>
      <c r="D412" s="5"/>
      <c r="E412" s="5"/>
      <c r="F412" s="4">
        <v>205714.06572985201</v>
      </c>
    </row>
    <row r="413" spans="1:6" x14ac:dyDescent="0.25">
      <c r="A413" s="8" t="s">
        <v>99</v>
      </c>
      <c r="B413" s="8" t="s">
        <v>153</v>
      </c>
      <c r="C413" s="2" t="s">
        <v>5</v>
      </c>
      <c r="D413" s="5"/>
      <c r="E413" s="5"/>
      <c r="F413" s="4">
        <v>4872.4722450229501</v>
      </c>
    </row>
    <row r="414" spans="1:6" x14ac:dyDescent="0.25">
      <c r="A414" s="8" t="s">
        <v>99</v>
      </c>
      <c r="B414" s="8" t="s">
        <v>153</v>
      </c>
      <c r="C414" s="2" t="s">
        <v>7</v>
      </c>
      <c r="D414" s="5"/>
      <c r="E414" s="5"/>
      <c r="F414" s="4">
        <v>4696.9034138070001</v>
      </c>
    </row>
    <row r="415" spans="1:6" x14ac:dyDescent="0.25">
      <c r="A415" s="8" t="s">
        <v>99</v>
      </c>
      <c r="B415" s="2" t="s">
        <v>154</v>
      </c>
      <c r="C415" s="2" t="s">
        <v>4</v>
      </c>
      <c r="D415" s="5"/>
      <c r="E415" s="5"/>
      <c r="F415" s="4">
        <v>203945.05399140099</v>
      </c>
    </row>
    <row r="416" spans="1:6" x14ac:dyDescent="0.25">
      <c r="A416" s="8" t="s">
        <v>99</v>
      </c>
      <c r="B416" s="8" t="s">
        <v>154</v>
      </c>
      <c r="C416" s="2" t="s">
        <v>5</v>
      </c>
      <c r="D416" s="5"/>
      <c r="E416" s="5"/>
      <c r="F416" s="4">
        <v>4764.1996564176598</v>
      </c>
    </row>
    <row r="417" spans="1:6" x14ac:dyDescent="0.25">
      <c r="A417" s="8" t="s">
        <v>99</v>
      </c>
      <c r="B417" s="8" t="s">
        <v>154</v>
      </c>
      <c r="C417" s="2" t="s">
        <v>7</v>
      </c>
      <c r="D417" s="5"/>
      <c r="E417" s="5"/>
      <c r="F417" s="4">
        <v>4735.5438667168601</v>
      </c>
    </row>
    <row r="418" spans="1:6" x14ac:dyDescent="0.25">
      <c r="A418" s="8" t="s">
        <v>99</v>
      </c>
      <c r="B418" s="2" t="s">
        <v>155</v>
      </c>
      <c r="C418" s="2" t="s">
        <v>4</v>
      </c>
      <c r="D418" s="5"/>
      <c r="E418" s="5"/>
      <c r="F418" s="4">
        <v>195887.96936905201</v>
      </c>
    </row>
    <row r="419" spans="1:6" x14ac:dyDescent="0.25">
      <c r="A419" s="8" t="s">
        <v>99</v>
      </c>
      <c r="B419" s="8" t="s">
        <v>155</v>
      </c>
      <c r="C419" s="2" t="s">
        <v>5</v>
      </c>
      <c r="D419" s="5"/>
      <c r="E419" s="5"/>
      <c r="F419" s="4">
        <v>4960.3764587671103</v>
      </c>
    </row>
    <row r="420" spans="1:6" x14ac:dyDescent="0.25">
      <c r="A420" s="8" t="s">
        <v>99</v>
      </c>
      <c r="B420" s="8" t="s">
        <v>155</v>
      </c>
      <c r="C420" s="2" t="s">
        <v>7</v>
      </c>
      <c r="D420" s="5"/>
      <c r="E420" s="5"/>
      <c r="F420" s="4">
        <v>4593.7525279218298</v>
      </c>
    </row>
    <row r="421" spans="1:6" x14ac:dyDescent="0.25">
      <c r="A421" s="8" t="s">
        <v>99</v>
      </c>
      <c r="B421" s="2" t="s">
        <v>156</v>
      </c>
      <c r="C421" s="2" t="s">
        <v>4</v>
      </c>
      <c r="D421" s="5"/>
      <c r="E421" s="5"/>
      <c r="F421" s="4">
        <v>195615.11560459001</v>
      </c>
    </row>
    <row r="422" spans="1:6" x14ac:dyDescent="0.25">
      <c r="A422" s="8" t="s">
        <v>99</v>
      </c>
      <c r="B422" s="8" t="s">
        <v>156</v>
      </c>
      <c r="C422" s="2" t="s">
        <v>5</v>
      </c>
      <c r="D422" s="5"/>
      <c r="E422" s="5"/>
      <c r="F422" s="4">
        <v>4837.8259844684198</v>
      </c>
    </row>
    <row r="423" spans="1:6" x14ac:dyDescent="0.25">
      <c r="A423" s="8" t="s">
        <v>99</v>
      </c>
      <c r="B423" s="8" t="s">
        <v>156</v>
      </c>
      <c r="C423" s="2" t="s">
        <v>7</v>
      </c>
      <c r="D423" s="5"/>
      <c r="E423" s="5"/>
      <c r="F423" s="4">
        <v>4670.2465659661102</v>
      </c>
    </row>
    <row r="424" spans="1:6" x14ac:dyDescent="0.25">
      <c r="A424" s="8" t="s">
        <v>99</v>
      </c>
      <c r="B424" s="2" t="s">
        <v>160</v>
      </c>
      <c r="C424" s="2" t="s">
        <v>4</v>
      </c>
      <c r="D424" s="5"/>
      <c r="E424" s="5"/>
      <c r="F424" s="4">
        <v>195823.60322034699</v>
      </c>
    </row>
    <row r="425" spans="1:6" x14ac:dyDescent="0.25">
      <c r="A425" s="8" t="s">
        <v>99</v>
      </c>
      <c r="B425" s="8" t="s">
        <v>160</v>
      </c>
      <c r="C425" s="2" t="s">
        <v>5</v>
      </c>
      <c r="D425" s="5"/>
      <c r="E425" s="5"/>
      <c r="F425" s="4">
        <v>4772.2906964290196</v>
      </c>
    </row>
    <row r="426" spans="1:6" x14ac:dyDescent="0.25">
      <c r="A426" s="8" t="s">
        <v>99</v>
      </c>
      <c r="B426" s="8" t="s">
        <v>160</v>
      </c>
      <c r="C426" s="2" t="s">
        <v>7</v>
      </c>
      <c r="D426" s="5"/>
      <c r="E426" s="5"/>
      <c r="F426" s="4">
        <v>4564.5344653762104</v>
      </c>
    </row>
    <row r="427" spans="1:6" x14ac:dyDescent="0.25">
      <c r="A427" s="8" t="s">
        <v>99</v>
      </c>
      <c r="B427" s="2" t="s">
        <v>157</v>
      </c>
      <c r="C427" s="2" t="s">
        <v>4</v>
      </c>
      <c r="D427" s="5"/>
      <c r="E427" s="5"/>
      <c r="F427" s="4">
        <v>205713.633645689</v>
      </c>
    </row>
    <row r="428" spans="1:6" x14ac:dyDescent="0.25">
      <c r="A428" s="8" t="s">
        <v>99</v>
      </c>
      <c r="B428" s="8" t="s">
        <v>157</v>
      </c>
      <c r="C428" s="2" t="s">
        <v>5</v>
      </c>
      <c r="D428" s="5"/>
      <c r="E428" s="5"/>
      <c r="F428" s="4">
        <v>4749.9918821886804</v>
      </c>
    </row>
    <row r="429" spans="1:6" x14ac:dyDescent="0.25">
      <c r="A429" s="8" t="s">
        <v>99</v>
      </c>
      <c r="B429" s="8" t="s">
        <v>157</v>
      </c>
      <c r="C429" s="2" t="s">
        <v>7</v>
      </c>
      <c r="D429" s="5"/>
      <c r="E429" s="5"/>
      <c r="F429" s="4">
        <v>4543.1071352465196</v>
      </c>
    </row>
    <row r="430" spans="1:6" x14ac:dyDescent="0.25">
      <c r="A430" s="8" t="s">
        <v>99</v>
      </c>
      <c r="B430" s="2" t="s">
        <v>161</v>
      </c>
      <c r="C430" s="2" t="s">
        <v>4</v>
      </c>
      <c r="D430" s="5"/>
      <c r="E430" s="5"/>
      <c r="F430" s="4">
        <v>197490.68691754501</v>
      </c>
    </row>
    <row r="431" spans="1:6" x14ac:dyDescent="0.25">
      <c r="A431" s="8" t="s">
        <v>99</v>
      </c>
      <c r="B431" s="8" t="s">
        <v>161</v>
      </c>
      <c r="C431" s="2" t="s">
        <v>5</v>
      </c>
      <c r="D431" s="5"/>
      <c r="E431" s="5"/>
      <c r="F431" s="4">
        <v>4455.5422179223397</v>
      </c>
    </row>
    <row r="432" spans="1:6" x14ac:dyDescent="0.25">
      <c r="A432" s="8" t="s">
        <v>99</v>
      </c>
      <c r="B432" s="8" t="s">
        <v>161</v>
      </c>
      <c r="C432" s="2" t="s">
        <v>7</v>
      </c>
      <c r="D432" s="5"/>
      <c r="E432" s="5"/>
      <c r="F432" s="4">
        <v>4411.1199551357004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7E85-07B9-4D41-BA39-273261D81B4A}">
  <dimension ref="A1:I63"/>
  <sheetViews>
    <sheetView workbookViewId="0">
      <selection activeCell="B15" sqref="B15"/>
    </sheetView>
  </sheetViews>
  <sheetFormatPr defaultRowHeight="15" x14ac:dyDescent="0.25"/>
  <cols>
    <col min="1" max="1" width="20.42578125" bestFit="1" customWidth="1"/>
    <col min="2" max="8" width="19.85546875" customWidth="1"/>
    <col min="9" max="9" width="21.28515625" customWidth="1"/>
  </cols>
  <sheetData>
    <row r="1" spans="1:9" ht="25.5" x14ac:dyDescent="0.25">
      <c r="A1" s="23" t="s">
        <v>198</v>
      </c>
      <c r="C1" s="24" t="s">
        <v>44</v>
      </c>
      <c r="D1" s="24" t="s">
        <v>45</v>
      </c>
      <c r="E1" s="24" t="s">
        <v>46</v>
      </c>
      <c r="F1" s="24" t="s">
        <v>47</v>
      </c>
      <c r="G1" s="24" t="s">
        <v>48</v>
      </c>
      <c r="H1" s="24" t="s">
        <v>49</v>
      </c>
      <c r="I1" s="24" t="s">
        <v>50</v>
      </c>
    </row>
    <row r="2" spans="1:9" x14ac:dyDescent="0.25">
      <c r="A2" s="7" t="s">
        <v>1</v>
      </c>
      <c r="B2" s="25" t="s">
        <v>206</v>
      </c>
      <c r="C2" s="26" t="s">
        <v>199</v>
      </c>
      <c r="D2" s="26" t="s">
        <v>200</v>
      </c>
      <c r="E2" s="26" t="s">
        <v>201</v>
      </c>
      <c r="F2" s="26" t="s">
        <v>202</v>
      </c>
      <c r="G2" s="26" t="s">
        <v>203</v>
      </c>
      <c r="H2" s="26" t="s">
        <v>204</v>
      </c>
      <c r="I2" s="26" t="s">
        <v>205</v>
      </c>
    </row>
    <row r="3" spans="1:9" x14ac:dyDescent="0.25">
      <c r="A3" s="42" t="s">
        <v>207</v>
      </c>
      <c r="B3" s="25" t="s">
        <v>286</v>
      </c>
      <c r="C3" s="6" t="s">
        <v>286</v>
      </c>
      <c r="D3" s="6" t="s">
        <v>286</v>
      </c>
      <c r="E3" s="6" t="s">
        <v>286</v>
      </c>
      <c r="F3" s="6" t="s">
        <v>286</v>
      </c>
      <c r="G3" s="6" t="s">
        <v>286</v>
      </c>
      <c r="H3" s="6" t="s">
        <v>286</v>
      </c>
      <c r="I3" s="6" t="s">
        <v>286</v>
      </c>
    </row>
    <row r="4" spans="1:9" x14ac:dyDescent="0.25">
      <c r="A4" s="27" t="str">
        <f>CONCATENATE("000",B4)</f>
        <v>0001</v>
      </c>
      <c r="B4" s="28">
        <v>1</v>
      </c>
      <c r="C4" s="6">
        <v>2050</v>
      </c>
      <c r="D4" s="6" t="s">
        <v>286</v>
      </c>
      <c r="E4" s="6" t="s">
        <v>286</v>
      </c>
      <c r="F4" s="6" t="s">
        <v>286</v>
      </c>
      <c r="G4" s="6" t="s">
        <v>286</v>
      </c>
      <c r="H4" s="6" t="s">
        <v>286</v>
      </c>
      <c r="I4" s="6" t="s">
        <v>286</v>
      </c>
    </row>
    <row r="5" spans="1:9" x14ac:dyDescent="0.25">
      <c r="A5" s="27" t="str">
        <f>CONCATENATE("000",B5)</f>
        <v>0002</v>
      </c>
      <c r="B5" s="28">
        <v>2</v>
      </c>
      <c r="C5" s="6">
        <v>2080</v>
      </c>
      <c r="D5" s="6" t="s">
        <v>286</v>
      </c>
      <c r="E5" s="6" t="s">
        <v>286</v>
      </c>
      <c r="F5" s="6" t="s">
        <v>286</v>
      </c>
      <c r="G5" s="6" t="s">
        <v>286</v>
      </c>
      <c r="H5" s="6" t="s">
        <v>286</v>
      </c>
      <c r="I5" s="6" t="s">
        <v>286</v>
      </c>
    </row>
    <row r="6" spans="1:9" x14ac:dyDescent="0.25">
      <c r="A6" s="27" t="str">
        <f t="shared" ref="A6:A12" si="0">CONCATENATE("000",B6)</f>
        <v>0003</v>
      </c>
      <c r="B6" s="28">
        <v>3</v>
      </c>
      <c r="C6" s="6" t="s">
        <v>286</v>
      </c>
      <c r="D6" s="6" t="s">
        <v>286</v>
      </c>
      <c r="E6" s="6">
        <v>20</v>
      </c>
      <c r="F6" s="6" t="s">
        <v>287</v>
      </c>
      <c r="G6" s="6" t="s">
        <v>289</v>
      </c>
      <c r="H6" s="6">
        <v>2030</v>
      </c>
      <c r="I6" s="6">
        <v>70</v>
      </c>
    </row>
    <row r="7" spans="1:9" x14ac:dyDescent="0.25">
      <c r="A7" s="27" t="str">
        <f t="shared" si="0"/>
        <v>0004</v>
      </c>
      <c r="B7" s="28">
        <v>4</v>
      </c>
      <c r="C7" s="6">
        <v>2050</v>
      </c>
      <c r="D7" s="6">
        <v>2050</v>
      </c>
      <c r="E7" s="6" t="s">
        <v>286</v>
      </c>
      <c r="F7" s="6" t="s">
        <v>286</v>
      </c>
      <c r="G7" s="6" t="s">
        <v>286</v>
      </c>
      <c r="H7" s="6" t="s">
        <v>286</v>
      </c>
      <c r="I7" s="6" t="s">
        <v>286</v>
      </c>
    </row>
    <row r="8" spans="1:9" x14ac:dyDescent="0.25">
      <c r="A8" s="27" t="str">
        <f t="shared" si="0"/>
        <v>0005</v>
      </c>
      <c r="B8" s="28">
        <v>5</v>
      </c>
      <c r="C8" s="6">
        <v>2080</v>
      </c>
      <c r="D8" s="6">
        <v>2050</v>
      </c>
      <c r="E8" s="6" t="s">
        <v>286</v>
      </c>
      <c r="F8" s="6" t="s">
        <v>286</v>
      </c>
      <c r="G8" s="6" t="s">
        <v>286</v>
      </c>
      <c r="H8" s="6" t="s">
        <v>286</v>
      </c>
      <c r="I8" s="6" t="s">
        <v>286</v>
      </c>
    </row>
    <row r="9" spans="1:9" x14ac:dyDescent="0.25">
      <c r="A9" s="27" t="str">
        <f t="shared" si="0"/>
        <v>0006</v>
      </c>
      <c r="B9" s="28">
        <v>6</v>
      </c>
      <c r="C9" s="6">
        <v>2060</v>
      </c>
      <c r="D9" s="6" t="s">
        <v>286</v>
      </c>
      <c r="E9" s="6" t="s">
        <v>286</v>
      </c>
      <c r="F9" s="6" t="s">
        <v>286</v>
      </c>
      <c r="G9" s="6" t="s">
        <v>286</v>
      </c>
      <c r="H9" s="6" t="s">
        <v>286</v>
      </c>
      <c r="I9" s="6" t="s">
        <v>286</v>
      </c>
    </row>
    <row r="10" spans="1:9" x14ac:dyDescent="0.25">
      <c r="A10" s="27" t="str">
        <f t="shared" si="0"/>
        <v>0007</v>
      </c>
      <c r="B10" s="28">
        <v>7</v>
      </c>
      <c r="C10" s="6">
        <v>2060</v>
      </c>
      <c r="D10" s="6">
        <v>2050</v>
      </c>
      <c r="E10" s="6" t="s">
        <v>286</v>
      </c>
      <c r="F10" s="6" t="s">
        <v>286</v>
      </c>
      <c r="G10" s="6" t="s">
        <v>286</v>
      </c>
      <c r="H10" s="6" t="s">
        <v>286</v>
      </c>
      <c r="I10" s="6" t="s">
        <v>286</v>
      </c>
    </row>
    <row r="11" spans="1:9" x14ac:dyDescent="0.25">
      <c r="A11" s="27" t="str">
        <f t="shared" si="0"/>
        <v>0008</v>
      </c>
      <c r="B11" s="28">
        <v>8</v>
      </c>
      <c r="C11" s="6">
        <v>2060</v>
      </c>
      <c r="D11" s="6" t="s">
        <v>286</v>
      </c>
      <c r="E11" s="6">
        <v>10</v>
      </c>
      <c r="F11" s="6" t="s">
        <v>286</v>
      </c>
      <c r="G11" s="6" t="s">
        <v>286</v>
      </c>
      <c r="H11" s="6" t="s">
        <v>286</v>
      </c>
      <c r="I11" s="6" t="s">
        <v>286</v>
      </c>
    </row>
    <row r="12" spans="1:9" x14ac:dyDescent="0.25">
      <c r="A12" s="27" t="str">
        <f t="shared" si="0"/>
        <v>0009</v>
      </c>
      <c r="B12" s="28">
        <v>9</v>
      </c>
      <c r="C12" s="6">
        <v>2060</v>
      </c>
      <c r="D12" s="6" t="s">
        <v>286</v>
      </c>
      <c r="E12" s="6">
        <v>20</v>
      </c>
      <c r="F12" s="6" t="s">
        <v>286</v>
      </c>
      <c r="G12" s="6" t="s">
        <v>286</v>
      </c>
      <c r="H12" s="6" t="s">
        <v>286</v>
      </c>
      <c r="I12" s="6" t="s">
        <v>286</v>
      </c>
    </row>
    <row r="13" spans="1:9" x14ac:dyDescent="0.25">
      <c r="A13" s="27" t="str">
        <f>CONCATENATE("00",B13)</f>
        <v>0010</v>
      </c>
      <c r="B13" s="28">
        <v>10</v>
      </c>
      <c r="C13" s="6">
        <v>2060</v>
      </c>
      <c r="D13" s="6" t="s">
        <v>286</v>
      </c>
      <c r="E13" s="6" t="s">
        <v>286</v>
      </c>
      <c r="F13" s="6" t="s">
        <v>287</v>
      </c>
      <c r="G13" s="6" t="s">
        <v>286</v>
      </c>
      <c r="H13" s="6" t="s">
        <v>286</v>
      </c>
      <c r="I13" s="6" t="s">
        <v>286</v>
      </c>
    </row>
    <row r="14" spans="1:9" x14ac:dyDescent="0.25">
      <c r="A14" s="27" t="str">
        <f t="shared" ref="A14:A63" si="1">CONCATENATE("00",B14)</f>
        <v>0011</v>
      </c>
      <c r="B14" s="28">
        <v>11</v>
      </c>
      <c r="C14" s="6">
        <v>2060</v>
      </c>
      <c r="D14" s="6" t="s">
        <v>286</v>
      </c>
      <c r="E14" s="6">
        <v>10</v>
      </c>
      <c r="F14" s="6" t="s">
        <v>287</v>
      </c>
      <c r="G14" s="6" t="s">
        <v>286</v>
      </c>
      <c r="H14" s="6" t="s">
        <v>286</v>
      </c>
      <c r="I14" s="6" t="s">
        <v>286</v>
      </c>
    </row>
    <row r="15" spans="1:9" x14ac:dyDescent="0.25">
      <c r="A15" s="27" t="str">
        <f t="shared" si="1"/>
        <v>0012</v>
      </c>
      <c r="B15" s="28">
        <v>12</v>
      </c>
      <c r="C15" s="6">
        <v>2060</v>
      </c>
      <c r="D15" s="6" t="s">
        <v>286</v>
      </c>
      <c r="E15" s="6">
        <v>20</v>
      </c>
      <c r="F15" s="6" t="s">
        <v>287</v>
      </c>
      <c r="G15" s="6" t="s">
        <v>286</v>
      </c>
      <c r="H15" s="6" t="s">
        <v>286</v>
      </c>
      <c r="I15" s="6" t="s">
        <v>286</v>
      </c>
    </row>
    <row r="16" spans="1:9" x14ac:dyDescent="0.25">
      <c r="A16" s="27" t="str">
        <f t="shared" si="1"/>
        <v>0013</v>
      </c>
      <c r="B16" s="28">
        <v>13</v>
      </c>
      <c r="C16" s="6">
        <v>2060</v>
      </c>
      <c r="D16" s="6" t="s">
        <v>286</v>
      </c>
      <c r="E16" s="6" t="s">
        <v>286</v>
      </c>
      <c r="F16" s="6" t="s">
        <v>286</v>
      </c>
      <c r="G16" s="6" t="s">
        <v>288</v>
      </c>
      <c r="H16" s="6" t="s">
        <v>286</v>
      </c>
      <c r="I16" s="6" t="s">
        <v>286</v>
      </c>
    </row>
    <row r="17" spans="1:9" x14ac:dyDescent="0.25">
      <c r="A17" s="27" t="str">
        <f t="shared" si="1"/>
        <v>0014</v>
      </c>
      <c r="B17" s="28">
        <v>14</v>
      </c>
      <c r="C17" s="6">
        <v>2060</v>
      </c>
      <c r="D17" s="6" t="s">
        <v>286</v>
      </c>
      <c r="E17" s="6" t="s">
        <v>286</v>
      </c>
      <c r="F17" s="6" t="s">
        <v>286</v>
      </c>
      <c r="G17" s="6" t="s">
        <v>290</v>
      </c>
      <c r="H17" s="6" t="s">
        <v>286</v>
      </c>
      <c r="I17" s="6" t="s">
        <v>286</v>
      </c>
    </row>
    <row r="18" spans="1:9" x14ac:dyDescent="0.25">
      <c r="A18" s="27" t="str">
        <f t="shared" si="1"/>
        <v>0015</v>
      </c>
      <c r="B18" s="28">
        <v>15</v>
      </c>
      <c r="C18" s="6">
        <v>2060</v>
      </c>
      <c r="D18" s="6" t="s">
        <v>286</v>
      </c>
      <c r="E18" s="6" t="s">
        <v>286</v>
      </c>
      <c r="F18" s="6" t="s">
        <v>286</v>
      </c>
      <c r="G18" s="6" t="s">
        <v>289</v>
      </c>
      <c r="H18" s="6" t="s">
        <v>286</v>
      </c>
      <c r="I18" s="6" t="s">
        <v>286</v>
      </c>
    </row>
    <row r="19" spans="1:9" x14ac:dyDescent="0.25">
      <c r="A19" s="27" t="str">
        <f t="shared" si="1"/>
        <v>0016</v>
      </c>
      <c r="B19" s="28">
        <v>16</v>
      </c>
      <c r="C19" s="6">
        <v>2060</v>
      </c>
      <c r="D19" s="6" t="s">
        <v>286</v>
      </c>
      <c r="E19" s="6" t="s">
        <v>286</v>
      </c>
      <c r="F19" s="6" t="s">
        <v>287</v>
      </c>
      <c r="G19" s="6" t="s">
        <v>288</v>
      </c>
      <c r="H19" s="6" t="s">
        <v>286</v>
      </c>
      <c r="I19" s="6" t="s">
        <v>286</v>
      </c>
    </row>
    <row r="20" spans="1:9" x14ac:dyDescent="0.25">
      <c r="A20" s="27" t="str">
        <f t="shared" si="1"/>
        <v>0017</v>
      </c>
      <c r="B20" s="28">
        <v>17</v>
      </c>
      <c r="C20" s="6">
        <v>2060</v>
      </c>
      <c r="D20" s="6" t="s">
        <v>286</v>
      </c>
      <c r="E20" s="6" t="s">
        <v>286</v>
      </c>
      <c r="F20" s="6" t="s">
        <v>287</v>
      </c>
      <c r="G20" s="6" t="s">
        <v>290</v>
      </c>
      <c r="H20" s="6" t="s">
        <v>286</v>
      </c>
      <c r="I20" s="6" t="s">
        <v>286</v>
      </c>
    </row>
    <row r="21" spans="1:9" x14ac:dyDescent="0.25">
      <c r="A21" s="27" t="str">
        <f t="shared" si="1"/>
        <v>0018</v>
      </c>
      <c r="B21" s="28">
        <v>18</v>
      </c>
      <c r="C21" s="6">
        <v>2060</v>
      </c>
      <c r="D21" s="6" t="s">
        <v>286</v>
      </c>
      <c r="E21" s="6" t="s">
        <v>286</v>
      </c>
      <c r="F21" s="6" t="s">
        <v>287</v>
      </c>
      <c r="G21" s="6" t="s">
        <v>289</v>
      </c>
      <c r="H21" s="6" t="s">
        <v>286</v>
      </c>
      <c r="I21" s="6" t="s">
        <v>286</v>
      </c>
    </row>
    <row r="22" spans="1:9" x14ac:dyDescent="0.25">
      <c r="A22" s="27" t="str">
        <f t="shared" si="1"/>
        <v>0019</v>
      </c>
      <c r="B22" s="28">
        <v>19</v>
      </c>
      <c r="C22" s="6">
        <v>2060</v>
      </c>
      <c r="D22" s="6" t="s">
        <v>286</v>
      </c>
      <c r="E22" s="6">
        <v>10</v>
      </c>
      <c r="F22" s="6" t="s">
        <v>287</v>
      </c>
      <c r="G22" s="6" t="s">
        <v>288</v>
      </c>
      <c r="H22" s="6" t="s">
        <v>286</v>
      </c>
      <c r="I22" s="6" t="s">
        <v>286</v>
      </c>
    </row>
    <row r="23" spans="1:9" x14ac:dyDescent="0.25">
      <c r="A23" s="27" t="str">
        <f t="shared" si="1"/>
        <v>0020</v>
      </c>
      <c r="B23" s="28">
        <v>20</v>
      </c>
      <c r="C23" s="6">
        <v>2060</v>
      </c>
      <c r="D23" s="6" t="s">
        <v>286</v>
      </c>
      <c r="E23" s="6">
        <v>10</v>
      </c>
      <c r="F23" s="6" t="s">
        <v>287</v>
      </c>
      <c r="G23" s="6" t="s">
        <v>290</v>
      </c>
      <c r="H23" s="6" t="s">
        <v>286</v>
      </c>
      <c r="I23" s="6" t="s">
        <v>286</v>
      </c>
    </row>
    <row r="24" spans="1:9" x14ac:dyDescent="0.25">
      <c r="A24" s="27" t="str">
        <f t="shared" si="1"/>
        <v>0021</v>
      </c>
      <c r="B24" s="28">
        <v>21</v>
      </c>
      <c r="C24" s="6">
        <v>2060</v>
      </c>
      <c r="D24" s="6" t="s">
        <v>286</v>
      </c>
      <c r="E24" s="6">
        <v>10</v>
      </c>
      <c r="F24" s="6" t="s">
        <v>287</v>
      </c>
      <c r="G24" s="6" t="s">
        <v>289</v>
      </c>
      <c r="H24" s="6" t="s">
        <v>286</v>
      </c>
      <c r="I24" s="6" t="s">
        <v>286</v>
      </c>
    </row>
    <row r="25" spans="1:9" x14ac:dyDescent="0.25">
      <c r="A25" s="27" t="str">
        <f t="shared" si="1"/>
        <v>0022</v>
      </c>
      <c r="B25" s="28">
        <v>22</v>
      </c>
      <c r="C25" s="6">
        <v>2060</v>
      </c>
      <c r="D25" s="6" t="s">
        <v>286</v>
      </c>
      <c r="E25" s="6">
        <v>20</v>
      </c>
      <c r="F25" s="6" t="s">
        <v>287</v>
      </c>
      <c r="G25" s="6" t="s">
        <v>288</v>
      </c>
      <c r="H25" s="6" t="s">
        <v>286</v>
      </c>
      <c r="I25" s="6" t="s">
        <v>286</v>
      </c>
    </row>
    <row r="26" spans="1:9" x14ac:dyDescent="0.25">
      <c r="A26" s="27" t="str">
        <f t="shared" si="1"/>
        <v>0023</v>
      </c>
      <c r="B26" s="28">
        <v>23</v>
      </c>
      <c r="C26" s="6">
        <v>2060</v>
      </c>
      <c r="D26" s="6" t="s">
        <v>286</v>
      </c>
      <c r="E26" s="6">
        <v>20</v>
      </c>
      <c r="F26" s="6" t="s">
        <v>287</v>
      </c>
      <c r="G26" s="6" t="s">
        <v>290</v>
      </c>
      <c r="H26" s="6" t="s">
        <v>286</v>
      </c>
      <c r="I26" s="6" t="s">
        <v>286</v>
      </c>
    </row>
    <row r="27" spans="1:9" x14ac:dyDescent="0.25">
      <c r="A27" s="27" t="str">
        <f t="shared" si="1"/>
        <v>0024</v>
      </c>
      <c r="B27" s="28">
        <v>24</v>
      </c>
      <c r="C27" s="6">
        <v>2060</v>
      </c>
      <c r="D27" s="6" t="s">
        <v>286</v>
      </c>
      <c r="E27" s="6">
        <v>20</v>
      </c>
      <c r="F27" s="6" t="s">
        <v>287</v>
      </c>
      <c r="G27" s="6" t="s">
        <v>289</v>
      </c>
      <c r="H27" s="6" t="s">
        <v>286</v>
      </c>
      <c r="I27" s="6" t="s">
        <v>286</v>
      </c>
    </row>
    <row r="28" spans="1:9" x14ac:dyDescent="0.25">
      <c r="A28" s="27" t="str">
        <f t="shared" si="1"/>
        <v>0025</v>
      </c>
      <c r="B28" s="28">
        <v>25</v>
      </c>
      <c r="C28" s="6">
        <v>2060</v>
      </c>
      <c r="D28" s="6" t="s">
        <v>286</v>
      </c>
      <c r="E28" s="6" t="s">
        <v>286</v>
      </c>
      <c r="F28" s="6" t="s">
        <v>286</v>
      </c>
      <c r="G28" s="6" t="s">
        <v>286</v>
      </c>
      <c r="H28" s="6">
        <v>2030</v>
      </c>
      <c r="I28" s="6" t="s">
        <v>286</v>
      </c>
    </row>
    <row r="29" spans="1:9" x14ac:dyDescent="0.25">
      <c r="A29" s="27" t="str">
        <f t="shared" si="1"/>
        <v>0026</v>
      </c>
      <c r="B29" s="28">
        <v>26</v>
      </c>
      <c r="C29" s="6">
        <v>2060</v>
      </c>
      <c r="D29" s="6" t="s">
        <v>286</v>
      </c>
      <c r="E29" s="6">
        <v>10</v>
      </c>
      <c r="F29" s="6" t="s">
        <v>286</v>
      </c>
      <c r="G29" s="6" t="s">
        <v>286</v>
      </c>
      <c r="H29" s="6">
        <v>2030</v>
      </c>
      <c r="I29" s="6" t="s">
        <v>286</v>
      </c>
    </row>
    <row r="30" spans="1:9" x14ac:dyDescent="0.25">
      <c r="A30" s="27" t="str">
        <f t="shared" si="1"/>
        <v>0027</v>
      </c>
      <c r="B30" s="28">
        <v>27</v>
      </c>
      <c r="C30" s="6">
        <v>2060</v>
      </c>
      <c r="D30" s="6" t="s">
        <v>286</v>
      </c>
      <c r="E30" s="6">
        <v>20</v>
      </c>
      <c r="F30" s="6" t="s">
        <v>286</v>
      </c>
      <c r="G30" s="6" t="s">
        <v>286</v>
      </c>
      <c r="H30" s="6">
        <v>2030</v>
      </c>
      <c r="I30" s="6" t="s">
        <v>286</v>
      </c>
    </row>
    <row r="31" spans="1:9" x14ac:dyDescent="0.25">
      <c r="A31" s="27" t="str">
        <f t="shared" si="1"/>
        <v>0028</v>
      </c>
      <c r="B31" s="28">
        <v>28</v>
      </c>
      <c r="C31" s="6">
        <v>2060</v>
      </c>
      <c r="D31" s="6" t="s">
        <v>286</v>
      </c>
      <c r="E31" s="6" t="s">
        <v>286</v>
      </c>
      <c r="F31" s="6" t="s">
        <v>287</v>
      </c>
      <c r="G31" s="6" t="s">
        <v>286</v>
      </c>
      <c r="H31" s="6">
        <v>2030</v>
      </c>
      <c r="I31" s="6" t="s">
        <v>286</v>
      </c>
    </row>
    <row r="32" spans="1:9" x14ac:dyDescent="0.25">
      <c r="A32" s="27" t="str">
        <f t="shared" si="1"/>
        <v>0029</v>
      </c>
      <c r="B32" s="28">
        <v>29</v>
      </c>
      <c r="C32" s="6">
        <v>2060</v>
      </c>
      <c r="D32" s="6" t="s">
        <v>286</v>
      </c>
      <c r="E32" s="6">
        <v>10</v>
      </c>
      <c r="F32" s="6" t="s">
        <v>287</v>
      </c>
      <c r="G32" s="6" t="s">
        <v>286</v>
      </c>
      <c r="H32" s="6">
        <v>2030</v>
      </c>
      <c r="I32" s="6" t="s">
        <v>286</v>
      </c>
    </row>
    <row r="33" spans="1:9" x14ac:dyDescent="0.25">
      <c r="A33" s="27" t="str">
        <f t="shared" si="1"/>
        <v>0030</v>
      </c>
      <c r="B33" s="28">
        <v>30</v>
      </c>
      <c r="C33" s="6">
        <v>2060</v>
      </c>
      <c r="D33" s="6" t="s">
        <v>286</v>
      </c>
      <c r="E33" s="6">
        <v>20</v>
      </c>
      <c r="F33" s="6" t="s">
        <v>287</v>
      </c>
      <c r="G33" s="6" t="s">
        <v>286</v>
      </c>
      <c r="H33" s="6">
        <v>2030</v>
      </c>
      <c r="I33" s="6" t="s">
        <v>286</v>
      </c>
    </row>
    <row r="34" spans="1:9" x14ac:dyDescent="0.25">
      <c r="A34" s="27" t="str">
        <f t="shared" si="1"/>
        <v>0031</v>
      </c>
      <c r="B34" s="28">
        <v>31</v>
      </c>
      <c r="C34" s="6">
        <v>2060</v>
      </c>
      <c r="D34" s="6" t="s">
        <v>286</v>
      </c>
      <c r="E34" s="6" t="s">
        <v>286</v>
      </c>
      <c r="F34" s="6" t="s">
        <v>286</v>
      </c>
      <c r="G34" s="6" t="s">
        <v>288</v>
      </c>
      <c r="H34" s="6">
        <v>2030</v>
      </c>
      <c r="I34" s="6" t="s">
        <v>286</v>
      </c>
    </row>
    <row r="35" spans="1:9" x14ac:dyDescent="0.25">
      <c r="A35" s="27" t="str">
        <f t="shared" si="1"/>
        <v>0032</v>
      </c>
      <c r="B35" s="28">
        <v>32</v>
      </c>
      <c r="C35" s="6">
        <v>2060</v>
      </c>
      <c r="D35" s="6" t="s">
        <v>286</v>
      </c>
      <c r="E35" s="6" t="s">
        <v>286</v>
      </c>
      <c r="F35" s="6" t="s">
        <v>286</v>
      </c>
      <c r="G35" s="6" t="s">
        <v>290</v>
      </c>
      <c r="H35" s="6">
        <v>2030</v>
      </c>
      <c r="I35" s="6" t="s">
        <v>286</v>
      </c>
    </row>
    <row r="36" spans="1:9" x14ac:dyDescent="0.25">
      <c r="A36" s="27" t="str">
        <f t="shared" si="1"/>
        <v>0033</v>
      </c>
      <c r="B36" s="28">
        <v>33</v>
      </c>
      <c r="C36" s="6">
        <v>2060</v>
      </c>
      <c r="D36" s="6" t="s">
        <v>286</v>
      </c>
      <c r="E36" s="6" t="s">
        <v>286</v>
      </c>
      <c r="F36" s="6" t="s">
        <v>286</v>
      </c>
      <c r="G36" s="6" t="s">
        <v>289</v>
      </c>
      <c r="H36" s="6">
        <v>2030</v>
      </c>
      <c r="I36" s="6" t="s">
        <v>286</v>
      </c>
    </row>
    <row r="37" spans="1:9" x14ac:dyDescent="0.25">
      <c r="A37" s="27" t="str">
        <f t="shared" si="1"/>
        <v>0034</v>
      </c>
      <c r="B37" s="28">
        <v>34</v>
      </c>
      <c r="C37" s="6">
        <v>2060</v>
      </c>
      <c r="D37" s="6" t="s">
        <v>286</v>
      </c>
      <c r="E37" s="6" t="s">
        <v>286</v>
      </c>
      <c r="F37" s="6" t="s">
        <v>287</v>
      </c>
      <c r="G37" s="6" t="s">
        <v>288</v>
      </c>
      <c r="H37" s="6">
        <v>2030</v>
      </c>
      <c r="I37" s="6" t="s">
        <v>286</v>
      </c>
    </row>
    <row r="38" spans="1:9" x14ac:dyDescent="0.25">
      <c r="A38" s="27" t="str">
        <f t="shared" si="1"/>
        <v>0035</v>
      </c>
      <c r="B38" s="28">
        <v>35</v>
      </c>
      <c r="C38" s="6">
        <v>2060</v>
      </c>
      <c r="D38" s="6" t="s">
        <v>286</v>
      </c>
      <c r="E38" s="6" t="s">
        <v>286</v>
      </c>
      <c r="F38" s="6" t="s">
        <v>287</v>
      </c>
      <c r="G38" s="6" t="s">
        <v>290</v>
      </c>
      <c r="H38" s="6">
        <v>2030</v>
      </c>
      <c r="I38" s="6" t="s">
        <v>286</v>
      </c>
    </row>
    <row r="39" spans="1:9" x14ac:dyDescent="0.25">
      <c r="A39" s="27" t="str">
        <f t="shared" si="1"/>
        <v>0036</v>
      </c>
      <c r="B39" s="28">
        <v>36</v>
      </c>
      <c r="C39" s="6">
        <v>2060</v>
      </c>
      <c r="D39" s="6" t="s">
        <v>286</v>
      </c>
      <c r="E39" s="6" t="s">
        <v>286</v>
      </c>
      <c r="F39" s="6" t="s">
        <v>287</v>
      </c>
      <c r="G39" s="6" t="s">
        <v>289</v>
      </c>
      <c r="H39" s="6">
        <v>2030</v>
      </c>
      <c r="I39" s="6" t="s">
        <v>286</v>
      </c>
    </row>
    <row r="40" spans="1:9" x14ac:dyDescent="0.25">
      <c r="A40" s="27" t="str">
        <f t="shared" si="1"/>
        <v>0037</v>
      </c>
      <c r="B40" s="28">
        <v>37</v>
      </c>
      <c r="C40" s="6">
        <v>2060</v>
      </c>
      <c r="D40" s="6" t="s">
        <v>286</v>
      </c>
      <c r="E40" s="6">
        <v>10</v>
      </c>
      <c r="F40" s="6" t="s">
        <v>287</v>
      </c>
      <c r="G40" s="6" t="s">
        <v>288</v>
      </c>
      <c r="H40" s="6">
        <v>2030</v>
      </c>
      <c r="I40" s="6" t="s">
        <v>286</v>
      </c>
    </row>
    <row r="41" spans="1:9" x14ac:dyDescent="0.25">
      <c r="A41" s="27" t="str">
        <f t="shared" si="1"/>
        <v>0038</v>
      </c>
      <c r="B41" s="28">
        <v>38</v>
      </c>
      <c r="C41" s="6">
        <v>2060</v>
      </c>
      <c r="D41" s="6" t="s">
        <v>286</v>
      </c>
      <c r="E41" s="6">
        <v>10</v>
      </c>
      <c r="F41" s="6" t="s">
        <v>287</v>
      </c>
      <c r="G41" s="6" t="s">
        <v>290</v>
      </c>
      <c r="H41" s="6">
        <v>2030</v>
      </c>
      <c r="I41" s="6" t="s">
        <v>286</v>
      </c>
    </row>
    <row r="42" spans="1:9" x14ac:dyDescent="0.25">
      <c r="A42" s="27" t="str">
        <f t="shared" si="1"/>
        <v>0039</v>
      </c>
      <c r="B42" s="28">
        <v>39</v>
      </c>
      <c r="C42" s="6">
        <v>2060</v>
      </c>
      <c r="D42" s="6" t="s">
        <v>286</v>
      </c>
      <c r="E42" s="6">
        <v>10</v>
      </c>
      <c r="F42" s="6" t="s">
        <v>287</v>
      </c>
      <c r="G42" s="6" t="s">
        <v>289</v>
      </c>
      <c r="H42" s="6">
        <v>2030</v>
      </c>
      <c r="I42" s="6" t="s">
        <v>286</v>
      </c>
    </row>
    <row r="43" spans="1:9" x14ac:dyDescent="0.25">
      <c r="A43" s="27" t="str">
        <f t="shared" si="1"/>
        <v>0040</v>
      </c>
      <c r="B43" s="28">
        <v>40</v>
      </c>
      <c r="C43" s="6">
        <v>2060</v>
      </c>
      <c r="D43" s="6" t="s">
        <v>286</v>
      </c>
      <c r="E43" s="6">
        <v>20</v>
      </c>
      <c r="F43" s="6" t="s">
        <v>287</v>
      </c>
      <c r="G43" s="6" t="s">
        <v>288</v>
      </c>
      <c r="H43" s="6">
        <v>2030</v>
      </c>
      <c r="I43" s="6" t="s">
        <v>286</v>
      </c>
    </row>
    <row r="44" spans="1:9" x14ac:dyDescent="0.25">
      <c r="A44" s="27" t="str">
        <f t="shared" si="1"/>
        <v>0041</v>
      </c>
      <c r="B44" s="28">
        <v>41</v>
      </c>
      <c r="C44" s="6">
        <v>2060</v>
      </c>
      <c r="D44" s="6" t="s">
        <v>286</v>
      </c>
      <c r="E44" s="6">
        <v>20</v>
      </c>
      <c r="F44" s="6" t="s">
        <v>287</v>
      </c>
      <c r="G44" s="6" t="s">
        <v>290</v>
      </c>
      <c r="H44" s="6">
        <v>2030</v>
      </c>
      <c r="I44" s="6" t="s">
        <v>286</v>
      </c>
    </row>
    <row r="45" spans="1:9" x14ac:dyDescent="0.25">
      <c r="A45" s="27" t="str">
        <f t="shared" si="1"/>
        <v>0042</v>
      </c>
      <c r="B45" s="28">
        <v>42</v>
      </c>
      <c r="C45" s="6">
        <v>2060</v>
      </c>
      <c r="D45" s="6" t="s">
        <v>286</v>
      </c>
      <c r="E45" s="6">
        <v>20</v>
      </c>
      <c r="F45" s="6" t="s">
        <v>287</v>
      </c>
      <c r="G45" s="6" t="s">
        <v>289</v>
      </c>
      <c r="H45" s="6">
        <v>2030</v>
      </c>
      <c r="I45" s="6" t="s">
        <v>286</v>
      </c>
    </row>
    <row r="46" spans="1:9" x14ac:dyDescent="0.25">
      <c r="A46" s="27" t="str">
        <f t="shared" si="1"/>
        <v>0043</v>
      </c>
      <c r="B46" s="28">
        <v>43</v>
      </c>
      <c r="C46" s="6">
        <v>2060</v>
      </c>
      <c r="D46" s="6" t="s">
        <v>286</v>
      </c>
      <c r="E46" s="6" t="s">
        <v>286</v>
      </c>
      <c r="F46" s="6" t="s">
        <v>286</v>
      </c>
      <c r="G46" s="6" t="s">
        <v>286</v>
      </c>
      <c r="H46" s="6">
        <v>2030</v>
      </c>
      <c r="I46" s="6">
        <v>70</v>
      </c>
    </row>
    <row r="47" spans="1:9" x14ac:dyDescent="0.25">
      <c r="A47" s="27" t="str">
        <f t="shared" si="1"/>
        <v>0044</v>
      </c>
      <c r="B47" s="28">
        <v>44</v>
      </c>
      <c r="C47" s="6">
        <v>2060</v>
      </c>
      <c r="D47" s="6" t="s">
        <v>286</v>
      </c>
      <c r="E47" s="6">
        <v>10</v>
      </c>
      <c r="F47" s="6" t="s">
        <v>286</v>
      </c>
      <c r="G47" s="6" t="s">
        <v>286</v>
      </c>
      <c r="H47" s="6">
        <v>2030</v>
      </c>
      <c r="I47" s="6">
        <v>70</v>
      </c>
    </row>
    <row r="48" spans="1:9" x14ac:dyDescent="0.25">
      <c r="A48" s="27" t="str">
        <f t="shared" si="1"/>
        <v>0045</v>
      </c>
      <c r="B48" s="28">
        <v>45</v>
      </c>
      <c r="C48" s="6">
        <v>2060</v>
      </c>
      <c r="D48" s="6" t="s">
        <v>286</v>
      </c>
      <c r="E48" s="6">
        <v>20</v>
      </c>
      <c r="F48" s="6" t="s">
        <v>286</v>
      </c>
      <c r="G48" s="6" t="s">
        <v>286</v>
      </c>
      <c r="H48" s="6">
        <v>2030</v>
      </c>
      <c r="I48" s="6">
        <v>70</v>
      </c>
    </row>
    <row r="49" spans="1:9" x14ac:dyDescent="0.25">
      <c r="A49" s="27" t="str">
        <f t="shared" si="1"/>
        <v>0046</v>
      </c>
      <c r="B49" s="28">
        <v>46</v>
      </c>
      <c r="C49" s="6">
        <v>2060</v>
      </c>
      <c r="D49" s="6" t="s">
        <v>286</v>
      </c>
      <c r="E49" s="6" t="s">
        <v>286</v>
      </c>
      <c r="F49" s="6" t="s">
        <v>287</v>
      </c>
      <c r="G49" s="6" t="s">
        <v>286</v>
      </c>
      <c r="H49" s="6">
        <v>2030</v>
      </c>
      <c r="I49" s="6">
        <v>70</v>
      </c>
    </row>
    <row r="50" spans="1:9" x14ac:dyDescent="0.25">
      <c r="A50" s="27" t="str">
        <f t="shared" si="1"/>
        <v>0047</v>
      </c>
      <c r="B50" s="28">
        <v>47</v>
      </c>
      <c r="C50" s="6">
        <v>2060</v>
      </c>
      <c r="D50" s="6" t="s">
        <v>286</v>
      </c>
      <c r="E50" s="6">
        <v>10</v>
      </c>
      <c r="F50" s="6" t="s">
        <v>287</v>
      </c>
      <c r="G50" s="6" t="s">
        <v>286</v>
      </c>
      <c r="H50" s="6">
        <v>2030</v>
      </c>
      <c r="I50" s="6">
        <v>70</v>
      </c>
    </row>
    <row r="51" spans="1:9" x14ac:dyDescent="0.25">
      <c r="A51" s="27" t="str">
        <f t="shared" si="1"/>
        <v>0048</v>
      </c>
      <c r="B51" s="28">
        <v>48</v>
      </c>
      <c r="C51" s="6">
        <v>2060</v>
      </c>
      <c r="D51" s="6" t="s">
        <v>286</v>
      </c>
      <c r="E51" s="6">
        <v>20</v>
      </c>
      <c r="F51" s="6" t="s">
        <v>287</v>
      </c>
      <c r="G51" s="6" t="s">
        <v>286</v>
      </c>
      <c r="H51" s="6">
        <v>2030</v>
      </c>
      <c r="I51" s="6">
        <v>70</v>
      </c>
    </row>
    <row r="52" spans="1:9" x14ac:dyDescent="0.25">
      <c r="A52" s="27" t="str">
        <f t="shared" si="1"/>
        <v>0049</v>
      </c>
      <c r="B52" s="28">
        <v>49</v>
      </c>
      <c r="C52" s="6">
        <v>2060</v>
      </c>
      <c r="D52" s="6" t="s">
        <v>286</v>
      </c>
      <c r="E52" s="6" t="s">
        <v>286</v>
      </c>
      <c r="F52" s="6" t="s">
        <v>286</v>
      </c>
      <c r="G52" s="6" t="s">
        <v>288</v>
      </c>
      <c r="H52" s="6">
        <v>2030</v>
      </c>
      <c r="I52" s="6">
        <v>70</v>
      </c>
    </row>
    <row r="53" spans="1:9" x14ac:dyDescent="0.25">
      <c r="A53" s="27" t="str">
        <f t="shared" si="1"/>
        <v>0050</v>
      </c>
      <c r="B53" s="28">
        <v>50</v>
      </c>
      <c r="C53" s="6">
        <v>2060</v>
      </c>
      <c r="D53" s="6" t="s">
        <v>286</v>
      </c>
      <c r="E53" s="6" t="s">
        <v>286</v>
      </c>
      <c r="F53" s="6" t="s">
        <v>286</v>
      </c>
      <c r="G53" s="6" t="s">
        <v>290</v>
      </c>
      <c r="H53" s="6">
        <v>2030</v>
      </c>
      <c r="I53" s="6">
        <v>70</v>
      </c>
    </row>
    <row r="54" spans="1:9" x14ac:dyDescent="0.25">
      <c r="A54" s="27" t="str">
        <f t="shared" si="1"/>
        <v>0051</v>
      </c>
      <c r="B54" s="28">
        <v>51</v>
      </c>
      <c r="C54" s="6">
        <v>2060</v>
      </c>
      <c r="D54" s="6" t="s">
        <v>286</v>
      </c>
      <c r="E54" s="6" t="s">
        <v>286</v>
      </c>
      <c r="F54" s="6" t="s">
        <v>286</v>
      </c>
      <c r="G54" s="6" t="s">
        <v>289</v>
      </c>
      <c r="H54" s="6">
        <v>2030</v>
      </c>
      <c r="I54" s="6">
        <v>70</v>
      </c>
    </row>
    <row r="55" spans="1:9" x14ac:dyDescent="0.25">
      <c r="A55" s="27" t="str">
        <f t="shared" si="1"/>
        <v>0052</v>
      </c>
      <c r="B55" s="28">
        <v>52</v>
      </c>
      <c r="C55" s="6">
        <v>2060</v>
      </c>
      <c r="D55" s="6" t="s">
        <v>286</v>
      </c>
      <c r="E55" s="6" t="s">
        <v>286</v>
      </c>
      <c r="F55" s="6" t="s">
        <v>287</v>
      </c>
      <c r="G55" s="6" t="s">
        <v>288</v>
      </c>
      <c r="H55" s="6">
        <v>2030</v>
      </c>
      <c r="I55" s="6">
        <v>70</v>
      </c>
    </row>
    <row r="56" spans="1:9" x14ac:dyDescent="0.25">
      <c r="A56" s="27" t="str">
        <f t="shared" si="1"/>
        <v>0053</v>
      </c>
      <c r="B56" s="28">
        <v>53</v>
      </c>
      <c r="C56" s="6">
        <v>2060</v>
      </c>
      <c r="D56" s="6" t="s">
        <v>286</v>
      </c>
      <c r="E56" s="6" t="s">
        <v>286</v>
      </c>
      <c r="F56" s="6" t="s">
        <v>287</v>
      </c>
      <c r="G56" s="6" t="s">
        <v>290</v>
      </c>
      <c r="H56" s="6">
        <v>2030</v>
      </c>
      <c r="I56" s="6">
        <v>70</v>
      </c>
    </row>
    <row r="57" spans="1:9" x14ac:dyDescent="0.25">
      <c r="A57" s="27" t="str">
        <f t="shared" si="1"/>
        <v>0054</v>
      </c>
      <c r="B57" s="28">
        <v>54</v>
      </c>
      <c r="C57" s="6">
        <v>2060</v>
      </c>
      <c r="D57" s="6" t="s">
        <v>286</v>
      </c>
      <c r="E57" s="6" t="s">
        <v>286</v>
      </c>
      <c r="F57" s="6" t="s">
        <v>287</v>
      </c>
      <c r="G57" s="6" t="s">
        <v>289</v>
      </c>
      <c r="H57" s="6">
        <v>2030</v>
      </c>
      <c r="I57" s="6">
        <v>70</v>
      </c>
    </row>
    <row r="58" spans="1:9" x14ac:dyDescent="0.25">
      <c r="A58" s="27" t="str">
        <f t="shared" si="1"/>
        <v>0055</v>
      </c>
      <c r="B58" s="28">
        <v>55</v>
      </c>
      <c r="C58" s="6">
        <v>2060</v>
      </c>
      <c r="D58" s="6" t="s">
        <v>286</v>
      </c>
      <c r="E58" s="6">
        <v>10</v>
      </c>
      <c r="F58" s="6" t="s">
        <v>287</v>
      </c>
      <c r="G58" s="6" t="s">
        <v>288</v>
      </c>
      <c r="H58" s="6">
        <v>2030</v>
      </c>
      <c r="I58" s="6">
        <v>70</v>
      </c>
    </row>
    <row r="59" spans="1:9" x14ac:dyDescent="0.25">
      <c r="A59" s="27" t="str">
        <f t="shared" si="1"/>
        <v>0056</v>
      </c>
      <c r="B59" s="28">
        <v>56</v>
      </c>
      <c r="C59" s="6">
        <v>2060</v>
      </c>
      <c r="D59" s="6" t="s">
        <v>286</v>
      </c>
      <c r="E59" s="6">
        <v>10</v>
      </c>
      <c r="F59" s="6" t="s">
        <v>287</v>
      </c>
      <c r="G59" s="6" t="s">
        <v>290</v>
      </c>
      <c r="H59" s="6">
        <v>2030</v>
      </c>
      <c r="I59" s="6">
        <v>70</v>
      </c>
    </row>
    <row r="60" spans="1:9" x14ac:dyDescent="0.25">
      <c r="A60" s="27" t="str">
        <f t="shared" si="1"/>
        <v>0057</v>
      </c>
      <c r="B60" s="28">
        <v>57</v>
      </c>
      <c r="C60" s="6">
        <v>2060</v>
      </c>
      <c r="D60" s="6" t="s">
        <v>286</v>
      </c>
      <c r="E60" s="6">
        <v>10</v>
      </c>
      <c r="F60" s="6" t="s">
        <v>287</v>
      </c>
      <c r="G60" s="6" t="s">
        <v>289</v>
      </c>
      <c r="H60" s="6">
        <v>2030</v>
      </c>
      <c r="I60" s="6">
        <v>70</v>
      </c>
    </row>
    <row r="61" spans="1:9" x14ac:dyDescent="0.25">
      <c r="A61" s="27" t="str">
        <f t="shared" si="1"/>
        <v>0058</v>
      </c>
      <c r="B61" s="28">
        <v>58</v>
      </c>
      <c r="C61" s="6">
        <v>2060</v>
      </c>
      <c r="D61" s="6" t="s">
        <v>286</v>
      </c>
      <c r="E61" s="6">
        <v>20</v>
      </c>
      <c r="F61" s="6" t="s">
        <v>287</v>
      </c>
      <c r="G61" s="6" t="s">
        <v>288</v>
      </c>
      <c r="H61" s="6">
        <v>2030</v>
      </c>
      <c r="I61" s="6">
        <v>70</v>
      </c>
    </row>
    <row r="62" spans="1:9" x14ac:dyDescent="0.25">
      <c r="A62" s="27" t="str">
        <f t="shared" si="1"/>
        <v>0059</v>
      </c>
      <c r="B62" s="28">
        <v>59</v>
      </c>
      <c r="C62" s="6">
        <v>2060</v>
      </c>
      <c r="D62" s="6" t="s">
        <v>286</v>
      </c>
      <c r="E62" s="6">
        <v>20</v>
      </c>
      <c r="F62" s="6" t="s">
        <v>287</v>
      </c>
      <c r="G62" s="6" t="s">
        <v>290</v>
      </c>
      <c r="H62" s="6">
        <v>2030</v>
      </c>
      <c r="I62" s="6">
        <v>70</v>
      </c>
    </row>
    <row r="63" spans="1:9" x14ac:dyDescent="0.25">
      <c r="A63" s="27" t="str">
        <f t="shared" si="1"/>
        <v>0060</v>
      </c>
      <c r="B63" s="28">
        <v>60</v>
      </c>
      <c r="C63" s="6">
        <v>2060</v>
      </c>
      <c r="D63" s="6" t="s">
        <v>286</v>
      </c>
      <c r="E63" s="6">
        <v>20</v>
      </c>
      <c r="F63" s="6" t="s">
        <v>287</v>
      </c>
      <c r="G63" s="6" t="s">
        <v>289</v>
      </c>
      <c r="H63" s="6">
        <v>2030</v>
      </c>
      <c r="I63" s="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C18BB-C5AF-4613-A8D5-12BEF8816D28}">
  <dimension ref="B2:H8"/>
  <sheetViews>
    <sheetView workbookViewId="0">
      <selection activeCell="H4" sqref="H4"/>
    </sheetView>
  </sheetViews>
  <sheetFormatPr defaultRowHeight="15" x14ac:dyDescent="0.25"/>
  <cols>
    <col min="2" max="2" width="10.5703125" customWidth="1"/>
  </cols>
  <sheetData>
    <row r="2" spans="2:8" ht="102.75" x14ac:dyDescent="0.25">
      <c r="B2" s="43" t="s">
        <v>304</v>
      </c>
      <c r="C2" s="43" t="s">
        <v>305</v>
      </c>
      <c r="D2" s="43" t="s">
        <v>291</v>
      </c>
      <c r="E2" s="43" t="s">
        <v>306</v>
      </c>
      <c r="F2" s="43" t="s">
        <v>292</v>
      </c>
      <c r="G2" s="43" t="s">
        <v>293</v>
      </c>
      <c r="H2" s="43" t="s">
        <v>294</v>
      </c>
    </row>
    <row r="3" spans="2:8" x14ac:dyDescent="0.25">
      <c r="B3" s="44" t="s">
        <v>303</v>
      </c>
      <c r="C3" s="45" t="s">
        <v>207</v>
      </c>
      <c r="D3" s="45" t="s">
        <v>207</v>
      </c>
      <c r="E3" s="45" t="s">
        <v>207</v>
      </c>
      <c r="F3" s="44" t="s">
        <v>207</v>
      </c>
      <c r="G3" s="45" t="s">
        <v>207</v>
      </c>
      <c r="H3" s="45" t="s">
        <v>207</v>
      </c>
    </row>
    <row r="4" spans="2:8" x14ac:dyDescent="0.25">
      <c r="B4" s="44">
        <v>2050</v>
      </c>
      <c r="C4" s="46">
        <v>2050</v>
      </c>
      <c r="D4" s="47">
        <v>0.1</v>
      </c>
      <c r="E4" s="48" t="s">
        <v>295</v>
      </c>
      <c r="F4" s="49" t="s">
        <v>296</v>
      </c>
      <c r="G4" s="46">
        <v>2030</v>
      </c>
      <c r="H4" s="47">
        <v>0.7</v>
      </c>
    </row>
    <row r="5" spans="2:8" x14ac:dyDescent="0.25">
      <c r="B5" s="44">
        <v>2060</v>
      </c>
      <c r="C5" s="45"/>
      <c r="D5" s="47">
        <v>0.2</v>
      </c>
      <c r="E5" s="48" t="s">
        <v>297</v>
      </c>
      <c r="F5" s="44" t="s">
        <v>298</v>
      </c>
      <c r="G5" s="48">
        <v>2035</v>
      </c>
      <c r="H5" s="50">
        <v>0.9</v>
      </c>
    </row>
    <row r="6" spans="2:8" ht="30" x14ac:dyDescent="0.25">
      <c r="B6" s="44">
        <v>2080</v>
      </c>
      <c r="C6" s="45"/>
      <c r="D6" s="45"/>
      <c r="E6" s="46" t="s">
        <v>299</v>
      </c>
      <c r="F6" s="49" t="s">
        <v>300</v>
      </c>
      <c r="G6" s="45"/>
      <c r="H6" s="45"/>
    </row>
    <row r="7" spans="2:8" x14ac:dyDescent="0.25">
      <c r="B7" s="45"/>
      <c r="C7" s="45"/>
      <c r="D7" s="45"/>
      <c r="E7" s="45"/>
      <c r="F7" s="44" t="s">
        <v>301</v>
      </c>
      <c r="G7" s="45"/>
      <c r="H7" s="45"/>
    </row>
    <row r="8" spans="2:8" x14ac:dyDescent="0.25">
      <c r="B8" s="45"/>
      <c r="C8" s="45"/>
      <c r="D8" s="45"/>
      <c r="E8" s="45"/>
      <c r="F8" s="44" t="s">
        <v>302</v>
      </c>
      <c r="G8" s="45"/>
      <c r="H8" s="4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51309-BA0B-4471-A25C-D933CDDC9A6D}">
  <dimension ref="A1:AA112"/>
  <sheetViews>
    <sheetView topLeftCell="A44" workbookViewId="0">
      <selection activeCell="B7" sqref="B7:I67"/>
    </sheetView>
  </sheetViews>
  <sheetFormatPr defaultRowHeight="15" x14ac:dyDescent="0.25"/>
  <cols>
    <col min="1" max="1" width="6" style="6" customWidth="1"/>
    <col min="2" max="2" width="5.140625" style="6" bestFit="1" customWidth="1"/>
    <col min="3" max="3" width="7.42578125" style="6" bestFit="1" customWidth="1"/>
    <col min="4" max="4" width="7.28515625" style="6" bestFit="1" customWidth="1"/>
    <col min="5" max="5" width="12.42578125" style="6" customWidth="1"/>
    <col min="6" max="6" width="13.28515625" style="6" bestFit="1" customWidth="1"/>
    <col min="7" max="7" width="7.140625" style="6" bestFit="1" customWidth="1"/>
    <col min="8" max="8" width="10.7109375" style="6" customWidth="1"/>
    <col min="9" max="9" width="9.7109375" style="6" customWidth="1"/>
    <col min="10" max="10" width="8.140625" style="6" customWidth="1"/>
    <col min="11" max="11" width="13.28515625" style="6" bestFit="1" customWidth="1"/>
    <col min="12" max="12" width="16.140625" style="6" customWidth="1"/>
    <col min="13" max="13" width="9.140625" style="6" bestFit="1"/>
    <col min="14" max="14" width="62.140625" style="6" customWidth="1"/>
    <col min="15" max="15" width="12.140625" style="6" bestFit="1" customWidth="1"/>
    <col min="16" max="16" width="21.140625" style="6" bestFit="1" customWidth="1"/>
    <col min="17" max="17" width="11.85546875" style="6" bestFit="1" customWidth="1"/>
    <col min="18" max="18" width="18.140625" style="6" customWidth="1"/>
    <col min="19" max="19" width="40.28515625" style="6" bestFit="1" customWidth="1"/>
    <col min="20" max="20" width="10.42578125" style="6" bestFit="1" customWidth="1"/>
    <col min="21" max="21" width="18.42578125" style="6" bestFit="1" customWidth="1"/>
    <col min="22" max="24" width="9.140625" style="6"/>
    <col min="25" max="25" width="25.85546875" style="6" bestFit="1" customWidth="1"/>
    <col min="26" max="26" width="15.28515625" style="6" bestFit="1" customWidth="1"/>
    <col min="27" max="16384" width="9.140625" style="6"/>
  </cols>
  <sheetData>
    <row r="1" spans="1:27" x14ac:dyDescent="0.25">
      <c r="A1" s="6" t="s">
        <v>307</v>
      </c>
    </row>
    <row r="2" spans="1:27" x14ac:dyDescent="0.25">
      <c r="A2" s="51">
        <v>4</v>
      </c>
    </row>
    <row r="5" spans="1:27" ht="15.75" x14ac:dyDescent="0.25">
      <c r="C5" s="52">
        <f t="shared" ref="C5:I5" si="0">VLOOKUP($A$2,$B$8:$I$180,C6,FALSE)</f>
        <v>2050</v>
      </c>
      <c r="D5" s="52">
        <f t="shared" si="0"/>
        <v>2050</v>
      </c>
      <c r="E5" s="52" t="str">
        <f t="shared" si="0"/>
        <v>Ref</v>
      </c>
      <c r="F5" s="52" t="str">
        <f t="shared" si="0"/>
        <v>Ref</v>
      </c>
      <c r="G5" s="52" t="str">
        <f t="shared" si="0"/>
        <v>Ref</v>
      </c>
      <c r="H5" s="52" t="str">
        <f t="shared" si="0"/>
        <v>Ref</v>
      </c>
      <c r="I5" s="52" t="str">
        <f t="shared" si="0"/>
        <v>Ref</v>
      </c>
      <c r="L5" s="53"/>
      <c r="S5" s="54"/>
    </row>
    <row r="6" spans="1:27" ht="15.75" x14ac:dyDescent="0.25">
      <c r="C6" s="55">
        <v>2</v>
      </c>
      <c r="D6" s="55">
        <v>3</v>
      </c>
      <c r="E6" s="55">
        <v>4</v>
      </c>
      <c r="F6" s="55">
        <v>5</v>
      </c>
      <c r="G6" s="55">
        <v>6</v>
      </c>
      <c r="H6" s="55">
        <v>7</v>
      </c>
      <c r="I6" s="55">
        <v>8</v>
      </c>
      <c r="J6" s="55"/>
      <c r="L6" s="53"/>
    </row>
    <row r="7" spans="1:27" ht="51.75" thickBot="1" x14ac:dyDescent="0.3">
      <c r="B7" s="25" t="s">
        <v>206</v>
      </c>
      <c r="C7" s="26" t="s">
        <v>44</v>
      </c>
      <c r="D7" s="26" t="s">
        <v>45</v>
      </c>
      <c r="E7" s="26" t="s">
        <v>46</v>
      </c>
      <c r="F7" s="26" t="s">
        <v>47</v>
      </c>
      <c r="G7" s="26" t="s">
        <v>48</v>
      </c>
      <c r="H7" s="26" t="s">
        <v>49</v>
      </c>
      <c r="I7" s="26" t="s">
        <v>50</v>
      </c>
      <c r="J7" s="43"/>
    </row>
    <row r="8" spans="1:27" ht="16.5" thickBot="1" x14ac:dyDescent="0.3">
      <c r="B8" s="56">
        <v>1</v>
      </c>
      <c r="C8" s="6">
        <v>2050</v>
      </c>
      <c r="D8" s="6" t="s">
        <v>207</v>
      </c>
      <c r="E8" s="6" t="s">
        <v>207</v>
      </c>
      <c r="F8" s="6" t="s">
        <v>207</v>
      </c>
      <c r="G8" s="6" t="s">
        <v>207</v>
      </c>
      <c r="H8" s="6" t="s">
        <v>207</v>
      </c>
      <c r="I8" s="6" t="s">
        <v>207</v>
      </c>
      <c r="K8" s="57">
        <f>C5</f>
        <v>2050</v>
      </c>
      <c r="L8" s="58" t="s">
        <v>308</v>
      </c>
      <c r="M8" s="58"/>
      <c r="N8" s="58"/>
      <c r="O8" s="58"/>
      <c r="P8" s="58"/>
      <c r="Q8" s="58"/>
      <c r="R8" s="58"/>
      <c r="S8" s="59"/>
    </row>
    <row r="9" spans="1:27" x14ac:dyDescent="0.25">
      <c r="B9" s="56">
        <v>2</v>
      </c>
      <c r="C9" s="6">
        <v>2080</v>
      </c>
      <c r="D9" s="6" t="s">
        <v>207</v>
      </c>
      <c r="E9" s="6" t="s">
        <v>207</v>
      </c>
      <c r="F9" s="6" t="s">
        <v>207</v>
      </c>
      <c r="G9" s="6" t="s">
        <v>207</v>
      </c>
      <c r="H9" s="6" t="s">
        <v>207</v>
      </c>
      <c r="I9" s="6" t="s">
        <v>207</v>
      </c>
      <c r="L9" s="60" t="str">
        <f>IF(C5="Ref","DeActivated","~UC_Sets: R_S: AllRegions")</f>
        <v>~UC_Sets: R_S: AllRegions</v>
      </c>
      <c r="S9" s="7"/>
    </row>
    <row r="10" spans="1:27" x14ac:dyDescent="0.25">
      <c r="B10" s="56">
        <v>3</v>
      </c>
      <c r="C10" s="6" t="s">
        <v>207</v>
      </c>
      <c r="D10" s="6" t="s">
        <v>207</v>
      </c>
      <c r="E10" s="6">
        <v>20</v>
      </c>
      <c r="F10" s="6" t="s">
        <v>309</v>
      </c>
      <c r="G10" s="6" t="s">
        <v>302</v>
      </c>
      <c r="H10" s="6">
        <v>2030</v>
      </c>
      <c r="I10" s="6">
        <v>70</v>
      </c>
      <c r="S10" s="7"/>
    </row>
    <row r="11" spans="1:27" x14ac:dyDescent="0.25">
      <c r="B11" s="56">
        <v>4</v>
      </c>
      <c r="C11" s="6">
        <v>2050</v>
      </c>
      <c r="D11" s="6">
        <v>2050</v>
      </c>
      <c r="E11" s="6" t="s">
        <v>207</v>
      </c>
      <c r="F11" s="6" t="s">
        <v>207</v>
      </c>
      <c r="G11" s="6" t="s">
        <v>207</v>
      </c>
      <c r="H11" s="6" t="s">
        <v>207</v>
      </c>
      <c r="I11" s="6" t="s">
        <v>207</v>
      </c>
      <c r="O11" s="60" t="str">
        <f>IF(C5="Ref","DeActivated","~UC_T")</f>
        <v>~UC_T</v>
      </c>
      <c r="S11" s="7"/>
    </row>
    <row r="12" spans="1:27" x14ac:dyDescent="0.25">
      <c r="B12" s="56">
        <v>5</v>
      </c>
      <c r="C12" s="6">
        <v>2080</v>
      </c>
      <c r="D12" s="6">
        <v>2050</v>
      </c>
      <c r="E12" s="6" t="s">
        <v>207</v>
      </c>
      <c r="F12" s="6" t="s">
        <v>207</v>
      </c>
      <c r="G12" s="6" t="s">
        <v>207</v>
      </c>
      <c r="H12" s="6" t="s">
        <v>207</v>
      </c>
      <c r="I12" s="6" t="s">
        <v>207</v>
      </c>
      <c r="L12" s="61" t="s">
        <v>310</v>
      </c>
      <c r="M12" s="61" t="s">
        <v>311</v>
      </c>
      <c r="N12" s="61" t="s">
        <v>312</v>
      </c>
      <c r="O12" s="61" t="s">
        <v>313</v>
      </c>
      <c r="P12" s="61" t="s">
        <v>314</v>
      </c>
      <c r="Q12" s="61" t="s">
        <v>315</v>
      </c>
      <c r="R12" s="61" t="s">
        <v>316</v>
      </c>
      <c r="S12" s="61" t="s">
        <v>317</v>
      </c>
      <c r="U12" s="62"/>
      <c r="V12" s="63">
        <v>2</v>
      </c>
      <c r="W12" s="63">
        <v>3</v>
      </c>
      <c r="X12" s="63">
        <v>4</v>
      </c>
      <c r="Y12" s="63">
        <v>5</v>
      </c>
      <c r="Z12" s="63">
        <v>6</v>
      </c>
      <c r="AA12" s="63">
        <v>7</v>
      </c>
    </row>
    <row r="13" spans="1:27" x14ac:dyDescent="0.25">
      <c r="B13" s="56">
        <v>6</v>
      </c>
      <c r="C13" s="6">
        <v>2060</v>
      </c>
      <c r="D13" s="6" t="s">
        <v>207</v>
      </c>
      <c r="E13" s="6" t="s">
        <v>207</v>
      </c>
      <c r="F13" s="6" t="s">
        <v>207</v>
      </c>
      <c r="G13" s="6" t="s">
        <v>207</v>
      </c>
      <c r="H13" s="6" t="s">
        <v>207</v>
      </c>
      <c r="I13" s="6" t="s">
        <v>207</v>
      </c>
      <c r="L13" s="7" t="s">
        <v>318</v>
      </c>
      <c r="M13" s="7">
        <v>2025</v>
      </c>
      <c r="N13" s="7" t="s">
        <v>319</v>
      </c>
      <c r="O13" s="7" t="s">
        <v>320</v>
      </c>
      <c r="P13" s="7">
        <v>1</v>
      </c>
      <c r="Q13" s="6">
        <f>VLOOKUP($K$8,$U$14:$AA$16,V12,FALSE)</f>
        <v>4086.6666666666665</v>
      </c>
      <c r="R13" s="7">
        <v>5</v>
      </c>
      <c r="S13" s="7" t="s">
        <v>321</v>
      </c>
      <c r="U13" s="62"/>
      <c r="V13" s="64">
        <v>2025</v>
      </c>
      <c r="W13" s="64">
        <v>2030</v>
      </c>
      <c r="X13" s="64">
        <v>2035</v>
      </c>
      <c r="Y13" s="64">
        <v>2040</v>
      </c>
      <c r="Z13" s="64">
        <v>2045</v>
      </c>
      <c r="AA13" s="64">
        <v>2050</v>
      </c>
    </row>
    <row r="14" spans="1:27" x14ac:dyDescent="0.25">
      <c r="B14" s="56">
        <v>7</v>
      </c>
      <c r="C14" s="6">
        <v>2060</v>
      </c>
      <c r="D14" s="6">
        <v>2050</v>
      </c>
      <c r="E14" s="6" t="s">
        <v>207</v>
      </c>
      <c r="F14" s="6" t="s">
        <v>207</v>
      </c>
      <c r="G14" s="6" t="s">
        <v>207</v>
      </c>
      <c r="H14" s="6" t="s">
        <v>207</v>
      </c>
      <c r="I14" s="6" t="s">
        <v>207</v>
      </c>
      <c r="L14" s="7" t="s">
        <v>318</v>
      </c>
      <c r="M14" s="7">
        <v>2030</v>
      </c>
      <c r="N14" s="7" t="s">
        <v>319</v>
      </c>
      <c r="O14" s="7" t="s">
        <v>320</v>
      </c>
      <c r="P14" s="7">
        <v>1</v>
      </c>
      <c r="Q14" s="6">
        <f>VLOOKUP($K$8,$U$14:$AA$16,W12,FALSE)</f>
        <v>3409.333333333333</v>
      </c>
      <c r="R14" s="7">
        <v>5</v>
      </c>
      <c r="S14" s="7" t="s">
        <v>321</v>
      </c>
      <c r="U14" s="62">
        <v>2050</v>
      </c>
      <c r="V14" s="62">
        <v>4086.6666666666665</v>
      </c>
      <c r="W14" s="62">
        <v>3409.333333333333</v>
      </c>
      <c r="X14" s="62">
        <v>2731.9999999999995</v>
      </c>
      <c r="Y14" s="62">
        <v>2054.6666666666661</v>
      </c>
      <c r="Z14" s="62">
        <v>1377.3333333333326</v>
      </c>
      <c r="AA14" s="62">
        <v>700</v>
      </c>
    </row>
    <row r="15" spans="1:27" x14ac:dyDescent="0.25">
      <c r="B15" s="56">
        <v>8</v>
      </c>
      <c r="C15" s="6">
        <v>2060</v>
      </c>
      <c r="D15" s="6" t="s">
        <v>207</v>
      </c>
      <c r="E15" s="6">
        <v>10</v>
      </c>
      <c r="F15" s="6" t="s">
        <v>207</v>
      </c>
      <c r="G15" s="6" t="s">
        <v>207</v>
      </c>
      <c r="H15" s="6" t="s">
        <v>207</v>
      </c>
      <c r="I15" s="6" t="s">
        <v>207</v>
      </c>
      <c r="L15" s="7" t="s">
        <v>318</v>
      </c>
      <c r="M15" s="7">
        <v>2035</v>
      </c>
      <c r="N15" s="7" t="s">
        <v>319</v>
      </c>
      <c r="O15" s="7" t="s">
        <v>320</v>
      </c>
      <c r="P15" s="7">
        <v>1</v>
      </c>
      <c r="Q15" s="6">
        <f>VLOOKUP($K$8,$U$14:$AA$16,X$12,FALSE)</f>
        <v>2731.9999999999995</v>
      </c>
      <c r="R15" s="7">
        <v>5</v>
      </c>
      <c r="S15" s="7" t="s">
        <v>321</v>
      </c>
      <c r="U15" s="62">
        <v>2060</v>
      </c>
      <c r="V15" s="62">
        <v>4256</v>
      </c>
      <c r="W15" s="62">
        <v>3748</v>
      </c>
      <c r="X15" s="62">
        <v>3240</v>
      </c>
      <c r="Y15" s="62">
        <v>2732</v>
      </c>
      <c r="Z15" s="62">
        <v>2224</v>
      </c>
      <c r="AA15" s="62">
        <v>1716</v>
      </c>
    </row>
    <row r="16" spans="1:27" x14ac:dyDescent="0.25">
      <c r="B16" s="56">
        <v>9</v>
      </c>
      <c r="C16" s="6">
        <v>2060</v>
      </c>
      <c r="D16" s="6" t="s">
        <v>207</v>
      </c>
      <c r="E16" s="6">
        <v>20</v>
      </c>
      <c r="F16" s="6" t="s">
        <v>207</v>
      </c>
      <c r="G16" s="6" t="s">
        <v>207</v>
      </c>
      <c r="H16" s="6" t="s">
        <v>207</v>
      </c>
      <c r="I16" s="6" t="s">
        <v>207</v>
      </c>
      <c r="L16" s="7" t="s">
        <v>318</v>
      </c>
      <c r="M16" s="7">
        <v>2040</v>
      </c>
      <c r="N16" s="7" t="s">
        <v>319</v>
      </c>
      <c r="O16" s="7" t="s">
        <v>320</v>
      </c>
      <c r="P16" s="7">
        <v>1</v>
      </c>
      <c r="Q16" s="6">
        <f>VLOOKUP($K$8,$U$14:$AA$16,Y$12,FALSE)</f>
        <v>2054.6666666666661</v>
      </c>
      <c r="R16" s="7">
        <v>5</v>
      </c>
      <c r="S16" s="7" t="s">
        <v>321</v>
      </c>
      <c r="U16" s="62">
        <v>2080</v>
      </c>
      <c r="V16" s="62">
        <v>4367</v>
      </c>
      <c r="W16" s="62">
        <v>3970</v>
      </c>
      <c r="X16" s="62">
        <v>3573</v>
      </c>
      <c r="Y16" s="62">
        <v>3176</v>
      </c>
      <c r="Z16" s="62">
        <v>2779</v>
      </c>
      <c r="AA16" s="62">
        <v>2382</v>
      </c>
    </row>
    <row r="17" spans="2:21" x14ac:dyDescent="0.25">
      <c r="B17" s="56">
        <v>10</v>
      </c>
      <c r="C17" s="6">
        <v>2060</v>
      </c>
      <c r="D17" s="6" t="s">
        <v>207</v>
      </c>
      <c r="E17" s="6" t="s">
        <v>207</v>
      </c>
      <c r="F17" s="6" t="s">
        <v>309</v>
      </c>
      <c r="G17" s="6" t="s">
        <v>207</v>
      </c>
      <c r="H17" s="6" t="s">
        <v>207</v>
      </c>
      <c r="I17" s="6" t="s">
        <v>207</v>
      </c>
      <c r="L17" s="7" t="s">
        <v>318</v>
      </c>
      <c r="M17" s="7">
        <v>2045</v>
      </c>
      <c r="N17" s="7" t="s">
        <v>319</v>
      </c>
      <c r="O17" s="7" t="s">
        <v>320</v>
      </c>
      <c r="P17" s="7">
        <v>1</v>
      </c>
      <c r="Q17" s="6">
        <f>VLOOKUP($K$8,$U$14:$AA$16,Z$12,FALSE)</f>
        <v>1377.3333333333326</v>
      </c>
      <c r="R17" s="7">
        <v>5</v>
      </c>
      <c r="S17" s="7" t="s">
        <v>321</v>
      </c>
      <c r="U17" s="7"/>
    </row>
    <row r="18" spans="2:21" x14ac:dyDescent="0.25">
      <c r="B18" s="56">
        <v>11</v>
      </c>
      <c r="C18" s="6">
        <v>2060</v>
      </c>
      <c r="D18" s="6" t="s">
        <v>207</v>
      </c>
      <c r="E18" s="6">
        <v>10</v>
      </c>
      <c r="F18" s="6" t="s">
        <v>309</v>
      </c>
      <c r="G18" s="6" t="s">
        <v>207</v>
      </c>
      <c r="H18" s="6" t="s">
        <v>207</v>
      </c>
      <c r="I18" s="6" t="s">
        <v>207</v>
      </c>
      <c r="L18" s="7" t="s">
        <v>318</v>
      </c>
      <c r="M18" s="7">
        <v>2050</v>
      </c>
      <c r="N18" s="7" t="s">
        <v>319</v>
      </c>
      <c r="O18" s="7" t="s">
        <v>320</v>
      </c>
      <c r="P18" s="7">
        <v>1</v>
      </c>
      <c r="Q18" s="6">
        <f>VLOOKUP($K$8,$U$14:$AA$16,AA$12,FALSE)</f>
        <v>700</v>
      </c>
      <c r="R18" s="7">
        <v>5</v>
      </c>
      <c r="S18" s="7" t="s">
        <v>321</v>
      </c>
      <c r="U18" s="7"/>
    </row>
    <row r="19" spans="2:21" x14ac:dyDescent="0.25">
      <c r="B19" s="56">
        <v>12</v>
      </c>
      <c r="C19" s="6">
        <v>2060</v>
      </c>
      <c r="D19" s="6" t="s">
        <v>207</v>
      </c>
      <c r="E19" s="6">
        <v>20</v>
      </c>
      <c r="F19" s="6" t="s">
        <v>309</v>
      </c>
      <c r="G19" s="6" t="s">
        <v>207</v>
      </c>
      <c r="H19" s="6" t="s">
        <v>207</v>
      </c>
      <c r="I19" s="6" t="s">
        <v>207</v>
      </c>
    </row>
    <row r="20" spans="2:21" ht="15.75" thickBot="1" x14ac:dyDescent="0.3">
      <c r="B20" s="56">
        <v>13</v>
      </c>
      <c r="C20" s="6">
        <v>2060</v>
      </c>
      <c r="D20" s="6" t="s">
        <v>207</v>
      </c>
      <c r="E20" s="6" t="s">
        <v>207</v>
      </c>
      <c r="F20" s="6" t="s">
        <v>207</v>
      </c>
      <c r="G20" s="6" t="s">
        <v>298</v>
      </c>
      <c r="H20" s="6" t="s">
        <v>207</v>
      </c>
      <c r="I20" s="6" t="s">
        <v>207</v>
      </c>
    </row>
    <row r="21" spans="2:21" ht="16.5" thickBot="1" x14ac:dyDescent="0.3">
      <c r="B21" s="56">
        <v>14</v>
      </c>
      <c r="C21" s="6">
        <v>2060</v>
      </c>
      <c r="D21" s="6" t="s">
        <v>207</v>
      </c>
      <c r="E21" s="6" t="s">
        <v>207</v>
      </c>
      <c r="F21" s="6" t="s">
        <v>207</v>
      </c>
      <c r="G21" s="6" t="s">
        <v>301</v>
      </c>
      <c r="H21" s="6" t="s">
        <v>207</v>
      </c>
      <c r="I21" s="6" t="s">
        <v>207</v>
      </c>
      <c r="K21" s="57">
        <f>D5</f>
        <v>2050</v>
      </c>
      <c r="L21" s="58" t="s">
        <v>322</v>
      </c>
      <c r="M21" s="58"/>
      <c r="N21" s="58"/>
      <c r="O21" s="58"/>
      <c r="P21" s="58"/>
      <c r="Q21" s="58"/>
      <c r="R21" s="58"/>
      <c r="S21" s="59"/>
    </row>
    <row r="22" spans="2:21" x14ac:dyDescent="0.25">
      <c r="B22" s="56">
        <v>15</v>
      </c>
      <c r="C22" s="6">
        <v>2060</v>
      </c>
      <c r="D22" s="6" t="s">
        <v>207</v>
      </c>
      <c r="E22" s="6" t="s">
        <v>207</v>
      </c>
      <c r="F22" s="6" t="s">
        <v>207</v>
      </c>
      <c r="G22" s="6" t="s">
        <v>302</v>
      </c>
      <c r="H22" s="6" t="s">
        <v>207</v>
      </c>
      <c r="I22" s="6" t="s">
        <v>207</v>
      </c>
      <c r="L22" s="60" t="str">
        <f>IF(D5="Ref","DeActivated","~UC_Sets: R_S: AllRegions")</f>
        <v>~UC_Sets: R_S: AllRegions</v>
      </c>
    </row>
    <row r="23" spans="2:21" x14ac:dyDescent="0.25">
      <c r="B23" s="56">
        <v>16</v>
      </c>
      <c r="C23" s="6">
        <v>2060</v>
      </c>
      <c r="D23" s="6" t="s">
        <v>207</v>
      </c>
      <c r="E23" s="6" t="s">
        <v>207</v>
      </c>
      <c r="F23" s="6" t="s">
        <v>309</v>
      </c>
      <c r="G23" s="6" t="s">
        <v>298</v>
      </c>
      <c r="H23" s="6" t="s">
        <v>207</v>
      </c>
      <c r="I23" s="6" t="s">
        <v>207</v>
      </c>
    </row>
    <row r="24" spans="2:21" x14ac:dyDescent="0.25">
      <c r="B24" s="56">
        <v>17</v>
      </c>
      <c r="C24" s="6">
        <v>2060</v>
      </c>
      <c r="D24" s="6" t="s">
        <v>207</v>
      </c>
      <c r="E24" s="6" t="s">
        <v>207</v>
      </c>
      <c r="F24" s="6" t="s">
        <v>309</v>
      </c>
      <c r="G24" s="6" t="s">
        <v>301</v>
      </c>
      <c r="H24" s="6" t="s">
        <v>207</v>
      </c>
      <c r="I24" s="6" t="s">
        <v>207</v>
      </c>
      <c r="O24" s="60" t="str">
        <f>IF(D5="Ref","DeActivated","~UC_T")</f>
        <v>~UC_T</v>
      </c>
    </row>
    <row r="25" spans="2:21" x14ac:dyDescent="0.25">
      <c r="B25" s="56">
        <v>18</v>
      </c>
      <c r="C25" s="6">
        <v>2060</v>
      </c>
      <c r="D25" s="6" t="s">
        <v>207</v>
      </c>
      <c r="E25" s="6" t="s">
        <v>207</v>
      </c>
      <c r="F25" s="6" t="s">
        <v>309</v>
      </c>
      <c r="G25" s="6" t="s">
        <v>302</v>
      </c>
      <c r="H25" s="6" t="s">
        <v>207</v>
      </c>
      <c r="I25" s="6" t="s">
        <v>207</v>
      </c>
      <c r="L25" s="61" t="s">
        <v>310</v>
      </c>
      <c r="M25" s="61" t="s">
        <v>311</v>
      </c>
      <c r="N25" s="61" t="s">
        <v>312</v>
      </c>
      <c r="O25" s="61" t="s">
        <v>313</v>
      </c>
      <c r="P25" s="61" t="s">
        <v>314</v>
      </c>
      <c r="Q25" s="61" t="s">
        <v>315</v>
      </c>
      <c r="R25" s="61" t="s">
        <v>316</v>
      </c>
      <c r="S25" s="61" t="s">
        <v>317</v>
      </c>
    </row>
    <row r="26" spans="2:21" x14ac:dyDescent="0.25">
      <c r="B26" s="56">
        <v>19</v>
      </c>
      <c r="C26" s="6">
        <v>2060</v>
      </c>
      <c r="D26" s="6" t="s">
        <v>207</v>
      </c>
      <c r="E26" s="6">
        <v>10</v>
      </c>
      <c r="F26" s="6" t="s">
        <v>309</v>
      </c>
      <c r="G26" s="6" t="s">
        <v>298</v>
      </c>
      <c r="H26" s="6" t="s">
        <v>207</v>
      </c>
      <c r="I26" s="6" t="s">
        <v>207</v>
      </c>
      <c r="L26" s="7" t="s">
        <v>323</v>
      </c>
      <c r="M26" s="7">
        <v>2025</v>
      </c>
      <c r="N26" s="7" t="s">
        <v>324</v>
      </c>
      <c r="O26" s="7" t="s">
        <v>320</v>
      </c>
      <c r="P26" s="7">
        <v>1</v>
      </c>
      <c r="Q26" s="65">
        <v>1261.2504440388009</v>
      </c>
      <c r="R26" s="7">
        <v>5</v>
      </c>
      <c r="S26" s="7" t="s">
        <v>325</v>
      </c>
    </row>
    <row r="27" spans="2:21" x14ac:dyDescent="0.25">
      <c r="B27" s="56">
        <v>20</v>
      </c>
      <c r="C27" s="6">
        <v>2060</v>
      </c>
      <c r="D27" s="6" t="s">
        <v>207</v>
      </c>
      <c r="E27" s="6">
        <v>10</v>
      </c>
      <c r="F27" s="6" t="s">
        <v>309</v>
      </c>
      <c r="G27" s="6" t="s">
        <v>301</v>
      </c>
      <c r="H27" s="6" t="s">
        <v>207</v>
      </c>
      <c r="I27" s="6" t="s">
        <v>207</v>
      </c>
      <c r="L27" s="7" t="s">
        <v>323</v>
      </c>
      <c r="M27" s="7">
        <v>2030</v>
      </c>
      <c r="N27" s="7" t="s">
        <v>324</v>
      </c>
      <c r="O27" s="7" t="s">
        <v>320</v>
      </c>
      <c r="P27" s="7">
        <v>1</v>
      </c>
      <c r="Q27" s="65">
        <v>1009.0003552310407</v>
      </c>
      <c r="R27" s="7">
        <v>5</v>
      </c>
      <c r="S27" s="7" t="s">
        <v>325</v>
      </c>
    </row>
    <row r="28" spans="2:21" x14ac:dyDescent="0.25">
      <c r="B28" s="56">
        <v>21</v>
      </c>
      <c r="C28" s="6">
        <v>2060</v>
      </c>
      <c r="D28" s="6" t="s">
        <v>207</v>
      </c>
      <c r="E28" s="6">
        <v>10</v>
      </c>
      <c r="F28" s="6" t="s">
        <v>309</v>
      </c>
      <c r="G28" s="6" t="s">
        <v>302</v>
      </c>
      <c r="H28" s="6" t="s">
        <v>207</v>
      </c>
      <c r="I28" s="6" t="s">
        <v>207</v>
      </c>
      <c r="L28" s="7" t="s">
        <v>323</v>
      </c>
      <c r="M28" s="7">
        <v>2035</v>
      </c>
      <c r="N28" s="7" t="s">
        <v>324</v>
      </c>
      <c r="O28" s="7" t="s">
        <v>320</v>
      </c>
      <c r="P28" s="7">
        <v>1</v>
      </c>
      <c r="Q28" s="65">
        <v>756.75026642328044</v>
      </c>
      <c r="R28" s="7">
        <v>5</v>
      </c>
      <c r="S28" s="7" t="s">
        <v>325</v>
      </c>
    </row>
    <row r="29" spans="2:21" x14ac:dyDescent="0.25">
      <c r="B29" s="56">
        <v>22</v>
      </c>
      <c r="C29" s="6">
        <v>2060</v>
      </c>
      <c r="D29" s="6" t="s">
        <v>207</v>
      </c>
      <c r="E29" s="6">
        <v>20</v>
      </c>
      <c r="F29" s="6" t="s">
        <v>309</v>
      </c>
      <c r="G29" s="6" t="s">
        <v>298</v>
      </c>
      <c r="H29" s="6" t="s">
        <v>207</v>
      </c>
      <c r="I29" s="6" t="s">
        <v>207</v>
      </c>
      <c r="L29" s="7" t="s">
        <v>323</v>
      </c>
      <c r="M29" s="7">
        <v>2040</v>
      </c>
      <c r="N29" s="7" t="s">
        <v>324</v>
      </c>
      <c r="O29" s="7" t="s">
        <v>320</v>
      </c>
      <c r="P29" s="7">
        <v>1</v>
      </c>
      <c r="Q29" s="65">
        <v>504.50017761552027</v>
      </c>
      <c r="R29" s="7">
        <v>5</v>
      </c>
      <c r="S29" s="7" t="s">
        <v>325</v>
      </c>
    </row>
    <row r="30" spans="2:21" x14ac:dyDescent="0.25">
      <c r="B30" s="56">
        <v>23</v>
      </c>
      <c r="C30" s="6">
        <v>2060</v>
      </c>
      <c r="D30" s="6" t="s">
        <v>207</v>
      </c>
      <c r="E30" s="6">
        <v>20</v>
      </c>
      <c r="F30" s="6" t="s">
        <v>309</v>
      </c>
      <c r="G30" s="6" t="s">
        <v>301</v>
      </c>
      <c r="H30" s="6" t="s">
        <v>207</v>
      </c>
      <c r="I30" s="6" t="s">
        <v>207</v>
      </c>
      <c r="L30" s="7" t="s">
        <v>323</v>
      </c>
      <c r="M30" s="7">
        <v>2045</v>
      </c>
      <c r="N30" s="7" t="s">
        <v>324</v>
      </c>
      <c r="O30" s="7" t="s">
        <v>320</v>
      </c>
      <c r="P30" s="7">
        <v>1</v>
      </c>
      <c r="Q30" s="65">
        <v>252.25008880776011</v>
      </c>
      <c r="R30" s="7">
        <v>5</v>
      </c>
      <c r="S30" s="7" t="s">
        <v>325</v>
      </c>
    </row>
    <row r="31" spans="2:21" x14ac:dyDescent="0.25">
      <c r="B31" s="56">
        <v>24</v>
      </c>
      <c r="C31" s="6">
        <v>2060</v>
      </c>
      <c r="D31" s="6" t="s">
        <v>207</v>
      </c>
      <c r="E31" s="6">
        <v>20</v>
      </c>
      <c r="F31" s="6" t="s">
        <v>309</v>
      </c>
      <c r="G31" s="6" t="s">
        <v>302</v>
      </c>
      <c r="H31" s="6" t="s">
        <v>207</v>
      </c>
      <c r="I31" s="6" t="s">
        <v>207</v>
      </c>
      <c r="L31" s="7" t="s">
        <v>323</v>
      </c>
      <c r="M31" s="7">
        <v>2050</v>
      </c>
      <c r="N31" s="7" t="s">
        <v>324</v>
      </c>
      <c r="O31" s="7" t="s">
        <v>320</v>
      </c>
      <c r="P31" s="7">
        <v>1</v>
      </c>
      <c r="Q31" s="65">
        <v>0</v>
      </c>
      <c r="R31" s="7">
        <v>5</v>
      </c>
      <c r="S31" s="7" t="s">
        <v>325</v>
      </c>
    </row>
    <row r="32" spans="2:21" x14ac:dyDescent="0.25">
      <c r="B32" s="56">
        <v>25</v>
      </c>
      <c r="C32" s="6">
        <v>2060</v>
      </c>
      <c r="D32" s="6" t="s">
        <v>207</v>
      </c>
      <c r="E32" s="6" t="s">
        <v>207</v>
      </c>
      <c r="F32" s="6" t="s">
        <v>207</v>
      </c>
      <c r="G32" s="6" t="s">
        <v>207</v>
      </c>
      <c r="H32" s="6">
        <v>2030</v>
      </c>
      <c r="I32" s="6" t="s">
        <v>207</v>
      </c>
    </row>
    <row r="33" spans="2:26" ht="15.75" thickBot="1" x14ac:dyDescent="0.3">
      <c r="B33" s="56">
        <v>26</v>
      </c>
      <c r="C33" s="6">
        <v>2060</v>
      </c>
      <c r="D33" s="6" t="s">
        <v>207</v>
      </c>
      <c r="E33" s="6">
        <v>10</v>
      </c>
      <c r="F33" s="6" t="s">
        <v>207</v>
      </c>
      <c r="G33" s="6" t="s">
        <v>207</v>
      </c>
      <c r="H33" s="6">
        <v>2030</v>
      </c>
      <c r="I33" s="6" t="s">
        <v>207</v>
      </c>
    </row>
    <row r="34" spans="2:26" ht="16.5" thickBot="1" x14ac:dyDescent="0.3">
      <c r="B34" s="56">
        <v>27</v>
      </c>
      <c r="C34" s="6">
        <v>2060</v>
      </c>
      <c r="D34" s="6" t="s">
        <v>207</v>
      </c>
      <c r="E34" s="6">
        <v>20</v>
      </c>
      <c r="F34" s="6" t="s">
        <v>207</v>
      </c>
      <c r="G34" s="6" t="s">
        <v>207</v>
      </c>
      <c r="H34" s="6">
        <v>2030</v>
      </c>
      <c r="I34" s="6" t="s">
        <v>207</v>
      </c>
      <c r="K34" s="57" t="str">
        <f>E5</f>
        <v>Ref</v>
      </c>
      <c r="L34" s="58" t="s">
        <v>326</v>
      </c>
      <c r="M34" s="58"/>
      <c r="N34" s="58"/>
      <c r="O34" s="58"/>
      <c r="P34" s="58"/>
      <c r="Q34" s="58"/>
      <c r="R34" s="58"/>
      <c r="S34" s="59"/>
    </row>
    <row r="35" spans="2:26" x14ac:dyDescent="0.25">
      <c r="B35" s="56">
        <v>28</v>
      </c>
      <c r="C35" s="6">
        <v>2060</v>
      </c>
      <c r="D35" s="6" t="s">
        <v>207</v>
      </c>
      <c r="E35" s="6" t="s">
        <v>207</v>
      </c>
      <c r="F35" s="6" t="s">
        <v>309</v>
      </c>
      <c r="G35" s="6" t="s">
        <v>207</v>
      </c>
      <c r="H35" s="6">
        <v>2030</v>
      </c>
      <c r="I35" s="6" t="s">
        <v>207</v>
      </c>
      <c r="L35" s="60" t="str">
        <f>IF(E5="Ref","DeActivated","~TFM_UPD")</f>
        <v>DeActivated</v>
      </c>
      <c r="Q35" s="66"/>
      <c r="R35" s="7"/>
    </row>
    <row r="36" spans="2:26" x14ac:dyDescent="0.25">
      <c r="B36" s="56">
        <v>29</v>
      </c>
      <c r="C36" s="6">
        <v>2060</v>
      </c>
      <c r="D36" s="6" t="s">
        <v>207</v>
      </c>
      <c r="E36" s="6">
        <v>10</v>
      </c>
      <c r="F36" s="6" t="s">
        <v>309</v>
      </c>
      <c r="G36" s="6" t="s">
        <v>207</v>
      </c>
      <c r="H36" s="6">
        <v>2030</v>
      </c>
      <c r="I36" s="6" t="s">
        <v>207</v>
      </c>
      <c r="L36" s="61" t="s">
        <v>208</v>
      </c>
      <c r="M36" s="61" t="s">
        <v>311</v>
      </c>
      <c r="N36" s="61" t="s">
        <v>327</v>
      </c>
      <c r="O36" s="61" t="s">
        <v>328</v>
      </c>
      <c r="P36" s="67" t="s">
        <v>329</v>
      </c>
    </row>
    <row r="37" spans="2:26" x14ac:dyDescent="0.25">
      <c r="B37" s="56">
        <v>30</v>
      </c>
      <c r="C37" s="6">
        <v>2060</v>
      </c>
      <c r="D37" s="6" t="s">
        <v>207</v>
      </c>
      <c r="E37" s="6">
        <v>20</v>
      </c>
      <c r="F37" s="6" t="s">
        <v>309</v>
      </c>
      <c r="G37" s="6" t="s">
        <v>207</v>
      </c>
      <c r="H37" s="6">
        <v>2030</v>
      </c>
      <c r="I37" s="6" t="s">
        <v>207</v>
      </c>
      <c r="L37" s="7" t="s">
        <v>330</v>
      </c>
      <c r="M37" s="7">
        <v>2035</v>
      </c>
      <c r="N37" s="7" t="s">
        <v>331</v>
      </c>
      <c r="O37" s="68" t="s">
        <v>332</v>
      </c>
      <c r="P37" s="68" t="e">
        <f>VLOOKUP($K$34,$U$38:$Z$40,V37,FALSE)</f>
        <v>#N/A</v>
      </c>
      <c r="U37" s="62"/>
      <c r="V37" s="63">
        <v>2</v>
      </c>
      <c r="W37" s="63">
        <v>3</v>
      </c>
      <c r="X37" s="63">
        <v>4</v>
      </c>
      <c r="Y37" s="63">
        <v>5</v>
      </c>
      <c r="Z37" s="63">
        <v>6</v>
      </c>
    </row>
    <row r="38" spans="2:26" x14ac:dyDescent="0.25">
      <c r="B38" s="56">
        <v>31</v>
      </c>
      <c r="C38" s="6">
        <v>2060</v>
      </c>
      <c r="D38" s="6" t="s">
        <v>207</v>
      </c>
      <c r="E38" s="6" t="s">
        <v>207</v>
      </c>
      <c r="F38" s="6" t="s">
        <v>207</v>
      </c>
      <c r="G38" s="6" t="s">
        <v>298</v>
      </c>
      <c r="H38" s="6">
        <v>2030</v>
      </c>
      <c r="I38" s="6" t="s">
        <v>207</v>
      </c>
      <c r="L38" s="7" t="s">
        <v>330</v>
      </c>
      <c r="M38" s="7">
        <v>2040</v>
      </c>
      <c r="N38" s="7" t="s">
        <v>331</v>
      </c>
      <c r="O38" s="68" t="s">
        <v>332</v>
      </c>
      <c r="P38" s="68" t="e">
        <f>VLOOKUP($K$34,$U$38:$Z$40,W37,FALSE)</f>
        <v>#N/A</v>
      </c>
      <c r="U38" s="62"/>
      <c r="V38" s="64">
        <v>2035</v>
      </c>
      <c r="W38" s="64">
        <v>2040</v>
      </c>
      <c r="X38" s="64">
        <v>2045</v>
      </c>
      <c r="Y38" s="64">
        <v>2050</v>
      </c>
      <c r="Z38" s="64">
        <v>2055</v>
      </c>
    </row>
    <row r="39" spans="2:26" x14ac:dyDescent="0.25">
      <c r="B39" s="56">
        <v>32</v>
      </c>
      <c r="C39" s="6">
        <v>2060</v>
      </c>
      <c r="D39" s="6" t="s">
        <v>207</v>
      </c>
      <c r="E39" s="6" t="s">
        <v>207</v>
      </c>
      <c r="F39" s="6" t="s">
        <v>207</v>
      </c>
      <c r="G39" s="6" t="s">
        <v>301</v>
      </c>
      <c r="H39" s="6">
        <v>2030</v>
      </c>
      <c r="I39" s="6" t="s">
        <v>207</v>
      </c>
      <c r="L39" s="7" t="s">
        <v>330</v>
      </c>
      <c r="M39" s="7">
        <v>2055</v>
      </c>
      <c r="N39" s="7" t="s">
        <v>331</v>
      </c>
      <c r="O39" s="68" t="s">
        <v>332</v>
      </c>
      <c r="P39" s="68" t="e">
        <f>VLOOKUP($K$34,$U$38:$Z$40,Z37,FALSE)</f>
        <v>#N/A</v>
      </c>
      <c r="U39" s="62">
        <v>10</v>
      </c>
      <c r="V39" s="62" t="s">
        <v>333</v>
      </c>
      <c r="W39" s="62" t="s">
        <v>334</v>
      </c>
      <c r="X39" s="62" t="s">
        <v>335</v>
      </c>
      <c r="Y39" s="62" t="s">
        <v>336</v>
      </c>
      <c r="Z39" s="62" t="s">
        <v>337</v>
      </c>
    </row>
    <row r="40" spans="2:26" x14ac:dyDescent="0.25">
      <c r="B40" s="56">
        <v>33</v>
      </c>
      <c r="C40" s="6">
        <v>2060</v>
      </c>
      <c r="D40" s="6" t="s">
        <v>207</v>
      </c>
      <c r="E40" s="6" t="s">
        <v>207</v>
      </c>
      <c r="F40" s="6" t="s">
        <v>207</v>
      </c>
      <c r="G40" s="6" t="s">
        <v>302</v>
      </c>
      <c r="H40" s="6">
        <v>2030</v>
      </c>
      <c r="I40" s="6" t="s">
        <v>207</v>
      </c>
      <c r="U40" s="62">
        <v>20</v>
      </c>
      <c r="V40" s="62" t="s">
        <v>334</v>
      </c>
      <c r="W40" s="62" t="s">
        <v>338</v>
      </c>
      <c r="X40" s="62" t="s">
        <v>339</v>
      </c>
      <c r="Y40" s="62" t="s">
        <v>340</v>
      </c>
      <c r="Z40" s="62" t="s">
        <v>341</v>
      </c>
    </row>
    <row r="41" spans="2:26" ht="15.75" thickBot="1" x14ac:dyDescent="0.3">
      <c r="B41" s="56">
        <v>34</v>
      </c>
      <c r="C41" s="6">
        <v>2060</v>
      </c>
      <c r="D41" s="6" t="s">
        <v>207</v>
      </c>
      <c r="E41" s="6" t="s">
        <v>207</v>
      </c>
      <c r="F41" s="6" t="s">
        <v>309</v>
      </c>
      <c r="G41" s="6" t="s">
        <v>298</v>
      </c>
      <c r="H41" s="6">
        <v>2030</v>
      </c>
      <c r="I41" s="6" t="s">
        <v>207</v>
      </c>
      <c r="T41" s="7"/>
      <c r="U41" s="68"/>
      <c r="V41" s="68"/>
    </row>
    <row r="42" spans="2:26" ht="16.5" thickBot="1" x14ac:dyDescent="0.3">
      <c r="B42" s="56">
        <v>35</v>
      </c>
      <c r="C42" s="6">
        <v>2060</v>
      </c>
      <c r="D42" s="6" t="s">
        <v>207</v>
      </c>
      <c r="E42" s="6" t="s">
        <v>207</v>
      </c>
      <c r="F42" s="6" t="s">
        <v>309</v>
      </c>
      <c r="G42" s="6" t="s">
        <v>301</v>
      </c>
      <c r="H42" s="6">
        <v>2030</v>
      </c>
      <c r="I42" s="6" t="s">
        <v>207</v>
      </c>
      <c r="K42" s="57" t="str">
        <f>F5</f>
        <v>Ref</v>
      </c>
      <c r="L42" s="58" t="s">
        <v>342</v>
      </c>
      <c r="M42" s="58"/>
      <c r="N42" s="58"/>
      <c r="O42" s="58"/>
      <c r="P42" s="58"/>
      <c r="Q42" s="58"/>
      <c r="R42" s="58"/>
      <c r="S42" s="59"/>
    </row>
    <row r="43" spans="2:26" x14ac:dyDescent="0.25">
      <c r="B43" s="56">
        <v>36</v>
      </c>
      <c r="C43" s="6">
        <v>2060</v>
      </c>
      <c r="D43" s="6" t="s">
        <v>207</v>
      </c>
      <c r="E43" s="6" t="s">
        <v>207</v>
      </c>
      <c r="F43" s="6" t="s">
        <v>309</v>
      </c>
      <c r="G43" s="6" t="s">
        <v>302</v>
      </c>
      <c r="H43" s="6">
        <v>2030</v>
      </c>
      <c r="I43" s="6" t="s">
        <v>207</v>
      </c>
      <c r="L43" s="60" t="str">
        <f>IF(F5="Ref","DeActivated","~TFM_UPD")</f>
        <v>DeActivated</v>
      </c>
      <c r="N43" s="7"/>
      <c r="O43" s="7"/>
      <c r="P43" s="7"/>
      <c r="R43" s="7"/>
    </row>
    <row r="44" spans="2:26" x14ac:dyDescent="0.25">
      <c r="B44" s="56">
        <v>37</v>
      </c>
      <c r="C44" s="6">
        <v>2060</v>
      </c>
      <c r="D44" s="6" t="s">
        <v>207</v>
      </c>
      <c r="E44" s="6">
        <v>10</v>
      </c>
      <c r="F44" s="6" t="s">
        <v>309</v>
      </c>
      <c r="G44" s="6" t="s">
        <v>298</v>
      </c>
      <c r="H44" s="6">
        <v>2030</v>
      </c>
      <c r="I44" s="6" t="s">
        <v>207</v>
      </c>
      <c r="L44" s="61" t="s">
        <v>208</v>
      </c>
      <c r="M44" s="61" t="s">
        <v>311</v>
      </c>
      <c r="N44" s="67" t="s">
        <v>329</v>
      </c>
      <c r="O44" s="61" t="s">
        <v>328</v>
      </c>
      <c r="P44" s="61" t="s">
        <v>343</v>
      </c>
    </row>
    <row r="45" spans="2:26" x14ac:dyDescent="0.25">
      <c r="B45" s="56">
        <v>38</v>
      </c>
      <c r="C45" s="6">
        <v>2060</v>
      </c>
      <c r="D45" s="6" t="s">
        <v>207</v>
      </c>
      <c r="E45" s="6">
        <v>10</v>
      </c>
      <c r="F45" s="6" t="s">
        <v>309</v>
      </c>
      <c r="G45" s="6" t="s">
        <v>301</v>
      </c>
      <c r="H45" s="6">
        <v>2030</v>
      </c>
      <c r="I45" s="6" t="s">
        <v>207</v>
      </c>
      <c r="L45" s="6" t="s">
        <v>330</v>
      </c>
      <c r="M45" s="6">
        <v>2025</v>
      </c>
      <c r="N45" s="6">
        <v>19057.297759951362</v>
      </c>
      <c r="O45" s="6" t="s">
        <v>332</v>
      </c>
      <c r="P45" s="6" t="s">
        <v>56</v>
      </c>
    </row>
    <row r="46" spans="2:26" x14ac:dyDescent="0.25">
      <c r="B46" s="56">
        <v>39</v>
      </c>
      <c r="C46" s="6">
        <v>2060</v>
      </c>
      <c r="D46" s="6" t="s">
        <v>207</v>
      </c>
      <c r="E46" s="6">
        <v>10</v>
      </c>
      <c r="F46" s="6" t="s">
        <v>309</v>
      </c>
      <c r="G46" s="6" t="s">
        <v>302</v>
      </c>
      <c r="H46" s="6">
        <v>2030</v>
      </c>
      <c r="I46" s="6" t="s">
        <v>207</v>
      </c>
      <c r="L46" s="6" t="s">
        <v>330</v>
      </c>
      <c r="M46" s="6">
        <v>2030</v>
      </c>
      <c r="N46" s="6">
        <v>17600.343481741722</v>
      </c>
      <c r="O46" s="6" t="s">
        <v>332</v>
      </c>
      <c r="P46" s="6" t="s">
        <v>56</v>
      </c>
    </row>
    <row r="47" spans="2:26" x14ac:dyDescent="0.25">
      <c r="B47" s="56">
        <v>40</v>
      </c>
      <c r="C47" s="6">
        <v>2060</v>
      </c>
      <c r="D47" s="6" t="s">
        <v>207</v>
      </c>
      <c r="E47" s="6">
        <v>20</v>
      </c>
      <c r="F47" s="6" t="s">
        <v>309</v>
      </c>
      <c r="G47" s="6" t="s">
        <v>298</v>
      </c>
      <c r="H47" s="6">
        <v>2030</v>
      </c>
      <c r="I47" s="6" t="s">
        <v>207</v>
      </c>
      <c r="L47" s="6" t="s">
        <v>330</v>
      </c>
      <c r="M47" s="6">
        <v>2035</v>
      </c>
      <c r="N47" s="6">
        <v>16143.389203532082</v>
      </c>
      <c r="O47" s="6" t="s">
        <v>332</v>
      </c>
      <c r="P47" s="6" t="s">
        <v>56</v>
      </c>
    </row>
    <row r="48" spans="2:26" x14ac:dyDescent="0.25">
      <c r="B48" s="56">
        <v>41</v>
      </c>
      <c r="C48" s="6">
        <v>2060</v>
      </c>
      <c r="D48" s="6" t="s">
        <v>207</v>
      </c>
      <c r="E48" s="6">
        <v>20</v>
      </c>
      <c r="F48" s="6" t="s">
        <v>309</v>
      </c>
      <c r="G48" s="6" t="s">
        <v>301</v>
      </c>
      <c r="H48" s="6">
        <v>2030</v>
      </c>
      <c r="I48" s="6" t="s">
        <v>207</v>
      </c>
      <c r="L48" s="6" t="s">
        <v>330</v>
      </c>
      <c r="M48" s="6">
        <v>2040</v>
      </c>
      <c r="N48" s="6">
        <v>14686.434925322441</v>
      </c>
      <c r="O48" s="6" t="s">
        <v>332</v>
      </c>
      <c r="P48" s="6" t="s">
        <v>56</v>
      </c>
    </row>
    <row r="49" spans="2:16" x14ac:dyDescent="0.25">
      <c r="B49" s="56">
        <v>42</v>
      </c>
      <c r="C49" s="6">
        <v>2060</v>
      </c>
      <c r="D49" s="6" t="s">
        <v>207</v>
      </c>
      <c r="E49" s="6">
        <v>20</v>
      </c>
      <c r="F49" s="6" t="s">
        <v>309</v>
      </c>
      <c r="G49" s="6" t="s">
        <v>302</v>
      </c>
      <c r="H49" s="6">
        <v>2030</v>
      </c>
      <c r="I49" s="6" t="s">
        <v>207</v>
      </c>
      <c r="L49" s="6" t="s">
        <v>330</v>
      </c>
      <c r="M49" s="6">
        <v>2045</v>
      </c>
      <c r="N49" s="6">
        <v>14686.434925322441</v>
      </c>
      <c r="O49" s="6" t="s">
        <v>332</v>
      </c>
      <c r="P49" s="6" t="s">
        <v>56</v>
      </c>
    </row>
    <row r="50" spans="2:16" x14ac:dyDescent="0.25">
      <c r="B50" s="56">
        <v>43</v>
      </c>
      <c r="C50" s="6">
        <v>2060</v>
      </c>
      <c r="D50" s="6" t="s">
        <v>207</v>
      </c>
      <c r="E50" s="6" t="s">
        <v>207</v>
      </c>
      <c r="F50" s="6" t="s">
        <v>207</v>
      </c>
      <c r="G50" s="6" t="s">
        <v>207</v>
      </c>
      <c r="H50" s="6">
        <v>2030</v>
      </c>
      <c r="I50" s="6">
        <v>70</v>
      </c>
      <c r="L50" s="6" t="s">
        <v>330</v>
      </c>
      <c r="M50" s="6">
        <v>2050</v>
      </c>
      <c r="N50" s="6">
        <v>14686.434925322441</v>
      </c>
      <c r="O50" s="6" t="s">
        <v>332</v>
      </c>
      <c r="P50" s="6" t="s">
        <v>56</v>
      </c>
    </row>
    <row r="51" spans="2:16" x14ac:dyDescent="0.25">
      <c r="B51" s="56">
        <v>44</v>
      </c>
      <c r="C51" s="6">
        <v>2060</v>
      </c>
      <c r="D51" s="6" t="s">
        <v>207</v>
      </c>
      <c r="E51" s="6">
        <v>10</v>
      </c>
      <c r="F51" s="6" t="s">
        <v>207</v>
      </c>
      <c r="G51" s="6" t="s">
        <v>207</v>
      </c>
      <c r="H51" s="6">
        <v>2030</v>
      </c>
      <c r="I51" s="6">
        <v>70</v>
      </c>
      <c r="L51" s="6" t="s">
        <v>330</v>
      </c>
      <c r="M51" s="6">
        <v>2055</v>
      </c>
      <c r="N51" s="6">
        <v>14686.434925322441</v>
      </c>
      <c r="O51" s="6" t="s">
        <v>332</v>
      </c>
      <c r="P51" s="6" t="s">
        <v>56</v>
      </c>
    </row>
    <row r="52" spans="2:16" x14ac:dyDescent="0.25">
      <c r="B52" s="56">
        <v>45</v>
      </c>
      <c r="C52" s="6">
        <v>2060</v>
      </c>
      <c r="D52" s="6" t="s">
        <v>207</v>
      </c>
      <c r="E52" s="6">
        <v>20</v>
      </c>
      <c r="F52" s="6" t="s">
        <v>207</v>
      </c>
      <c r="G52" s="6" t="s">
        <v>207</v>
      </c>
      <c r="H52" s="6">
        <v>2030</v>
      </c>
      <c r="I52" s="6">
        <v>70</v>
      </c>
      <c r="L52" s="6" t="s">
        <v>330</v>
      </c>
      <c r="M52" s="6">
        <v>2025</v>
      </c>
      <c r="N52" s="6">
        <v>8372.4836535736304</v>
      </c>
      <c r="O52" s="6" t="s">
        <v>332</v>
      </c>
      <c r="P52" s="6" t="s">
        <v>76</v>
      </c>
    </row>
    <row r="53" spans="2:16" x14ac:dyDescent="0.25">
      <c r="B53" s="56">
        <v>46</v>
      </c>
      <c r="C53" s="6">
        <v>2060</v>
      </c>
      <c r="D53" s="6" t="s">
        <v>207</v>
      </c>
      <c r="E53" s="6" t="s">
        <v>207</v>
      </c>
      <c r="F53" s="6" t="s">
        <v>309</v>
      </c>
      <c r="G53" s="6" t="s">
        <v>207</v>
      </c>
      <c r="H53" s="6">
        <v>2030</v>
      </c>
      <c r="I53" s="6">
        <v>70</v>
      </c>
      <c r="L53" s="6" t="s">
        <v>330</v>
      </c>
      <c r="M53" s="6">
        <v>2030</v>
      </c>
      <c r="N53" s="6">
        <v>7670.0447809808375</v>
      </c>
      <c r="O53" s="6" t="s">
        <v>332</v>
      </c>
      <c r="P53" s="6" t="s">
        <v>76</v>
      </c>
    </row>
    <row r="54" spans="2:16" x14ac:dyDescent="0.25">
      <c r="B54" s="56">
        <v>47</v>
      </c>
      <c r="C54" s="6">
        <v>2060</v>
      </c>
      <c r="D54" s="6" t="s">
        <v>207</v>
      </c>
      <c r="E54" s="6">
        <v>10</v>
      </c>
      <c r="F54" s="6" t="s">
        <v>309</v>
      </c>
      <c r="G54" s="6" t="s">
        <v>207</v>
      </c>
      <c r="H54" s="6">
        <v>2030</v>
      </c>
      <c r="I54" s="6">
        <v>70</v>
      </c>
      <c r="L54" s="6" t="s">
        <v>330</v>
      </c>
      <c r="M54" s="6">
        <v>2035</v>
      </c>
      <c r="N54" s="6">
        <v>6967.6059083880446</v>
      </c>
      <c r="O54" s="6" t="s">
        <v>332</v>
      </c>
      <c r="P54" s="6" t="s">
        <v>76</v>
      </c>
    </row>
    <row r="55" spans="2:16" x14ac:dyDescent="0.25">
      <c r="B55" s="56">
        <v>48</v>
      </c>
      <c r="C55" s="6">
        <v>2060</v>
      </c>
      <c r="D55" s="6" t="s">
        <v>207</v>
      </c>
      <c r="E55" s="6">
        <v>20</v>
      </c>
      <c r="F55" s="6" t="s">
        <v>309</v>
      </c>
      <c r="G55" s="6" t="s">
        <v>207</v>
      </c>
      <c r="H55" s="6">
        <v>2030</v>
      </c>
      <c r="I55" s="6">
        <v>70</v>
      </c>
      <c r="L55" s="6" t="s">
        <v>330</v>
      </c>
      <c r="M55" s="6">
        <v>2040</v>
      </c>
      <c r="N55" s="6">
        <v>6265.1670357952526</v>
      </c>
      <c r="O55" s="6" t="s">
        <v>332</v>
      </c>
      <c r="P55" s="6" t="s">
        <v>76</v>
      </c>
    </row>
    <row r="56" spans="2:16" x14ac:dyDescent="0.25">
      <c r="B56" s="56">
        <v>49</v>
      </c>
      <c r="C56" s="6">
        <v>2060</v>
      </c>
      <c r="D56" s="6" t="s">
        <v>207</v>
      </c>
      <c r="E56" s="6" t="s">
        <v>207</v>
      </c>
      <c r="F56" s="6" t="s">
        <v>207</v>
      </c>
      <c r="G56" s="6" t="s">
        <v>298</v>
      </c>
      <c r="H56" s="6">
        <v>2030</v>
      </c>
      <c r="I56" s="6">
        <v>70</v>
      </c>
      <c r="L56" s="6" t="s">
        <v>330</v>
      </c>
      <c r="M56" s="6">
        <v>2045</v>
      </c>
      <c r="N56" s="6">
        <v>6265.1670357952526</v>
      </c>
      <c r="O56" s="6" t="s">
        <v>332</v>
      </c>
      <c r="P56" s="6" t="s">
        <v>76</v>
      </c>
    </row>
    <row r="57" spans="2:16" x14ac:dyDescent="0.25">
      <c r="B57" s="56">
        <v>50</v>
      </c>
      <c r="C57" s="6">
        <v>2060</v>
      </c>
      <c r="D57" s="6" t="s">
        <v>207</v>
      </c>
      <c r="E57" s="6" t="s">
        <v>207</v>
      </c>
      <c r="F57" s="6" t="s">
        <v>207</v>
      </c>
      <c r="G57" s="6" t="s">
        <v>301</v>
      </c>
      <c r="H57" s="6">
        <v>2030</v>
      </c>
      <c r="I57" s="6">
        <v>70</v>
      </c>
      <c r="L57" s="6" t="s">
        <v>330</v>
      </c>
      <c r="M57" s="6">
        <v>2050</v>
      </c>
      <c r="N57" s="6">
        <v>6265.1670357952526</v>
      </c>
      <c r="O57" s="6" t="s">
        <v>332</v>
      </c>
      <c r="P57" s="6" t="s">
        <v>76</v>
      </c>
    </row>
    <row r="58" spans="2:16" x14ac:dyDescent="0.25">
      <c r="B58" s="56">
        <v>51</v>
      </c>
      <c r="C58" s="6">
        <v>2060</v>
      </c>
      <c r="D58" s="6" t="s">
        <v>207</v>
      </c>
      <c r="E58" s="6" t="s">
        <v>207</v>
      </c>
      <c r="F58" s="6" t="s">
        <v>207</v>
      </c>
      <c r="G58" s="6" t="s">
        <v>302</v>
      </c>
      <c r="H58" s="6">
        <v>2030</v>
      </c>
      <c r="I58" s="6">
        <v>70</v>
      </c>
      <c r="L58" s="6" t="s">
        <v>330</v>
      </c>
      <c r="M58" s="6">
        <v>2055</v>
      </c>
      <c r="N58" s="6">
        <v>6265.1670357952526</v>
      </c>
      <c r="O58" s="6" t="s">
        <v>332</v>
      </c>
      <c r="P58" s="6" t="s">
        <v>76</v>
      </c>
    </row>
    <row r="59" spans="2:16" x14ac:dyDescent="0.25">
      <c r="B59" s="56">
        <v>52</v>
      </c>
      <c r="C59" s="6">
        <v>2060</v>
      </c>
      <c r="D59" s="6" t="s">
        <v>207</v>
      </c>
      <c r="E59" s="6" t="s">
        <v>207</v>
      </c>
      <c r="F59" s="6" t="s">
        <v>309</v>
      </c>
      <c r="G59" s="6" t="s">
        <v>298</v>
      </c>
      <c r="H59" s="6">
        <v>2030</v>
      </c>
      <c r="I59" s="6">
        <v>70</v>
      </c>
      <c r="L59" s="6" t="s">
        <v>330</v>
      </c>
      <c r="M59" s="6">
        <v>2025</v>
      </c>
      <c r="N59" s="6">
        <v>8969.4582493952857</v>
      </c>
      <c r="O59" s="6" t="s">
        <v>332</v>
      </c>
      <c r="P59" s="6" t="s">
        <v>60</v>
      </c>
    </row>
    <row r="60" spans="2:16" x14ac:dyDescent="0.25">
      <c r="B60" s="56">
        <v>53</v>
      </c>
      <c r="C60" s="6">
        <v>2060</v>
      </c>
      <c r="D60" s="6" t="s">
        <v>207</v>
      </c>
      <c r="E60" s="6" t="s">
        <v>207</v>
      </c>
      <c r="F60" s="6" t="s">
        <v>309</v>
      </c>
      <c r="G60" s="6" t="s">
        <v>301</v>
      </c>
      <c r="H60" s="6">
        <v>2030</v>
      </c>
      <c r="I60" s="6">
        <v>70</v>
      </c>
      <c r="L60" s="6" t="s">
        <v>330</v>
      </c>
      <c r="M60" s="6">
        <v>2030</v>
      </c>
      <c r="N60" s="6">
        <v>7655.9898342482948</v>
      </c>
      <c r="O60" s="6" t="s">
        <v>332</v>
      </c>
      <c r="P60" s="6" t="s">
        <v>60</v>
      </c>
    </row>
    <row r="61" spans="2:16" x14ac:dyDescent="0.25">
      <c r="B61" s="56">
        <v>54</v>
      </c>
      <c r="C61" s="6">
        <v>2060</v>
      </c>
      <c r="D61" s="6" t="s">
        <v>207</v>
      </c>
      <c r="E61" s="6" t="s">
        <v>207</v>
      </c>
      <c r="F61" s="6" t="s">
        <v>309</v>
      </c>
      <c r="G61" s="6" t="s">
        <v>302</v>
      </c>
      <c r="H61" s="6">
        <v>2030</v>
      </c>
      <c r="I61" s="6">
        <v>70</v>
      </c>
      <c r="L61" s="6" t="s">
        <v>330</v>
      </c>
      <c r="M61" s="6">
        <v>2035</v>
      </c>
      <c r="N61" s="6">
        <v>6342.5214191013038</v>
      </c>
      <c r="O61" s="6" t="s">
        <v>332</v>
      </c>
      <c r="P61" s="6" t="s">
        <v>60</v>
      </c>
    </row>
    <row r="62" spans="2:16" x14ac:dyDescent="0.25">
      <c r="B62" s="56">
        <v>55</v>
      </c>
      <c r="C62" s="6">
        <v>2060</v>
      </c>
      <c r="D62" s="6" t="s">
        <v>207</v>
      </c>
      <c r="E62" s="6">
        <v>10</v>
      </c>
      <c r="F62" s="6" t="s">
        <v>309</v>
      </c>
      <c r="G62" s="6" t="s">
        <v>298</v>
      </c>
      <c r="H62" s="6">
        <v>2030</v>
      </c>
      <c r="I62" s="6">
        <v>70</v>
      </c>
      <c r="L62" s="6" t="s">
        <v>330</v>
      </c>
      <c r="M62" s="6">
        <v>2040</v>
      </c>
      <c r="N62" s="6">
        <v>5029.0530039543128</v>
      </c>
      <c r="O62" s="6" t="s">
        <v>332</v>
      </c>
      <c r="P62" s="6" t="s">
        <v>60</v>
      </c>
    </row>
    <row r="63" spans="2:16" x14ac:dyDescent="0.25">
      <c r="B63" s="56">
        <v>56</v>
      </c>
      <c r="C63" s="6">
        <v>2060</v>
      </c>
      <c r="D63" s="6" t="s">
        <v>207</v>
      </c>
      <c r="E63" s="6">
        <v>10</v>
      </c>
      <c r="F63" s="6" t="s">
        <v>309</v>
      </c>
      <c r="G63" s="6" t="s">
        <v>301</v>
      </c>
      <c r="H63" s="6">
        <v>2030</v>
      </c>
      <c r="I63" s="6">
        <v>70</v>
      </c>
      <c r="L63" s="6" t="s">
        <v>330</v>
      </c>
      <c r="M63" s="6">
        <v>2045</v>
      </c>
      <c r="N63" s="6">
        <v>5029.0530039543128</v>
      </c>
      <c r="O63" s="6" t="s">
        <v>332</v>
      </c>
      <c r="P63" s="6" t="s">
        <v>60</v>
      </c>
    </row>
    <row r="64" spans="2:16" x14ac:dyDescent="0.25">
      <c r="B64" s="56">
        <v>57</v>
      </c>
      <c r="C64" s="6">
        <v>2060</v>
      </c>
      <c r="D64" s="6" t="s">
        <v>207</v>
      </c>
      <c r="E64" s="6">
        <v>10</v>
      </c>
      <c r="F64" s="6" t="s">
        <v>309</v>
      </c>
      <c r="G64" s="6" t="s">
        <v>302</v>
      </c>
      <c r="H64" s="6">
        <v>2030</v>
      </c>
      <c r="I64" s="6">
        <v>70</v>
      </c>
      <c r="L64" s="6" t="s">
        <v>330</v>
      </c>
      <c r="M64" s="6">
        <v>2050</v>
      </c>
      <c r="N64" s="6">
        <v>5029.0530039543128</v>
      </c>
      <c r="O64" s="6" t="s">
        <v>332</v>
      </c>
      <c r="P64" s="6" t="s">
        <v>60</v>
      </c>
    </row>
    <row r="65" spans="2:19" x14ac:dyDescent="0.25">
      <c r="B65" s="56">
        <v>58</v>
      </c>
      <c r="C65" s="6">
        <v>2060</v>
      </c>
      <c r="D65" s="6" t="s">
        <v>207</v>
      </c>
      <c r="E65" s="6">
        <v>20</v>
      </c>
      <c r="F65" s="6" t="s">
        <v>309</v>
      </c>
      <c r="G65" s="6" t="s">
        <v>298</v>
      </c>
      <c r="H65" s="6">
        <v>2030</v>
      </c>
      <c r="I65" s="6">
        <v>70</v>
      </c>
      <c r="L65" s="6" t="s">
        <v>330</v>
      </c>
      <c r="M65" s="6">
        <v>2055</v>
      </c>
      <c r="N65" s="6">
        <v>5029.0530039543128</v>
      </c>
      <c r="O65" s="6" t="s">
        <v>332</v>
      </c>
      <c r="P65" s="6" t="s">
        <v>60</v>
      </c>
    </row>
    <row r="66" spans="2:19" x14ac:dyDescent="0.25">
      <c r="B66" s="56">
        <v>59</v>
      </c>
      <c r="C66" s="6">
        <v>2060</v>
      </c>
      <c r="D66" s="6" t="s">
        <v>207</v>
      </c>
      <c r="E66" s="6">
        <v>20</v>
      </c>
      <c r="F66" s="6" t="s">
        <v>309</v>
      </c>
      <c r="G66" s="6" t="s">
        <v>301</v>
      </c>
      <c r="H66" s="6">
        <v>2030</v>
      </c>
      <c r="I66" s="6">
        <v>70</v>
      </c>
    </row>
    <row r="67" spans="2:19" ht="15.75" thickBot="1" x14ac:dyDescent="0.3">
      <c r="B67" s="56">
        <v>60</v>
      </c>
      <c r="C67" s="6">
        <v>2060</v>
      </c>
      <c r="D67" s="6" t="s">
        <v>207</v>
      </c>
      <c r="E67" s="6">
        <v>20</v>
      </c>
      <c r="F67" s="6" t="s">
        <v>309</v>
      </c>
      <c r="G67" s="6" t="s">
        <v>302</v>
      </c>
      <c r="H67" s="6">
        <v>2030</v>
      </c>
      <c r="I67" s="6">
        <v>70</v>
      </c>
    </row>
    <row r="68" spans="2:19" ht="16.5" thickBot="1" x14ac:dyDescent="0.3">
      <c r="K68" s="57" t="str">
        <f>G5</f>
        <v>Ref</v>
      </c>
      <c r="L68" s="58" t="s">
        <v>344</v>
      </c>
      <c r="M68" s="58"/>
      <c r="N68" s="58"/>
      <c r="O68" s="58"/>
      <c r="P68" s="58"/>
      <c r="Q68" s="58"/>
      <c r="R68" s="58"/>
      <c r="S68" s="59"/>
    </row>
    <row r="69" spans="2:19" x14ac:dyDescent="0.25">
      <c r="L69" s="60" t="str">
        <f>IF(G5="Low","~TFM_INS","DeActivated")</f>
        <v>DeActivated</v>
      </c>
      <c r="N69" s="7"/>
      <c r="O69" s="7"/>
    </row>
    <row r="70" spans="2:19" x14ac:dyDescent="0.25">
      <c r="K70" s="6" t="s">
        <v>345</v>
      </c>
      <c r="L70" s="61" t="s">
        <v>343</v>
      </c>
      <c r="M70" s="61" t="s">
        <v>311</v>
      </c>
      <c r="N70" s="61" t="s">
        <v>208</v>
      </c>
      <c r="O70" s="67" t="s">
        <v>329</v>
      </c>
    </row>
    <row r="71" spans="2:19" x14ac:dyDescent="0.25">
      <c r="L71" s="7" t="s">
        <v>275</v>
      </c>
      <c r="M71" s="7">
        <v>2030</v>
      </c>
      <c r="N71" s="7" t="s">
        <v>330</v>
      </c>
      <c r="O71" s="69">
        <v>131.25004527109471</v>
      </c>
    </row>
    <row r="72" spans="2:19" x14ac:dyDescent="0.25">
      <c r="L72" s="7" t="s">
        <v>275</v>
      </c>
      <c r="M72" s="7">
        <v>2045</v>
      </c>
      <c r="N72" s="7" t="s">
        <v>330</v>
      </c>
      <c r="O72" s="69">
        <v>95.044442378764643</v>
      </c>
    </row>
    <row r="73" spans="2:19" x14ac:dyDescent="0.25">
      <c r="L73" s="7" t="s">
        <v>275</v>
      </c>
      <c r="M73" s="7">
        <v>2030</v>
      </c>
      <c r="N73" s="7" t="s">
        <v>346</v>
      </c>
      <c r="O73" s="69">
        <v>9.3443973946723595</v>
      </c>
    </row>
    <row r="74" spans="2:19" ht="14.25" customHeight="1" x14ac:dyDescent="0.25">
      <c r="L74" s="7" t="s">
        <v>275</v>
      </c>
      <c r="M74" s="7">
        <v>2045</v>
      </c>
      <c r="N74" s="7" t="s">
        <v>346</v>
      </c>
      <c r="O74" s="69">
        <v>7.3990908018644355</v>
      </c>
    </row>
    <row r="76" spans="2:19" x14ac:dyDescent="0.25">
      <c r="K76" s="6" t="s">
        <v>347</v>
      </c>
      <c r="L76" s="60" t="str">
        <f>IF(G5="Doe4","~TFM_INS","DeActivated")</f>
        <v>DeActivated</v>
      </c>
      <c r="N76" s="7"/>
      <c r="O76" s="7"/>
    </row>
    <row r="77" spans="2:19" x14ac:dyDescent="0.25">
      <c r="L77" s="61" t="s">
        <v>343</v>
      </c>
      <c r="M77" s="61" t="s">
        <v>311</v>
      </c>
      <c r="N77" s="61" t="s">
        <v>208</v>
      </c>
      <c r="O77" s="67" t="s">
        <v>329</v>
      </c>
    </row>
    <row r="78" spans="2:19" x14ac:dyDescent="0.25">
      <c r="L78" s="7" t="s">
        <v>275</v>
      </c>
      <c r="M78" s="7">
        <v>2025</v>
      </c>
      <c r="N78" s="7" t="s">
        <v>330</v>
      </c>
      <c r="O78" s="69">
        <v>93.15629324020928</v>
      </c>
    </row>
    <row r="79" spans="2:19" x14ac:dyDescent="0.25">
      <c r="L79" s="7" t="s">
        <v>275</v>
      </c>
      <c r="M79" s="7">
        <v>2025</v>
      </c>
      <c r="N79" s="7" t="s">
        <v>346</v>
      </c>
      <c r="O79" s="69">
        <v>7.0196445644593659</v>
      </c>
    </row>
    <row r="81" spans="11:19" x14ac:dyDescent="0.25">
      <c r="K81" s="6" t="s">
        <v>348</v>
      </c>
      <c r="L81" s="60" t="str">
        <f>IF(G5="Doe2","~TFM_INS","DeActivated")</f>
        <v>DeActivated</v>
      </c>
      <c r="N81" s="7"/>
      <c r="O81" s="7"/>
    </row>
    <row r="82" spans="11:19" x14ac:dyDescent="0.25">
      <c r="L82" s="61" t="s">
        <v>343</v>
      </c>
      <c r="M82" s="61" t="s">
        <v>311</v>
      </c>
      <c r="N82" s="61" t="s">
        <v>208</v>
      </c>
      <c r="O82" s="67" t="s">
        <v>329</v>
      </c>
    </row>
    <row r="83" spans="11:19" x14ac:dyDescent="0.25">
      <c r="L83" s="7" t="s">
        <v>275</v>
      </c>
      <c r="M83" s="7">
        <v>2025</v>
      </c>
      <c r="N83" s="7" t="s">
        <v>330</v>
      </c>
      <c r="O83" s="69">
        <v>69.867219930156963</v>
      </c>
    </row>
    <row r="84" spans="11:19" x14ac:dyDescent="0.25">
      <c r="L84" s="7" t="s">
        <v>275</v>
      </c>
      <c r="M84" s="7">
        <v>2025</v>
      </c>
      <c r="N84" s="7" t="s">
        <v>346</v>
      </c>
      <c r="O84" s="69">
        <v>5.2647334233445244</v>
      </c>
    </row>
    <row r="85" spans="11:19" x14ac:dyDescent="0.25">
      <c r="L85" s="7"/>
      <c r="M85" s="7"/>
      <c r="N85" s="7"/>
      <c r="O85" s="69"/>
    </row>
    <row r="86" spans="11:19" x14ac:dyDescent="0.25">
      <c r="L86" s="60" t="str">
        <f>IF(G5="Ref","DeActivated","~TFM_INS")</f>
        <v>DeActivated</v>
      </c>
      <c r="N86" s="7"/>
      <c r="O86" s="7"/>
    </row>
    <row r="87" spans="11:19" x14ac:dyDescent="0.25">
      <c r="K87" s="6" t="s">
        <v>349</v>
      </c>
      <c r="L87" s="61" t="s">
        <v>343</v>
      </c>
      <c r="M87" s="61" t="s">
        <v>311</v>
      </c>
      <c r="N87" s="61" t="s">
        <v>208</v>
      </c>
      <c r="O87" s="67" t="s">
        <v>329</v>
      </c>
    </row>
    <row r="88" spans="11:19" x14ac:dyDescent="0.25">
      <c r="L88" s="7" t="s">
        <v>282</v>
      </c>
      <c r="M88" s="7">
        <v>2030</v>
      </c>
      <c r="N88" s="7" t="s">
        <v>330</v>
      </c>
      <c r="O88" s="69">
        <v>169.22782377775638</v>
      </c>
    </row>
    <row r="89" spans="11:19" x14ac:dyDescent="0.25">
      <c r="L89" s="7" t="s">
        <v>282</v>
      </c>
      <c r="M89" s="7">
        <v>2045</v>
      </c>
      <c r="N89" s="7" t="s">
        <v>330</v>
      </c>
      <c r="O89" s="69">
        <v>140.35945139284431</v>
      </c>
    </row>
    <row r="90" spans="11:19" x14ac:dyDescent="0.25">
      <c r="L90" s="7" t="s">
        <v>282</v>
      </c>
      <c r="M90" s="7">
        <v>2030</v>
      </c>
      <c r="N90" s="7" t="s">
        <v>346</v>
      </c>
      <c r="O90" s="69">
        <v>10.999466480025013</v>
      </c>
    </row>
    <row r="91" spans="11:19" x14ac:dyDescent="0.25">
      <c r="L91" s="7" t="s">
        <v>282</v>
      </c>
      <c r="M91" s="7">
        <v>2045</v>
      </c>
      <c r="N91" s="7" t="s">
        <v>346</v>
      </c>
      <c r="O91" s="69">
        <v>8.8745186744806244</v>
      </c>
    </row>
    <row r="93" spans="11:19" ht="15.75" thickBot="1" x14ac:dyDescent="0.3"/>
    <row r="94" spans="11:19" ht="16.5" thickBot="1" x14ac:dyDescent="0.3">
      <c r="K94" s="57" t="str">
        <f>H5</f>
        <v>Ref</v>
      </c>
      <c r="L94" s="58" t="s">
        <v>350</v>
      </c>
      <c r="M94" s="58"/>
      <c r="N94" s="58"/>
      <c r="O94" s="58"/>
      <c r="P94" s="58"/>
      <c r="Q94" s="58"/>
      <c r="R94" s="58"/>
      <c r="S94" s="59"/>
    </row>
    <row r="95" spans="11:19" x14ac:dyDescent="0.25">
      <c r="L95" s="60" t="str">
        <f>IF(H5="Ref","DeActivated","~TFM_UPD")</f>
        <v>DeActivated</v>
      </c>
      <c r="N95" s="7"/>
      <c r="O95" s="7"/>
    </row>
    <row r="96" spans="11:19" x14ac:dyDescent="0.25">
      <c r="L96" s="61" t="s">
        <v>343</v>
      </c>
      <c r="M96" s="61" t="s">
        <v>208</v>
      </c>
      <c r="N96" s="67" t="s">
        <v>329</v>
      </c>
    </row>
    <row r="97" spans="11:26" x14ac:dyDescent="0.25">
      <c r="L97" s="7" t="s">
        <v>351</v>
      </c>
      <c r="M97" s="7" t="s">
        <v>352</v>
      </c>
      <c r="N97" s="70">
        <v>2030</v>
      </c>
    </row>
    <row r="99" spans="11:26" ht="15.75" thickBot="1" x14ac:dyDescent="0.3"/>
    <row r="100" spans="11:26" ht="16.5" thickBot="1" x14ac:dyDescent="0.3">
      <c r="K100" s="57" t="str">
        <f>I5</f>
        <v>Ref</v>
      </c>
      <c r="L100" s="58" t="s">
        <v>353</v>
      </c>
      <c r="M100" s="58"/>
      <c r="N100" s="58"/>
      <c r="O100" s="58"/>
      <c r="P100" s="58"/>
      <c r="Q100" s="58"/>
      <c r="R100" s="58"/>
      <c r="S100" s="59"/>
    </row>
    <row r="101" spans="11:26" x14ac:dyDescent="0.25">
      <c r="L101" s="60" t="str">
        <f>IF(I5="Ref","DeActivated","~TFM_INS")</f>
        <v>DeActivated</v>
      </c>
      <c r="N101" s="7"/>
      <c r="O101" s="7"/>
    </row>
    <row r="102" spans="11:26" x14ac:dyDescent="0.25">
      <c r="L102" s="61" t="s">
        <v>343</v>
      </c>
      <c r="M102" s="61" t="s">
        <v>311</v>
      </c>
      <c r="N102" s="61" t="s">
        <v>208</v>
      </c>
      <c r="O102" s="67" t="s">
        <v>329</v>
      </c>
    </row>
    <row r="103" spans="11:26" x14ac:dyDescent="0.25">
      <c r="L103" s="7" t="s">
        <v>78</v>
      </c>
      <c r="M103" s="7">
        <v>2030</v>
      </c>
      <c r="N103" s="7" t="s">
        <v>330</v>
      </c>
      <c r="O103" s="70">
        <f>$W$104*(1+1*$Z$104)</f>
        <v>16.428046032815896</v>
      </c>
      <c r="U103" s="62" t="s">
        <v>354</v>
      </c>
      <c r="V103" s="62" t="s">
        <v>355</v>
      </c>
      <c r="W103" s="62" t="s">
        <v>356</v>
      </c>
      <c r="X103" s="62" t="s">
        <v>357</v>
      </c>
      <c r="Y103" s="62" t="s">
        <v>358</v>
      </c>
      <c r="Z103" s="62" t="s">
        <v>359</v>
      </c>
    </row>
    <row r="104" spans="11:26" x14ac:dyDescent="0.25">
      <c r="L104" s="7" t="s">
        <v>78</v>
      </c>
      <c r="M104" s="7">
        <v>2035</v>
      </c>
      <c r="N104" s="7" t="s">
        <v>330</v>
      </c>
      <c r="O104" s="70">
        <f>$W$104*(1+2*$Z$104)</f>
        <v>15.837084169376237</v>
      </c>
      <c r="U104" s="62" t="s">
        <v>360</v>
      </c>
      <c r="V104" s="62">
        <v>35.934025165324329</v>
      </c>
      <c r="W104" s="62">
        <v>17.019007896255559</v>
      </c>
      <c r="X104" s="62">
        <f>(W104-V104)/V104</f>
        <v>-0.52638181172426557</v>
      </c>
      <c r="Y104" s="62">
        <f>-0.7-X104</f>
        <v>-0.17361818827573439</v>
      </c>
      <c r="Z104" s="62">
        <f>Y104/5</f>
        <v>-3.4723637655146876E-2</v>
      </c>
    </row>
    <row r="105" spans="11:26" x14ac:dyDescent="0.25">
      <c r="L105" s="7" t="s">
        <v>78</v>
      </c>
      <c r="M105" s="7">
        <v>2040</v>
      </c>
      <c r="N105" s="7" t="s">
        <v>330</v>
      </c>
      <c r="O105" s="70">
        <f>$W$104*(1+3*$Z$104)</f>
        <v>15.246122305936574</v>
      </c>
      <c r="U105" s="62" t="s">
        <v>361</v>
      </c>
      <c r="V105" s="62">
        <v>48.992136268149324</v>
      </c>
      <c r="W105" s="62">
        <v>28.253991087740193</v>
      </c>
      <c r="X105" s="62">
        <f>(W105-V105)/V105</f>
        <v>-0.42329538493489566</v>
      </c>
      <c r="Y105" s="62">
        <f>-0.7-X105</f>
        <v>-0.2767046150651043</v>
      </c>
      <c r="Z105" s="62">
        <f>Y105/5</f>
        <v>-5.5340923013020862E-2</v>
      </c>
    </row>
    <row r="106" spans="11:26" x14ac:dyDescent="0.25">
      <c r="L106" s="7" t="s">
        <v>78</v>
      </c>
      <c r="M106" s="7">
        <v>2045</v>
      </c>
      <c r="N106" s="7" t="s">
        <v>330</v>
      </c>
      <c r="O106" s="70">
        <f>$W$104*(1+4*$Z$104)</f>
        <v>14.655160442496912</v>
      </c>
    </row>
    <row r="107" spans="11:26" x14ac:dyDescent="0.25">
      <c r="L107" s="7" t="s">
        <v>78</v>
      </c>
      <c r="M107" s="7">
        <v>2050</v>
      </c>
      <c r="N107" s="7" t="s">
        <v>330</v>
      </c>
      <c r="O107" s="70">
        <f>$W$104*(1+5*$Z$104)</f>
        <v>14.064198579057251</v>
      </c>
    </row>
    <row r="108" spans="11:26" x14ac:dyDescent="0.25">
      <c r="L108" s="7" t="s">
        <v>84</v>
      </c>
      <c r="M108" s="7">
        <v>2030</v>
      </c>
      <c r="N108" s="7" t="s">
        <v>330</v>
      </c>
      <c r="O108" s="70">
        <f>$W$105*(1+1*$Z$105)</f>
        <v>26.690389142142987</v>
      </c>
    </row>
    <row r="109" spans="11:26" x14ac:dyDescent="0.25">
      <c r="L109" s="7" t="s">
        <v>84</v>
      </c>
      <c r="M109" s="7">
        <v>2035</v>
      </c>
      <c r="N109" s="7" t="s">
        <v>330</v>
      </c>
      <c r="O109" s="70">
        <f>$W$105*(1+2*$Z$105)</f>
        <v>25.126787196545777</v>
      </c>
    </row>
    <row r="110" spans="11:26" x14ac:dyDescent="0.25">
      <c r="L110" s="7" t="s">
        <v>84</v>
      </c>
      <c r="M110" s="7">
        <v>2040</v>
      </c>
      <c r="N110" s="7" t="s">
        <v>330</v>
      </c>
      <c r="O110" s="70">
        <f>$W$105*(1+3*$Z$105)</f>
        <v>23.563185250948571</v>
      </c>
    </row>
    <row r="111" spans="11:26" x14ac:dyDescent="0.25">
      <c r="L111" s="7" t="s">
        <v>84</v>
      </c>
      <c r="M111" s="7">
        <v>2045</v>
      </c>
      <c r="N111" s="7" t="s">
        <v>330</v>
      </c>
      <c r="O111" s="70">
        <f>$W$105*(1+4*$Z$105)</f>
        <v>21.999583305351365</v>
      </c>
    </row>
    <row r="112" spans="11:26" x14ac:dyDescent="0.25">
      <c r="L112" s="7" t="s">
        <v>84</v>
      </c>
      <c r="M112" s="7">
        <v>2050</v>
      </c>
      <c r="N112" s="7" t="s">
        <v>330</v>
      </c>
      <c r="O112" s="70">
        <f>$W$105*(1+5*$Z$105)</f>
        <v>20.435981359754155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D6BA-410B-45CF-9961-45FF3E87F29E}">
  <dimension ref="A2:H62"/>
  <sheetViews>
    <sheetView tabSelected="1" workbookViewId="0">
      <selection activeCell="H2" sqref="H2"/>
    </sheetView>
  </sheetViews>
  <sheetFormatPr defaultRowHeight="15" x14ac:dyDescent="0.25"/>
  <sheetData>
    <row r="2" spans="1:8" ht="89.25" x14ac:dyDescent="0.25">
      <c r="A2" s="25" t="s">
        <v>206</v>
      </c>
      <c r="B2" s="26" t="s">
        <v>362</v>
      </c>
      <c r="C2" s="26" t="s">
        <v>363</v>
      </c>
      <c r="D2" s="26" t="s">
        <v>364</v>
      </c>
      <c r="E2" s="26" t="s">
        <v>365</v>
      </c>
      <c r="F2" s="26" t="s">
        <v>366</v>
      </c>
      <c r="G2" s="26" t="s">
        <v>367</v>
      </c>
      <c r="H2" s="26" t="s">
        <v>368</v>
      </c>
    </row>
    <row r="3" spans="1:8" x14ac:dyDescent="0.25">
      <c r="A3" s="56">
        <v>1</v>
      </c>
      <c r="B3" s="6">
        <v>2050</v>
      </c>
      <c r="C3" s="6" t="s">
        <v>207</v>
      </c>
      <c r="D3" s="6" t="s">
        <v>207</v>
      </c>
      <c r="E3" s="6" t="s">
        <v>207</v>
      </c>
      <c r="F3" s="6" t="s">
        <v>207</v>
      </c>
      <c r="G3" s="6" t="s">
        <v>207</v>
      </c>
      <c r="H3" s="6" t="s">
        <v>207</v>
      </c>
    </row>
    <row r="4" spans="1:8" x14ac:dyDescent="0.25">
      <c r="A4" s="56">
        <v>2</v>
      </c>
      <c r="B4" s="6">
        <v>2080</v>
      </c>
      <c r="C4" s="6" t="s">
        <v>207</v>
      </c>
      <c r="D4" s="6" t="s">
        <v>207</v>
      </c>
      <c r="E4" s="6" t="s">
        <v>207</v>
      </c>
      <c r="F4" s="6" t="s">
        <v>207</v>
      </c>
      <c r="G4" s="6" t="s">
        <v>207</v>
      </c>
      <c r="H4" s="6" t="s">
        <v>207</v>
      </c>
    </row>
    <row r="5" spans="1:8" x14ac:dyDescent="0.25">
      <c r="A5" s="56">
        <v>3</v>
      </c>
      <c r="B5" s="6" t="s">
        <v>207</v>
      </c>
      <c r="C5" s="6" t="s">
        <v>207</v>
      </c>
      <c r="D5" s="6">
        <v>20</v>
      </c>
      <c r="E5" s="6" t="s">
        <v>309</v>
      </c>
      <c r="F5" s="6" t="s">
        <v>302</v>
      </c>
      <c r="G5" s="6">
        <v>2030</v>
      </c>
      <c r="H5" s="6">
        <v>70</v>
      </c>
    </row>
    <row r="6" spans="1:8" x14ac:dyDescent="0.25">
      <c r="A6" s="56">
        <v>4</v>
      </c>
      <c r="B6" s="6">
        <v>2050</v>
      </c>
      <c r="C6" s="6">
        <v>2050</v>
      </c>
      <c r="D6" s="6" t="s">
        <v>207</v>
      </c>
      <c r="E6" s="6" t="s">
        <v>207</v>
      </c>
      <c r="F6" s="6" t="s">
        <v>207</v>
      </c>
      <c r="G6" s="6" t="s">
        <v>207</v>
      </c>
      <c r="H6" s="6" t="s">
        <v>207</v>
      </c>
    </row>
    <row r="7" spans="1:8" x14ac:dyDescent="0.25">
      <c r="A7" s="56">
        <v>5</v>
      </c>
      <c r="B7" s="6">
        <v>2080</v>
      </c>
      <c r="C7" s="6">
        <v>2050</v>
      </c>
      <c r="D7" s="6" t="s">
        <v>207</v>
      </c>
      <c r="E7" s="6" t="s">
        <v>207</v>
      </c>
      <c r="F7" s="6" t="s">
        <v>207</v>
      </c>
      <c r="G7" s="6" t="s">
        <v>207</v>
      </c>
      <c r="H7" s="6" t="s">
        <v>207</v>
      </c>
    </row>
    <row r="8" spans="1:8" x14ac:dyDescent="0.25">
      <c r="A8" s="56">
        <v>6</v>
      </c>
      <c r="B8" s="6">
        <v>2060</v>
      </c>
      <c r="C8" s="6" t="s">
        <v>207</v>
      </c>
      <c r="D8" s="6" t="s">
        <v>207</v>
      </c>
      <c r="E8" s="6" t="s">
        <v>207</v>
      </c>
      <c r="F8" s="6" t="s">
        <v>207</v>
      </c>
      <c r="G8" s="6" t="s">
        <v>207</v>
      </c>
      <c r="H8" s="6" t="s">
        <v>207</v>
      </c>
    </row>
    <row r="9" spans="1:8" x14ac:dyDescent="0.25">
      <c r="A9" s="56">
        <v>7</v>
      </c>
      <c r="B9" s="6">
        <v>2060</v>
      </c>
      <c r="C9" s="6">
        <v>2050</v>
      </c>
      <c r="D9" s="6" t="s">
        <v>207</v>
      </c>
      <c r="E9" s="6" t="s">
        <v>207</v>
      </c>
      <c r="F9" s="6" t="s">
        <v>207</v>
      </c>
      <c r="G9" s="6" t="s">
        <v>207</v>
      </c>
      <c r="H9" s="6" t="s">
        <v>207</v>
      </c>
    </row>
    <row r="10" spans="1:8" x14ac:dyDescent="0.25">
      <c r="A10" s="56">
        <v>8</v>
      </c>
      <c r="B10" s="6">
        <v>2060</v>
      </c>
      <c r="C10" s="6" t="s">
        <v>207</v>
      </c>
      <c r="D10" s="6">
        <v>10</v>
      </c>
      <c r="E10" s="6" t="s">
        <v>207</v>
      </c>
      <c r="F10" s="6" t="s">
        <v>207</v>
      </c>
      <c r="G10" s="6" t="s">
        <v>207</v>
      </c>
      <c r="H10" s="6" t="s">
        <v>207</v>
      </c>
    </row>
    <row r="11" spans="1:8" x14ac:dyDescent="0.25">
      <c r="A11" s="56">
        <v>9</v>
      </c>
      <c r="B11" s="6">
        <v>2060</v>
      </c>
      <c r="C11" s="6" t="s">
        <v>207</v>
      </c>
      <c r="D11" s="6">
        <v>20</v>
      </c>
      <c r="E11" s="6" t="s">
        <v>207</v>
      </c>
      <c r="F11" s="6" t="s">
        <v>207</v>
      </c>
      <c r="G11" s="6" t="s">
        <v>207</v>
      </c>
      <c r="H11" s="6" t="s">
        <v>207</v>
      </c>
    </row>
    <row r="12" spans="1:8" x14ac:dyDescent="0.25">
      <c r="A12" s="56">
        <v>10</v>
      </c>
      <c r="B12" s="6">
        <v>2060</v>
      </c>
      <c r="C12" s="6" t="s">
        <v>207</v>
      </c>
      <c r="D12" s="6" t="s">
        <v>207</v>
      </c>
      <c r="E12" s="6" t="s">
        <v>309</v>
      </c>
      <c r="F12" s="6" t="s">
        <v>207</v>
      </c>
      <c r="G12" s="6" t="s">
        <v>207</v>
      </c>
      <c r="H12" s="6" t="s">
        <v>207</v>
      </c>
    </row>
    <row r="13" spans="1:8" x14ac:dyDescent="0.25">
      <c r="A13" s="56">
        <v>11</v>
      </c>
      <c r="B13" s="6">
        <v>2060</v>
      </c>
      <c r="C13" s="6" t="s">
        <v>207</v>
      </c>
      <c r="D13" s="6">
        <v>10</v>
      </c>
      <c r="E13" s="6" t="s">
        <v>309</v>
      </c>
      <c r="F13" s="6" t="s">
        <v>207</v>
      </c>
      <c r="G13" s="6" t="s">
        <v>207</v>
      </c>
      <c r="H13" s="6" t="s">
        <v>207</v>
      </c>
    </row>
    <row r="14" spans="1:8" x14ac:dyDescent="0.25">
      <c r="A14" s="56">
        <v>12</v>
      </c>
      <c r="B14" s="6">
        <v>2060</v>
      </c>
      <c r="C14" s="6" t="s">
        <v>207</v>
      </c>
      <c r="D14" s="6">
        <v>20</v>
      </c>
      <c r="E14" s="6" t="s">
        <v>309</v>
      </c>
      <c r="F14" s="6" t="s">
        <v>207</v>
      </c>
      <c r="G14" s="6" t="s">
        <v>207</v>
      </c>
      <c r="H14" s="6" t="s">
        <v>207</v>
      </c>
    </row>
    <row r="15" spans="1:8" x14ac:dyDescent="0.25">
      <c r="A15" s="56">
        <v>13</v>
      </c>
      <c r="B15" s="6">
        <v>2060</v>
      </c>
      <c r="C15" s="6" t="s">
        <v>207</v>
      </c>
      <c r="D15" s="6" t="s">
        <v>207</v>
      </c>
      <c r="E15" s="6" t="s">
        <v>207</v>
      </c>
      <c r="F15" s="6" t="s">
        <v>298</v>
      </c>
      <c r="G15" s="6" t="s">
        <v>207</v>
      </c>
      <c r="H15" s="6" t="s">
        <v>207</v>
      </c>
    </row>
    <row r="16" spans="1:8" x14ac:dyDescent="0.25">
      <c r="A16" s="56">
        <v>14</v>
      </c>
      <c r="B16" s="6">
        <v>2060</v>
      </c>
      <c r="C16" s="6" t="s">
        <v>207</v>
      </c>
      <c r="D16" s="6" t="s">
        <v>207</v>
      </c>
      <c r="E16" s="6" t="s">
        <v>207</v>
      </c>
      <c r="F16" s="6" t="s">
        <v>301</v>
      </c>
      <c r="G16" s="6" t="s">
        <v>207</v>
      </c>
      <c r="H16" s="6" t="s">
        <v>207</v>
      </c>
    </row>
    <row r="17" spans="1:8" x14ac:dyDescent="0.25">
      <c r="A17" s="56">
        <v>15</v>
      </c>
      <c r="B17" s="6">
        <v>2060</v>
      </c>
      <c r="C17" s="6" t="s">
        <v>207</v>
      </c>
      <c r="D17" s="6" t="s">
        <v>207</v>
      </c>
      <c r="E17" s="6" t="s">
        <v>207</v>
      </c>
      <c r="F17" s="6" t="s">
        <v>302</v>
      </c>
      <c r="G17" s="6" t="s">
        <v>207</v>
      </c>
      <c r="H17" s="6" t="s">
        <v>207</v>
      </c>
    </row>
    <row r="18" spans="1:8" x14ac:dyDescent="0.25">
      <c r="A18" s="56">
        <v>16</v>
      </c>
      <c r="B18" s="6">
        <v>2060</v>
      </c>
      <c r="C18" s="6" t="s">
        <v>207</v>
      </c>
      <c r="D18" s="6" t="s">
        <v>207</v>
      </c>
      <c r="E18" s="6" t="s">
        <v>309</v>
      </c>
      <c r="F18" s="6" t="s">
        <v>298</v>
      </c>
      <c r="G18" s="6" t="s">
        <v>207</v>
      </c>
      <c r="H18" s="6" t="s">
        <v>207</v>
      </c>
    </row>
    <row r="19" spans="1:8" x14ac:dyDescent="0.25">
      <c r="A19" s="56">
        <v>17</v>
      </c>
      <c r="B19" s="6">
        <v>2060</v>
      </c>
      <c r="C19" s="6" t="s">
        <v>207</v>
      </c>
      <c r="D19" s="6" t="s">
        <v>207</v>
      </c>
      <c r="E19" s="6" t="s">
        <v>309</v>
      </c>
      <c r="F19" s="6" t="s">
        <v>301</v>
      </c>
      <c r="G19" s="6" t="s">
        <v>207</v>
      </c>
      <c r="H19" s="6" t="s">
        <v>207</v>
      </c>
    </row>
    <row r="20" spans="1:8" x14ac:dyDescent="0.25">
      <c r="A20" s="56">
        <v>18</v>
      </c>
      <c r="B20" s="6">
        <v>2060</v>
      </c>
      <c r="C20" s="6" t="s">
        <v>207</v>
      </c>
      <c r="D20" s="6" t="s">
        <v>207</v>
      </c>
      <c r="E20" s="6" t="s">
        <v>309</v>
      </c>
      <c r="F20" s="6" t="s">
        <v>302</v>
      </c>
      <c r="G20" s="6" t="s">
        <v>207</v>
      </c>
      <c r="H20" s="6" t="s">
        <v>207</v>
      </c>
    </row>
    <row r="21" spans="1:8" x14ac:dyDescent="0.25">
      <c r="A21" s="56">
        <v>19</v>
      </c>
      <c r="B21" s="6">
        <v>2060</v>
      </c>
      <c r="C21" s="6" t="s">
        <v>207</v>
      </c>
      <c r="D21" s="6">
        <v>10</v>
      </c>
      <c r="E21" s="6" t="s">
        <v>309</v>
      </c>
      <c r="F21" s="6" t="s">
        <v>298</v>
      </c>
      <c r="G21" s="6" t="s">
        <v>207</v>
      </c>
      <c r="H21" s="6" t="s">
        <v>207</v>
      </c>
    </row>
    <row r="22" spans="1:8" x14ac:dyDescent="0.25">
      <c r="A22" s="56">
        <v>20</v>
      </c>
      <c r="B22" s="6">
        <v>2060</v>
      </c>
      <c r="C22" s="6" t="s">
        <v>207</v>
      </c>
      <c r="D22" s="6">
        <v>10</v>
      </c>
      <c r="E22" s="6" t="s">
        <v>309</v>
      </c>
      <c r="F22" s="6" t="s">
        <v>301</v>
      </c>
      <c r="G22" s="6" t="s">
        <v>207</v>
      </c>
      <c r="H22" s="6" t="s">
        <v>207</v>
      </c>
    </row>
    <row r="23" spans="1:8" x14ac:dyDescent="0.25">
      <c r="A23" s="56">
        <v>21</v>
      </c>
      <c r="B23" s="6">
        <v>2060</v>
      </c>
      <c r="C23" s="6" t="s">
        <v>207</v>
      </c>
      <c r="D23" s="6">
        <v>10</v>
      </c>
      <c r="E23" s="6" t="s">
        <v>309</v>
      </c>
      <c r="F23" s="6" t="s">
        <v>302</v>
      </c>
      <c r="G23" s="6" t="s">
        <v>207</v>
      </c>
      <c r="H23" s="6" t="s">
        <v>207</v>
      </c>
    </row>
    <row r="24" spans="1:8" x14ac:dyDescent="0.25">
      <c r="A24" s="56">
        <v>22</v>
      </c>
      <c r="B24" s="6">
        <v>2060</v>
      </c>
      <c r="C24" s="6" t="s">
        <v>207</v>
      </c>
      <c r="D24" s="6">
        <v>20</v>
      </c>
      <c r="E24" s="6" t="s">
        <v>309</v>
      </c>
      <c r="F24" s="6" t="s">
        <v>298</v>
      </c>
      <c r="G24" s="6" t="s">
        <v>207</v>
      </c>
      <c r="H24" s="6" t="s">
        <v>207</v>
      </c>
    </row>
    <row r="25" spans="1:8" x14ac:dyDescent="0.25">
      <c r="A25" s="56">
        <v>23</v>
      </c>
      <c r="B25" s="6">
        <v>2060</v>
      </c>
      <c r="C25" s="6" t="s">
        <v>207</v>
      </c>
      <c r="D25" s="6">
        <v>20</v>
      </c>
      <c r="E25" s="6" t="s">
        <v>309</v>
      </c>
      <c r="F25" s="6" t="s">
        <v>301</v>
      </c>
      <c r="G25" s="6" t="s">
        <v>207</v>
      </c>
      <c r="H25" s="6" t="s">
        <v>207</v>
      </c>
    </row>
    <row r="26" spans="1:8" x14ac:dyDescent="0.25">
      <c r="A26" s="56">
        <v>24</v>
      </c>
      <c r="B26" s="6">
        <v>2060</v>
      </c>
      <c r="C26" s="6" t="s">
        <v>207</v>
      </c>
      <c r="D26" s="6">
        <v>20</v>
      </c>
      <c r="E26" s="6" t="s">
        <v>309</v>
      </c>
      <c r="F26" s="6" t="s">
        <v>302</v>
      </c>
      <c r="G26" s="6" t="s">
        <v>207</v>
      </c>
      <c r="H26" s="6" t="s">
        <v>207</v>
      </c>
    </row>
    <row r="27" spans="1:8" x14ac:dyDescent="0.25">
      <c r="A27" s="56">
        <v>25</v>
      </c>
      <c r="B27" s="6">
        <v>2060</v>
      </c>
      <c r="C27" s="6" t="s">
        <v>207</v>
      </c>
      <c r="D27" s="6" t="s">
        <v>207</v>
      </c>
      <c r="E27" s="6" t="s">
        <v>207</v>
      </c>
      <c r="F27" s="6" t="s">
        <v>207</v>
      </c>
      <c r="G27" s="6">
        <v>2030</v>
      </c>
      <c r="H27" s="6" t="s">
        <v>207</v>
      </c>
    </row>
    <row r="28" spans="1:8" x14ac:dyDescent="0.25">
      <c r="A28" s="56">
        <v>26</v>
      </c>
      <c r="B28" s="6">
        <v>2060</v>
      </c>
      <c r="C28" s="6" t="s">
        <v>207</v>
      </c>
      <c r="D28" s="6">
        <v>10</v>
      </c>
      <c r="E28" s="6" t="s">
        <v>207</v>
      </c>
      <c r="F28" s="6" t="s">
        <v>207</v>
      </c>
      <c r="G28" s="6">
        <v>2030</v>
      </c>
      <c r="H28" s="6" t="s">
        <v>207</v>
      </c>
    </row>
    <row r="29" spans="1:8" x14ac:dyDescent="0.25">
      <c r="A29" s="56">
        <v>27</v>
      </c>
      <c r="B29" s="6">
        <v>2060</v>
      </c>
      <c r="C29" s="6" t="s">
        <v>207</v>
      </c>
      <c r="D29" s="6">
        <v>20</v>
      </c>
      <c r="E29" s="6" t="s">
        <v>207</v>
      </c>
      <c r="F29" s="6" t="s">
        <v>207</v>
      </c>
      <c r="G29" s="6">
        <v>2030</v>
      </c>
      <c r="H29" s="6" t="s">
        <v>207</v>
      </c>
    </row>
    <row r="30" spans="1:8" x14ac:dyDescent="0.25">
      <c r="A30" s="56">
        <v>28</v>
      </c>
      <c r="B30" s="6">
        <v>2060</v>
      </c>
      <c r="C30" s="6" t="s">
        <v>207</v>
      </c>
      <c r="D30" s="6" t="s">
        <v>207</v>
      </c>
      <c r="E30" s="6" t="s">
        <v>309</v>
      </c>
      <c r="F30" s="6" t="s">
        <v>207</v>
      </c>
      <c r="G30" s="6">
        <v>2030</v>
      </c>
      <c r="H30" s="6" t="s">
        <v>207</v>
      </c>
    </row>
    <row r="31" spans="1:8" x14ac:dyDescent="0.25">
      <c r="A31" s="56">
        <v>29</v>
      </c>
      <c r="B31" s="6">
        <v>2060</v>
      </c>
      <c r="C31" s="6" t="s">
        <v>207</v>
      </c>
      <c r="D31" s="6">
        <v>10</v>
      </c>
      <c r="E31" s="6" t="s">
        <v>309</v>
      </c>
      <c r="F31" s="6" t="s">
        <v>207</v>
      </c>
      <c r="G31" s="6">
        <v>2030</v>
      </c>
      <c r="H31" s="6" t="s">
        <v>207</v>
      </c>
    </row>
    <row r="32" spans="1:8" x14ac:dyDescent="0.25">
      <c r="A32" s="56">
        <v>30</v>
      </c>
      <c r="B32" s="6">
        <v>2060</v>
      </c>
      <c r="C32" s="6" t="s">
        <v>207</v>
      </c>
      <c r="D32" s="6">
        <v>20</v>
      </c>
      <c r="E32" s="6" t="s">
        <v>309</v>
      </c>
      <c r="F32" s="6" t="s">
        <v>207</v>
      </c>
      <c r="G32" s="6">
        <v>2030</v>
      </c>
      <c r="H32" s="6" t="s">
        <v>207</v>
      </c>
    </row>
    <row r="33" spans="1:8" x14ac:dyDescent="0.25">
      <c r="A33" s="56">
        <v>31</v>
      </c>
      <c r="B33" s="6">
        <v>2060</v>
      </c>
      <c r="C33" s="6" t="s">
        <v>207</v>
      </c>
      <c r="D33" s="6" t="s">
        <v>207</v>
      </c>
      <c r="E33" s="6" t="s">
        <v>207</v>
      </c>
      <c r="F33" s="6" t="s">
        <v>298</v>
      </c>
      <c r="G33" s="6">
        <v>2030</v>
      </c>
      <c r="H33" s="6" t="s">
        <v>207</v>
      </c>
    </row>
    <row r="34" spans="1:8" x14ac:dyDescent="0.25">
      <c r="A34" s="56">
        <v>32</v>
      </c>
      <c r="B34" s="6">
        <v>2060</v>
      </c>
      <c r="C34" s="6" t="s">
        <v>207</v>
      </c>
      <c r="D34" s="6" t="s">
        <v>207</v>
      </c>
      <c r="E34" s="6" t="s">
        <v>207</v>
      </c>
      <c r="F34" s="6" t="s">
        <v>301</v>
      </c>
      <c r="G34" s="6">
        <v>2030</v>
      </c>
      <c r="H34" s="6" t="s">
        <v>207</v>
      </c>
    </row>
    <row r="35" spans="1:8" x14ac:dyDescent="0.25">
      <c r="A35" s="56">
        <v>33</v>
      </c>
      <c r="B35" s="6">
        <v>2060</v>
      </c>
      <c r="C35" s="6" t="s">
        <v>207</v>
      </c>
      <c r="D35" s="6" t="s">
        <v>207</v>
      </c>
      <c r="E35" s="6" t="s">
        <v>207</v>
      </c>
      <c r="F35" s="6" t="s">
        <v>302</v>
      </c>
      <c r="G35" s="6">
        <v>2030</v>
      </c>
      <c r="H35" s="6" t="s">
        <v>207</v>
      </c>
    </row>
    <row r="36" spans="1:8" x14ac:dyDescent="0.25">
      <c r="A36" s="56">
        <v>34</v>
      </c>
      <c r="B36" s="6">
        <v>2060</v>
      </c>
      <c r="C36" s="6" t="s">
        <v>207</v>
      </c>
      <c r="D36" s="6" t="s">
        <v>207</v>
      </c>
      <c r="E36" s="6" t="s">
        <v>309</v>
      </c>
      <c r="F36" s="6" t="s">
        <v>298</v>
      </c>
      <c r="G36" s="6">
        <v>2030</v>
      </c>
      <c r="H36" s="6" t="s">
        <v>207</v>
      </c>
    </row>
    <row r="37" spans="1:8" x14ac:dyDescent="0.25">
      <c r="A37" s="56">
        <v>35</v>
      </c>
      <c r="B37" s="6">
        <v>2060</v>
      </c>
      <c r="C37" s="6" t="s">
        <v>207</v>
      </c>
      <c r="D37" s="6" t="s">
        <v>207</v>
      </c>
      <c r="E37" s="6" t="s">
        <v>309</v>
      </c>
      <c r="F37" s="6" t="s">
        <v>301</v>
      </c>
      <c r="G37" s="6">
        <v>2030</v>
      </c>
      <c r="H37" s="6" t="s">
        <v>207</v>
      </c>
    </row>
    <row r="38" spans="1:8" x14ac:dyDescent="0.25">
      <c r="A38" s="56">
        <v>36</v>
      </c>
      <c r="B38" s="6">
        <v>2060</v>
      </c>
      <c r="C38" s="6" t="s">
        <v>207</v>
      </c>
      <c r="D38" s="6" t="s">
        <v>207</v>
      </c>
      <c r="E38" s="6" t="s">
        <v>309</v>
      </c>
      <c r="F38" s="6" t="s">
        <v>302</v>
      </c>
      <c r="G38" s="6">
        <v>2030</v>
      </c>
      <c r="H38" s="6" t="s">
        <v>207</v>
      </c>
    </row>
    <row r="39" spans="1:8" x14ac:dyDescent="0.25">
      <c r="A39" s="56">
        <v>37</v>
      </c>
      <c r="B39" s="6">
        <v>2060</v>
      </c>
      <c r="C39" s="6" t="s">
        <v>207</v>
      </c>
      <c r="D39" s="6">
        <v>10</v>
      </c>
      <c r="E39" s="6" t="s">
        <v>309</v>
      </c>
      <c r="F39" s="6" t="s">
        <v>298</v>
      </c>
      <c r="G39" s="6">
        <v>2030</v>
      </c>
      <c r="H39" s="6" t="s">
        <v>207</v>
      </c>
    </row>
    <row r="40" spans="1:8" x14ac:dyDescent="0.25">
      <c r="A40" s="56">
        <v>38</v>
      </c>
      <c r="B40" s="6">
        <v>2060</v>
      </c>
      <c r="C40" s="6" t="s">
        <v>207</v>
      </c>
      <c r="D40" s="6">
        <v>10</v>
      </c>
      <c r="E40" s="6" t="s">
        <v>309</v>
      </c>
      <c r="F40" s="6" t="s">
        <v>301</v>
      </c>
      <c r="G40" s="6">
        <v>2030</v>
      </c>
      <c r="H40" s="6" t="s">
        <v>207</v>
      </c>
    </row>
    <row r="41" spans="1:8" x14ac:dyDescent="0.25">
      <c r="A41" s="56">
        <v>39</v>
      </c>
      <c r="B41" s="6">
        <v>2060</v>
      </c>
      <c r="C41" s="6" t="s">
        <v>207</v>
      </c>
      <c r="D41" s="6">
        <v>10</v>
      </c>
      <c r="E41" s="6" t="s">
        <v>309</v>
      </c>
      <c r="F41" s="6" t="s">
        <v>302</v>
      </c>
      <c r="G41" s="6">
        <v>2030</v>
      </c>
      <c r="H41" s="6" t="s">
        <v>207</v>
      </c>
    </row>
    <row r="42" spans="1:8" x14ac:dyDescent="0.25">
      <c r="A42" s="56">
        <v>40</v>
      </c>
      <c r="B42" s="6">
        <v>2060</v>
      </c>
      <c r="C42" s="6" t="s">
        <v>207</v>
      </c>
      <c r="D42" s="6">
        <v>20</v>
      </c>
      <c r="E42" s="6" t="s">
        <v>309</v>
      </c>
      <c r="F42" s="6" t="s">
        <v>298</v>
      </c>
      <c r="G42" s="6">
        <v>2030</v>
      </c>
      <c r="H42" s="6" t="s">
        <v>207</v>
      </c>
    </row>
    <row r="43" spans="1:8" x14ac:dyDescent="0.25">
      <c r="A43" s="56">
        <v>41</v>
      </c>
      <c r="B43" s="6">
        <v>2060</v>
      </c>
      <c r="C43" s="6" t="s">
        <v>207</v>
      </c>
      <c r="D43" s="6">
        <v>20</v>
      </c>
      <c r="E43" s="6" t="s">
        <v>309</v>
      </c>
      <c r="F43" s="6" t="s">
        <v>301</v>
      </c>
      <c r="G43" s="6">
        <v>2030</v>
      </c>
      <c r="H43" s="6" t="s">
        <v>207</v>
      </c>
    </row>
    <row r="44" spans="1:8" x14ac:dyDescent="0.25">
      <c r="A44" s="56">
        <v>42</v>
      </c>
      <c r="B44" s="6">
        <v>2060</v>
      </c>
      <c r="C44" s="6" t="s">
        <v>207</v>
      </c>
      <c r="D44" s="6">
        <v>20</v>
      </c>
      <c r="E44" s="6" t="s">
        <v>309</v>
      </c>
      <c r="F44" s="6" t="s">
        <v>302</v>
      </c>
      <c r="G44" s="6">
        <v>2030</v>
      </c>
      <c r="H44" s="6" t="s">
        <v>207</v>
      </c>
    </row>
    <row r="45" spans="1:8" x14ac:dyDescent="0.25">
      <c r="A45" s="56">
        <v>43</v>
      </c>
      <c r="B45" s="6">
        <v>2060</v>
      </c>
      <c r="C45" s="6" t="s">
        <v>207</v>
      </c>
      <c r="D45" s="6" t="s">
        <v>207</v>
      </c>
      <c r="E45" s="6" t="s">
        <v>207</v>
      </c>
      <c r="F45" s="6" t="s">
        <v>207</v>
      </c>
      <c r="G45" s="6">
        <v>2030</v>
      </c>
      <c r="H45" s="6">
        <v>70</v>
      </c>
    </row>
    <row r="46" spans="1:8" x14ac:dyDescent="0.25">
      <c r="A46" s="56">
        <v>44</v>
      </c>
      <c r="B46" s="6">
        <v>2060</v>
      </c>
      <c r="C46" s="6" t="s">
        <v>207</v>
      </c>
      <c r="D46" s="6">
        <v>10</v>
      </c>
      <c r="E46" s="6" t="s">
        <v>207</v>
      </c>
      <c r="F46" s="6" t="s">
        <v>207</v>
      </c>
      <c r="G46" s="6">
        <v>2030</v>
      </c>
      <c r="H46" s="6">
        <v>70</v>
      </c>
    </row>
    <row r="47" spans="1:8" x14ac:dyDescent="0.25">
      <c r="A47" s="56">
        <v>45</v>
      </c>
      <c r="B47" s="6">
        <v>2060</v>
      </c>
      <c r="C47" s="6" t="s">
        <v>207</v>
      </c>
      <c r="D47" s="6">
        <v>20</v>
      </c>
      <c r="E47" s="6" t="s">
        <v>207</v>
      </c>
      <c r="F47" s="6" t="s">
        <v>207</v>
      </c>
      <c r="G47" s="6">
        <v>2030</v>
      </c>
      <c r="H47" s="6">
        <v>70</v>
      </c>
    </row>
    <row r="48" spans="1:8" x14ac:dyDescent="0.25">
      <c r="A48" s="56">
        <v>46</v>
      </c>
      <c r="B48" s="6">
        <v>2060</v>
      </c>
      <c r="C48" s="6" t="s">
        <v>207</v>
      </c>
      <c r="D48" s="6" t="s">
        <v>207</v>
      </c>
      <c r="E48" s="6" t="s">
        <v>309</v>
      </c>
      <c r="F48" s="6" t="s">
        <v>207</v>
      </c>
      <c r="G48" s="6">
        <v>2030</v>
      </c>
      <c r="H48" s="6">
        <v>70</v>
      </c>
    </row>
    <row r="49" spans="1:8" x14ac:dyDescent="0.25">
      <c r="A49" s="56">
        <v>47</v>
      </c>
      <c r="B49" s="6">
        <v>2060</v>
      </c>
      <c r="C49" s="6" t="s">
        <v>207</v>
      </c>
      <c r="D49" s="6">
        <v>10</v>
      </c>
      <c r="E49" s="6" t="s">
        <v>309</v>
      </c>
      <c r="F49" s="6" t="s">
        <v>207</v>
      </c>
      <c r="G49" s="6">
        <v>2030</v>
      </c>
      <c r="H49" s="6">
        <v>70</v>
      </c>
    </row>
    <row r="50" spans="1:8" x14ac:dyDescent="0.25">
      <c r="A50" s="56">
        <v>48</v>
      </c>
      <c r="B50" s="6">
        <v>2060</v>
      </c>
      <c r="C50" s="6" t="s">
        <v>207</v>
      </c>
      <c r="D50" s="6">
        <v>20</v>
      </c>
      <c r="E50" s="6" t="s">
        <v>309</v>
      </c>
      <c r="F50" s="6" t="s">
        <v>207</v>
      </c>
      <c r="G50" s="6">
        <v>2030</v>
      </c>
      <c r="H50" s="6">
        <v>70</v>
      </c>
    </row>
    <row r="51" spans="1:8" x14ac:dyDescent="0.25">
      <c r="A51" s="56">
        <v>49</v>
      </c>
      <c r="B51" s="6">
        <v>2060</v>
      </c>
      <c r="C51" s="6" t="s">
        <v>207</v>
      </c>
      <c r="D51" s="6" t="s">
        <v>207</v>
      </c>
      <c r="E51" s="6" t="s">
        <v>207</v>
      </c>
      <c r="F51" s="6" t="s">
        <v>298</v>
      </c>
      <c r="G51" s="6">
        <v>2030</v>
      </c>
      <c r="H51" s="6">
        <v>70</v>
      </c>
    </row>
    <row r="52" spans="1:8" x14ac:dyDescent="0.25">
      <c r="A52" s="56">
        <v>50</v>
      </c>
      <c r="B52" s="6">
        <v>2060</v>
      </c>
      <c r="C52" s="6" t="s">
        <v>207</v>
      </c>
      <c r="D52" s="6" t="s">
        <v>207</v>
      </c>
      <c r="E52" s="6" t="s">
        <v>207</v>
      </c>
      <c r="F52" s="6" t="s">
        <v>301</v>
      </c>
      <c r="G52" s="6">
        <v>2030</v>
      </c>
      <c r="H52" s="6">
        <v>70</v>
      </c>
    </row>
    <row r="53" spans="1:8" x14ac:dyDescent="0.25">
      <c r="A53" s="56">
        <v>51</v>
      </c>
      <c r="B53" s="6">
        <v>2060</v>
      </c>
      <c r="C53" s="6" t="s">
        <v>207</v>
      </c>
      <c r="D53" s="6" t="s">
        <v>207</v>
      </c>
      <c r="E53" s="6" t="s">
        <v>207</v>
      </c>
      <c r="F53" s="6" t="s">
        <v>302</v>
      </c>
      <c r="G53" s="6">
        <v>2030</v>
      </c>
      <c r="H53" s="6">
        <v>70</v>
      </c>
    </row>
    <row r="54" spans="1:8" x14ac:dyDescent="0.25">
      <c r="A54" s="56">
        <v>52</v>
      </c>
      <c r="B54" s="6">
        <v>2060</v>
      </c>
      <c r="C54" s="6" t="s">
        <v>207</v>
      </c>
      <c r="D54" s="6" t="s">
        <v>207</v>
      </c>
      <c r="E54" s="6" t="s">
        <v>309</v>
      </c>
      <c r="F54" s="6" t="s">
        <v>298</v>
      </c>
      <c r="G54" s="6">
        <v>2030</v>
      </c>
      <c r="H54" s="6">
        <v>70</v>
      </c>
    </row>
    <row r="55" spans="1:8" x14ac:dyDescent="0.25">
      <c r="A55" s="56">
        <v>53</v>
      </c>
      <c r="B55" s="6">
        <v>2060</v>
      </c>
      <c r="C55" s="6" t="s">
        <v>207</v>
      </c>
      <c r="D55" s="6" t="s">
        <v>207</v>
      </c>
      <c r="E55" s="6" t="s">
        <v>309</v>
      </c>
      <c r="F55" s="6" t="s">
        <v>301</v>
      </c>
      <c r="G55" s="6">
        <v>2030</v>
      </c>
      <c r="H55" s="6">
        <v>70</v>
      </c>
    </row>
    <row r="56" spans="1:8" x14ac:dyDescent="0.25">
      <c r="A56" s="56">
        <v>54</v>
      </c>
      <c r="B56" s="6">
        <v>2060</v>
      </c>
      <c r="C56" s="6" t="s">
        <v>207</v>
      </c>
      <c r="D56" s="6" t="s">
        <v>207</v>
      </c>
      <c r="E56" s="6" t="s">
        <v>309</v>
      </c>
      <c r="F56" s="6" t="s">
        <v>302</v>
      </c>
      <c r="G56" s="6">
        <v>2030</v>
      </c>
      <c r="H56" s="6">
        <v>70</v>
      </c>
    </row>
    <row r="57" spans="1:8" x14ac:dyDescent="0.25">
      <c r="A57" s="56">
        <v>55</v>
      </c>
      <c r="B57" s="6">
        <v>2060</v>
      </c>
      <c r="C57" s="6" t="s">
        <v>207</v>
      </c>
      <c r="D57" s="6">
        <v>10</v>
      </c>
      <c r="E57" s="6" t="s">
        <v>309</v>
      </c>
      <c r="F57" s="6" t="s">
        <v>298</v>
      </c>
      <c r="G57" s="6">
        <v>2030</v>
      </c>
      <c r="H57" s="6">
        <v>70</v>
      </c>
    </row>
    <row r="58" spans="1:8" x14ac:dyDescent="0.25">
      <c r="A58" s="56">
        <v>56</v>
      </c>
      <c r="B58" s="6">
        <v>2060</v>
      </c>
      <c r="C58" s="6" t="s">
        <v>207</v>
      </c>
      <c r="D58" s="6">
        <v>10</v>
      </c>
      <c r="E58" s="6" t="s">
        <v>309</v>
      </c>
      <c r="F58" s="6" t="s">
        <v>301</v>
      </c>
      <c r="G58" s="6">
        <v>2030</v>
      </c>
      <c r="H58" s="6">
        <v>70</v>
      </c>
    </row>
    <row r="59" spans="1:8" x14ac:dyDescent="0.25">
      <c r="A59" s="56">
        <v>57</v>
      </c>
      <c r="B59" s="6">
        <v>2060</v>
      </c>
      <c r="C59" s="6" t="s">
        <v>207</v>
      </c>
      <c r="D59" s="6">
        <v>10</v>
      </c>
      <c r="E59" s="6" t="s">
        <v>309</v>
      </c>
      <c r="F59" s="6" t="s">
        <v>302</v>
      </c>
      <c r="G59" s="6">
        <v>2030</v>
      </c>
      <c r="H59" s="6">
        <v>70</v>
      </c>
    </row>
    <row r="60" spans="1:8" x14ac:dyDescent="0.25">
      <c r="A60" s="56">
        <v>58</v>
      </c>
      <c r="B60" s="6">
        <v>2060</v>
      </c>
      <c r="C60" s="6" t="s">
        <v>207</v>
      </c>
      <c r="D60" s="6">
        <v>20</v>
      </c>
      <c r="E60" s="6" t="s">
        <v>309</v>
      </c>
      <c r="F60" s="6" t="s">
        <v>298</v>
      </c>
      <c r="G60" s="6">
        <v>2030</v>
      </c>
      <c r="H60" s="6">
        <v>70</v>
      </c>
    </row>
    <row r="61" spans="1:8" x14ac:dyDescent="0.25">
      <c r="A61" s="56">
        <v>59</v>
      </c>
      <c r="B61" s="6">
        <v>2060</v>
      </c>
      <c r="C61" s="6" t="s">
        <v>207</v>
      </c>
      <c r="D61" s="6">
        <v>20</v>
      </c>
      <c r="E61" s="6" t="s">
        <v>309</v>
      </c>
      <c r="F61" s="6" t="s">
        <v>301</v>
      </c>
      <c r="G61" s="6">
        <v>2030</v>
      </c>
      <c r="H61" s="6">
        <v>70</v>
      </c>
    </row>
    <row r="62" spans="1:8" x14ac:dyDescent="0.25">
      <c r="A62" s="56">
        <v>60</v>
      </c>
      <c r="B62" s="6">
        <v>2060</v>
      </c>
      <c r="C62" s="6" t="s">
        <v>207</v>
      </c>
      <c r="D62" s="6">
        <v>20</v>
      </c>
      <c r="E62" s="6" t="s">
        <v>309</v>
      </c>
      <c r="F62" s="6" t="s">
        <v>302</v>
      </c>
      <c r="G62" s="6">
        <v>2030</v>
      </c>
      <c r="H62" s="6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8D0A3-D7DB-4892-8118-949436CE4288}">
  <sheetPr filterMode="1"/>
  <dimension ref="A1:I285"/>
  <sheetViews>
    <sheetView workbookViewId="0">
      <selection activeCell="A114" sqref="A114"/>
    </sheetView>
  </sheetViews>
  <sheetFormatPr defaultColWidth="9.28515625" defaultRowHeight="15" x14ac:dyDescent="0.25"/>
  <cols>
    <col min="1" max="1" width="11.28515625" style="30" bestFit="1" customWidth="1"/>
    <col min="2" max="2" width="7.85546875" style="30" bestFit="1" customWidth="1"/>
    <col min="3" max="3" width="28.85546875" style="30" bestFit="1" customWidth="1"/>
    <col min="4" max="9" width="10.85546875" style="30" bestFit="1" customWidth="1"/>
    <col min="10" max="16384" width="9.28515625" style="30"/>
  </cols>
  <sheetData>
    <row r="1" spans="1:9" x14ac:dyDescent="0.25">
      <c r="A1" s="29" t="s">
        <v>0</v>
      </c>
      <c r="B1" s="30" t="s">
        <v>51</v>
      </c>
      <c r="C1" s="30" t="s">
        <v>51</v>
      </c>
      <c r="D1" s="29" t="s">
        <v>43</v>
      </c>
    </row>
    <row r="2" spans="1:9" x14ac:dyDescent="0.25">
      <c r="A2" s="29" t="s">
        <v>52</v>
      </c>
      <c r="B2" s="29" t="s">
        <v>208</v>
      </c>
      <c r="C2" s="29" t="s">
        <v>1</v>
      </c>
      <c r="D2" s="31">
        <v>2025</v>
      </c>
      <c r="E2" s="31">
        <v>2030</v>
      </c>
      <c r="F2" s="31">
        <v>2035</v>
      </c>
      <c r="G2" s="31">
        <v>2040</v>
      </c>
      <c r="H2" s="31">
        <v>2045</v>
      </c>
      <c r="I2" s="31">
        <v>2050</v>
      </c>
    </row>
    <row r="3" spans="1:9" x14ac:dyDescent="0.25">
      <c r="A3" s="32" t="s">
        <v>78</v>
      </c>
      <c r="B3" s="32" t="s">
        <v>285</v>
      </c>
      <c r="C3" s="32" t="s">
        <v>216</v>
      </c>
      <c r="D3" s="35"/>
      <c r="E3" s="35"/>
      <c r="F3" s="35"/>
      <c r="G3" s="35"/>
      <c r="H3" s="35"/>
      <c r="I3" s="33">
        <v>262.00590281712903</v>
      </c>
    </row>
    <row r="4" spans="1:9" x14ac:dyDescent="0.25">
      <c r="A4" s="34" t="s">
        <v>78</v>
      </c>
      <c r="B4" s="34" t="s">
        <v>285</v>
      </c>
      <c r="C4" s="32" t="s">
        <v>217</v>
      </c>
      <c r="D4" s="35"/>
      <c r="E4" s="35"/>
      <c r="F4" s="35"/>
      <c r="G4" s="35"/>
      <c r="H4" s="35"/>
      <c r="I4" s="33">
        <v>262.00590281712903</v>
      </c>
    </row>
    <row r="5" spans="1:9" x14ac:dyDescent="0.25">
      <c r="A5" s="34" t="s">
        <v>78</v>
      </c>
      <c r="B5" s="34" t="s">
        <v>285</v>
      </c>
      <c r="C5" s="32" t="s">
        <v>218</v>
      </c>
      <c r="D5" s="35"/>
      <c r="E5" s="35"/>
      <c r="F5" s="35"/>
      <c r="G5" s="35"/>
      <c r="H5" s="35"/>
      <c r="I5" s="33">
        <v>262.00590281712903</v>
      </c>
    </row>
    <row r="6" spans="1:9" hidden="1" x14ac:dyDescent="0.25">
      <c r="A6" s="34" t="s">
        <v>78</v>
      </c>
      <c r="B6" s="34" t="s">
        <v>285</v>
      </c>
      <c r="C6" s="32" t="s">
        <v>219</v>
      </c>
      <c r="D6" s="35"/>
      <c r="E6" s="35"/>
      <c r="F6" s="35"/>
      <c r="G6" s="35"/>
      <c r="H6" s="35"/>
      <c r="I6" s="33">
        <v>262.00590281712999</v>
      </c>
    </row>
    <row r="7" spans="1:9" hidden="1" x14ac:dyDescent="0.25">
      <c r="A7" s="34" t="s">
        <v>78</v>
      </c>
      <c r="B7" s="34" t="s">
        <v>285</v>
      </c>
      <c r="C7" s="32" t="s">
        <v>220</v>
      </c>
      <c r="D7" s="35"/>
      <c r="E7" s="35"/>
      <c r="F7" s="35"/>
      <c r="G7" s="35"/>
      <c r="H7" s="35"/>
      <c r="I7" s="33">
        <v>262.00590281712903</v>
      </c>
    </row>
    <row r="8" spans="1:9" hidden="1" x14ac:dyDescent="0.25">
      <c r="A8" s="34" t="s">
        <v>78</v>
      </c>
      <c r="B8" s="34" t="s">
        <v>285</v>
      </c>
      <c r="C8" s="32" t="s">
        <v>221</v>
      </c>
      <c r="D8" s="35"/>
      <c r="E8" s="35"/>
      <c r="F8" s="35"/>
      <c r="G8" s="35"/>
      <c r="H8" s="35"/>
      <c r="I8" s="33">
        <v>262.00590281712903</v>
      </c>
    </row>
    <row r="9" spans="1:9" hidden="1" x14ac:dyDescent="0.25">
      <c r="A9" s="34" t="s">
        <v>78</v>
      </c>
      <c r="B9" s="34" t="s">
        <v>285</v>
      </c>
      <c r="C9" s="32" t="s">
        <v>242</v>
      </c>
      <c r="D9" s="35"/>
      <c r="E9" s="35"/>
      <c r="F9" s="35"/>
      <c r="G9" s="35"/>
      <c r="H9" s="33">
        <v>235.925016572532</v>
      </c>
      <c r="I9" s="33">
        <v>1184.0723164752501</v>
      </c>
    </row>
    <row r="10" spans="1:9" hidden="1" x14ac:dyDescent="0.25">
      <c r="A10" s="34" t="s">
        <v>78</v>
      </c>
      <c r="B10" s="34" t="s">
        <v>285</v>
      </c>
      <c r="C10" s="32" t="s">
        <v>243</v>
      </c>
      <c r="D10" s="35"/>
      <c r="E10" s="35"/>
      <c r="F10" s="35"/>
      <c r="G10" s="35"/>
      <c r="H10" s="33">
        <v>262.86766204272902</v>
      </c>
      <c r="I10" s="33">
        <v>1169.9458036451599</v>
      </c>
    </row>
    <row r="11" spans="1:9" hidden="1" x14ac:dyDescent="0.25">
      <c r="A11" s="34" t="s">
        <v>78</v>
      </c>
      <c r="B11" s="34" t="s">
        <v>285</v>
      </c>
      <c r="C11" s="32" t="s">
        <v>251</v>
      </c>
      <c r="D11" s="35"/>
      <c r="E11" s="35"/>
      <c r="F11" s="35"/>
      <c r="G11" s="35"/>
      <c r="H11" s="35"/>
      <c r="I11" s="33">
        <v>6.8827795709252202</v>
      </c>
    </row>
    <row r="12" spans="1:9" hidden="1" x14ac:dyDescent="0.25">
      <c r="A12" s="34" t="s">
        <v>78</v>
      </c>
      <c r="B12" s="34" t="s">
        <v>285</v>
      </c>
      <c r="C12" s="32" t="s">
        <v>252</v>
      </c>
      <c r="D12" s="35"/>
      <c r="E12" s="35"/>
      <c r="F12" s="35"/>
      <c r="G12" s="35"/>
      <c r="H12" s="35"/>
      <c r="I12" s="33">
        <v>262.00590281712999</v>
      </c>
    </row>
    <row r="13" spans="1:9" hidden="1" x14ac:dyDescent="0.25">
      <c r="A13" s="34" t="s">
        <v>78</v>
      </c>
      <c r="B13" s="34" t="s">
        <v>285</v>
      </c>
      <c r="C13" s="32" t="s">
        <v>253</v>
      </c>
      <c r="D13" s="35"/>
      <c r="E13" s="35"/>
      <c r="F13" s="35"/>
      <c r="G13" s="35"/>
      <c r="H13" s="35"/>
      <c r="I13" s="33">
        <v>262.00590281712999</v>
      </c>
    </row>
    <row r="14" spans="1:9" hidden="1" x14ac:dyDescent="0.25">
      <c r="A14" s="34" t="s">
        <v>78</v>
      </c>
      <c r="B14" s="34" t="s">
        <v>285</v>
      </c>
      <c r="C14" s="32" t="s">
        <v>254</v>
      </c>
      <c r="D14" s="35"/>
      <c r="E14" s="35"/>
      <c r="F14" s="35"/>
      <c r="G14" s="35"/>
      <c r="H14" s="33">
        <v>35.551738537133197</v>
      </c>
      <c r="I14" s="33">
        <v>297.55764135426301</v>
      </c>
    </row>
    <row r="15" spans="1:9" hidden="1" x14ac:dyDescent="0.25">
      <c r="A15" s="32" t="s">
        <v>80</v>
      </c>
      <c r="B15" s="32" t="s">
        <v>285</v>
      </c>
      <c r="C15" s="32" t="s">
        <v>223</v>
      </c>
      <c r="D15" s="35"/>
      <c r="E15" s="35"/>
      <c r="F15" s="35"/>
      <c r="G15" s="35"/>
      <c r="H15" s="35"/>
      <c r="I15" s="33">
        <v>13.5080000281436</v>
      </c>
    </row>
    <row r="16" spans="1:9" hidden="1" x14ac:dyDescent="0.25">
      <c r="A16" s="34" t="s">
        <v>80</v>
      </c>
      <c r="B16" s="34" t="s">
        <v>285</v>
      </c>
      <c r="C16" s="32" t="s">
        <v>224</v>
      </c>
      <c r="D16" s="35"/>
      <c r="E16" s="35"/>
      <c r="F16" s="35"/>
      <c r="G16" s="35"/>
      <c r="H16" s="35"/>
      <c r="I16" s="33">
        <v>30.693928228576802</v>
      </c>
    </row>
    <row r="17" spans="1:9" hidden="1" x14ac:dyDescent="0.25">
      <c r="A17" s="34" t="s">
        <v>80</v>
      </c>
      <c r="B17" s="34" t="s">
        <v>285</v>
      </c>
      <c r="C17" s="32" t="s">
        <v>225</v>
      </c>
      <c r="D17" s="35"/>
      <c r="E17" s="35"/>
      <c r="F17" s="35"/>
      <c r="G17" s="35"/>
      <c r="H17" s="35"/>
      <c r="I17" s="33">
        <v>16.966727468258998</v>
      </c>
    </row>
    <row r="18" spans="1:9" hidden="1" x14ac:dyDescent="0.25">
      <c r="A18" s="34" t="s">
        <v>80</v>
      </c>
      <c r="B18" s="34" t="s">
        <v>285</v>
      </c>
      <c r="C18" s="32" t="s">
        <v>226</v>
      </c>
      <c r="D18" s="35"/>
      <c r="E18" s="35"/>
      <c r="F18" s="35"/>
      <c r="G18" s="35"/>
      <c r="H18" s="33">
        <v>357.723289073123</v>
      </c>
      <c r="I18" s="33">
        <v>1219.9496876211699</v>
      </c>
    </row>
    <row r="19" spans="1:9" hidden="1" x14ac:dyDescent="0.25">
      <c r="A19" s="34" t="s">
        <v>80</v>
      </c>
      <c r="B19" s="34" t="s">
        <v>285</v>
      </c>
      <c r="C19" s="32" t="s">
        <v>227</v>
      </c>
      <c r="D19" s="35"/>
      <c r="E19" s="35"/>
      <c r="F19" s="35"/>
      <c r="G19" s="33">
        <v>71.866135058005199</v>
      </c>
      <c r="H19" s="33">
        <v>396.55467696981299</v>
      </c>
      <c r="I19" s="33">
        <v>1235.4174094489099</v>
      </c>
    </row>
    <row r="20" spans="1:9" hidden="1" x14ac:dyDescent="0.25">
      <c r="A20" s="34" t="s">
        <v>80</v>
      </c>
      <c r="B20" s="34" t="s">
        <v>285</v>
      </c>
      <c r="C20" s="32" t="s">
        <v>228</v>
      </c>
      <c r="D20" s="35"/>
      <c r="E20" s="35"/>
      <c r="F20" s="35"/>
      <c r="G20" s="33">
        <v>146.959425365746</v>
      </c>
      <c r="H20" s="33">
        <v>444.05105115336403</v>
      </c>
      <c r="I20" s="33">
        <v>1213.4724709659999</v>
      </c>
    </row>
    <row r="21" spans="1:9" hidden="1" x14ac:dyDescent="0.25">
      <c r="A21" s="34" t="s">
        <v>80</v>
      </c>
      <c r="B21" s="34" t="s">
        <v>285</v>
      </c>
      <c r="C21" s="32" t="s">
        <v>229</v>
      </c>
      <c r="D21" s="35"/>
      <c r="E21" s="35"/>
      <c r="F21" s="35"/>
      <c r="G21" s="33">
        <v>48.491119672532598</v>
      </c>
      <c r="H21" s="33">
        <v>540.00664237159901</v>
      </c>
      <c r="I21" s="33">
        <v>1398.60983896483</v>
      </c>
    </row>
    <row r="22" spans="1:9" hidden="1" x14ac:dyDescent="0.25">
      <c r="A22" s="34" t="s">
        <v>80</v>
      </c>
      <c r="B22" s="34" t="s">
        <v>285</v>
      </c>
      <c r="C22" s="32" t="s">
        <v>230</v>
      </c>
      <c r="D22" s="35"/>
      <c r="E22" s="35"/>
      <c r="F22" s="35"/>
      <c r="G22" s="33">
        <v>232.91660196264201</v>
      </c>
      <c r="H22" s="33">
        <v>553.332156209701</v>
      </c>
      <c r="I22" s="33">
        <v>1384.69142066717</v>
      </c>
    </row>
    <row r="23" spans="1:9" hidden="1" x14ac:dyDescent="0.25">
      <c r="A23" s="34" t="s">
        <v>80</v>
      </c>
      <c r="B23" s="34" t="s">
        <v>285</v>
      </c>
      <c r="C23" s="32" t="s">
        <v>231</v>
      </c>
      <c r="D23" s="35"/>
      <c r="E23" s="35"/>
      <c r="F23" s="35"/>
      <c r="G23" s="33">
        <v>266.75588040287698</v>
      </c>
      <c r="H23" s="33">
        <v>558.77895767836003</v>
      </c>
      <c r="I23" s="33">
        <v>1401.2609780693499</v>
      </c>
    </row>
    <row r="24" spans="1:9" hidden="1" x14ac:dyDescent="0.25">
      <c r="A24" s="34" t="s">
        <v>80</v>
      </c>
      <c r="B24" s="34" t="s">
        <v>285</v>
      </c>
      <c r="C24" s="32" t="s">
        <v>233</v>
      </c>
      <c r="D24" s="35"/>
      <c r="E24" s="35"/>
      <c r="F24" s="35"/>
      <c r="G24" s="35"/>
      <c r="H24" s="35"/>
      <c r="I24" s="33">
        <v>13.5080000287165</v>
      </c>
    </row>
    <row r="25" spans="1:9" hidden="1" x14ac:dyDescent="0.25">
      <c r="A25" s="34" t="s">
        <v>80</v>
      </c>
      <c r="B25" s="34" t="s">
        <v>285</v>
      </c>
      <c r="C25" s="32" t="s">
        <v>234</v>
      </c>
      <c r="D25" s="35"/>
      <c r="E25" s="35"/>
      <c r="F25" s="35"/>
      <c r="G25" s="35"/>
      <c r="H25" s="35"/>
      <c r="I25" s="33">
        <v>30.693928228576802</v>
      </c>
    </row>
    <row r="26" spans="1:9" hidden="1" x14ac:dyDescent="0.25">
      <c r="A26" s="34" t="s">
        <v>80</v>
      </c>
      <c r="B26" s="34" t="s">
        <v>285</v>
      </c>
      <c r="C26" s="32" t="s">
        <v>235</v>
      </c>
      <c r="D26" s="35"/>
      <c r="E26" s="35"/>
      <c r="F26" s="35"/>
      <c r="G26" s="35"/>
      <c r="H26" s="35"/>
      <c r="I26" s="33">
        <v>16.966727468258998</v>
      </c>
    </row>
    <row r="27" spans="1:9" hidden="1" x14ac:dyDescent="0.25">
      <c r="A27" s="34" t="s">
        <v>80</v>
      </c>
      <c r="B27" s="34" t="s">
        <v>285</v>
      </c>
      <c r="C27" s="32" t="s">
        <v>236</v>
      </c>
      <c r="D27" s="35"/>
      <c r="E27" s="35"/>
      <c r="F27" s="35"/>
      <c r="G27" s="35"/>
      <c r="H27" s="33">
        <v>357.72328907312198</v>
      </c>
      <c r="I27" s="33">
        <v>1219.94968760697</v>
      </c>
    </row>
    <row r="28" spans="1:9" hidden="1" x14ac:dyDescent="0.25">
      <c r="A28" s="34" t="s">
        <v>80</v>
      </c>
      <c r="B28" s="34" t="s">
        <v>285</v>
      </c>
      <c r="C28" s="32" t="s">
        <v>237</v>
      </c>
      <c r="D28" s="35"/>
      <c r="E28" s="35"/>
      <c r="F28" s="35"/>
      <c r="G28" s="33">
        <v>71.866135058892397</v>
      </c>
      <c r="H28" s="33">
        <v>396.55467697066399</v>
      </c>
      <c r="I28" s="33">
        <v>1235.41740944973</v>
      </c>
    </row>
    <row r="29" spans="1:9" hidden="1" x14ac:dyDescent="0.25">
      <c r="A29" s="34" t="s">
        <v>80</v>
      </c>
      <c r="B29" s="34" t="s">
        <v>285</v>
      </c>
      <c r="C29" s="32" t="s">
        <v>238</v>
      </c>
      <c r="D29" s="35"/>
      <c r="E29" s="35"/>
      <c r="F29" s="35"/>
      <c r="G29" s="33">
        <v>146.959425365746</v>
      </c>
      <c r="H29" s="33">
        <v>444.05105115336403</v>
      </c>
      <c r="I29" s="33">
        <v>1213.4724709531799</v>
      </c>
    </row>
    <row r="30" spans="1:9" hidden="1" x14ac:dyDescent="0.25">
      <c r="A30" s="34" t="s">
        <v>80</v>
      </c>
      <c r="B30" s="34" t="s">
        <v>285</v>
      </c>
      <c r="C30" s="32" t="s">
        <v>239</v>
      </c>
      <c r="D30" s="35"/>
      <c r="E30" s="35"/>
      <c r="F30" s="35"/>
      <c r="G30" s="33">
        <v>48.491119672532598</v>
      </c>
      <c r="H30" s="33">
        <v>540.00664236794898</v>
      </c>
      <c r="I30" s="33">
        <v>1398.60983895754</v>
      </c>
    </row>
    <row r="31" spans="1:9" hidden="1" x14ac:dyDescent="0.25">
      <c r="A31" s="34" t="s">
        <v>80</v>
      </c>
      <c r="B31" s="34" t="s">
        <v>285</v>
      </c>
      <c r="C31" s="32" t="s">
        <v>240</v>
      </c>
      <c r="D31" s="35"/>
      <c r="E31" s="35"/>
      <c r="F31" s="35"/>
      <c r="G31" s="33">
        <v>232.91660196264201</v>
      </c>
      <c r="H31" s="33">
        <v>553.332156209701</v>
      </c>
      <c r="I31" s="33">
        <v>1384.69142066717</v>
      </c>
    </row>
    <row r="32" spans="1:9" hidden="1" x14ac:dyDescent="0.25">
      <c r="A32" s="34" t="s">
        <v>80</v>
      </c>
      <c r="B32" s="34" t="s">
        <v>285</v>
      </c>
      <c r="C32" s="32" t="s">
        <v>241</v>
      </c>
      <c r="D32" s="35"/>
      <c r="E32" s="35"/>
      <c r="F32" s="35"/>
      <c r="G32" s="33">
        <v>266.75588040287698</v>
      </c>
      <c r="H32" s="33">
        <v>558.77895767836003</v>
      </c>
      <c r="I32" s="33">
        <v>1401.2609780698899</v>
      </c>
    </row>
    <row r="33" spans="1:9" hidden="1" x14ac:dyDescent="0.25">
      <c r="A33" s="34" t="s">
        <v>80</v>
      </c>
      <c r="B33" s="34" t="s">
        <v>285</v>
      </c>
      <c r="C33" s="32" t="s">
        <v>256</v>
      </c>
      <c r="D33" s="35"/>
      <c r="E33" s="35"/>
      <c r="F33" s="35"/>
      <c r="G33" s="35"/>
      <c r="H33" s="35"/>
      <c r="I33" s="33">
        <v>3.8908839662135</v>
      </c>
    </row>
    <row r="34" spans="1:9" hidden="1" x14ac:dyDescent="0.25">
      <c r="A34" s="34" t="s">
        <v>80</v>
      </c>
      <c r="B34" s="34" t="s">
        <v>285</v>
      </c>
      <c r="C34" s="32" t="s">
        <v>257</v>
      </c>
      <c r="D34" s="35"/>
      <c r="E34" s="35"/>
      <c r="F34" s="35"/>
      <c r="G34" s="35"/>
      <c r="H34" s="33">
        <v>299.01339390841503</v>
      </c>
      <c r="I34" s="33">
        <v>443.86150643904398</v>
      </c>
    </row>
    <row r="35" spans="1:9" hidden="1" x14ac:dyDescent="0.25">
      <c r="A35" s="34" t="s">
        <v>80</v>
      </c>
      <c r="B35" s="34" t="s">
        <v>285</v>
      </c>
      <c r="C35" s="32" t="s">
        <v>258</v>
      </c>
      <c r="D35" s="35"/>
      <c r="E35" s="35"/>
      <c r="F35" s="35"/>
      <c r="G35" s="35"/>
      <c r="H35" s="33">
        <v>299.01339390841503</v>
      </c>
      <c r="I35" s="33">
        <v>500.541202646682</v>
      </c>
    </row>
    <row r="36" spans="1:9" hidden="1" x14ac:dyDescent="0.25">
      <c r="A36" s="34" t="s">
        <v>80</v>
      </c>
      <c r="B36" s="34" t="s">
        <v>285</v>
      </c>
      <c r="C36" s="32" t="s">
        <v>259</v>
      </c>
      <c r="D36" s="35"/>
      <c r="E36" s="35"/>
      <c r="F36" s="35"/>
      <c r="G36" s="35"/>
      <c r="H36" s="33">
        <v>299.01339390841503</v>
      </c>
      <c r="I36" s="33">
        <v>598.15623500428001</v>
      </c>
    </row>
    <row r="37" spans="1:9" hidden="1" x14ac:dyDescent="0.25">
      <c r="A37" s="34" t="s">
        <v>80</v>
      </c>
      <c r="B37" s="34" t="s">
        <v>285</v>
      </c>
      <c r="C37" s="32" t="s">
        <v>260</v>
      </c>
      <c r="D37" s="35"/>
      <c r="E37" s="35"/>
      <c r="F37" s="35"/>
      <c r="G37" s="35"/>
      <c r="H37" s="33">
        <v>303.07094274511098</v>
      </c>
      <c r="I37" s="33">
        <v>711.97351399063803</v>
      </c>
    </row>
    <row r="38" spans="1:9" hidden="1" x14ac:dyDescent="0.25">
      <c r="A38" s="34" t="s">
        <v>80</v>
      </c>
      <c r="B38" s="34" t="s">
        <v>285</v>
      </c>
      <c r="C38" s="32" t="s">
        <v>261</v>
      </c>
      <c r="D38" s="35"/>
      <c r="E38" s="35"/>
      <c r="F38" s="35"/>
      <c r="G38" s="35"/>
      <c r="H38" s="33">
        <v>303.07094274511201</v>
      </c>
      <c r="I38" s="33">
        <v>711.97351399063803</v>
      </c>
    </row>
    <row r="39" spans="1:9" hidden="1" x14ac:dyDescent="0.25">
      <c r="A39" s="34" t="s">
        <v>80</v>
      </c>
      <c r="B39" s="34" t="s">
        <v>285</v>
      </c>
      <c r="C39" s="32" t="s">
        <v>262</v>
      </c>
      <c r="D39" s="35"/>
      <c r="E39" s="35"/>
      <c r="F39" s="35"/>
      <c r="G39" s="35"/>
      <c r="H39" s="33">
        <v>303.07094274511201</v>
      </c>
      <c r="I39" s="33">
        <v>711.97351399063803</v>
      </c>
    </row>
    <row r="40" spans="1:9" hidden="1" x14ac:dyDescent="0.25">
      <c r="A40" s="34" t="s">
        <v>80</v>
      </c>
      <c r="B40" s="34" t="s">
        <v>285</v>
      </c>
      <c r="C40" s="32" t="s">
        <v>264</v>
      </c>
      <c r="D40" s="35"/>
      <c r="E40" s="35"/>
      <c r="F40" s="35"/>
      <c r="G40" s="35"/>
      <c r="H40" s="35"/>
      <c r="I40" s="33">
        <v>3.8908839662135102</v>
      </c>
    </row>
    <row r="41" spans="1:9" hidden="1" x14ac:dyDescent="0.25">
      <c r="A41" s="34" t="s">
        <v>80</v>
      </c>
      <c r="B41" s="34" t="s">
        <v>285</v>
      </c>
      <c r="C41" s="32" t="s">
        <v>265</v>
      </c>
      <c r="D41" s="35"/>
      <c r="E41" s="35"/>
      <c r="F41" s="35"/>
      <c r="G41" s="35"/>
      <c r="H41" s="33">
        <v>299.01339390841503</v>
      </c>
      <c r="I41" s="33">
        <v>443.86150643904398</v>
      </c>
    </row>
    <row r="42" spans="1:9" hidden="1" x14ac:dyDescent="0.25">
      <c r="A42" s="34" t="s">
        <v>80</v>
      </c>
      <c r="B42" s="34" t="s">
        <v>285</v>
      </c>
      <c r="C42" s="32" t="s">
        <v>266</v>
      </c>
      <c r="D42" s="35"/>
      <c r="E42" s="35"/>
      <c r="F42" s="35"/>
      <c r="G42" s="35"/>
      <c r="H42" s="33">
        <v>299.01339390841503</v>
      </c>
      <c r="I42" s="33">
        <v>500.541202646682</v>
      </c>
    </row>
    <row r="43" spans="1:9" hidden="1" x14ac:dyDescent="0.25">
      <c r="A43" s="34" t="s">
        <v>80</v>
      </c>
      <c r="B43" s="34" t="s">
        <v>285</v>
      </c>
      <c r="C43" s="32" t="s">
        <v>267</v>
      </c>
      <c r="D43" s="35"/>
      <c r="E43" s="35"/>
      <c r="F43" s="35"/>
      <c r="G43" s="35"/>
      <c r="H43" s="33">
        <v>299.01339390841503</v>
      </c>
      <c r="I43" s="33">
        <v>598.15623500428001</v>
      </c>
    </row>
    <row r="44" spans="1:9" hidden="1" x14ac:dyDescent="0.25">
      <c r="A44" s="34" t="s">
        <v>80</v>
      </c>
      <c r="B44" s="34" t="s">
        <v>285</v>
      </c>
      <c r="C44" s="32" t="s">
        <v>268</v>
      </c>
      <c r="D44" s="35"/>
      <c r="E44" s="35"/>
      <c r="F44" s="35"/>
      <c r="G44" s="35"/>
      <c r="H44" s="33">
        <v>303.07094274511201</v>
      </c>
      <c r="I44" s="33">
        <v>711.97351399063803</v>
      </c>
    </row>
    <row r="45" spans="1:9" hidden="1" x14ac:dyDescent="0.25">
      <c r="A45" s="34" t="s">
        <v>80</v>
      </c>
      <c r="B45" s="34" t="s">
        <v>285</v>
      </c>
      <c r="C45" s="32" t="s">
        <v>269</v>
      </c>
      <c r="D45" s="35"/>
      <c r="E45" s="35"/>
      <c r="F45" s="35"/>
      <c r="G45" s="35"/>
      <c r="H45" s="33">
        <v>303.07094274511201</v>
      </c>
      <c r="I45" s="33">
        <v>711.97351399063905</v>
      </c>
    </row>
    <row r="46" spans="1:9" hidden="1" x14ac:dyDescent="0.25">
      <c r="A46" s="34" t="s">
        <v>80</v>
      </c>
      <c r="B46" s="34" t="s">
        <v>285</v>
      </c>
      <c r="C46" s="32" t="s">
        <v>270</v>
      </c>
      <c r="D46" s="35"/>
      <c r="E46" s="35"/>
      <c r="F46" s="35"/>
      <c r="G46" s="35"/>
      <c r="H46" s="33">
        <v>303.07094274511201</v>
      </c>
      <c r="I46" s="33">
        <v>711.97351399063905</v>
      </c>
    </row>
    <row r="47" spans="1:9" x14ac:dyDescent="0.25">
      <c r="A47" s="32" t="s">
        <v>81</v>
      </c>
      <c r="B47" s="32" t="s">
        <v>285</v>
      </c>
      <c r="C47" s="32" t="s">
        <v>211</v>
      </c>
      <c r="D47" s="33">
        <v>5.7390550237142603E-2</v>
      </c>
      <c r="E47" s="33">
        <v>5.7390550237142603E-2</v>
      </c>
      <c r="F47" s="33">
        <v>5.7390550237142603E-2</v>
      </c>
      <c r="G47" s="33">
        <v>5.7390550237142603E-2</v>
      </c>
      <c r="H47" s="35"/>
      <c r="I47" s="35"/>
    </row>
    <row r="48" spans="1:9" x14ac:dyDescent="0.25">
      <c r="A48" s="34" t="s">
        <v>81</v>
      </c>
      <c r="B48" s="34" t="s">
        <v>285</v>
      </c>
      <c r="C48" s="32" t="s">
        <v>212</v>
      </c>
      <c r="D48" s="33">
        <v>4.6512879456724401E-2</v>
      </c>
      <c r="E48" s="33">
        <v>4.6512879456724401E-2</v>
      </c>
      <c r="F48" s="33">
        <v>4.6512879456724401E-2</v>
      </c>
      <c r="G48" s="33">
        <v>4.6512879456724401E-2</v>
      </c>
      <c r="H48" s="35"/>
      <c r="I48" s="35"/>
    </row>
    <row r="49" spans="1:9" x14ac:dyDescent="0.25">
      <c r="A49" s="34" t="s">
        <v>81</v>
      </c>
      <c r="B49" s="34" t="s">
        <v>285</v>
      </c>
      <c r="C49" s="32" t="s">
        <v>213</v>
      </c>
      <c r="D49" s="33">
        <v>4.6512879456724401E-2</v>
      </c>
      <c r="E49" s="33">
        <v>4.6512879456724401E-2</v>
      </c>
      <c r="F49" s="33">
        <v>4.6512879456724401E-2</v>
      </c>
      <c r="G49" s="33">
        <v>4.6512879456724401E-2</v>
      </c>
      <c r="H49" s="35"/>
      <c r="I49" s="35"/>
    </row>
    <row r="50" spans="1:9" x14ac:dyDescent="0.25">
      <c r="A50" s="34" t="s">
        <v>81</v>
      </c>
      <c r="B50" s="34" t="s">
        <v>285</v>
      </c>
      <c r="C50" s="32" t="s">
        <v>214</v>
      </c>
      <c r="D50" s="33">
        <v>4.6512879456724401E-2</v>
      </c>
      <c r="E50" s="33">
        <v>4.6512879456724401E-2</v>
      </c>
      <c r="F50" s="33">
        <v>4.6512879456724401E-2</v>
      </c>
      <c r="G50" s="33">
        <v>4.6512879456724401E-2</v>
      </c>
      <c r="H50" s="35"/>
      <c r="I50" s="35"/>
    </row>
    <row r="51" spans="1:9" x14ac:dyDescent="0.25">
      <c r="A51" s="34" t="s">
        <v>81</v>
      </c>
      <c r="B51" s="34" t="s">
        <v>285</v>
      </c>
      <c r="C51" s="32" t="s">
        <v>215</v>
      </c>
      <c r="D51" s="33">
        <v>4.6512879456724401E-2</v>
      </c>
      <c r="E51" s="33">
        <v>4.6512879456724401E-2</v>
      </c>
      <c r="F51" s="33">
        <v>4.6512879456724401E-2</v>
      </c>
      <c r="G51" s="33">
        <v>4.6512879456724401E-2</v>
      </c>
      <c r="H51" s="35"/>
      <c r="I51" s="35"/>
    </row>
    <row r="52" spans="1:9" x14ac:dyDescent="0.25">
      <c r="A52" s="34" t="s">
        <v>81</v>
      </c>
      <c r="B52" s="34" t="s">
        <v>285</v>
      </c>
      <c r="C52" s="32" t="s">
        <v>216</v>
      </c>
      <c r="D52" s="33">
        <v>4.6512879456724401E-2</v>
      </c>
      <c r="E52" s="33">
        <v>4.6512879456724401E-2</v>
      </c>
      <c r="F52" s="33">
        <v>4.6512879456724401E-2</v>
      </c>
      <c r="G52" s="33">
        <v>4.6512879456724401E-2</v>
      </c>
      <c r="H52" s="35"/>
      <c r="I52" s="35"/>
    </row>
    <row r="53" spans="1:9" x14ac:dyDescent="0.25">
      <c r="A53" s="34" t="s">
        <v>81</v>
      </c>
      <c r="B53" s="34" t="s">
        <v>285</v>
      </c>
      <c r="C53" s="32" t="s">
        <v>217</v>
      </c>
      <c r="D53" s="33">
        <v>4.6512879456724401E-2</v>
      </c>
      <c r="E53" s="33">
        <v>4.6512879456724401E-2</v>
      </c>
      <c r="F53" s="33">
        <v>4.6512879456724401E-2</v>
      </c>
      <c r="G53" s="33">
        <v>4.6512879456724401E-2</v>
      </c>
      <c r="H53" s="35"/>
      <c r="I53" s="35"/>
    </row>
    <row r="54" spans="1:9" x14ac:dyDescent="0.25">
      <c r="A54" s="34" t="s">
        <v>81</v>
      </c>
      <c r="B54" s="34" t="s">
        <v>285</v>
      </c>
      <c r="C54" s="32" t="s">
        <v>218</v>
      </c>
      <c r="D54" s="33">
        <v>4.6512879456724401E-2</v>
      </c>
      <c r="E54" s="33">
        <v>4.6512879456724401E-2</v>
      </c>
      <c r="F54" s="33">
        <v>4.6512879456724401E-2</v>
      </c>
      <c r="G54" s="33">
        <v>4.6512879456724401E-2</v>
      </c>
      <c r="H54" s="35"/>
      <c r="I54" s="35"/>
    </row>
    <row r="55" spans="1:9" hidden="1" x14ac:dyDescent="0.25">
      <c r="A55" s="34" t="s">
        <v>81</v>
      </c>
      <c r="B55" s="34" t="s">
        <v>285</v>
      </c>
      <c r="C55" s="32" t="s">
        <v>219</v>
      </c>
      <c r="D55" s="33">
        <v>4.6512879456724401E-2</v>
      </c>
      <c r="E55" s="33">
        <v>4.6512879456724401E-2</v>
      </c>
      <c r="F55" s="33">
        <v>4.6512879456724401E-2</v>
      </c>
      <c r="G55" s="33">
        <v>4.6512879456724401E-2</v>
      </c>
      <c r="H55" s="35"/>
      <c r="I55" s="35"/>
    </row>
    <row r="56" spans="1:9" hidden="1" x14ac:dyDescent="0.25">
      <c r="A56" s="34" t="s">
        <v>81</v>
      </c>
      <c r="B56" s="34" t="s">
        <v>285</v>
      </c>
      <c r="C56" s="32" t="s">
        <v>220</v>
      </c>
      <c r="D56" s="33">
        <v>4.6512879456724401E-2</v>
      </c>
      <c r="E56" s="33">
        <v>4.6512879456724401E-2</v>
      </c>
      <c r="F56" s="33">
        <v>4.6512879456724401E-2</v>
      </c>
      <c r="G56" s="33">
        <v>4.6512879456724401E-2</v>
      </c>
      <c r="H56" s="35"/>
      <c r="I56" s="35"/>
    </row>
    <row r="57" spans="1:9" hidden="1" x14ac:dyDescent="0.25">
      <c r="A57" s="34" t="s">
        <v>81</v>
      </c>
      <c r="B57" s="34" t="s">
        <v>285</v>
      </c>
      <c r="C57" s="32" t="s">
        <v>221</v>
      </c>
      <c r="D57" s="33">
        <v>4.6512879456724401E-2</v>
      </c>
      <c r="E57" s="33">
        <v>4.6512879456724401E-2</v>
      </c>
      <c r="F57" s="33">
        <v>4.6512879456724401E-2</v>
      </c>
      <c r="G57" s="33">
        <v>4.6512879456724401E-2</v>
      </c>
      <c r="H57" s="35"/>
      <c r="I57" s="35"/>
    </row>
    <row r="58" spans="1:9" hidden="1" x14ac:dyDescent="0.25">
      <c r="A58" s="34" t="s">
        <v>81</v>
      </c>
      <c r="B58" s="34" t="s">
        <v>285</v>
      </c>
      <c r="C58" s="32" t="s">
        <v>222</v>
      </c>
      <c r="D58" s="33">
        <v>4.6512879456724401E-2</v>
      </c>
      <c r="E58" s="33">
        <v>4.6512879456724401E-2</v>
      </c>
      <c r="F58" s="33">
        <v>4.6512879456724401E-2</v>
      </c>
      <c r="G58" s="33">
        <v>4.6512879456724401E-2</v>
      </c>
      <c r="H58" s="35"/>
      <c r="I58" s="35"/>
    </row>
    <row r="59" spans="1:9" hidden="1" x14ac:dyDescent="0.25">
      <c r="A59" s="34" t="s">
        <v>81</v>
      </c>
      <c r="B59" s="34" t="s">
        <v>285</v>
      </c>
      <c r="C59" s="32" t="s">
        <v>223</v>
      </c>
      <c r="D59" s="33">
        <v>4.6512879456724401E-2</v>
      </c>
      <c r="E59" s="33">
        <v>4.6512879456724401E-2</v>
      </c>
      <c r="F59" s="33">
        <v>4.6512879456724401E-2</v>
      </c>
      <c r="G59" s="33">
        <v>4.6512879456724401E-2</v>
      </c>
      <c r="H59" s="35"/>
      <c r="I59" s="35"/>
    </row>
    <row r="60" spans="1:9" hidden="1" x14ac:dyDescent="0.25">
      <c r="A60" s="34" t="s">
        <v>81</v>
      </c>
      <c r="B60" s="34" t="s">
        <v>285</v>
      </c>
      <c r="C60" s="32" t="s">
        <v>224</v>
      </c>
      <c r="D60" s="33">
        <v>4.6512879456724401E-2</v>
      </c>
      <c r="E60" s="33">
        <v>4.6512879456724401E-2</v>
      </c>
      <c r="F60" s="33">
        <v>4.6512879456724401E-2</v>
      </c>
      <c r="G60" s="33">
        <v>4.6512879456724401E-2</v>
      </c>
      <c r="H60" s="35"/>
      <c r="I60" s="35"/>
    </row>
    <row r="61" spans="1:9" hidden="1" x14ac:dyDescent="0.25">
      <c r="A61" s="34" t="s">
        <v>81</v>
      </c>
      <c r="B61" s="34" t="s">
        <v>285</v>
      </c>
      <c r="C61" s="32" t="s">
        <v>225</v>
      </c>
      <c r="D61" s="33">
        <v>4.6512879456724401E-2</v>
      </c>
      <c r="E61" s="33">
        <v>4.6512879456724401E-2</v>
      </c>
      <c r="F61" s="33">
        <v>4.6512879456724401E-2</v>
      </c>
      <c r="G61" s="33">
        <v>4.6512879456724401E-2</v>
      </c>
      <c r="H61" s="35"/>
      <c r="I61" s="35"/>
    </row>
    <row r="62" spans="1:9" hidden="1" x14ac:dyDescent="0.25">
      <c r="A62" s="34" t="s">
        <v>81</v>
      </c>
      <c r="B62" s="34" t="s">
        <v>285</v>
      </c>
      <c r="C62" s="32" t="s">
        <v>226</v>
      </c>
      <c r="D62" s="33">
        <v>4.6512879456724401E-2</v>
      </c>
      <c r="E62" s="33">
        <v>4.6512879456724401E-2</v>
      </c>
      <c r="F62" s="33">
        <v>4.6512879456724401E-2</v>
      </c>
      <c r="G62" s="33">
        <v>4.6512879456724401E-2</v>
      </c>
      <c r="H62" s="35"/>
      <c r="I62" s="35"/>
    </row>
    <row r="63" spans="1:9" hidden="1" x14ac:dyDescent="0.25">
      <c r="A63" s="34" t="s">
        <v>81</v>
      </c>
      <c r="B63" s="34" t="s">
        <v>285</v>
      </c>
      <c r="C63" s="32" t="s">
        <v>227</v>
      </c>
      <c r="D63" s="33">
        <v>4.6512879456724401E-2</v>
      </c>
      <c r="E63" s="33">
        <v>4.6512879456724401E-2</v>
      </c>
      <c r="F63" s="33">
        <v>4.6512879456724401E-2</v>
      </c>
      <c r="G63" s="33">
        <v>4.6512879456724401E-2</v>
      </c>
      <c r="H63" s="35"/>
      <c r="I63" s="35"/>
    </row>
    <row r="64" spans="1:9" hidden="1" x14ac:dyDescent="0.25">
      <c r="A64" s="34" t="s">
        <v>81</v>
      </c>
      <c r="B64" s="34" t="s">
        <v>285</v>
      </c>
      <c r="C64" s="32" t="s">
        <v>228</v>
      </c>
      <c r="D64" s="33">
        <v>4.6512879456724401E-2</v>
      </c>
      <c r="E64" s="33">
        <v>4.6512879456724401E-2</v>
      </c>
      <c r="F64" s="33">
        <v>4.6512879456724401E-2</v>
      </c>
      <c r="G64" s="33">
        <v>4.6512879456724401E-2</v>
      </c>
      <c r="H64" s="35"/>
      <c r="I64" s="35"/>
    </row>
    <row r="65" spans="1:9" hidden="1" x14ac:dyDescent="0.25">
      <c r="A65" s="34" t="s">
        <v>81</v>
      </c>
      <c r="B65" s="34" t="s">
        <v>285</v>
      </c>
      <c r="C65" s="32" t="s">
        <v>229</v>
      </c>
      <c r="D65" s="33">
        <v>4.6512879456724401E-2</v>
      </c>
      <c r="E65" s="33">
        <v>4.6512879456724401E-2</v>
      </c>
      <c r="F65" s="33">
        <v>4.6512879456724401E-2</v>
      </c>
      <c r="G65" s="33">
        <v>4.6512879456724401E-2</v>
      </c>
      <c r="H65" s="35"/>
      <c r="I65" s="35"/>
    </row>
    <row r="66" spans="1:9" hidden="1" x14ac:dyDescent="0.25">
      <c r="A66" s="34" t="s">
        <v>81</v>
      </c>
      <c r="B66" s="34" t="s">
        <v>285</v>
      </c>
      <c r="C66" s="32" t="s">
        <v>230</v>
      </c>
      <c r="D66" s="33">
        <v>4.6512879456724401E-2</v>
      </c>
      <c r="E66" s="33">
        <v>4.6512879456724401E-2</v>
      </c>
      <c r="F66" s="33">
        <v>4.6512879456724401E-2</v>
      </c>
      <c r="G66" s="33">
        <v>4.6512879456724401E-2</v>
      </c>
      <c r="H66" s="35"/>
      <c r="I66" s="35"/>
    </row>
    <row r="67" spans="1:9" hidden="1" x14ac:dyDescent="0.25">
      <c r="A67" s="34" t="s">
        <v>81</v>
      </c>
      <c r="B67" s="34" t="s">
        <v>285</v>
      </c>
      <c r="C67" s="32" t="s">
        <v>231</v>
      </c>
      <c r="D67" s="33">
        <v>4.6512879456724401E-2</v>
      </c>
      <c r="E67" s="33">
        <v>4.6512879456724401E-2</v>
      </c>
      <c r="F67" s="33">
        <v>4.6512879456724401E-2</v>
      </c>
      <c r="G67" s="33">
        <v>4.6512879456724401E-2</v>
      </c>
      <c r="H67" s="35"/>
      <c r="I67" s="35"/>
    </row>
    <row r="68" spans="1:9" hidden="1" x14ac:dyDescent="0.25">
      <c r="A68" s="34" t="s">
        <v>81</v>
      </c>
      <c r="B68" s="34" t="s">
        <v>285</v>
      </c>
      <c r="C68" s="32" t="s">
        <v>232</v>
      </c>
      <c r="D68" s="33">
        <v>4.6512879456724401E-2</v>
      </c>
      <c r="E68" s="33">
        <v>4.6512879456724401E-2</v>
      </c>
      <c r="F68" s="33">
        <v>4.6512879456724401E-2</v>
      </c>
      <c r="G68" s="33">
        <v>4.6512879456724401E-2</v>
      </c>
      <c r="H68" s="35"/>
      <c r="I68" s="35"/>
    </row>
    <row r="69" spans="1:9" hidden="1" x14ac:dyDescent="0.25">
      <c r="A69" s="34" t="s">
        <v>81</v>
      </c>
      <c r="B69" s="34" t="s">
        <v>285</v>
      </c>
      <c r="C69" s="32" t="s">
        <v>233</v>
      </c>
      <c r="D69" s="33">
        <v>4.6512879456724401E-2</v>
      </c>
      <c r="E69" s="33">
        <v>4.6512879456724401E-2</v>
      </c>
      <c r="F69" s="33">
        <v>4.6512879456724401E-2</v>
      </c>
      <c r="G69" s="33">
        <v>4.6512879456724401E-2</v>
      </c>
      <c r="H69" s="35"/>
      <c r="I69" s="35"/>
    </row>
    <row r="70" spans="1:9" hidden="1" x14ac:dyDescent="0.25">
      <c r="A70" s="34" t="s">
        <v>81</v>
      </c>
      <c r="B70" s="34" t="s">
        <v>285</v>
      </c>
      <c r="C70" s="32" t="s">
        <v>234</v>
      </c>
      <c r="D70" s="33">
        <v>4.6512879456724401E-2</v>
      </c>
      <c r="E70" s="33">
        <v>4.6512879456724401E-2</v>
      </c>
      <c r="F70" s="33">
        <v>4.6512879456724401E-2</v>
      </c>
      <c r="G70" s="33">
        <v>4.6512879456724401E-2</v>
      </c>
      <c r="H70" s="35"/>
      <c r="I70" s="35"/>
    </row>
    <row r="71" spans="1:9" hidden="1" x14ac:dyDescent="0.25">
      <c r="A71" s="34" t="s">
        <v>81</v>
      </c>
      <c r="B71" s="34" t="s">
        <v>285</v>
      </c>
      <c r="C71" s="32" t="s">
        <v>235</v>
      </c>
      <c r="D71" s="33">
        <v>4.6512879456724401E-2</v>
      </c>
      <c r="E71" s="33">
        <v>4.6512879456724401E-2</v>
      </c>
      <c r="F71" s="33">
        <v>4.6512879456724401E-2</v>
      </c>
      <c r="G71" s="33">
        <v>4.6512879456724401E-2</v>
      </c>
      <c r="H71" s="35"/>
      <c r="I71" s="35"/>
    </row>
    <row r="72" spans="1:9" hidden="1" x14ac:dyDescent="0.25">
      <c r="A72" s="34" t="s">
        <v>81</v>
      </c>
      <c r="B72" s="34" t="s">
        <v>285</v>
      </c>
      <c r="C72" s="32" t="s">
        <v>236</v>
      </c>
      <c r="D72" s="33">
        <v>4.6512879456724401E-2</v>
      </c>
      <c r="E72" s="33">
        <v>4.6512879456724401E-2</v>
      </c>
      <c r="F72" s="33">
        <v>4.6512879456724401E-2</v>
      </c>
      <c r="G72" s="33">
        <v>4.6512879456724401E-2</v>
      </c>
      <c r="H72" s="35"/>
      <c r="I72" s="35"/>
    </row>
    <row r="73" spans="1:9" hidden="1" x14ac:dyDescent="0.25">
      <c r="A73" s="34" t="s">
        <v>81</v>
      </c>
      <c r="B73" s="34" t="s">
        <v>285</v>
      </c>
      <c r="C73" s="32" t="s">
        <v>237</v>
      </c>
      <c r="D73" s="33">
        <v>4.6512879456724401E-2</v>
      </c>
      <c r="E73" s="33">
        <v>4.6512879456724401E-2</v>
      </c>
      <c r="F73" s="33">
        <v>4.6512879456724401E-2</v>
      </c>
      <c r="G73" s="33">
        <v>4.6512879456724401E-2</v>
      </c>
      <c r="H73" s="35"/>
      <c r="I73" s="35"/>
    </row>
    <row r="74" spans="1:9" hidden="1" x14ac:dyDescent="0.25">
      <c r="A74" s="34" t="s">
        <v>81</v>
      </c>
      <c r="B74" s="34" t="s">
        <v>285</v>
      </c>
      <c r="C74" s="32" t="s">
        <v>238</v>
      </c>
      <c r="D74" s="33">
        <v>4.6512879456724401E-2</v>
      </c>
      <c r="E74" s="33">
        <v>4.6512879456724401E-2</v>
      </c>
      <c r="F74" s="33">
        <v>4.6512879456724401E-2</v>
      </c>
      <c r="G74" s="33">
        <v>4.6512879456724401E-2</v>
      </c>
      <c r="H74" s="35"/>
      <c r="I74" s="35"/>
    </row>
    <row r="75" spans="1:9" hidden="1" x14ac:dyDescent="0.25">
      <c r="A75" s="34" t="s">
        <v>81</v>
      </c>
      <c r="B75" s="34" t="s">
        <v>285</v>
      </c>
      <c r="C75" s="32" t="s">
        <v>239</v>
      </c>
      <c r="D75" s="33">
        <v>4.6512879456724401E-2</v>
      </c>
      <c r="E75" s="33">
        <v>4.6512879456724401E-2</v>
      </c>
      <c r="F75" s="33">
        <v>4.6512879456724401E-2</v>
      </c>
      <c r="G75" s="33">
        <v>4.6512879456724401E-2</v>
      </c>
      <c r="H75" s="35"/>
      <c r="I75" s="35"/>
    </row>
    <row r="76" spans="1:9" hidden="1" x14ac:dyDescent="0.25">
      <c r="A76" s="34" t="s">
        <v>81</v>
      </c>
      <c r="B76" s="34" t="s">
        <v>285</v>
      </c>
      <c r="C76" s="32" t="s">
        <v>240</v>
      </c>
      <c r="D76" s="33">
        <v>4.6512879456724401E-2</v>
      </c>
      <c r="E76" s="33">
        <v>4.6512879456724401E-2</v>
      </c>
      <c r="F76" s="33">
        <v>4.6512879456724401E-2</v>
      </c>
      <c r="G76" s="33">
        <v>4.6512879456724401E-2</v>
      </c>
      <c r="H76" s="35"/>
      <c r="I76" s="35"/>
    </row>
    <row r="77" spans="1:9" hidden="1" x14ac:dyDescent="0.25">
      <c r="A77" s="34" t="s">
        <v>81</v>
      </c>
      <c r="B77" s="34" t="s">
        <v>285</v>
      </c>
      <c r="C77" s="32" t="s">
        <v>241</v>
      </c>
      <c r="D77" s="33">
        <v>4.6512879456724401E-2</v>
      </c>
      <c r="E77" s="33">
        <v>4.6512879456724401E-2</v>
      </c>
      <c r="F77" s="33">
        <v>4.6512879456724401E-2</v>
      </c>
      <c r="G77" s="33">
        <v>4.6512879456724401E-2</v>
      </c>
      <c r="H77" s="35"/>
      <c r="I77" s="35"/>
    </row>
    <row r="78" spans="1:9" hidden="1" x14ac:dyDescent="0.25">
      <c r="A78" s="34" t="s">
        <v>81</v>
      </c>
      <c r="B78" s="34" t="s">
        <v>285</v>
      </c>
      <c r="C78" s="32" t="s">
        <v>242</v>
      </c>
      <c r="D78" s="33">
        <v>4.22655922062872E-2</v>
      </c>
      <c r="E78" s="33">
        <v>4.22655922062872E-2</v>
      </c>
      <c r="F78" s="33">
        <v>4.22655922062872E-2</v>
      </c>
      <c r="G78" s="33">
        <v>4.22655922062872E-2</v>
      </c>
      <c r="H78" s="35"/>
      <c r="I78" s="35"/>
    </row>
    <row r="79" spans="1:9" hidden="1" x14ac:dyDescent="0.25">
      <c r="A79" s="34" t="s">
        <v>81</v>
      </c>
      <c r="B79" s="34" t="s">
        <v>285</v>
      </c>
      <c r="C79" s="32" t="s">
        <v>243</v>
      </c>
      <c r="D79" s="33">
        <v>4.1239252904663098E-2</v>
      </c>
      <c r="E79" s="33">
        <v>4.1239252904663098E-2</v>
      </c>
      <c r="F79" s="33">
        <v>4.1239252904663098E-2</v>
      </c>
      <c r="G79" s="33">
        <v>4.1239252904663098E-2</v>
      </c>
      <c r="H79" s="35"/>
      <c r="I79" s="35"/>
    </row>
    <row r="80" spans="1:9" hidden="1" x14ac:dyDescent="0.25">
      <c r="A80" s="34" t="s">
        <v>81</v>
      </c>
      <c r="B80" s="34" t="s">
        <v>285</v>
      </c>
      <c r="C80" s="32" t="s">
        <v>244</v>
      </c>
      <c r="D80" s="33">
        <v>5.61061955111554E-2</v>
      </c>
      <c r="E80" s="33">
        <v>5.61061955111554E-2</v>
      </c>
      <c r="F80" s="33">
        <v>5.61061955111554E-2</v>
      </c>
      <c r="G80" s="33">
        <v>5.61061955111554E-2</v>
      </c>
      <c r="H80" s="35"/>
      <c r="I80" s="35"/>
    </row>
    <row r="81" spans="1:9" hidden="1" x14ac:dyDescent="0.25">
      <c r="A81" s="34" t="s">
        <v>81</v>
      </c>
      <c r="B81" s="34" t="s">
        <v>285</v>
      </c>
      <c r="C81" s="32" t="s">
        <v>245</v>
      </c>
      <c r="D81" s="33">
        <v>5.9583184199703203E-2</v>
      </c>
      <c r="E81" s="33">
        <v>5.9583184199703203E-2</v>
      </c>
      <c r="F81" s="33">
        <v>5.9583184199703203E-2</v>
      </c>
      <c r="G81" s="33">
        <v>5.9583184199703203E-2</v>
      </c>
      <c r="H81" s="33">
        <v>8.4776992626299803E-5</v>
      </c>
      <c r="I81" s="33">
        <v>8.4776992626299803E-5</v>
      </c>
    </row>
    <row r="82" spans="1:9" hidden="1" x14ac:dyDescent="0.25">
      <c r="A82" s="34" t="s">
        <v>81</v>
      </c>
      <c r="B82" s="34" t="s">
        <v>285</v>
      </c>
      <c r="C82" s="32" t="s">
        <v>246</v>
      </c>
      <c r="D82" s="33">
        <v>4.6512879456724401E-2</v>
      </c>
      <c r="E82" s="33">
        <v>4.6512879456724401E-2</v>
      </c>
      <c r="F82" s="33">
        <v>4.6512879456724401E-2</v>
      </c>
      <c r="G82" s="33">
        <v>4.6512879456724401E-2</v>
      </c>
      <c r="H82" s="35"/>
      <c r="I82" s="35"/>
    </row>
    <row r="83" spans="1:9" hidden="1" x14ac:dyDescent="0.25">
      <c r="A83" s="34" t="s">
        <v>81</v>
      </c>
      <c r="B83" s="34" t="s">
        <v>285</v>
      </c>
      <c r="C83" s="32" t="s">
        <v>247</v>
      </c>
      <c r="D83" s="33">
        <v>5.6129368321493199E-2</v>
      </c>
      <c r="E83" s="33">
        <v>5.6129368321493199E-2</v>
      </c>
      <c r="F83" s="33">
        <v>5.6129368321493199E-2</v>
      </c>
      <c r="G83" s="33">
        <v>5.6129368321493199E-2</v>
      </c>
      <c r="H83" s="35"/>
      <c r="I83" s="35"/>
    </row>
    <row r="84" spans="1:9" hidden="1" x14ac:dyDescent="0.25">
      <c r="A84" s="34" t="s">
        <v>81</v>
      </c>
      <c r="B84" s="34" t="s">
        <v>285</v>
      </c>
      <c r="C84" s="32" t="s">
        <v>248</v>
      </c>
      <c r="D84" s="33">
        <v>4.6512879456724401E-2</v>
      </c>
      <c r="E84" s="33">
        <v>4.6512879456724401E-2</v>
      </c>
      <c r="F84" s="33">
        <v>4.6512879456724401E-2</v>
      </c>
      <c r="G84" s="33">
        <v>4.6512879456724401E-2</v>
      </c>
      <c r="H84" s="35"/>
      <c r="I84" s="35"/>
    </row>
    <row r="85" spans="1:9" hidden="1" x14ac:dyDescent="0.25">
      <c r="A85" s="34" t="s">
        <v>81</v>
      </c>
      <c r="B85" s="34" t="s">
        <v>285</v>
      </c>
      <c r="C85" s="32" t="s">
        <v>249</v>
      </c>
      <c r="D85" s="33">
        <v>4.6512879456724401E-2</v>
      </c>
      <c r="E85" s="33">
        <v>4.6512879456724401E-2</v>
      </c>
      <c r="F85" s="33">
        <v>4.6512879456724401E-2</v>
      </c>
      <c r="G85" s="33">
        <v>4.6512879456724401E-2</v>
      </c>
      <c r="H85" s="35"/>
      <c r="I85" s="35"/>
    </row>
    <row r="86" spans="1:9" hidden="1" x14ac:dyDescent="0.25">
      <c r="A86" s="34" t="s">
        <v>81</v>
      </c>
      <c r="B86" s="34" t="s">
        <v>285</v>
      </c>
      <c r="C86" s="32" t="s">
        <v>250</v>
      </c>
      <c r="D86" s="33">
        <v>4.6512879456724401E-2</v>
      </c>
      <c r="E86" s="33">
        <v>4.6512879456724401E-2</v>
      </c>
      <c r="F86" s="33">
        <v>4.6512879456724401E-2</v>
      </c>
      <c r="G86" s="33">
        <v>4.6512879456724401E-2</v>
      </c>
      <c r="H86" s="35"/>
      <c r="I86" s="35"/>
    </row>
    <row r="87" spans="1:9" hidden="1" x14ac:dyDescent="0.25">
      <c r="A87" s="34" t="s">
        <v>81</v>
      </c>
      <c r="B87" s="34" t="s">
        <v>285</v>
      </c>
      <c r="C87" s="32" t="s">
        <v>251</v>
      </c>
      <c r="D87" s="33">
        <v>4.6512879456724401E-2</v>
      </c>
      <c r="E87" s="33">
        <v>4.6512879456724401E-2</v>
      </c>
      <c r="F87" s="33">
        <v>4.6512879456724401E-2</v>
      </c>
      <c r="G87" s="33">
        <v>4.6512879456724401E-2</v>
      </c>
      <c r="H87" s="35"/>
      <c r="I87" s="35"/>
    </row>
    <row r="88" spans="1:9" hidden="1" x14ac:dyDescent="0.25">
      <c r="A88" s="34" t="s">
        <v>81</v>
      </c>
      <c r="B88" s="34" t="s">
        <v>285</v>
      </c>
      <c r="C88" s="32" t="s">
        <v>252</v>
      </c>
      <c r="D88" s="33">
        <v>4.6512879456724401E-2</v>
      </c>
      <c r="E88" s="33">
        <v>4.6512879456724401E-2</v>
      </c>
      <c r="F88" s="33">
        <v>4.6512879456724401E-2</v>
      </c>
      <c r="G88" s="33">
        <v>4.6512879456724401E-2</v>
      </c>
      <c r="H88" s="35"/>
      <c r="I88" s="35"/>
    </row>
    <row r="89" spans="1:9" hidden="1" x14ac:dyDescent="0.25">
      <c r="A89" s="34" t="s">
        <v>81</v>
      </c>
      <c r="B89" s="34" t="s">
        <v>285</v>
      </c>
      <c r="C89" s="32" t="s">
        <v>253</v>
      </c>
      <c r="D89" s="33">
        <v>4.6512879456724401E-2</v>
      </c>
      <c r="E89" s="33">
        <v>4.6512879456724401E-2</v>
      </c>
      <c r="F89" s="33">
        <v>4.6512879456724401E-2</v>
      </c>
      <c r="G89" s="33">
        <v>4.6512879456724401E-2</v>
      </c>
      <c r="H89" s="35"/>
      <c r="I89" s="35"/>
    </row>
    <row r="90" spans="1:9" hidden="1" x14ac:dyDescent="0.25">
      <c r="A90" s="34" t="s">
        <v>81</v>
      </c>
      <c r="B90" s="34" t="s">
        <v>285</v>
      </c>
      <c r="C90" s="32" t="s">
        <v>254</v>
      </c>
      <c r="D90" s="33">
        <v>4.6512879456724401E-2</v>
      </c>
      <c r="E90" s="33">
        <v>4.6512879456724401E-2</v>
      </c>
      <c r="F90" s="33">
        <v>4.6512879456724401E-2</v>
      </c>
      <c r="G90" s="33">
        <v>4.6512879456724401E-2</v>
      </c>
      <c r="H90" s="35"/>
      <c r="I90" s="35"/>
    </row>
    <row r="91" spans="1:9" hidden="1" x14ac:dyDescent="0.25">
      <c r="A91" s="34" t="s">
        <v>81</v>
      </c>
      <c r="B91" s="34" t="s">
        <v>285</v>
      </c>
      <c r="C91" s="32" t="s">
        <v>255</v>
      </c>
      <c r="D91" s="33">
        <v>4.6512879456724401E-2</v>
      </c>
      <c r="E91" s="33">
        <v>4.6512879456724401E-2</v>
      </c>
      <c r="F91" s="33">
        <v>4.6512879456724401E-2</v>
      </c>
      <c r="G91" s="33">
        <v>4.6512879456724401E-2</v>
      </c>
      <c r="H91" s="35"/>
      <c r="I91" s="35"/>
    </row>
    <row r="92" spans="1:9" hidden="1" x14ac:dyDescent="0.25">
      <c r="A92" s="34" t="s">
        <v>81</v>
      </c>
      <c r="B92" s="34" t="s">
        <v>285</v>
      </c>
      <c r="C92" s="32" t="s">
        <v>256</v>
      </c>
      <c r="D92" s="33">
        <v>4.6512879456724401E-2</v>
      </c>
      <c r="E92" s="33">
        <v>4.6512879456724401E-2</v>
      </c>
      <c r="F92" s="33">
        <v>4.6512879456724401E-2</v>
      </c>
      <c r="G92" s="33">
        <v>4.6512879456724401E-2</v>
      </c>
      <c r="H92" s="35"/>
      <c r="I92" s="35"/>
    </row>
    <row r="93" spans="1:9" hidden="1" x14ac:dyDescent="0.25">
      <c r="A93" s="34" t="s">
        <v>81</v>
      </c>
      <c r="B93" s="34" t="s">
        <v>285</v>
      </c>
      <c r="C93" s="32" t="s">
        <v>257</v>
      </c>
      <c r="D93" s="33">
        <v>4.6512879456724401E-2</v>
      </c>
      <c r="E93" s="33">
        <v>4.6512879456724401E-2</v>
      </c>
      <c r="F93" s="33">
        <v>4.6512879456724401E-2</v>
      </c>
      <c r="G93" s="33">
        <v>4.6512879456724401E-2</v>
      </c>
      <c r="H93" s="35"/>
      <c r="I93" s="35"/>
    </row>
    <row r="94" spans="1:9" hidden="1" x14ac:dyDescent="0.25">
      <c r="A94" s="34" t="s">
        <v>81</v>
      </c>
      <c r="B94" s="34" t="s">
        <v>285</v>
      </c>
      <c r="C94" s="32" t="s">
        <v>258</v>
      </c>
      <c r="D94" s="33">
        <v>4.6512879456724401E-2</v>
      </c>
      <c r="E94" s="33">
        <v>4.6512879456724401E-2</v>
      </c>
      <c r="F94" s="33">
        <v>4.6512879456724401E-2</v>
      </c>
      <c r="G94" s="33">
        <v>4.6512879456724401E-2</v>
      </c>
      <c r="H94" s="35"/>
      <c r="I94" s="35"/>
    </row>
    <row r="95" spans="1:9" hidden="1" x14ac:dyDescent="0.25">
      <c r="A95" s="34" t="s">
        <v>81</v>
      </c>
      <c r="B95" s="34" t="s">
        <v>285</v>
      </c>
      <c r="C95" s="32" t="s">
        <v>259</v>
      </c>
      <c r="D95" s="33">
        <v>4.6512879456724401E-2</v>
      </c>
      <c r="E95" s="33">
        <v>4.6512879456724401E-2</v>
      </c>
      <c r="F95" s="33">
        <v>4.6512879456724401E-2</v>
      </c>
      <c r="G95" s="33">
        <v>4.6512879456724401E-2</v>
      </c>
      <c r="H95" s="35"/>
      <c r="I95" s="35"/>
    </row>
    <row r="96" spans="1:9" hidden="1" x14ac:dyDescent="0.25">
      <c r="A96" s="34" t="s">
        <v>81</v>
      </c>
      <c r="B96" s="34" t="s">
        <v>285</v>
      </c>
      <c r="C96" s="32" t="s">
        <v>260</v>
      </c>
      <c r="D96" s="33">
        <v>4.6512879456724401E-2</v>
      </c>
      <c r="E96" s="33">
        <v>4.6512879456724401E-2</v>
      </c>
      <c r="F96" s="33">
        <v>4.6512879456724401E-2</v>
      </c>
      <c r="G96" s="33">
        <v>4.6512879456724401E-2</v>
      </c>
      <c r="H96" s="35"/>
      <c r="I96" s="35"/>
    </row>
    <row r="97" spans="1:9" hidden="1" x14ac:dyDescent="0.25">
      <c r="A97" s="34" t="s">
        <v>81</v>
      </c>
      <c r="B97" s="34" t="s">
        <v>285</v>
      </c>
      <c r="C97" s="32" t="s">
        <v>261</v>
      </c>
      <c r="D97" s="33">
        <v>4.6512879456724401E-2</v>
      </c>
      <c r="E97" s="33">
        <v>4.6512879456724401E-2</v>
      </c>
      <c r="F97" s="33">
        <v>4.6512879456724401E-2</v>
      </c>
      <c r="G97" s="33">
        <v>4.6512879456724401E-2</v>
      </c>
      <c r="H97" s="35"/>
      <c r="I97" s="35"/>
    </row>
    <row r="98" spans="1:9" hidden="1" x14ac:dyDescent="0.25">
      <c r="A98" s="34" t="s">
        <v>81</v>
      </c>
      <c r="B98" s="34" t="s">
        <v>285</v>
      </c>
      <c r="C98" s="32" t="s">
        <v>262</v>
      </c>
      <c r="D98" s="33">
        <v>4.6512879456724401E-2</v>
      </c>
      <c r="E98" s="33">
        <v>4.6512879456724401E-2</v>
      </c>
      <c r="F98" s="33">
        <v>4.6512879456724401E-2</v>
      </c>
      <c r="G98" s="33">
        <v>4.6512879456724401E-2</v>
      </c>
      <c r="H98" s="35"/>
      <c r="I98" s="35"/>
    </row>
    <row r="99" spans="1:9" hidden="1" x14ac:dyDescent="0.25">
      <c r="A99" s="34" t="s">
        <v>81</v>
      </c>
      <c r="B99" s="34" t="s">
        <v>285</v>
      </c>
      <c r="C99" s="32" t="s">
        <v>263</v>
      </c>
      <c r="D99" s="33">
        <v>4.6512879456724401E-2</v>
      </c>
      <c r="E99" s="33">
        <v>4.6512879456724401E-2</v>
      </c>
      <c r="F99" s="33">
        <v>4.6512879456724401E-2</v>
      </c>
      <c r="G99" s="33">
        <v>4.6512879456724401E-2</v>
      </c>
      <c r="H99" s="35"/>
      <c r="I99" s="35"/>
    </row>
    <row r="100" spans="1:9" hidden="1" x14ac:dyDescent="0.25">
      <c r="A100" s="34" t="s">
        <v>81</v>
      </c>
      <c r="B100" s="34" t="s">
        <v>285</v>
      </c>
      <c r="C100" s="32" t="s">
        <v>264</v>
      </c>
      <c r="D100" s="33">
        <v>4.6512879456724401E-2</v>
      </c>
      <c r="E100" s="33">
        <v>4.6512879456724401E-2</v>
      </c>
      <c r="F100" s="33">
        <v>4.6512879456724401E-2</v>
      </c>
      <c r="G100" s="33">
        <v>4.6512879456724401E-2</v>
      </c>
      <c r="H100" s="35"/>
      <c r="I100" s="35"/>
    </row>
    <row r="101" spans="1:9" hidden="1" x14ac:dyDescent="0.25">
      <c r="A101" s="34" t="s">
        <v>81</v>
      </c>
      <c r="B101" s="34" t="s">
        <v>285</v>
      </c>
      <c r="C101" s="32" t="s">
        <v>265</v>
      </c>
      <c r="D101" s="33">
        <v>4.6512879456724401E-2</v>
      </c>
      <c r="E101" s="33">
        <v>4.6512879456724401E-2</v>
      </c>
      <c r="F101" s="33">
        <v>4.6512879456724401E-2</v>
      </c>
      <c r="G101" s="33">
        <v>4.6512879456724401E-2</v>
      </c>
      <c r="H101" s="35"/>
      <c r="I101" s="35"/>
    </row>
    <row r="102" spans="1:9" hidden="1" x14ac:dyDescent="0.25">
      <c r="A102" s="34" t="s">
        <v>81</v>
      </c>
      <c r="B102" s="34" t="s">
        <v>285</v>
      </c>
      <c r="C102" s="32" t="s">
        <v>266</v>
      </c>
      <c r="D102" s="33">
        <v>4.6512879456724401E-2</v>
      </c>
      <c r="E102" s="33">
        <v>4.6512879456724401E-2</v>
      </c>
      <c r="F102" s="33">
        <v>4.6512879456724401E-2</v>
      </c>
      <c r="G102" s="33">
        <v>4.6512879456724401E-2</v>
      </c>
      <c r="H102" s="35"/>
      <c r="I102" s="35"/>
    </row>
    <row r="103" spans="1:9" hidden="1" x14ac:dyDescent="0.25">
      <c r="A103" s="34" t="s">
        <v>81</v>
      </c>
      <c r="B103" s="34" t="s">
        <v>285</v>
      </c>
      <c r="C103" s="32" t="s">
        <v>267</v>
      </c>
      <c r="D103" s="33">
        <v>4.6512879456724401E-2</v>
      </c>
      <c r="E103" s="33">
        <v>4.6512879456724401E-2</v>
      </c>
      <c r="F103" s="33">
        <v>4.6512879456724401E-2</v>
      </c>
      <c r="G103" s="33">
        <v>4.6512879456724401E-2</v>
      </c>
      <c r="H103" s="35"/>
      <c r="I103" s="35"/>
    </row>
    <row r="104" spans="1:9" hidden="1" x14ac:dyDescent="0.25">
      <c r="A104" s="34" t="s">
        <v>81</v>
      </c>
      <c r="B104" s="34" t="s">
        <v>285</v>
      </c>
      <c r="C104" s="32" t="s">
        <v>268</v>
      </c>
      <c r="D104" s="33">
        <v>4.6512879456724401E-2</v>
      </c>
      <c r="E104" s="33">
        <v>4.6512879456724401E-2</v>
      </c>
      <c r="F104" s="33">
        <v>4.6512879456724401E-2</v>
      </c>
      <c r="G104" s="33">
        <v>4.6512879456724401E-2</v>
      </c>
      <c r="H104" s="35"/>
      <c r="I104" s="35"/>
    </row>
    <row r="105" spans="1:9" hidden="1" x14ac:dyDescent="0.25">
      <c r="A105" s="34" t="s">
        <v>81</v>
      </c>
      <c r="B105" s="34" t="s">
        <v>285</v>
      </c>
      <c r="C105" s="32" t="s">
        <v>269</v>
      </c>
      <c r="D105" s="33">
        <v>4.6512879456724401E-2</v>
      </c>
      <c r="E105" s="33">
        <v>4.6512879456724401E-2</v>
      </c>
      <c r="F105" s="33">
        <v>4.6512879456724401E-2</v>
      </c>
      <c r="G105" s="33">
        <v>4.6512879456724401E-2</v>
      </c>
      <c r="H105" s="35"/>
      <c r="I105" s="35"/>
    </row>
    <row r="106" spans="1:9" hidden="1" x14ac:dyDescent="0.25">
      <c r="A106" s="34" t="s">
        <v>81</v>
      </c>
      <c r="B106" s="34" t="s">
        <v>285</v>
      </c>
      <c r="C106" s="32" t="s">
        <v>270</v>
      </c>
      <c r="D106" s="33">
        <v>4.6512879456724401E-2</v>
      </c>
      <c r="E106" s="33">
        <v>4.6512879456724401E-2</v>
      </c>
      <c r="F106" s="33">
        <v>4.6512879456724401E-2</v>
      </c>
      <c r="G106" s="33">
        <v>4.6512879456724401E-2</v>
      </c>
      <c r="H106" s="35"/>
      <c r="I106" s="35"/>
    </row>
    <row r="107" spans="1:9" x14ac:dyDescent="0.25">
      <c r="A107" s="32" t="s">
        <v>83</v>
      </c>
      <c r="B107" s="32" t="s">
        <v>285</v>
      </c>
      <c r="C107" s="32" t="s">
        <v>211</v>
      </c>
      <c r="D107" s="33">
        <v>4.6752666375481497E-3</v>
      </c>
      <c r="E107" s="33">
        <v>4.6752666375481497E-3</v>
      </c>
      <c r="F107" s="33">
        <v>4.6752666375481497E-3</v>
      </c>
      <c r="G107" s="33">
        <v>4.6752666375481497E-3</v>
      </c>
      <c r="H107" s="35"/>
      <c r="I107" s="35"/>
    </row>
    <row r="108" spans="1:9" x14ac:dyDescent="0.25">
      <c r="A108" s="34" t="s">
        <v>83</v>
      </c>
      <c r="B108" s="34" t="s">
        <v>285</v>
      </c>
      <c r="C108" s="32" t="s">
        <v>212</v>
      </c>
      <c r="D108" s="33">
        <v>1.55529374179664E-2</v>
      </c>
      <c r="E108" s="33">
        <v>1.55529374179664E-2</v>
      </c>
      <c r="F108" s="33">
        <v>1.55529374179664E-2</v>
      </c>
      <c r="G108" s="33">
        <v>1.55529374179664E-2</v>
      </c>
      <c r="H108" s="35"/>
      <c r="I108" s="35"/>
    </row>
    <row r="109" spans="1:9" x14ac:dyDescent="0.25">
      <c r="A109" s="34" t="s">
        <v>83</v>
      </c>
      <c r="B109" s="34" t="s">
        <v>285</v>
      </c>
      <c r="C109" s="32" t="s">
        <v>213</v>
      </c>
      <c r="D109" s="33">
        <v>1.55529374179664E-2</v>
      </c>
      <c r="E109" s="33">
        <v>1.55529374179664E-2</v>
      </c>
      <c r="F109" s="33">
        <v>1.55529374179664E-2</v>
      </c>
      <c r="G109" s="33">
        <v>1.55529374179664E-2</v>
      </c>
      <c r="H109" s="35"/>
      <c r="I109" s="35"/>
    </row>
    <row r="110" spans="1:9" x14ac:dyDescent="0.25">
      <c r="A110" s="34" t="s">
        <v>83</v>
      </c>
      <c r="B110" s="34" t="s">
        <v>285</v>
      </c>
      <c r="C110" s="32" t="s">
        <v>214</v>
      </c>
      <c r="D110" s="33">
        <v>1.55529374179664E-2</v>
      </c>
      <c r="E110" s="33">
        <v>1.55529374179664E-2</v>
      </c>
      <c r="F110" s="33">
        <v>1.55529374179664E-2</v>
      </c>
      <c r="G110" s="33">
        <v>1.55529374179664E-2</v>
      </c>
      <c r="H110" s="35"/>
      <c r="I110" s="35"/>
    </row>
    <row r="111" spans="1:9" x14ac:dyDescent="0.25">
      <c r="A111" s="34" t="s">
        <v>83</v>
      </c>
      <c r="B111" s="34" t="s">
        <v>285</v>
      </c>
      <c r="C111" s="32" t="s">
        <v>215</v>
      </c>
      <c r="D111" s="33">
        <v>1.55529374179664E-2</v>
      </c>
      <c r="E111" s="33">
        <v>1.55529374179664E-2</v>
      </c>
      <c r="F111" s="33">
        <v>1.55529374179664E-2</v>
      </c>
      <c r="G111" s="33">
        <v>1.55529374179664E-2</v>
      </c>
      <c r="H111" s="35"/>
      <c r="I111" s="35"/>
    </row>
    <row r="112" spans="1:9" x14ac:dyDescent="0.25">
      <c r="A112" s="34" t="s">
        <v>83</v>
      </c>
      <c r="B112" s="34" t="s">
        <v>285</v>
      </c>
      <c r="C112" s="32" t="s">
        <v>216</v>
      </c>
      <c r="D112" s="33">
        <v>1.55529374179664E-2</v>
      </c>
      <c r="E112" s="33">
        <v>1.55529374179664E-2</v>
      </c>
      <c r="F112" s="33">
        <v>1.55529374179664E-2</v>
      </c>
      <c r="G112" s="33">
        <v>1.55529374179664E-2</v>
      </c>
      <c r="H112" s="35"/>
      <c r="I112" s="35"/>
    </row>
    <row r="113" spans="1:9" x14ac:dyDescent="0.25">
      <c r="A113" s="34" t="s">
        <v>83</v>
      </c>
      <c r="B113" s="34" t="s">
        <v>285</v>
      </c>
      <c r="C113" s="32" t="s">
        <v>217</v>
      </c>
      <c r="D113" s="33">
        <v>1.55529374179664E-2</v>
      </c>
      <c r="E113" s="33">
        <v>1.55529374179664E-2</v>
      </c>
      <c r="F113" s="33">
        <v>1.55529374179664E-2</v>
      </c>
      <c r="G113" s="33">
        <v>1.55529374179664E-2</v>
      </c>
      <c r="H113" s="35"/>
      <c r="I113" s="35"/>
    </row>
    <row r="114" spans="1:9" x14ac:dyDescent="0.25">
      <c r="A114" s="34" t="s">
        <v>83</v>
      </c>
      <c r="B114" s="34" t="s">
        <v>285</v>
      </c>
      <c r="C114" s="32" t="s">
        <v>218</v>
      </c>
      <c r="D114" s="33">
        <v>1.55529374179664E-2</v>
      </c>
      <c r="E114" s="33">
        <v>1.55529374179664E-2</v>
      </c>
      <c r="F114" s="33">
        <v>1.55529374179664E-2</v>
      </c>
      <c r="G114" s="33">
        <v>1.55529374179664E-2</v>
      </c>
      <c r="H114" s="35"/>
      <c r="I114" s="35"/>
    </row>
    <row r="115" spans="1:9" hidden="1" x14ac:dyDescent="0.25">
      <c r="A115" s="34" t="s">
        <v>83</v>
      </c>
      <c r="B115" s="34" t="s">
        <v>285</v>
      </c>
      <c r="C115" s="32" t="s">
        <v>219</v>
      </c>
      <c r="D115" s="33">
        <v>1.55529374179664E-2</v>
      </c>
      <c r="E115" s="33">
        <v>1.55529374179664E-2</v>
      </c>
      <c r="F115" s="33">
        <v>1.55529374179664E-2</v>
      </c>
      <c r="G115" s="33">
        <v>1.55529374179664E-2</v>
      </c>
      <c r="H115" s="35"/>
      <c r="I115" s="35"/>
    </row>
    <row r="116" spans="1:9" hidden="1" x14ac:dyDescent="0.25">
      <c r="A116" s="34" t="s">
        <v>83</v>
      </c>
      <c r="B116" s="34" t="s">
        <v>285</v>
      </c>
      <c r="C116" s="32" t="s">
        <v>220</v>
      </c>
      <c r="D116" s="33">
        <v>1.55529374179664E-2</v>
      </c>
      <c r="E116" s="33">
        <v>1.55529374179664E-2</v>
      </c>
      <c r="F116" s="33">
        <v>1.55529374179664E-2</v>
      </c>
      <c r="G116" s="33">
        <v>1.55529374179664E-2</v>
      </c>
      <c r="H116" s="35"/>
      <c r="I116" s="35"/>
    </row>
    <row r="117" spans="1:9" hidden="1" x14ac:dyDescent="0.25">
      <c r="A117" s="34" t="s">
        <v>83</v>
      </c>
      <c r="B117" s="34" t="s">
        <v>285</v>
      </c>
      <c r="C117" s="32" t="s">
        <v>221</v>
      </c>
      <c r="D117" s="33">
        <v>1.55529374179664E-2</v>
      </c>
      <c r="E117" s="33">
        <v>1.55529374179664E-2</v>
      </c>
      <c r="F117" s="33">
        <v>1.55529374179664E-2</v>
      </c>
      <c r="G117" s="33">
        <v>1.55529374179664E-2</v>
      </c>
      <c r="H117" s="35"/>
      <c r="I117" s="35"/>
    </row>
    <row r="118" spans="1:9" hidden="1" x14ac:dyDescent="0.25">
      <c r="A118" s="34" t="s">
        <v>83</v>
      </c>
      <c r="B118" s="34" t="s">
        <v>285</v>
      </c>
      <c r="C118" s="32" t="s">
        <v>222</v>
      </c>
      <c r="D118" s="33">
        <v>1.55529374179664E-2</v>
      </c>
      <c r="E118" s="33">
        <v>1.55529374179664E-2</v>
      </c>
      <c r="F118" s="33">
        <v>1.55529374179664E-2</v>
      </c>
      <c r="G118" s="33">
        <v>1.55529374179664E-2</v>
      </c>
      <c r="H118" s="35"/>
      <c r="I118" s="35"/>
    </row>
    <row r="119" spans="1:9" hidden="1" x14ac:dyDescent="0.25">
      <c r="A119" s="34" t="s">
        <v>83</v>
      </c>
      <c r="B119" s="34" t="s">
        <v>285</v>
      </c>
      <c r="C119" s="32" t="s">
        <v>223</v>
      </c>
      <c r="D119" s="33">
        <v>1.55529374179664E-2</v>
      </c>
      <c r="E119" s="33">
        <v>1.55529374179664E-2</v>
      </c>
      <c r="F119" s="33">
        <v>1.55529374179664E-2</v>
      </c>
      <c r="G119" s="33">
        <v>1.55529374179664E-2</v>
      </c>
      <c r="H119" s="35"/>
      <c r="I119" s="35"/>
    </row>
    <row r="120" spans="1:9" hidden="1" x14ac:dyDescent="0.25">
      <c r="A120" s="34" t="s">
        <v>83</v>
      </c>
      <c r="B120" s="34" t="s">
        <v>285</v>
      </c>
      <c r="C120" s="32" t="s">
        <v>224</v>
      </c>
      <c r="D120" s="33">
        <v>1.55529374179664E-2</v>
      </c>
      <c r="E120" s="33">
        <v>1.55529374179664E-2</v>
      </c>
      <c r="F120" s="33">
        <v>1.55529374179664E-2</v>
      </c>
      <c r="G120" s="33">
        <v>1.55529374179664E-2</v>
      </c>
      <c r="H120" s="35"/>
      <c r="I120" s="35"/>
    </row>
    <row r="121" spans="1:9" hidden="1" x14ac:dyDescent="0.25">
      <c r="A121" s="34" t="s">
        <v>83</v>
      </c>
      <c r="B121" s="34" t="s">
        <v>285</v>
      </c>
      <c r="C121" s="32" t="s">
        <v>225</v>
      </c>
      <c r="D121" s="33">
        <v>1.55529374179664E-2</v>
      </c>
      <c r="E121" s="33">
        <v>1.55529374179664E-2</v>
      </c>
      <c r="F121" s="33">
        <v>1.55529374179664E-2</v>
      </c>
      <c r="G121" s="33">
        <v>1.55529374179664E-2</v>
      </c>
      <c r="H121" s="35"/>
      <c r="I121" s="35"/>
    </row>
    <row r="122" spans="1:9" hidden="1" x14ac:dyDescent="0.25">
      <c r="A122" s="34" t="s">
        <v>83</v>
      </c>
      <c r="B122" s="34" t="s">
        <v>285</v>
      </c>
      <c r="C122" s="32" t="s">
        <v>226</v>
      </c>
      <c r="D122" s="33">
        <v>1.55529374179664E-2</v>
      </c>
      <c r="E122" s="33">
        <v>1.55529374179664E-2</v>
      </c>
      <c r="F122" s="33">
        <v>1.55529374179664E-2</v>
      </c>
      <c r="G122" s="33">
        <v>1.55529374179664E-2</v>
      </c>
      <c r="H122" s="35"/>
      <c r="I122" s="35"/>
    </row>
    <row r="123" spans="1:9" hidden="1" x14ac:dyDescent="0.25">
      <c r="A123" s="34" t="s">
        <v>83</v>
      </c>
      <c r="B123" s="34" t="s">
        <v>285</v>
      </c>
      <c r="C123" s="32" t="s">
        <v>227</v>
      </c>
      <c r="D123" s="33">
        <v>1.55529374179664E-2</v>
      </c>
      <c r="E123" s="33">
        <v>1.55529374179664E-2</v>
      </c>
      <c r="F123" s="33">
        <v>1.55529374179664E-2</v>
      </c>
      <c r="G123" s="33">
        <v>1.55529374179664E-2</v>
      </c>
      <c r="H123" s="35"/>
      <c r="I123" s="35"/>
    </row>
    <row r="124" spans="1:9" hidden="1" x14ac:dyDescent="0.25">
      <c r="A124" s="34" t="s">
        <v>83</v>
      </c>
      <c r="B124" s="34" t="s">
        <v>285</v>
      </c>
      <c r="C124" s="32" t="s">
        <v>228</v>
      </c>
      <c r="D124" s="33">
        <v>1.55529374179664E-2</v>
      </c>
      <c r="E124" s="33">
        <v>1.55529374179664E-2</v>
      </c>
      <c r="F124" s="33">
        <v>1.55529374179664E-2</v>
      </c>
      <c r="G124" s="33">
        <v>1.55529374179664E-2</v>
      </c>
      <c r="H124" s="35"/>
      <c r="I124" s="35"/>
    </row>
    <row r="125" spans="1:9" hidden="1" x14ac:dyDescent="0.25">
      <c r="A125" s="34" t="s">
        <v>83</v>
      </c>
      <c r="B125" s="34" t="s">
        <v>285</v>
      </c>
      <c r="C125" s="32" t="s">
        <v>229</v>
      </c>
      <c r="D125" s="33">
        <v>1.55529374179664E-2</v>
      </c>
      <c r="E125" s="33">
        <v>1.55529374179664E-2</v>
      </c>
      <c r="F125" s="33">
        <v>1.55529374179664E-2</v>
      </c>
      <c r="G125" s="33">
        <v>1.55529374179664E-2</v>
      </c>
      <c r="H125" s="35"/>
      <c r="I125" s="35"/>
    </row>
    <row r="126" spans="1:9" hidden="1" x14ac:dyDescent="0.25">
      <c r="A126" s="34" t="s">
        <v>83</v>
      </c>
      <c r="B126" s="34" t="s">
        <v>285</v>
      </c>
      <c r="C126" s="32" t="s">
        <v>230</v>
      </c>
      <c r="D126" s="33">
        <v>1.55529374179664E-2</v>
      </c>
      <c r="E126" s="33">
        <v>1.55529374179664E-2</v>
      </c>
      <c r="F126" s="33">
        <v>1.55529374179664E-2</v>
      </c>
      <c r="G126" s="33">
        <v>1.55529374179664E-2</v>
      </c>
      <c r="H126" s="35"/>
      <c r="I126" s="35"/>
    </row>
    <row r="127" spans="1:9" hidden="1" x14ac:dyDescent="0.25">
      <c r="A127" s="34" t="s">
        <v>83</v>
      </c>
      <c r="B127" s="34" t="s">
        <v>285</v>
      </c>
      <c r="C127" s="32" t="s">
        <v>231</v>
      </c>
      <c r="D127" s="33">
        <v>1.55529374179664E-2</v>
      </c>
      <c r="E127" s="33">
        <v>1.55529374179664E-2</v>
      </c>
      <c r="F127" s="33">
        <v>1.55529374179664E-2</v>
      </c>
      <c r="G127" s="33">
        <v>1.55529374179664E-2</v>
      </c>
      <c r="H127" s="35"/>
      <c r="I127" s="35"/>
    </row>
    <row r="128" spans="1:9" hidden="1" x14ac:dyDescent="0.25">
      <c r="A128" s="34" t="s">
        <v>83</v>
      </c>
      <c r="B128" s="34" t="s">
        <v>285</v>
      </c>
      <c r="C128" s="32" t="s">
        <v>232</v>
      </c>
      <c r="D128" s="33">
        <v>1.55529374179664E-2</v>
      </c>
      <c r="E128" s="33">
        <v>1.55529374179664E-2</v>
      </c>
      <c r="F128" s="33">
        <v>1.55529374179664E-2</v>
      </c>
      <c r="G128" s="33">
        <v>1.55529374179664E-2</v>
      </c>
      <c r="H128" s="35"/>
      <c r="I128" s="35"/>
    </row>
    <row r="129" spans="1:9" hidden="1" x14ac:dyDescent="0.25">
      <c r="A129" s="34" t="s">
        <v>83</v>
      </c>
      <c r="B129" s="34" t="s">
        <v>285</v>
      </c>
      <c r="C129" s="32" t="s">
        <v>233</v>
      </c>
      <c r="D129" s="33">
        <v>1.55529374179664E-2</v>
      </c>
      <c r="E129" s="33">
        <v>1.55529374179664E-2</v>
      </c>
      <c r="F129" s="33">
        <v>1.55529374179664E-2</v>
      </c>
      <c r="G129" s="33">
        <v>1.55529374179664E-2</v>
      </c>
      <c r="H129" s="35"/>
      <c r="I129" s="35"/>
    </row>
    <row r="130" spans="1:9" hidden="1" x14ac:dyDescent="0.25">
      <c r="A130" s="34" t="s">
        <v>83</v>
      </c>
      <c r="B130" s="34" t="s">
        <v>285</v>
      </c>
      <c r="C130" s="32" t="s">
        <v>234</v>
      </c>
      <c r="D130" s="33">
        <v>1.55529374179664E-2</v>
      </c>
      <c r="E130" s="33">
        <v>1.55529374179664E-2</v>
      </c>
      <c r="F130" s="33">
        <v>1.55529374179664E-2</v>
      </c>
      <c r="G130" s="33">
        <v>1.55529374179664E-2</v>
      </c>
      <c r="H130" s="35"/>
      <c r="I130" s="35"/>
    </row>
    <row r="131" spans="1:9" hidden="1" x14ac:dyDescent="0.25">
      <c r="A131" s="34" t="s">
        <v>83</v>
      </c>
      <c r="B131" s="34" t="s">
        <v>285</v>
      </c>
      <c r="C131" s="32" t="s">
        <v>235</v>
      </c>
      <c r="D131" s="33">
        <v>1.55529374179664E-2</v>
      </c>
      <c r="E131" s="33">
        <v>1.55529374179664E-2</v>
      </c>
      <c r="F131" s="33">
        <v>1.55529374179664E-2</v>
      </c>
      <c r="G131" s="33">
        <v>1.55529374179664E-2</v>
      </c>
      <c r="H131" s="35"/>
      <c r="I131" s="35"/>
    </row>
    <row r="132" spans="1:9" hidden="1" x14ac:dyDescent="0.25">
      <c r="A132" s="34" t="s">
        <v>83</v>
      </c>
      <c r="B132" s="34" t="s">
        <v>285</v>
      </c>
      <c r="C132" s="32" t="s">
        <v>236</v>
      </c>
      <c r="D132" s="33">
        <v>1.55529374179664E-2</v>
      </c>
      <c r="E132" s="33">
        <v>1.55529374179664E-2</v>
      </c>
      <c r="F132" s="33">
        <v>1.55529374179664E-2</v>
      </c>
      <c r="G132" s="33">
        <v>1.55529374179664E-2</v>
      </c>
      <c r="H132" s="35"/>
      <c r="I132" s="35"/>
    </row>
    <row r="133" spans="1:9" hidden="1" x14ac:dyDescent="0.25">
      <c r="A133" s="34" t="s">
        <v>83</v>
      </c>
      <c r="B133" s="34" t="s">
        <v>285</v>
      </c>
      <c r="C133" s="32" t="s">
        <v>237</v>
      </c>
      <c r="D133" s="33">
        <v>1.55529374179664E-2</v>
      </c>
      <c r="E133" s="33">
        <v>1.55529374179664E-2</v>
      </c>
      <c r="F133" s="33">
        <v>1.55529374179664E-2</v>
      </c>
      <c r="G133" s="33">
        <v>1.55529374179664E-2</v>
      </c>
      <c r="H133" s="35"/>
      <c r="I133" s="35"/>
    </row>
    <row r="134" spans="1:9" hidden="1" x14ac:dyDescent="0.25">
      <c r="A134" s="34" t="s">
        <v>83</v>
      </c>
      <c r="B134" s="34" t="s">
        <v>285</v>
      </c>
      <c r="C134" s="32" t="s">
        <v>238</v>
      </c>
      <c r="D134" s="33">
        <v>1.55529374179664E-2</v>
      </c>
      <c r="E134" s="33">
        <v>1.55529374179664E-2</v>
      </c>
      <c r="F134" s="33">
        <v>1.55529374179664E-2</v>
      </c>
      <c r="G134" s="33">
        <v>1.55529374179664E-2</v>
      </c>
      <c r="H134" s="35"/>
      <c r="I134" s="35"/>
    </row>
    <row r="135" spans="1:9" hidden="1" x14ac:dyDescent="0.25">
      <c r="A135" s="34" t="s">
        <v>83</v>
      </c>
      <c r="B135" s="34" t="s">
        <v>285</v>
      </c>
      <c r="C135" s="32" t="s">
        <v>239</v>
      </c>
      <c r="D135" s="33">
        <v>1.55529374179664E-2</v>
      </c>
      <c r="E135" s="33">
        <v>1.55529374179664E-2</v>
      </c>
      <c r="F135" s="33">
        <v>1.55529374179664E-2</v>
      </c>
      <c r="G135" s="33">
        <v>1.55529374179664E-2</v>
      </c>
      <c r="H135" s="35"/>
      <c r="I135" s="35"/>
    </row>
    <row r="136" spans="1:9" hidden="1" x14ac:dyDescent="0.25">
      <c r="A136" s="34" t="s">
        <v>83</v>
      </c>
      <c r="B136" s="34" t="s">
        <v>285</v>
      </c>
      <c r="C136" s="32" t="s">
        <v>240</v>
      </c>
      <c r="D136" s="33">
        <v>1.55529374179664E-2</v>
      </c>
      <c r="E136" s="33">
        <v>1.55529374179664E-2</v>
      </c>
      <c r="F136" s="33">
        <v>1.55529374179664E-2</v>
      </c>
      <c r="G136" s="33">
        <v>1.55529374179664E-2</v>
      </c>
      <c r="H136" s="35"/>
      <c r="I136" s="35"/>
    </row>
    <row r="137" spans="1:9" hidden="1" x14ac:dyDescent="0.25">
      <c r="A137" s="34" t="s">
        <v>83</v>
      </c>
      <c r="B137" s="34" t="s">
        <v>285</v>
      </c>
      <c r="C137" s="32" t="s">
        <v>241</v>
      </c>
      <c r="D137" s="33">
        <v>1.55529374179664E-2</v>
      </c>
      <c r="E137" s="33">
        <v>1.55529374179664E-2</v>
      </c>
      <c r="F137" s="33">
        <v>1.55529374179664E-2</v>
      </c>
      <c r="G137" s="33">
        <v>1.55529374179664E-2</v>
      </c>
      <c r="H137" s="35"/>
      <c r="I137" s="35"/>
    </row>
    <row r="138" spans="1:9" hidden="1" x14ac:dyDescent="0.25">
      <c r="A138" s="34" t="s">
        <v>83</v>
      </c>
      <c r="B138" s="34" t="s">
        <v>285</v>
      </c>
      <c r="C138" s="32" t="s">
        <v>242</v>
      </c>
      <c r="D138" s="33">
        <v>1.9800224668403602E-2</v>
      </c>
      <c r="E138" s="33">
        <v>1.9800224668403602E-2</v>
      </c>
      <c r="F138" s="33">
        <v>217.555966238124</v>
      </c>
      <c r="G138" s="33">
        <v>217.555966238124</v>
      </c>
      <c r="H138" s="33">
        <v>217.53616601345601</v>
      </c>
      <c r="I138" s="33">
        <v>217.53616601345601</v>
      </c>
    </row>
    <row r="139" spans="1:9" hidden="1" x14ac:dyDescent="0.25">
      <c r="A139" s="34" t="s">
        <v>83</v>
      </c>
      <c r="B139" s="34" t="s">
        <v>285</v>
      </c>
      <c r="C139" s="32" t="s">
        <v>243</v>
      </c>
      <c r="D139" s="33">
        <v>2.08265639700277E-2</v>
      </c>
      <c r="E139" s="33">
        <v>2.08265639700277E-2</v>
      </c>
      <c r="F139" s="33">
        <v>217.55539480870399</v>
      </c>
      <c r="G139" s="33">
        <v>217.55539480870399</v>
      </c>
      <c r="H139" s="33">
        <v>217.534568244734</v>
      </c>
      <c r="I139" s="33">
        <v>217.534568244734</v>
      </c>
    </row>
    <row r="140" spans="1:9" hidden="1" x14ac:dyDescent="0.25">
      <c r="A140" s="34" t="s">
        <v>83</v>
      </c>
      <c r="B140" s="34" t="s">
        <v>285</v>
      </c>
      <c r="C140" s="32" t="s">
        <v>244</v>
      </c>
      <c r="D140" s="33">
        <v>5.9596213635353997E-3</v>
      </c>
      <c r="E140" s="33">
        <v>5.9596213635353997E-3</v>
      </c>
      <c r="F140" s="33">
        <v>5.9596213635353997E-3</v>
      </c>
      <c r="G140" s="33">
        <v>5.9596213635353997E-3</v>
      </c>
      <c r="H140" s="35"/>
      <c r="I140" s="35"/>
    </row>
    <row r="141" spans="1:9" hidden="1" x14ac:dyDescent="0.25">
      <c r="A141" s="34" t="s">
        <v>83</v>
      </c>
      <c r="B141" s="34" t="s">
        <v>285</v>
      </c>
      <c r="C141" s="32" t="s">
        <v>245</v>
      </c>
      <c r="D141" s="33">
        <v>2.4826326749876298E-3</v>
      </c>
      <c r="E141" s="33">
        <v>2.4826326749876298E-3</v>
      </c>
      <c r="F141" s="33">
        <v>2.4826326749876298E-3</v>
      </c>
      <c r="G141" s="33">
        <v>2.4826326749876298E-3</v>
      </c>
      <c r="H141" s="35"/>
      <c r="I141" s="35"/>
    </row>
    <row r="142" spans="1:9" hidden="1" x14ac:dyDescent="0.25">
      <c r="A142" s="34" t="s">
        <v>83</v>
      </c>
      <c r="B142" s="34" t="s">
        <v>285</v>
      </c>
      <c r="C142" s="32" t="s">
        <v>246</v>
      </c>
      <c r="D142" s="33">
        <v>1.55529374179664E-2</v>
      </c>
      <c r="E142" s="33">
        <v>1.55529374179664E-2</v>
      </c>
      <c r="F142" s="33">
        <v>1.55529374179664E-2</v>
      </c>
      <c r="G142" s="33">
        <v>1.55529374179664E-2</v>
      </c>
      <c r="H142" s="35"/>
      <c r="I142" s="35"/>
    </row>
    <row r="143" spans="1:9" hidden="1" x14ac:dyDescent="0.25">
      <c r="A143" s="34" t="s">
        <v>83</v>
      </c>
      <c r="B143" s="34" t="s">
        <v>285</v>
      </c>
      <c r="C143" s="32" t="s">
        <v>247</v>
      </c>
      <c r="D143" s="33">
        <v>5.9364485531975403E-3</v>
      </c>
      <c r="E143" s="33">
        <v>5.9364485531975403E-3</v>
      </c>
      <c r="F143" s="33">
        <v>5.9364485531975403E-3</v>
      </c>
      <c r="G143" s="33">
        <v>5.9364485531975403E-3</v>
      </c>
      <c r="H143" s="35"/>
      <c r="I143" s="35"/>
    </row>
    <row r="144" spans="1:9" hidden="1" x14ac:dyDescent="0.25">
      <c r="A144" s="34" t="s">
        <v>83</v>
      </c>
      <c r="B144" s="34" t="s">
        <v>285</v>
      </c>
      <c r="C144" s="32" t="s">
        <v>248</v>
      </c>
      <c r="D144" s="33">
        <v>1.55529374179664E-2</v>
      </c>
      <c r="E144" s="33">
        <v>1.55529374179664E-2</v>
      </c>
      <c r="F144" s="33">
        <v>1.55529374179664E-2</v>
      </c>
      <c r="G144" s="33">
        <v>1.55529374179664E-2</v>
      </c>
      <c r="H144" s="35"/>
      <c r="I144" s="35"/>
    </row>
    <row r="145" spans="1:9" hidden="1" x14ac:dyDescent="0.25">
      <c r="A145" s="34" t="s">
        <v>83</v>
      </c>
      <c r="B145" s="34" t="s">
        <v>285</v>
      </c>
      <c r="C145" s="32" t="s">
        <v>249</v>
      </c>
      <c r="D145" s="33">
        <v>1.55529374179664E-2</v>
      </c>
      <c r="E145" s="33">
        <v>1.55529374179664E-2</v>
      </c>
      <c r="F145" s="33">
        <v>1.55529374179664E-2</v>
      </c>
      <c r="G145" s="33">
        <v>1.55529374179664E-2</v>
      </c>
      <c r="H145" s="35"/>
      <c r="I145" s="35"/>
    </row>
    <row r="146" spans="1:9" hidden="1" x14ac:dyDescent="0.25">
      <c r="A146" s="34" t="s">
        <v>83</v>
      </c>
      <c r="B146" s="34" t="s">
        <v>285</v>
      </c>
      <c r="C146" s="32" t="s">
        <v>250</v>
      </c>
      <c r="D146" s="33">
        <v>1.55529374179664E-2</v>
      </c>
      <c r="E146" s="33">
        <v>1.55529374179664E-2</v>
      </c>
      <c r="F146" s="33">
        <v>1.55529374179664E-2</v>
      </c>
      <c r="G146" s="33">
        <v>1.55529374179664E-2</v>
      </c>
      <c r="H146" s="35"/>
      <c r="I146" s="35"/>
    </row>
    <row r="147" spans="1:9" hidden="1" x14ac:dyDescent="0.25">
      <c r="A147" s="34" t="s">
        <v>83</v>
      </c>
      <c r="B147" s="34" t="s">
        <v>285</v>
      </c>
      <c r="C147" s="32" t="s">
        <v>251</v>
      </c>
      <c r="D147" s="33">
        <v>1.55529374179664E-2</v>
      </c>
      <c r="E147" s="33">
        <v>1.55529374179664E-2</v>
      </c>
      <c r="F147" s="33">
        <v>1.55529374179664E-2</v>
      </c>
      <c r="G147" s="33">
        <v>1.55529374179664E-2</v>
      </c>
      <c r="H147" s="35"/>
      <c r="I147" s="35"/>
    </row>
    <row r="148" spans="1:9" hidden="1" x14ac:dyDescent="0.25">
      <c r="A148" s="34" t="s">
        <v>83</v>
      </c>
      <c r="B148" s="34" t="s">
        <v>285</v>
      </c>
      <c r="C148" s="32" t="s">
        <v>252</v>
      </c>
      <c r="D148" s="33">
        <v>1.55529374179664E-2</v>
      </c>
      <c r="E148" s="33">
        <v>1.55529374179664E-2</v>
      </c>
      <c r="F148" s="33">
        <v>1.55529374179664E-2</v>
      </c>
      <c r="G148" s="33">
        <v>1.55529374179664E-2</v>
      </c>
      <c r="H148" s="35"/>
      <c r="I148" s="35"/>
    </row>
    <row r="149" spans="1:9" hidden="1" x14ac:dyDescent="0.25">
      <c r="A149" s="34" t="s">
        <v>83</v>
      </c>
      <c r="B149" s="34" t="s">
        <v>285</v>
      </c>
      <c r="C149" s="32" t="s">
        <v>253</v>
      </c>
      <c r="D149" s="33">
        <v>1.55529374179664E-2</v>
      </c>
      <c r="E149" s="33">
        <v>1.55529374179664E-2</v>
      </c>
      <c r="F149" s="33">
        <v>1.55529374179664E-2</v>
      </c>
      <c r="G149" s="33">
        <v>1.55529374179664E-2</v>
      </c>
      <c r="H149" s="35"/>
      <c r="I149" s="35"/>
    </row>
    <row r="150" spans="1:9" hidden="1" x14ac:dyDescent="0.25">
      <c r="A150" s="34" t="s">
        <v>83</v>
      </c>
      <c r="B150" s="34" t="s">
        <v>285</v>
      </c>
      <c r="C150" s="32" t="s">
        <v>254</v>
      </c>
      <c r="D150" s="33">
        <v>1.55529374179664E-2</v>
      </c>
      <c r="E150" s="33">
        <v>1.55529374179664E-2</v>
      </c>
      <c r="F150" s="33">
        <v>1.55529374179664E-2</v>
      </c>
      <c r="G150" s="33">
        <v>1.55529374179664E-2</v>
      </c>
      <c r="H150" s="35"/>
      <c r="I150" s="35"/>
    </row>
    <row r="151" spans="1:9" hidden="1" x14ac:dyDescent="0.25">
      <c r="A151" s="34" t="s">
        <v>83</v>
      </c>
      <c r="B151" s="34" t="s">
        <v>285</v>
      </c>
      <c r="C151" s="32" t="s">
        <v>255</v>
      </c>
      <c r="D151" s="33">
        <v>1.55529374179664E-2</v>
      </c>
      <c r="E151" s="33">
        <v>1.55529374179664E-2</v>
      </c>
      <c r="F151" s="33">
        <v>1.55529374179664E-2</v>
      </c>
      <c r="G151" s="33">
        <v>1.55529374179664E-2</v>
      </c>
      <c r="H151" s="35"/>
      <c r="I151" s="35"/>
    </row>
    <row r="152" spans="1:9" hidden="1" x14ac:dyDescent="0.25">
      <c r="A152" s="34" t="s">
        <v>83</v>
      </c>
      <c r="B152" s="34" t="s">
        <v>285</v>
      </c>
      <c r="C152" s="32" t="s">
        <v>256</v>
      </c>
      <c r="D152" s="33">
        <v>1.55529374179664E-2</v>
      </c>
      <c r="E152" s="33">
        <v>1.55529374179664E-2</v>
      </c>
      <c r="F152" s="33">
        <v>1.55529374179664E-2</v>
      </c>
      <c r="G152" s="33">
        <v>1.55529374179664E-2</v>
      </c>
      <c r="H152" s="35"/>
      <c r="I152" s="35"/>
    </row>
    <row r="153" spans="1:9" hidden="1" x14ac:dyDescent="0.25">
      <c r="A153" s="34" t="s">
        <v>83</v>
      </c>
      <c r="B153" s="34" t="s">
        <v>285</v>
      </c>
      <c r="C153" s="32" t="s">
        <v>257</v>
      </c>
      <c r="D153" s="33">
        <v>1.55529374179664E-2</v>
      </c>
      <c r="E153" s="33">
        <v>1.55529374179664E-2</v>
      </c>
      <c r="F153" s="33">
        <v>1.55529374179664E-2</v>
      </c>
      <c r="G153" s="33">
        <v>1.55529374179664E-2</v>
      </c>
      <c r="H153" s="35"/>
      <c r="I153" s="35"/>
    </row>
    <row r="154" spans="1:9" hidden="1" x14ac:dyDescent="0.25">
      <c r="A154" s="34" t="s">
        <v>83</v>
      </c>
      <c r="B154" s="34" t="s">
        <v>285</v>
      </c>
      <c r="C154" s="32" t="s">
        <v>258</v>
      </c>
      <c r="D154" s="33">
        <v>1.55529374179664E-2</v>
      </c>
      <c r="E154" s="33">
        <v>1.55529374179664E-2</v>
      </c>
      <c r="F154" s="33">
        <v>1.55529374179664E-2</v>
      </c>
      <c r="G154" s="33">
        <v>1.55529374179664E-2</v>
      </c>
      <c r="H154" s="35"/>
      <c r="I154" s="35"/>
    </row>
    <row r="155" spans="1:9" hidden="1" x14ac:dyDescent="0.25">
      <c r="A155" s="34" t="s">
        <v>83</v>
      </c>
      <c r="B155" s="34" t="s">
        <v>285</v>
      </c>
      <c r="C155" s="32" t="s">
        <v>259</v>
      </c>
      <c r="D155" s="33">
        <v>1.55529374179664E-2</v>
      </c>
      <c r="E155" s="33">
        <v>1.55529374179664E-2</v>
      </c>
      <c r="F155" s="33">
        <v>1.55529374179664E-2</v>
      </c>
      <c r="G155" s="33">
        <v>1.55529374179664E-2</v>
      </c>
      <c r="H155" s="35"/>
      <c r="I155" s="35"/>
    </row>
    <row r="156" spans="1:9" hidden="1" x14ac:dyDescent="0.25">
      <c r="A156" s="34" t="s">
        <v>83</v>
      </c>
      <c r="B156" s="34" t="s">
        <v>285</v>
      </c>
      <c r="C156" s="32" t="s">
        <v>260</v>
      </c>
      <c r="D156" s="33">
        <v>1.55529374179664E-2</v>
      </c>
      <c r="E156" s="33">
        <v>1.55529374179664E-2</v>
      </c>
      <c r="F156" s="33">
        <v>1.55529374179664E-2</v>
      </c>
      <c r="G156" s="33">
        <v>1.55529374179664E-2</v>
      </c>
      <c r="H156" s="35"/>
      <c r="I156" s="35"/>
    </row>
    <row r="157" spans="1:9" hidden="1" x14ac:dyDescent="0.25">
      <c r="A157" s="34" t="s">
        <v>83</v>
      </c>
      <c r="B157" s="34" t="s">
        <v>285</v>
      </c>
      <c r="C157" s="32" t="s">
        <v>261</v>
      </c>
      <c r="D157" s="33">
        <v>1.55529374179664E-2</v>
      </c>
      <c r="E157" s="33">
        <v>1.55529374179664E-2</v>
      </c>
      <c r="F157" s="33">
        <v>1.55529374179664E-2</v>
      </c>
      <c r="G157" s="33">
        <v>1.55529374179664E-2</v>
      </c>
      <c r="H157" s="35"/>
      <c r="I157" s="35"/>
    </row>
    <row r="158" spans="1:9" hidden="1" x14ac:dyDescent="0.25">
      <c r="A158" s="34" t="s">
        <v>83</v>
      </c>
      <c r="B158" s="34" t="s">
        <v>285</v>
      </c>
      <c r="C158" s="32" t="s">
        <v>262</v>
      </c>
      <c r="D158" s="33">
        <v>1.55529374179664E-2</v>
      </c>
      <c r="E158" s="33">
        <v>1.55529374179664E-2</v>
      </c>
      <c r="F158" s="33">
        <v>1.55529374179664E-2</v>
      </c>
      <c r="G158" s="33">
        <v>1.55529374179664E-2</v>
      </c>
      <c r="H158" s="35"/>
      <c r="I158" s="35"/>
    </row>
    <row r="159" spans="1:9" hidden="1" x14ac:dyDescent="0.25">
      <c r="A159" s="34" t="s">
        <v>83</v>
      </c>
      <c r="B159" s="34" t="s">
        <v>285</v>
      </c>
      <c r="C159" s="32" t="s">
        <v>263</v>
      </c>
      <c r="D159" s="33">
        <v>1.55529374179664E-2</v>
      </c>
      <c r="E159" s="33">
        <v>1.55529374179664E-2</v>
      </c>
      <c r="F159" s="33">
        <v>1.55529374179664E-2</v>
      </c>
      <c r="G159" s="33">
        <v>1.55529374179664E-2</v>
      </c>
      <c r="H159" s="35"/>
      <c r="I159" s="35"/>
    </row>
    <row r="160" spans="1:9" hidden="1" x14ac:dyDescent="0.25">
      <c r="A160" s="34" t="s">
        <v>83</v>
      </c>
      <c r="B160" s="34" t="s">
        <v>285</v>
      </c>
      <c r="C160" s="32" t="s">
        <v>264</v>
      </c>
      <c r="D160" s="33">
        <v>1.55529374179664E-2</v>
      </c>
      <c r="E160" s="33">
        <v>1.55529374179664E-2</v>
      </c>
      <c r="F160" s="33">
        <v>1.55529374179664E-2</v>
      </c>
      <c r="G160" s="33">
        <v>1.55529374179664E-2</v>
      </c>
      <c r="H160" s="35"/>
      <c r="I160" s="35"/>
    </row>
    <row r="161" spans="1:9" hidden="1" x14ac:dyDescent="0.25">
      <c r="A161" s="34" t="s">
        <v>83</v>
      </c>
      <c r="B161" s="34" t="s">
        <v>285</v>
      </c>
      <c r="C161" s="32" t="s">
        <v>265</v>
      </c>
      <c r="D161" s="33">
        <v>1.55529374179664E-2</v>
      </c>
      <c r="E161" s="33">
        <v>1.55529374179664E-2</v>
      </c>
      <c r="F161" s="33">
        <v>1.55529374179664E-2</v>
      </c>
      <c r="G161" s="33">
        <v>1.55529374179664E-2</v>
      </c>
      <c r="H161" s="35"/>
      <c r="I161" s="35"/>
    </row>
    <row r="162" spans="1:9" hidden="1" x14ac:dyDescent="0.25">
      <c r="A162" s="34" t="s">
        <v>83</v>
      </c>
      <c r="B162" s="34" t="s">
        <v>285</v>
      </c>
      <c r="C162" s="32" t="s">
        <v>266</v>
      </c>
      <c r="D162" s="33">
        <v>1.55529374179664E-2</v>
      </c>
      <c r="E162" s="33">
        <v>1.55529374179664E-2</v>
      </c>
      <c r="F162" s="33">
        <v>1.55529374179664E-2</v>
      </c>
      <c r="G162" s="33">
        <v>1.55529374179664E-2</v>
      </c>
      <c r="H162" s="35"/>
      <c r="I162" s="35"/>
    </row>
    <row r="163" spans="1:9" hidden="1" x14ac:dyDescent="0.25">
      <c r="A163" s="34" t="s">
        <v>83</v>
      </c>
      <c r="B163" s="34" t="s">
        <v>285</v>
      </c>
      <c r="C163" s="32" t="s">
        <v>267</v>
      </c>
      <c r="D163" s="33">
        <v>1.55529374179664E-2</v>
      </c>
      <c r="E163" s="33">
        <v>1.55529374179664E-2</v>
      </c>
      <c r="F163" s="33">
        <v>1.55529374179664E-2</v>
      </c>
      <c r="G163" s="33">
        <v>1.55529374179664E-2</v>
      </c>
      <c r="H163" s="35"/>
      <c r="I163" s="35"/>
    </row>
    <row r="164" spans="1:9" hidden="1" x14ac:dyDescent="0.25">
      <c r="A164" s="34" t="s">
        <v>83</v>
      </c>
      <c r="B164" s="34" t="s">
        <v>285</v>
      </c>
      <c r="C164" s="32" t="s">
        <v>268</v>
      </c>
      <c r="D164" s="33">
        <v>1.55529374179664E-2</v>
      </c>
      <c r="E164" s="33">
        <v>1.55529374179664E-2</v>
      </c>
      <c r="F164" s="33">
        <v>1.55529374179664E-2</v>
      </c>
      <c r="G164" s="33">
        <v>1.55529374179664E-2</v>
      </c>
      <c r="H164" s="35"/>
      <c r="I164" s="35"/>
    </row>
    <row r="165" spans="1:9" hidden="1" x14ac:dyDescent="0.25">
      <c r="A165" s="34" t="s">
        <v>83</v>
      </c>
      <c r="B165" s="34" t="s">
        <v>285</v>
      </c>
      <c r="C165" s="32" t="s">
        <v>269</v>
      </c>
      <c r="D165" s="33">
        <v>1.55529374179664E-2</v>
      </c>
      <c r="E165" s="33">
        <v>1.55529374179664E-2</v>
      </c>
      <c r="F165" s="33">
        <v>1.55529374179664E-2</v>
      </c>
      <c r="G165" s="33">
        <v>1.55529374179664E-2</v>
      </c>
      <c r="H165" s="35"/>
      <c r="I165" s="35"/>
    </row>
    <row r="166" spans="1:9" hidden="1" x14ac:dyDescent="0.25">
      <c r="A166" s="34" t="s">
        <v>83</v>
      </c>
      <c r="B166" s="34" t="s">
        <v>285</v>
      </c>
      <c r="C166" s="32" t="s">
        <v>270</v>
      </c>
      <c r="D166" s="33">
        <v>1.55529374179664E-2</v>
      </c>
      <c r="E166" s="33">
        <v>1.55529374179664E-2</v>
      </c>
      <c r="F166" s="33">
        <v>1.55529374179664E-2</v>
      </c>
      <c r="G166" s="33">
        <v>1.55529374179664E-2</v>
      </c>
      <c r="H166" s="35"/>
      <c r="I166" s="35"/>
    </row>
    <row r="167" spans="1:9" x14ac:dyDescent="0.25">
      <c r="A167" s="32" t="s">
        <v>84</v>
      </c>
      <c r="B167" s="32" t="s">
        <v>285</v>
      </c>
      <c r="C167" s="32" t="s">
        <v>212</v>
      </c>
      <c r="D167" s="35"/>
      <c r="E167" s="35"/>
      <c r="F167" s="35"/>
      <c r="G167" s="33">
        <v>1.07550728769704</v>
      </c>
      <c r="H167" s="33">
        <v>596.10741002120903</v>
      </c>
      <c r="I167" s="33">
        <v>1973.0989839136901</v>
      </c>
    </row>
    <row r="168" spans="1:9" x14ac:dyDescent="0.25">
      <c r="A168" s="34" t="s">
        <v>84</v>
      </c>
      <c r="B168" s="34" t="s">
        <v>285</v>
      </c>
      <c r="C168" s="32" t="s">
        <v>213</v>
      </c>
      <c r="D168" s="35"/>
      <c r="E168" s="35"/>
      <c r="F168" s="35"/>
      <c r="G168" s="33">
        <v>0.41371113462653802</v>
      </c>
      <c r="H168" s="33">
        <v>635.43736315497199</v>
      </c>
      <c r="I168" s="33">
        <v>2229.3278294267102</v>
      </c>
    </row>
    <row r="169" spans="1:9" x14ac:dyDescent="0.25">
      <c r="A169" s="34" t="s">
        <v>84</v>
      </c>
      <c r="B169" s="34" t="s">
        <v>285</v>
      </c>
      <c r="C169" s="32" t="s">
        <v>214</v>
      </c>
      <c r="D169" s="35"/>
      <c r="E169" s="35"/>
      <c r="F169" s="35"/>
      <c r="G169" s="35"/>
      <c r="H169" s="33">
        <v>607.89167548066905</v>
      </c>
      <c r="I169" s="33">
        <v>2184.94643162581</v>
      </c>
    </row>
    <row r="170" spans="1:9" x14ac:dyDescent="0.25">
      <c r="A170" s="34" t="s">
        <v>84</v>
      </c>
      <c r="B170" s="34" t="s">
        <v>285</v>
      </c>
      <c r="C170" s="32" t="s">
        <v>215</v>
      </c>
      <c r="D170" s="35"/>
      <c r="E170" s="35"/>
      <c r="F170" s="35"/>
      <c r="G170" s="33">
        <v>8.4335301630562807</v>
      </c>
      <c r="H170" s="33">
        <v>638.70542003974901</v>
      </c>
      <c r="I170" s="33">
        <v>2519.88388100372</v>
      </c>
    </row>
    <row r="171" spans="1:9" x14ac:dyDescent="0.25">
      <c r="A171" s="34" t="s">
        <v>84</v>
      </c>
      <c r="B171" s="34" t="s">
        <v>285</v>
      </c>
      <c r="C171" s="32" t="s">
        <v>216</v>
      </c>
      <c r="D171" s="35"/>
      <c r="E171" s="35"/>
      <c r="F171" s="35"/>
      <c r="G171" s="35"/>
      <c r="H171" s="33">
        <v>591.53699001841699</v>
      </c>
      <c r="I171" s="33">
        <v>2040.29858607913</v>
      </c>
    </row>
    <row r="172" spans="1:9" x14ac:dyDescent="0.25">
      <c r="A172" s="34" t="s">
        <v>84</v>
      </c>
      <c r="B172" s="34" t="s">
        <v>285</v>
      </c>
      <c r="C172" s="32" t="s">
        <v>217</v>
      </c>
      <c r="D172" s="35"/>
      <c r="E172" s="35"/>
      <c r="F172" s="35"/>
      <c r="G172" s="35"/>
      <c r="H172" s="33">
        <v>591.53699001841596</v>
      </c>
      <c r="I172" s="33">
        <v>2040.29858607913</v>
      </c>
    </row>
    <row r="173" spans="1:9" x14ac:dyDescent="0.25">
      <c r="A173" s="34" t="s">
        <v>84</v>
      </c>
      <c r="B173" s="34" t="s">
        <v>285</v>
      </c>
      <c r="C173" s="32" t="s">
        <v>218</v>
      </c>
      <c r="D173" s="35"/>
      <c r="E173" s="35"/>
      <c r="F173" s="35"/>
      <c r="G173" s="35"/>
      <c r="H173" s="33">
        <v>591.53699001841699</v>
      </c>
      <c r="I173" s="33">
        <v>2040.29858607913</v>
      </c>
    </row>
    <row r="174" spans="1:9" hidden="1" x14ac:dyDescent="0.25">
      <c r="A174" s="34" t="s">
        <v>84</v>
      </c>
      <c r="B174" s="34" t="s">
        <v>285</v>
      </c>
      <c r="C174" s="32" t="s">
        <v>219</v>
      </c>
      <c r="D174" s="35"/>
      <c r="E174" s="35"/>
      <c r="F174" s="35"/>
      <c r="G174" s="33">
        <v>14.3353199718124</v>
      </c>
      <c r="H174" s="33">
        <v>632.15887449138404</v>
      </c>
      <c r="I174" s="33">
        <v>2239.1226082673002</v>
      </c>
    </row>
    <row r="175" spans="1:9" hidden="1" x14ac:dyDescent="0.25">
      <c r="A175" s="34" t="s">
        <v>84</v>
      </c>
      <c r="B175" s="34" t="s">
        <v>285</v>
      </c>
      <c r="C175" s="32" t="s">
        <v>220</v>
      </c>
      <c r="D175" s="35"/>
      <c r="E175" s="35"/>
      <c r="F175" s="35"/>
      <c r="G175" s="33">
        <v>14.3353199716987</v>
      </c>
      <c r="H175" s="33">
        <v>632.15887449138404</v>
      </c>
      <c r="I175" s="33">
        <v>2239.1226082672902</v>
      </c>
    </row>
    <row r="176" spans="1:9" hidden="1" x14ac:dyDescent="0.25">
      <c r="A176" s="34" t="s">
        <v>84</v>
      </c>
      <c r="B176" s="34" t="s">
        <v>285</v>
      </c>
      <c r="C176" s="32" t="s">
        <v>221</v>
      </c>
      <c r="D176" s="35"/>
      <c r="E176" s="35"/>
      <c r="F176" s="35"/>
      <c r="G176" s="33">
        <v>14.335319945445301</v>
      </c>
      <c r="H176" s="33">
        <v>632.15887449138404</v>
      </c>
      <c r="I176" s="33">
        <v>2239.1226082673902</v>
      </c>
    </row>
    <row r="177" spans="1:9" hidden="1" x14ac:dyDescent="0.25">
      <c r="A177" s="34" t="s">
        <v>84</v>
      </c>
      <c r="B177" s="34" t="s">
        <v>285</v>
      </c>
      <c r="C177" s="32" t="s">
        <v>222</v>
      </c>
      <c r="D177" s="35"/>
      <c r="E177" s="35"/>
      <c r="F177" s="35"/>
      <c r="G177" s="33">
        <v>1.07550728769704</v>
      </c>
      <c r="H177" s="33">
        <v>596.10741002120903</v>
      </c>
      <c r="I177" s="33">
        <v>1973.0989841263299</v>
      </c>
    </row>
    <row r="178" spans="1:9" hidden="1" x14ac:dyDescent="0.25">
      <c r="A178" s="34" t="s">
        <v>84</v>
      </c>
      <c r="B178" s="34" t="s">
        <v>285</v>
      </c>
      <c r="C178" s="32" t="s">
        <v>223</v>
      </c>
      <c r="D178" s="35"/>
      <c r="E178" s="35"/>
      <c r="F178" s="35"/>
      <c r="G178" s="33">
        <v>0.41862334303165599</v>
      </c>
      <c r="H178" s="33">
        <v>635.43736315497199</v>
      </c>
      <c r="I178" s="33">
        <v>2215.3315134868899</v>
      </c>
    </row>
    <row r="179" spans="1:9" hidden="1" x14ac:dyDescent="0.25">
      <c r="A179" s="34" t="s">
        <v>84</v>
      </c>
      <c r="B179" s="34" t="s">
        <v>285</v>
      </c>
      <c r="C179" s="32" t="s">
        <v>224</v>
      </c>
      <c r="D179" s="35"/>
      <c r="E179" s="35"/>
      <c r="F179" s="35"/>
      <c r="G179" s="35"/>
      <c r="H179" s="33">
        <v>591.53699001841699</v>
      </c>
      <c r="I179" s="33">
        <v>2152.8375458440801</v>
      </c>
    </row>
    <row r="180" spans="1:9" hidden="1" x14ac:dyDescent="0.25">
      <c r="A180" s="34" t="s">
        <v>84</v>
      </c>
      <c r="B180" s="34" t="s">
        <v>285</v>
      </c>
      <c r="C180" s="32" t="s">
        <v>225</v>
      </c>
      <c r="D180" s="35"/>
      <c r="E180" s="35"/>
      <c r="F180" s="35"/>
      <c r="G180" s="33">
        <v>1.3159182182726701</v>
      </c>
      <c r="H180" s="33">
        <v>638.70542003974901</v>
      </c>
      <c r="I180" s="33">
        <v>2500.3619908996002</v>
      </c>
    </row>
    <row r="181" spans="1:9" hidden="1" x14ac:dyDescent="0.25">
      <c r="A181" s="34" t="s">
        <v>84</v>
      </c>
      <c r="B181" s="34" t="s">
        <v>285</v>
      </c>
      <c r="C181" s="32" t="s">
        <v>226</v>
      </c>
      <c r="D181" s="35"/>
      <c r="E181" s="35"/>
      <c r="F181" s="35"/>
      <c r="G181" s="35"/>
      <c r="H181" s="33">
        <v>329.40716079723501</v>
      </c>
      <c r="I181" s="33">
        <v>1379.0652324124401</v>
      </c>
    </row>
    <row r="182" spans="1:9" hidden="1" x14ac:dyDescent="0.25">
      <c r="A182" s="34" t="s">
        <v>84</v>
      </c>
      <c r="B182" s="34" t="s">
        <v>285</v>
      </c>
      <c r="C182" s="32" t="s">
        <v>227</v>
      </c>
      <c r="D182" s="35"/>
      <c r="E182" s="35"/>
      <c r="F182" s="35"/>
      <c r="G182" s="35"/>
      <c r="H182" s="33">
        <v>352.69189853292397</v>
      </c>
      <c r="I182" s="33">
        <v>1379.0652324124401</v>
      </c>
    </row>
    <row r="183" spans="1:9" hidden="1" x14ac:dyDescent="0.25">
      <c r="A183" s="34" t="s">
        <v>84</v>
      </c>
      <c r="B183" s="34" t="s">
        <v>285</v>
      </c>
      <c r="C183" s="32" t="s">
        <v>228</v>
      </c>
      <c r="D183" s="35"/>
      <c r="E183" s="35"/>
      <c r="F183" s="35"/>
      <c r="G183" s="35"/>
      <c r="H183" s="33">
        <v>376.91882015316901</v>
      </c>
      <c r="I183" s="33">
        <v>1379.0652324124401</v>
      </c>
    </row>
    <row r="184" spans="1:9" hidden="1" x14ac:dyDescent="0.25">
      <c r="A184" s="34" t="s">
        <v>84</v>
      </c>
      <c r="B184" s="34" t="s">
        <v>285</v>
      </c>
      <c r="C184" s="32" t="s">
        <v>229</v>
      </c>
      <c r="D184" s="35"/>
      <c r="E184" s="35"/>
      <c r="F184" s="35"/>
      <c r="G184" s="35"/>
      <c r="H184" s="33">
        <v>266.03192368432701</v>
      </c>
      <c r="I184" s="33">
        <v>1379.7308234733</v>
      </c>
    </row>
    <row r="185" spans="1:9" hidden="1" x14ac:dyDescent="0.25">
      <c r="A185" s="34" t="s">
        <v>84</v>
      </c>
      <c r="B185" s="34" t="s">
        <v>285</v>
      </c>
      <c r="C185" s="32" t="s">
        <v>230</v>
      </c>
      <c r="D185" s="35"/>
      <c r="E185" s="35"/>
      <c r="F185" s="35"/>
      <c r="G185" s="35"/>
      <c r="H185" s="33">
        <v>376.52208004993201</v>
      </c>
      <c r="I185" s="33">
        <v>1379.7308234733</v>
      </c>
    </row>
    <row r="186" spans="1:9" hidden="1" x14ac:dyDescent="0.25">
      <c r="A186" s="34" t="s">
        <v>84</v>
      </c>
      <c r="B186" s="34" t="s">
        <v>285</v>
      </c>
      <c r="C186" s="32" t="s">
        <v>231</v>
      </c>
      <c r="D186" s="35"/>
      <c r="E186" s="35"/>
      <c r="F186" s="35"/>
      <c r="G186" s="35"/>
      <c r="H186" s="33">
        <v>377.24883709988399</v>
      </c>
      <c r="I186" s="33">
        <v>1379.7308234733</v>
      </c>
    </row>
    <row r="187" spans="1:9" hidden="1" x14ac:dyDescent="0.25">
      <c r="A187" s="34" t="s">
        <v>84</v>
      </c>
      <c r="B187" s="34" t="s">
        <v>285</v>
      </c>
      <c r="C187" s="32" t="s">
        <v>232</v>
      </c>
      <c r="D187" s="35"/>
      <c r="E187" s="35"/>
      <c r="F187" s="35"/>
      <c r="G187" s="33">
        <v>1.07550728769704</v>
      </c>
      <c r="H187" s="33">
        <v>596.10741002120903</v>
      </c>
      <c r="I187" s="33">
        <v>1973.09898413575</v>
      </c>
    </row>
    <row r="188" spans="1:9" hidden="1" x14ac:dyDescent="0.25">
      <c r="A188" s="34" t="s">
        <v>84</v>
      </c>
      <c r="B188" s="34" t="s">
        <v>285</v>
      </c>
      <c r="C188" s="32" t="s">
        <v>233</v>
      </c>
      <c r="D188" s="35"/>
      <c r="E188" s="35"/>
      <c r="F188" s="35"/>
      <c r="G188" s="33">
        <v>0.41862334304840998</v>
      </c>
      <c r="H188" s="33">
        <v>635.43736315497199</v>
      </c>
      <c r="I188" s="33">
        <v>2215.3315134863001</v>
      </c>
    </row>
    <row r="189" spans="1:9" hidden="1" x14ac:dyDescent="0.25">
      <c r="A189" s="34" t="s">
        <v>84</v>
      </c>
      <c r="B189" s="34" t="s">
        <v>285</v>
      </c>
      <c r="C189" s="32" t="s">
        <v>234</v>
      </c>
      <c r="D189" s="35"/>
      <c r="E189" s="35"/>
      <c r="F189" s="35"/>
      <c r="G189" s="35"/>
      <c r="H189" s="33">
        <v>591.53699001841699</v>
      </c>
      <c r="I189" s="33">
        <v>2152.8375458440801</v>
      </c>
    </row>
    <row r="190" spans="1:9" hidden="1" x14ac:dyDescent="0.25">
      <c r="A190" s="34" t="s">
        <v>84</v>
      </c>
      <c r="B190" s="34" t="s">
        <v>285</v>
      </c>
      <c r="C190" s="32" t="s">
        <v>235</v>
      </c>
      <c r="D190" s="35"/>
      <c r="E190" s="35"/>
      <c r="F190" s="35"/>
      <c r="G190" s="33">
        <v>1.3159182233468101</v>
      </c>
      <c r="H190" s="33">
        <v>638.70542003974901</v>
      </c>
      <c r="I190" s="33">
        <v>2500.3619908996002</v>
      </c>
    </row>
    <row r="191" spans="1:9" hidden="1" x14ac:dyDescent="0.25">
      <c r="A191" s="34" t="s">
        <v>84</v>
      </c>
      <c r="B191" s="34" t="s">
        <v>285</v>
      </c>
      <c r="C191" s="32" t="s">
        <v>236</v>
      </c>
      <c r="D191" s="35"/>
      <c r="E191" s="35"/>
      <c r="F191" s="35"/>
      <c r="G191" s="35"/>
      <c r="H191" s="33">
        <v>329.40716080112497</v>
      </c>
      <c r="I191" s="33">
        <v>1379.0652324124401</v>
      </c>
    </row>
    <row r="192" spans="1:9" hidden="1" x14ac:dyDescent="0.25">
      <c r="A192" s="34" t="s">
        <v>84</v>
      </c>
      <c r="B192" s="34" t="s">
        <v>285</v>
      </c>
      <c r="C192" s="32" t="s">
        <v>237</v>
      </c>
      <c r="D192" s="35"/>
      <c r="E192" s="35"/>
      <c r="F192" s="35"/>
      <c r="G192" s="35"/>
      <c r="H192" s="33">
        <v>352.69189853292397</v>
      </c>
      <c r="I192" s="33">
        <v>1379.0652324124401</v>
      </c>
    </row>
    <row r="193" spans="1:9" hidden="1" x14ac:dyDescent="0.25">
      <c r="A193" s="34" t="s">
        <v>84</v>
      </c>
      <c r="B193" s="34" t="s">
        <v>285</v>
      </c>
      <c r="C193" s="32" t="s">
        <v>238</v>
      </c>
      <c r="D193" s="35"/>
      <c r="E193" s="35"/>
      <c r="F193" s="35"/>
      <c r="G193" s="35"/>
      <c r="H193" s="33">
        <v>376.91882015316799</v>
      </c>
      <c r="I193" s="33">
        <v>1379.0652324124401</v>
      </c>
    </row>
    <row r="194" spans="1:9" hidden="1" x14ac:dyDescent="0.25">
      <c r="A194" s="34" t="s">
        <v>84</v>
      </c>
      <c r="B194" s="34" t="s">
        <v>285</v>
      </c>
      <c r="C194" s="32" t="s">
        <v>239</v>
      </c>
      <c r="D194" s="35"/>
      <c r="E194" s="35"/>
      <c r="F194" s="35"/>
      <c r="G194" s="35"/>
      <c r="H194" s="33">
        <v>266.03192368432701</v>
      </c>
      <c r="I194" s="33">
        <v>1379.7308234733</v>
      </c>
    </row>
    <row r="195" spans="1:9" hidden="1" x14ac:dyDescent="0.25">
      <c r="A195" s="34" t="s">
        <v>84</v>
      </c>
      <c r="B195" s="34" t="s">
        <v>285</v>
      </c>
      <c r="C195" s="32" t="s">
        <v>240</v>
      </c>
      <c r="D195" s="35"/>
      <c r="E195" s="35"/>
      <c r="F195" s="35"/>
      <c r="G195" s="35"/>
      <c r="H195" s="33">
        <v>376.52208004993099</v>
      </c>
      <c r="I195" s="33">
        <v>1379.7308234733</v>
      </c>
    </row>
    <row r="196" spans="1:9" hidden="1" x14ac:dyDescent="0.25">
      <c r="A196" s="34" t="s">
        <v>84</v>
      </c>
      <c r="B196" s="34" t="s">
        <v>285</v>
      </c>
      <c r="C196" s="32" t="s">
        <v>241</v>
      </c>
      <c r="D196" s="35"/>
      <c r="E196" s="35"/>
      <c r="F196" s="35"/>
      <c r="G196" s="35"/>
      <c r="H196" s="33">
        <v>377.24883709988399</v>
      </c>
      <c r="I196" s="33">
        <v>1379.7308234733</v>
      </c>
    </row>
    <row r="197" spans="1:9" hidden="1" x14ac:dyDescent="0.25">
      <c r="A197" s="34" t="s">
        <v>84</v>
      </c>
      <c r="B197" s="34" t="s">
        <v>285</v>
      </c>
      <c r="C197" s="32" t="s">
        <v>242</v>
      </c>
      <c r="D197" s="35"/>
      <c r="E197" s="35"/>
      <c r="F197" s="35"/>
      <c r="G197" s="33">
        <v>255.888413786124</v>
      </c>
      <c r="H197" s="33">
        <v>255.888413786124</v>
      </c>
      <c r="I197" s="33">
        <v>255.888413786124</v>
      </c>
    </row>
    <row r="198" spans="1:9" hidden="1" x14ac:dyDescent="0.25">
      <c r="A198" s="34" t="s">
        <v>84</v>
      </c>
      <c r="B198" s="34" t="s">
        <v>285</v>
      </c>
      <c r="C198" s="32" t="s">
        <v>243</v>
      </c>
      <c r="D198" s="35"/>
      <c r="E198" s="35"/>
      <c r="F198" s="35"/>
      <c r="G198" s="33">
        <v>283.698669048375</v>
      </c>
      <c r="H198" s="33">
        <v>283.698669048375</v>
      </c>
      <c r="I198" s="33">
        <v>283.698669048375</v>
      </c>
    </row>
    <row r="199" spans="1:9" hidden="1" x14ac:dyDescent="0.25">
      <c r="A199" s="34" t="s">
        <v>84</v>
      </c>
      <c r="B199" s="34" t="s">
        <v>285</v>
      </c>
      <c r="C199" s="32" t="s">
        <v>244</v>
      </c>
      <c r="D199" s="35"/>
      <c r="E199" s="35"/>
      <c r="F199" s="35"/>
      <c r="G199" s="35"/>
      <c r="H199" s="33">
        <v>9.1073180942569908E-3</v>
      </c>
      <c r="I199" s="33">
        <v>3.1344166469433499E-2</v>
      </c>
    </row>
    <row r="200" spans="1:9" hidden="1" x14ac:dyDescent="0.25">
      <c r="A200" s="34" t="s">
        <v>84</v>
      </c>
      <c r="B200" s="34" t="s">
        <v>285</v>
      </c>
      <c r="C200" s="32" t="s">
        <v>246</v>
      </c>
      <c r="D200" s="35"/>
      <c r="E200" s="35"/>
      <c r="F200" s="35"/>
      <c r="G200" s="35"/>
      <c r="H200" s="33">
        <v>230.640124069206</v>
      </c>
      <c r="I200" s="33">
        <v>305.66625213438101</v>
      </c>
    </row>
    <row r="201" spans="1:9" hidden="1" x14ac:dyDescent="0.25">
      <c r="A201" s="34" t="s">
        <v>84</v>
      </c>
      <c r="B201" s="34" t="s">
        <v>285</v>
      </c>
      <c r="C201" s="32" t="s">
        <v>247</v>
      </c>
      <c r="D201" s="35"/>
      <c r="E201" s="35"/>
      <c r="F201" s="35"/>
      <c r="G201" s="35"/>
      <c r="H201" s="33">
        <v>117.796484984383</v>
      </c>
      <c r="I201" s="33">
        <v>967.67341727515895</v>
      </c>
    </row>
    <row r="202" spans="1:9" hidden="1" x14ac:dyDescent="0.25">
      <c r="A202" s="34" t="s">
        <v>84</v>
      </c>
      <c r="B202" s="34" t="s">
        <v>285</v>
      </c>
      <c r="C202" s="32" t="s">
        <v>248</v>
      </c>
      <c r="D202" s="35"/>
      <c r="E202" s="35"/>
      <c r="F202" s="35"/>
      <c r="G202" s="35"/>
      <c r="H202" s="33">
        <v>476.36242475761998</v>
      </c>
      <c r="I202" s="33">
        <v>1993.1068317522499</v>
      </c>
    </row>
    <row r="203" spans="1:9" hidden="1" x14ac:dyDescent="0.25">
      <c r="A203" s="34" t="s">
        <v>84</v>
      </c>
      <c r="B203" s="34" t="s">
        <v>285</v>
      </c>
      <c r="C203" s="32" t="s">
        <v>249</v>
      </c>
      <c r="D203" s="35"/>
      <c r="E203" s="35"/>
      <c r="F203" s="35"/>
      <c r="G203" s="35"/>
      <c r="H203" s="33">
        <v>230.64012406865501</v>
      </c>
      <c r="I203" s="33">
        <v>305.666252133829</v>
      </c>
    </row>
    <row r="204" spans="1:9" hidden="1" x14ac:dyDescent="0.25">
      <c r="A204" s="34" t="s">
        <v>84</v>
      </c>
      <c r="B204" s="34" t="s">
        <v>285</v>
      </c>
      <c r="C204" s="32" t="s">
        <v>250</v>
      </c>
      <c r="D204" s="35"/>
      <c r="E204" s="35"/>
      <c r="F204" s="35"/>
      <c r="G204" s="35"/>
      <c r="H204" s="33">
        <v>230.640124069617</v>
      </c>
      <c r="I204" s="33">
        <v>305.66625213479102</v>
      </c>
    </row>
    <row r="205" spans="1:9" hidden="1" x14ac:dyDescent="0.25">
      <c r="A205" s="34" t="s">
        <v>84</v>
      </c>
      <c r="B205" s="34" t="s">
        <v>285</v>
      </c>
      <c r="C205" s="32" t="s">
        <v>251</v>
      </c>
      <c r="D205" s="35"/>
      <c r="E205" s="35"/>
      <c r="F205" s="35"/>
      <c r="G205" s="35"/>
      <c r="H205" s="33">
        <v>230.31191212476099</v>
      </c>
      <c r="I205" s="33">
        <v>305.33804018993601</v>
      </c>
    </row>
    <row r="206" spans="1:9" hidden="1" x14ac:dyDescent="0.25">
      <c r="A206" s="34" t="s">
        <v>84</v>
      </c>
      <c r="B206" s="34" t="s">
        <v>285</v>
      </c>
      <c r="C206" s="32" t="s">
        <v>252</v>
      </c>
      <c r="D206" s="35"/>
      <c r="E206" s="35"/>
      <c r="F206" s="35"/>
      <c r="G206" s="35"/>
      <c r="H206" s="33">
        <v>526.16232108918803</v>
      </c>
      <c r="I206" s="33">
        <v>1771.86202674638</v>
      </c>
    </row>
    <row r="207" spans="1:9" hidden="1" x14ac:dyDescent="0.25">
      <c r="A207" s="34" t="s">
        <v>84</v>
      </c>
      <c r="B207" s="34" t="s">
        <v>285</v>
      </c>
      <c r="C207" s="32" t="s">
        <v>253</v>
      </c>
      <c r="D207" s="35"/>
      <c r="E207" s="35"/>
      <c r="F207" s="35"/>
      <c r="G207" s="35"/>
      <c r="H207" s="33">
        <v>526.16232082074305</v>
      </c>
      <c r="I207" s="33">
        <v>1771.86202674638</v>
      </c>
    </row>
    <row r="208" spans="1:9" hidden="1" x14ac:dyDescent="0.25">
      <c r="A208" s="34" t="s">
        <v>84</v>
      </c>
      <c r="B208" s="34" t="s">
        <v>285</v>
      </c>
      <c r="C208" s="32" t="s">
        <v>254</v>
      </c>
      <c r="D208" s="35"/>
      <c r="E208" s="35"/>
      <c r="F208" s="35"/>
      <c r="G208" s="35"/>
      <c r="H208" s="33">
        <v>498.41402389350799</v>
      </c>
      <c r="I208" s="33">
        <v>1732.1599931509099</v>
      </c>
    </row>
    <row r="209" spans="1:9" hidden="1" x14ac:dyDescent="0.25">
      <c r="A209" s="34" t="s">
        <v>84</v>
      </c>
      <c r="B209" s="34" t="s">
        <v>285</v>
      </c>
      <c r="C209" s="32" t="s">
        <v>255</v>
      </c>
      <c r="D209" s="35"/>
      <c r="E209" s="35"/>
      <c r="F209" s="35"/>
      <c r="G209" s="35"/>
      <c r="H209" s="33">
        <v>230.64012408363399</v>
      </c>
      <c r="I209" s="33">
        <v>305.66625214880901</v>
      </c>
    </row>
    <row r="210" spans="1:9" hidden="1" x14ac:dyDescent="0.25">
      <c r="A210" s="34" t="s">
        <v>84</v>
      </c>
      <c r="B210" s="34" t="s">
        <v>285</v>
      </c>
      <c r="C210" s="32" t="s">
        <v>256</v>
      </c>
      <c r="D210" s="35"/>
      <c r="E210" s="35"/>
      <c r="F210" s="35"/>
      <c r="G210" s="35"/>
      <c r="H210" s="33">
        <v>475.05071845433901</v>
      </c>
      <c r="I210" s="33">
        <v>1989.0752918379101</v>
      </c>
    </row>
    <row r="211" spans="1:9" hidden="1" x14ac:dyDescent="0.25">
      <c r="A211" s="34" t="s">
        <v>84</v>
      </c>
      <c r="B211" s="34" t="s">
        <v>285</v>
      </c>
      <c r="C211" s="32" t="s">
        <v>257</v>
      </c>
      <c r="D211" s="35"/>
      <c r="E211" s="35"/>
      <c r="F211" s="35"/>
      <c r="G211" s="35"/>
      <c r="H211" s="33">
        <v>243.90536338903701</v>
      </c>
      <c r="I211" s="33">
        <v>318.91814934518698</v>
      </c>
    </row>
    <row r="212" spans="1:9" hidden="1" x14ac:dyDescent="0.25">
      <c r="A212" s="34" t="s">
        <v>84</v>
      </c>
      <c r="B212" s="34" t="s">
        <v>285</v>
      </c>
      <c r="C212" s="32" t="s">
        <v>258</v>
      </c>
      <c r="D212" s="35"/>
      <c r="E212" s="35"/>
      <c r="F212" s="35"/>
      <c r="G212" s="35"/>
      <c r="H212" s="33">
        <v>243.905363389038</v>
      </c>
      <c r="I212" s="33">
        <v>318.91814934518698</v>
      </c>
    </row>
    <row r="213" spans="1:9" hidden="1" x14ac:dyDescent="0.25">
      <c r="A213" s="34" t="s">
        <v>84</v>
      </c>
      <c r="B213" s="34" t="s">
        <v>285</v>
      </c>
      <c r="C213" s="32" t="s">
        <v>259</v>
      </c>
      <c r="D213" s="35"/>
      <c r="E213" s="35"/>
      <c r="F213" s="35"/>
      <c r="G213" s="35"/>
      <c r="H213" s="33">
        <v>245.81744072950701</v>
      </c>
      <c r="I213" s="33">
        <v>320.83022668565599</v>
      </c>
    </row>
    <row r="214" spans="1:9" hidden="1" x14ac:dyDescent="0.25">
      <c r="A214" s="34" t="s">
        <v>84</v>
      </c>
      <c r="B214" s="34" t="s">
        <v>285</v>
      </c>
      <c r="C214" s="32" t="s">
        <v>260</v>
      </c>
      <c r="D214" s="35"/>
      <c r="E214" s="35"/>
      <c r="F214" s="35"/>
      <c r="G214" s="35"/>
      <c r="H214" s="33">
        <v>234.49350397187999</v>
      </c>
      <c r="I214" s="33">
        <v>1376.20639597487</v>
      </c>
    </row>
    <row r="215" spans="1:9" hidden="1" x14ac:dyDescent="0.25">
      <c r="A215" s="34" t="s">
        <v>84</v>
      </c>
      <c r="B215" s="34" t="s">
        <v>285</v>
      </c>
      <c r="C215" s="32" t="s">
        <v>261</v>
      </c>
      <c r="D215" s="35"/>
      <c r="E215" s="35"/>
      <c r="F215" s="35"/>
      <c r="G215" s="35"/>
      <c r="H215" s="33">
        <v>234.49350397817801</v>
      </c>
      <c r="I215" s="33">
        <v>1376.20639597487</v>
      </c>
    </row>
    <row r="216" spans="1:9" hidden="1" x14ac:dyDescent="0.25">
      <c r="A216" s="34" t="s">
        <v>84</v>
      </c>
      <c r="B216" s="34" t="s">
        <v>285</v>
      </c>
      <c r="C216" s="32" t="s">
        <v>262</v>
      </c>
      <c r="D216" s="35"/>
      <c r="E216" s="35"/>
      <c r="F216" s="35"/>
      <c r="G216" s="35"/>
      <c r="H216" s="33">
        <v>234.493503940328</v>
      </c>
      <c r="I216" s="33">
        <v>1376.20639597487</v>
      </c>
    </row>
    <row r="217" spans="1:9" hidden="1" x14ac:dyDescent="0.25">
      <c r="A217" s="34" t="s">
        <v>84</v>
      </c>
      <c r="B217" s="34" t="s">
        <v>285</v>
      </c>
      <c r="C217" s="32" t="s">
        <v>263</v>
      </c>
      <c r="D217" s="35"/>
      <c r="E217" s="35"/>
      <c r="F217" s="35"/>
      <c r="G217" s="35"/>
      <c r="H217" s="33">
        <v>230.640124144552</v>
      </c>
      <c r="I217" s="33">
        <v>305.666252209726</v>
      </c>
    </row>
    <row r="218" spans="1:9" hidden="1" x14ac:dyDescent="0.25">
      <c r="A218" s="34" t="s">
        <v>84</v>
      </c>
      <c r="B218" s="34" t="s">
        <v>285</v>
      </c>
      <c r="C218" s="32" t="s">
        <v>264</v>
      </c>
      <c r="D218" s="35"/>
      <c r="E218" s="35"/>
      <c r="F218" s="35"/>
      <c r="G218" s="35"/>
      <c r="H218" s="33">
        <v>475.05071818629301</v>
      </c>
      <c r="I218" s="33">
        <v>1989.0752918379101</v>
      </c>
    </row>
    <row r="219" spans="1:9" hidden="1" x14ac:dyDescent="0.25">
      <c r="A219" s="34" t="s">
        <v>84</v>
      </c>
      <c r="B219" s="34" t="s">
        <v>285</v>
      </c>
      <c r="C219" s="32" t="s">
        <v>265</v>
      </c>
      <c r="D219" s="35"/>
      <c r="E219" s="35"/>
      <c r="F219" s="35"/>
      <c r="G219" s="35"/>
      <c r="H219" s="33">
        <v>243.90536338903701</v>
      </c>
      <c r="I219" s="33">
        <v>318.91814934518698</v>
      </c>
    </row>
    <row r="220" spans="1:9" hidden="1" x14ac:dyDescent="0.25">
      <c r="A220" s="34" t="s">
        <v>84</v>
      </c>
      <c r="B220" s="34" t="s">
        <v>285</v>
      </c>
      <c r="C220" s="32" t="s">
        <v>266</v>
      </c>
      <c r="D220" s="35"/>
      <c r="E220" s="35"/>
      <c r="F220" s="35"/>
      <c r="G220" s="35"/>
      <c r="H220" s="33">
        <v>243.905363389038</v>
      </c>
      <c r="I220" s="33">
        <v>318.91814934518698</v>
      </c>
    </row>
    <row r="221" spans="1:9" hidden="1" x14ac:dyDescent="0.25">
      <c r="A221" s="34" t="s">
        <v>84</v>
      </c>
      <c r="B221" s="34" t="s">
        <v>285</v>
      </c>
      <c r="C221" s="32" t="s">
        <v>267</v>
      </c>
      <c r="D221" s="35"/>
      <c r="E221" s="35"/>
      <c r="F221" s="35"/>
      <c r="G221" s="35"/>
      <c r="H221" s="33">
        <v>245.81744072950301</v>
      </c>
      <c r="I221" s="33">
        <v>320.83022668565297</v>
      </c>
    </row>
    <row r="222" spans="1:9" hidden="1" x14ac:dyDescent="0.25">
      <c r="A222" s="34" t="s">
        <v>84</v>
      </c>
      <c r="B222" s="34" t="s">
        <v>285</v>
      </c>
      <c r="C222" s="32" t="s">
        <v>268</v>
      </c>
      <c r="D222" s="35"/>
      <c r="E222" s="35"/>
      <c r="F222" s="35"/>
      <c r="G222" s="35"/>
      <c r="H222" s="33">
        <v>234.49350405256999</v>
      </c>
      <c r="I222" s="33">
        <v>1376.20639597487</v>
      </c>
    </row>
    <row r="223" spans="1:9" hidden="1" x14ac:dyDescent="0.25">
      <c r="A223" s="34" t="s">
        <v>84</v>
      </c>
      <c r="B223" s="34" t="s">
        <v>285</v>
      </c>
      <c r="C223" s="32" t="s">
        <v>269</v>
      </c>
      <c r="D223" s="35"/>
      <c r="E223" s="35"/>
      <c r="F223" s="35"/>
      <c r="G223" s="35"/>
      <c r="H223" s="33">
        <v>234.493503974687</v>
      </c>
      <c r="I223" s="33">
        <v>1376.20639597487</v>
      </c>
    </row>
    <row r="224" spans="1:9" hidden="1" x14ac:dyDescent="0.25">
      <c r="A224" s="34" t="s">
        <v>84</v>
      </c>
      <c r="B224" s="34" t="s">
        <v>285</v>
      </c>
      <c r="C224" s="32" t="s">
        <v>270</v>
      </c>
      <c r="D224" s="35"/>
      <c r="E224" s="35"/>
      <c r="F224" s="35"/>
      <c r="G224" s="35"/>
      <c r="H224" s="33">
        <v>234.493504032217</v>
      </c>
      <c r="I224" s="33">
        <v>1376.20639597487</v>
      </c>
    </row>
    <row r="225" spans="1:9" x14ac:dyDescent="0.25">
      <c r="A225" s="32" t="s">
        <v>85</v>
      </c>
      <c r="B225" s="32" t="s">
        <v>285</v>
      </c>
      <c r="C225" s="32" t="s">
        <v>211</v>
      </c>
      <c r="D225" s="35"/>
      <c r="E225" s="35"/>
      <c r="F225" s="35"/>
      <c r="G225" s="35"/>
      <c r="H225" s="33">
        <v>4.5245693810575402E-2</v>
      </c>
      <c r="I225" s="33">
        <v>15.9126088447359</v>
      </c>
    </row>
    <row r="226" spans="1:9" hidden="1" x14ac:dyDescent="0.25">
      <c r="A226" s="34" t="s">
        <v>85</v>
      </c>
      <c r="B226" s="34" t="s">
        <v>285</v>
      </c>
      <c r="C226" s="32" t="s">
        <v>245</v>
      </c>
      <c r="D226" s="35"/>
      <c r="E226" s="35"/>
      <c r="F226" s="35"/>
      <c r="G226" s="35"/>
      <c r="H226" s="33">
        <v>75.235346178594895</v>
      </c>
      <c r="I226" s="33">
        <v>75.235346178594895</v>
      </c>
    </row>
    <row r="227" spans="1:9" x14ac:dyDescent="0.25">
      <c r="A227" s="32" t="s">
        <v>86</v>
      </c>
      <c r="B227" s="32" t="s">
        <v>285</v>
      </c>
      <c r="C227" s="32" t="s">
        <v>211</v>
      </c>
      <c r="D227" s="35"/>
      <c r="E227" s="35"/>
      <c r="F227" s="35"/>
      <c r="G227" s="35"/>
      <c r="H227" s="33">
        <v>1.88523724210731E-3</v>
      </c>
      <c r="I227" s="33">
        <v>1.88523724210731E-3</v>
      </c>
    </row>
    <row r="228" spans="1:9" x14ac:dyDescent="0.25">
      <c r="A228" s="34" t="s">
        <v>86</v>
      </c>
      <c r="B228" s="34" t="s">
        <v>285</v>
      </c>
      <c r="C228" s="32" t="s">
        <v>212</v>
      </c>
      <c r="D228" s="35"/>
      <c r="E228" s="35"/>
      <c r="F228" s="35"/>
      <c r="G228" s="33">
        <v>7.7353567227372402</v>
      </c>
      <c r="H228" s="33">
        <v>91.924670816041001</v>
      </c>
      <c r="I228" s="33">
        <v>91.924670816041001</v>
      </c>
    </row>
    <row r="229" spans="1:9" x14ac:dyDescent="0.25">
      <c r="A229" s="34" t="s">
        <v>86</v>
      </c>
      <c r="B229" s="34" t="s">
        <v>285</v>
      </c>
      <c r="C229" s="32" t="s">
        <v>213</v>
      </c>
      <c r="D229" s="35"/>
      <c r="E229" s="35"/>
      <c r="F229" s="35"/>
      <c r="G229" s="33">
        <v>98.992712012067997</v>
      </c>
      <c r="H229" s="33">
        <v>304.98972273710302</v>
      </c>
      <c r="I229" s="33">
        <v>304.98972273710302</v>
      </c>
    </row>
    <row r="230" spans="1:9" x14ac:dyDescent="0.25">
      <c r="A230" s="34" t="s">
        <v>86</v>
      </c>
      <c r="B230" s="34" t="s">
        <v>285</v>
      </c>
      <c r="C230" s="32" t="s">
        <v>214</v>
      </c>
      <c r="D230" s="35"/>
      <c r="E230" s="35"/>
      <c r="F230" s="35"/>
      <c r="G230" s="33">
        <v>9.5989471075548902</v>
      </c>
      <c r="H230" s="33">
        <v>97.381511159686795</v>
      </c>
      <c r="I230" s="33">
        <v>97.381511159686795</v>
      </c>
    </row>
    <row r="231" spans="1:9" x14ac:dyDescent="0.25">
      <c r="A231" s="34" t="s">
        <v>86</v>
      </c>
      <c r="B231" s="34" t="s">
        <v>285</v>
      </c>
      <c r="C231" s="32" t="s">
        <v>215</v>
      </c>
      <c r="D231" s="35"/>
      <c r="E231" s="35"/>
      <c r="F231" s="35"/>
      <c r="G231" s="33">
        <v>110.20662294798601</v>
      </c>
      <c r="H231" s="33">
        <v>286.81203478494001</v>
      </c>
      <c r="I231" s="33">
        <v>286.81203478494001</v>
      </c>
    </row>
    <row r="232" spans="1:9" x14ac:dyDescent="0.25">
      <c r="A232" s="34" t="s">
        <v>86</v>
      </c>
      <c r="B232" s="34" t="s">
        <v>285</v>
      </c>
      <c r="C232" s="32" t="s">
        <v>216</v>
      </c>
      <c r="D232" s="35"/>
      <c r="E232" s="35"/>
      <c r="F232" s="35"/>
      <c r="G232" s="33">
        <v>11.898314340206801</v>
      </c>
      <c r="H232" s="33">
        <v>115.91129447378199</v>
      </c>
      <c r="I232" s="33">
        <v>115.91129447378199</v>
      </c>
    </row>
    <row r="233" spans="1:9" x14ac:dyDescent="0.25">
      <c r="A233" s="34" t="s">
        <v>86</v>
      </c>
      <c r="B233" s="34" t="s">
        <v>285</v>
      </c>
      <c r="C233" s="32" t="s">
        <v>217</v>
      </c>
      <c r="D233" s="35"/>
      <c r="E233" s="35"/>
      <c r="F233" s="35"/>
      <c r="G233" s="33">
        <v>11.898314340206801</v>
      </c>
      <c r="H233" s="33">
        <v>115.91129447378199</v>
      </c>
      <c r="I233" s="33">
        <v>115.91129447378199</v>
      </c>
    </row>
    <row r="234" spans="1:9" x14ac:dyDescent="0.25">
      <c r="A234" s="34" t="s">
        <v>86</v>
      </c>
      <c r="B234" s="34" t="s">
        <v>285</v>
      </c>
      <c r="C234" s="32" t="s">
        <v>218</v>
      </c>
      <c r="D234" s="35"/>
      <c r="E234" s="35"/>
      <c r="F234" s="35"/>
      <c r="G234" s="33">
        <v>11.898314340206801</v>
      </c>
      <c r="H234" s="33">
        <v>115.91129447378199</v>
      </c>
      <c r="I234" s="33">
        <v>115.91129447378199</v>
      </c>
    </row>
    <row r="235" spans="1:9" hidden="1" x14ac:dyDescent="0.25">
      <c r="A235" s="34" t="s">
        <v>86</v>
      </c>
      <c r="B235" s="34" t="s">
        <v>285</v>
      </c>
      <c r="C235" s="32" t="s">
        <v>219</v>
      </c>
      <c r="D235" s="35"/>
      <c r="E235" s="35"/>
      <c r="F235" s="35"/>
      <c r="G235" s="33">
        <v>80.218318285773904</v>
      </c>
      <c r="H235" s="33">
        <v>286.215329010809</v>
      </c>
      <c r="I235" s="33">
        <v>286.215329010809</v>
      </c>
    </row>
    <row r="236" spans="1:9" hidden="1" x14ac:dyDescent="0.25">
      <c r="A236" s="34" t="s">
        <v>86</v>
      </c>
      <c r="B236" s="34" t="s">
        <v>285</v>
      </c>
      <c r="C236" s="32" t="s">
        <v>220</v>
      </c>
      <c r="D236" s="35"/>
      <c r="E236" s="35"/>
      <c r="F236" s="35"/>
      <c r="G236" s="33">
        <v>80.218318285887094</v>
      </c>
      <c r="H236" s="33">
        <v>286.21532901092201</v>
      </c>
      <c r="I236" s="33">
        <v>286.21532901092201</v>
      </c>
    </row>
    <row r="237" spans="1:9" hidden="1" x14ac:dyDescent="0.25">
      <c r="A237" s="34" t="s">
        <v>86</v>
      </c>
      <c r="B237" s="34" t="s">
        <v>285</v>
      </c>
      <c r="C237" s="32" t="s">
        <v>221</v>
      </c>
      <c r="D237" s="35"/>
      <c r="E237" s="35"/>
      <c r="F237" s="35"/>
      <c r="G237" s="33">
        <v>80.218318312141406</v>
      </c>
      <c r="H237" s="33">
        <v>286.21532903717599</v>
      </c>
      <c r="I237" s="33">
        <v>286.21532903717599</v>
      </c>
    </row>
    <row r="238" spans="1:9" hidden="1" x14ac:dyDescent="0.25">
      <c r="A238" s="34" t="s">
        <v>86</v>
      </c>
      <c r="B238" s="34" t="s">
        <v>285</v>
      </c>
      <c r="C238" s="32" t="s">
        <v>222</v>
      </c>
      <c r="D238" s="35"/>
      <c r="E238" s="35"/>
      <c r="F238" s="35"/>
      <c r="G238" s="33">
        <v>7.7353567227372402</v>
      </c>
      <c r="H238" s="33">
        <v>91.924670816041001</v>
      </c>
      <c r="I238" s="33">
        <v>91.924670816041001</v>
      </c>
    </row>
    <row r="239" spans="1:9" hidden="1" x14ac:dyDescent="0.25">
      <c r="A239" s="34" t="s">
        <v>86</v>
      </c>
      <c r="B239" s="34" t="s">
        <v>285</v>
      </c>
      <c r="C239" s="32" t="s">
        <v>223</v>
      </c>
      <c r="D239" s="35"/>
      <c r="E239" s="35"/>
      <c r="F239" s="35"/>
      <c r="G239" s="33">
        <v>98.987799803662796</v>
      </c>
      <c r="H239" s="33">
        <v>304.98481052869801</v>
      </c>
      <c r="I239" s="33">
        <v>304.98481052869801</v>
      </c>
    </row>
    <row r="240" spans="1:9" hidden="1" x14ac:dyDescent="0.25">
      <c r="A240" s="34" t="s">
        <v>86</v>
      </c>
      <c r="B240" s="34" t="s">
        <v>285</v>
      </c>
      <c r="C240" s="32" t="s">
        <v>224</v>
      </c>
      <c r="D240" s="35"/>
      <c r="E240" s="35"/>
      <c r="F240" s="35"/>
      <c r="G240" s="33">
        <v>9.5989471075548707</v>
      </c>
      <c r="H240" s="33">
        <v>113.73676662371101</v>
      </c>
      <c r="I240" s="33">
        <v>113.73676662371101</v>
      </c>
    </row>
    <row r="241" spans="1:9" hidden="1" x14ac:dyDescent="0.25">
      <c r="A241" s="34" t="s">
        <v>86</v>
      </c>
      <c r="B241" s="34" t="s">
        <v>285</v>
      </c>
      <c r="C241" s="32" t="s">
        <v>225</v>
      </c>
      <c r="D241" s="35"/>
      <c r="E241" s="35"/>
      <c r="F241" s="35"/>
      <c r="G241" s="33">
        <v>117.324234892769</v>
      </c>
      <c r="H241" s="33">
        <v>294.01017201970598</v>
      </c>
      <c r="I241" s="33">
        <v>294.01017201970598</v>
      </c>
    </row>
    <row r="242" spans="1:9" hidden="1" x14ac:dyDescent="0.25">
      <c r="A242" s="34" t="s">
        <v>86</v>
      </c>
      <c r="B242" s="34" t="s">
        <v>285</v>
      </c>
      <c r="C242" s="32" t="s">
        <v>226</v>
      </c>
      <c r="D242" s="35"/>
      <c r="E242" s="35"/>
      <c r="F242" s="35"/>
      <c r="G242" s="33">
        <v>70.927283167167801</v>
      </c>
      <c r="H242" s="33">
        <v>182.67325903923901</v>
      </c>
      <c r="I242" s="33">
        <v>182.67325903923901</v>
      </c>
    </row>
    <row r="243" spans="1:9" hidden="1" x14ac:dyDescent="0.25">
      <c r="A243" s="34" t="s">
        <v>86</v>
      </c>
      <c r="B243" s="34" t="s">
        <v>285</v>
      </c>
      <c r="C243" s="32" t="s">
        <v>227</v>
      </c>
      <c r="D243" s="35"/>
      <c r="E243" s="35"/>
      <c r="F243" s="35"/>
      <c r="G243" s="33">
        <v>38.404873566683797</v>
      </c>
      <c r="H243" s="33">
        <v>159.38852130354999</v>
      </c>
      <c r="I243" s="33">
        <v>159.38852130354999</v>
      </c>
    </row>
    <row r="244" spans="1:9" hidden="1" x14ac:dyDescent="0.25">
      <c r="A244" s="34" t="s">
        <v>86</v>
      </c>
      <c r="B244" s="34" t="s">
        <v>285</v>
      </c>
      <c r="C244" s="32" t="s">
        <v>228</v>
      </c>
      <c r="D244" s="35"/>
      <c r="E244" s="35"/>
      <c r="F244" s="35"/>
      <c r="G244" s="33">
        <v>9.5992627224128206</v>
      </c>
      <c r="H244" s="33">
        <v>74.223275272377606</v>
      </c>
      <c r="I244" s="33">
        <v>74.223275272377606</v>
      </c>
    </row>
    <row r="245" spans="1:9" hidden="1" x14ac:dyDescent="0.25">
      <c r="A245" s="34" t="s">
        <v>86</v>
      </c>
      <c r="B245" s="34" t="s">
        <v>285</v>
      </c>
      <c r="C245" s="32" t="s">
        <v>229</v>
      </c>
      <c r="D245" s="35"/>
      <c r="E245" s="35"/>
      <c r="F245" s="35"/>
      <c r="G245" s="33">
        <v>228.49550498190601</v>
      </c>
      <c r="H245" s="33">
        <v>323.27809691884698</v>
      </c>
      <c r="I245" s="33">
        <v>323.27809691884698</v>
      </c>
    </row>
    <row r="246" spans="1:9" hidden="1" x14ac:dyDescent="0.25">
      <c r="A246" s="34" t="s">
        <v>86</v>
      </c>
      <c r="B246" s="34" t="s">
        <v>285</v>
      </c>
      <c r="C246" s="32" t="s">
        <v>230</v>
      </c>
      <c r="D246" s="35"/>
      <c r="E246" s="35"/>
      <c r="F246" s="35"/>
      <c r="G246" s="33">
        <v>46.789970658698998</v>
      </c>
      <c r="H246" s="33">
        <v>141.57256259563999</v>
      </c>
      <c r="I246" s="33">
        <v>141.57256259563999</v>
      </c>
    </row>
    <row r="247" spans="1:9" hidden="1" x14ac:dyDescent="0.25">
      <c r="A247" s="34" t="s">
        <v>86</v>
      </c>
      <c r="B247" s="34" t="s">
        <v>285</v>
      </c>
      <c r="C247" s="32" t="s">
        <v>231</v>
      </c>
      <c r="D247" s="35"/>
      <c r="E247" s="35"/>
      <c r="F247" s="35"/>
      <c r="G247" s="33">
        <v>17.610476118814201</v>
      </c>
      <c r="H247" s="33">
        <v>140.84580554568899</v>
      </c>
      <c r="I247" s="33">
        <v>140.84580554568899</v>
      </c>
    </row>
    <row r="248" spans="1:9" hidden="1" x14ac:dyDescent="0.25">
      <c r="A248" s="34" t="s">
        <v>86</v>
      </c>
      <c r="B248" s="34" t="s">
        <v>285</v>
      </c>
      <c r="C248" s="32" t="s">
        <v>232</v>
      </c>
      <c r="D248" s="35"/>
      <c r="E248" s="35"/>
      <c r="F248" s="35"/>
      <c r="G248" s="33">
        <v>7.7353567227372402</v>
      </c>
      <c r="H248" s="33">
        <v>91.924670816041001</v>
      </c>
      <c r="I248" s="33">
        <v>91.924670816041001</v>
      </c>
    </row>
    <row r="249" spans="1:9" hidden="1" x14ac:dyDescent="0.25">
      <c r="A249" s="34" t="s">
        <v>86</v>
      </c>
      <c r="B249" s="34" t="s">
        <v>285</v>
      </c>
      <c r="C249" s="32" t="s">
        <v>233</v>
      </c>
      <c r="D249" s="35"/>
      <c r="E249" s="35"/>
      <c r="F249" s="35"/>
      <c r="G249" s="33">
        <v>98.987799803646098</v>
      </c>
      <c r="H249" s="33">
        <v>304.98481052868101</v>
      </c>
      <c r="I249" s="33">
        <v>304.98481052868101</v>
      </c>
    </row>
    <row r="250" spans="1:9" hidden="1" x14ac:dyDescent="0.25">
      <c r="A250" s="34" t="s">
        <v>86</v>
      </c>
      <c r="B250" s="34" t="s">
        <v>285</v>
      </c>
      <c r="C250" s="32" t="s">
        <v>234</v>
      </c>
      <c r="D250" s="35"/>
      <c r="E250" s="35"/>
      <c r="F250" s="35"/>
      <c r="G250" s="33">
        <v>9.5989471075548902</v>
      </c>
      <c r="H250" s="33">
        <v>113.73676662371101</v>
      </c>
      <c r="I250" s="33">
        <v>113.73676662371101</v>
      </c>
    </row>
    <row r="251" spans="1:9" hidden="1" x14ac:dyDescent="0.25">
      <c r="A251" s="34" t="s">
        <v>86</v>
      </c>
      <c r="B251" s="34" t="s">
        <v>285</v>
      </c>
      <c r="C251" s="32" t="s">
        <v>235</v>
      </c>
      <c r="D251" s="35"/>
      <c r="E251" s="35"/>
      <c r="F251" s="35"/>
      <c r="G251" s="33">
        <v>117.324234887695</v>
      </c>
      <c r="H251" s="33">
        <v>294.01017201463299</v>
      </c>
      <c r="I251" s="33">
        <v>294.01017201463299</v>
      </c>
    </row>
    <row r="252" spans="1:9" hidden="1" x14ac:dyDescent="0.25">
      <c r="A252" s="34" t="s">
        <v>86</v>
      </c>
      <c r="B252" s="34" t="s">
        <v>285</v>
      </c>
      <c r="C252" s="32" t="s">
        <v>236</v>
      </c>
      <c r="D252" s="35"/>
      <c r="E252" s="35"/>
      <c r="F252" s="35"/>
      <c r="G252" s="33">
        <v>70.927283167167801</v>
      </c>
      <c r="H252" s="33">
        <v>182.67325903534899</v>
      </c>
      <c r="I252" s="33">
        <v>182.67325903534899</v>
      </c>
    </row>
    <row r="253" spans="1:9" hidden="1" x14ac:dyDescent="0.25">
      <c r="A253" s="34" t="s">
        <v>86</v>
      </c>
      <c r="B253" s="34" t="s">
        <v>285</v>
      </c>
      <c r="C253" s="32" t="s">
        <v>237</v>
      </c>
      <c r="D253" s="35"/>
      <c r="E253" s="35"/>
      <c r="F253" s="35"/>
      <c r="G253" s="33">
        <v>38.404873566683797</v>
      </c>
      <c r="H253" s="33">
        <v>159.38852130354999</v>
      </c>
      <c r="I253" s="33">
        <v>159.38852130354999</v>
      </c>
    </row>
    <row r="254" spans="1:9" hidden="1" x14ac:dyDescent="0.25">
      <c r="A254" s="34" t="s">
        <v>86</v>
      </c>
      <c r="B254" s="34" t="s">
        <v>285</v>
      </c>
      <c r="C254" s="32" t="s">
        <v>238</v>
      </c>
      <c r="D254" s="35"/>
      <c r="E254" s="35"/>
      <c r="F254" s="35"/>
      <c r="G254" s="33">
        <v>9.5992627224128206</v>
      </c>
      <c r="H254" s="33">
        <v>74.223275258977296</v>
      </c>
      <c r="I254" s="33">
        <v>74.223275258977296</v>
      </c>
    </row>
    <row r="255" spans="1:9" hidden="1" x14ac:dyDescent="0.25">
      <c r="A255" s="34" t="s">
        <v>86</v>
      </c>
      <c r="B255" s="34" t="s">
        <v>285</v>
      </c>
      <c r="C255" s="32" t="s">
        <v>239</v>
      </c>
      <c r="D255" s="35"/>
      <c r="E255" s="35"/>
      <c r="F255" s="35"/>
      <c r="G255" s="33">
        <v>228.49550497796301</v>
      </c>
      <c r="H255" s="33">
        <v>323.27809691490398</v>
      </c>
      <c r="I255" s="33">
        <v>323.27809691490398</v>
      </c>
    </row>
    <row r="256" spans="1:9" hidden="1" x14ac:dyDescent="0.25">
      <c r="A256" s="34" t="s">
        <v>86</v>
      </c>
      <c r="B256" s="34" t="s">
        <v>285</v>
      </c>
      <c r="C256" s="32" t="s">
        <v>240</v>
      </c>
      <c r="D256" s="35"/>
      <c r="E256" s="35"/>
      <c r="F256" s="35"/>
      <c r="G256" s="33">
        <v>46.789970658699303</v>
      </c>
      <c r="H256" s="33">
        <v>141.57256259564099</v>
      </c>
      <c r="I256" s="33">
        <v>141.57256259564099</v>
      </c>
    </row>
    <row r="257" spans="1:9" hidden="1" x14ac:dyDescent="0.25">
      <c r="A257" s="34" t="s">
        <v>86</v>
      </c>
      <c r="B257" s="34" t="s">
        <v>285</v>
      </c>
      <c r="C257" s="32" t="s">
        <v>241</v>
      </c>
      <c r="D257" s="35"/>
      <c r="E257" s="35"/>
      <c r="F257" s="35"/>
      <c r="G257" s="33">
        <v>17.610476118814201</v>
      </c>
      <c r="H257" s="33">
        <v>140.84580554568899</v>
      </c>
      <c r="I257" s="33">
        <v>140.84580554568899</v>
      </c>
    </row>
    <row r="258" spans="1:9" hidden="1" x14ac:dyDescent="0.25">
      <c r="A258" s="34" t="s">
        <v>86</v>
      </c>
      <c r="B258" s="34" t="s">
        <v>285</v>
      </c>
      <c r="C258" s="32" t="s">
        <v>242</v>
      </c>
      <c r="D258" s="35"/>
      <c r="E258" s="35"/>
      <c r="F258" s="35"/>
      <c r="G258" s="33">
        <v>15.150644088179099</v>
      </c>
      <c r="H258" s="33">
        <v>15.150644088179099</v>
      </c>
      <c r="I258" s="33">
        <v>15.150644088179099</v>
      </c>
    </row>
    <row r="259" spans="1:9" hidden="1" x14ac:dyDescent="0.25">
      <c r="A259" s="34" t="s">
        <v>86</v>
      </c>
      <c r="B259" s="34" t="s">
        <v>285</v>
      </c>
      <c r="C259" s="32" t="s">
        <v>244</v>
      </c>
      <c r="D259" s="35"/>
      <c r="E259" s="35"/>
      <c r="F259" s="35"/>
      <c r="G259" s="35"/>
      <c r="H259" s="33">
        <v>3.8023612958425802E-2</v>
      </c>
      <c r="I259" s="33">
        <v>3.8023612958425802E-2</v>
      </c>
    </row>
    <row r="260" spans="1:9" hidden="1" x14ac:dyDescent="0.25">
      <c r="A260" s="34" t="s">
        <v>86</v>
      </c>
      <c r="B260" s="34" t="s">
        <v>285</v>
      </c>
      <c r="C260" s="32" t="s">
        <v>245</v>
      </c>
      <c r="D260" s="35"/>
      <c r="E260" s="35"/>
      <c r="F260" s="35"/>
      <c r="G260" s="35"/>
      <c r="H260" s="33">
        <v>875.64624500138996</v>
      </c>
      <c r="I260" s="33">
        <v>3505.4025286880801</v>
      </c>
    </row>
    <row r="261" spans="1:9" hidden="1" x14ac:dyDescent="0.25">
      <c r="A261" s="34" t="s">
        <v>86</v>
      </c>
      <c r="B261" s="34" t="s">
        <v>285</v>
      </c>
      <c r="C261" s="32" t="s">
        <v>246</v>
      </c>
      <c r="D261" s="35"/>
      <c r="E261" s="35"/>
      <c r="F261" s="35"/>
      <c r="G261" s="33">
        <v>2.9229577325626098E-4</v>
      </c>
      <c r="H261" s="33">
        <v>1.4617581490224201E-2</v>
      </c>
      <c r="I261" s="33">
        <v>1.4617581490224201E-2</v>
      </c>
    </row>
    <row r="262" spans="1:9" hidden="1" x14ac:dyDescent="0.25">
      <c r="A262" s="34" t="s">
        <v>86</v>
      </c>
      <c r="B262" s="34" t="s">
        <v>285</v>
      </c>
      <c r="C262" s="32" t="s">
        <v>247</v>
      </c>
      <c r="D262" s="35"/>
      <c r="E262" s="35"/>
      <c r="F262" s="35"/>
      <c r="G262" s="35"/>
      <c r="H262" s="33">
        <v>4.0405364097112997E-2</v>
      </c>
      <c r="I262" s="33">
        <v>4.0405364097112997E-2</v>
      </c>
    </row>
    <row r="263" spans="1:9" hidden="1" x14ac:dyDescent="0.25">
      <c r="A263" s="34" t="s">
        <v>86</v>
      </c>
      <c r="B263" s="34" t="s">
        <v>285</v>
      </c>
      <c r="C263" s="32" t="s">
        <v>248</v>
      </c>
      <c r="D263" s="35"/>
      <c r="E263" s="35"/>
      <c r="F263" s="35"/>
      <c r="G263" s="35"/>
      <c r="H263" s="33">
        <v>92.262439621433998</v>
      </c>
      <c r="I263" s="33">
        <v>92.262439621433998</v>
      </c>
    </row>
    <row r="264" spans="1:9" hidden="1" x14ac:dyDescent="0.25">
      <c r="A264" s="34" t="s">
        <v>86</v>
      </c>
      <c r="B264" s="34" t="s">
        <v>285</v>
      </c>
      <c r="C264" s="32" t="s">
        <v>249</v>
      </c>
      <c r="D264" s="35"/>
      <c r="E264" s="35"/>
      <c r="F264" s="35"/>
      <c r="G264" s="33">
        <v>2.9229577325626098E-4</v>
      </c>
      <c r="H264" s="33">
        <v>1.4617581490224201E-2</v>
      </c>
      <c r="I264" s="33">
        <v>1.4617581490224201E-2</v>
      </c>
    </row>
    <row r="265" spans="1:9" hidden="1" x14ac:dyDescent="0.25">
      <c r="A265" s="34" t="s">
        <v>86</v>
      </c>
      <c r="B265" s="34" t="s">
        <v>285</v>
      </c>
      <c r="C265" s="32" t="s">
        <v>250</v>
      </c>
      <c r="D265" s="35"/>
      <c r="E265" s="35"/>
      <c r="F265" s="35"/>
      <c r="G265" s="33">
        <v>2.9229577325626098E-4</v>
      </c>
      <c r="H265" s="33">
        <v>1.4617581490224201E-2</v>
      </c>
      <c r="I265" s="33">
        <v>1.4617581490224201E-2</v>
      </c>
    </row>
    <row r="266" spans="1:9" hidden="1" x14ac:dyDescent="0.25">
      <c r="A266" s="34" t="s">
        <v>86</v>
      </c>
      <c r="B266" s="34" t="s">
        <v>285</v>
      </c>
      <c r="C266" s="32" t="s">
        <v>251</v>
      </c>
      <c r="D266" s="35"/>
      <c r="E266" s="35"/>
      <c r="F266" s="35"/>
      <c r="G266" s="33">
        <v>2.9229577325626098E-4</v>
      </c>
      <c r="H266" s="33">
        <v>1.4617581490224201E-2</v>
      </c>
      <c r="I266" s="33">
        <v>1.4617581490224201E-2</v>
      </c>
    </row>
    <row r="267" spans="1:9" hidden="1" x14ac:dyDescent="0.25">
      <c r="A267" s="34" t="s">
        <v>86</v>
      </c>
      <c r="B267" s="34" t="s">
        <v>285</v>
      </c>
      <c r="C267" s="32" t="s">
        <v>252</v>
      </c>
      <c r="D267" s="35"/>
      <c r="E267" s="35"/>
      <c r="F267" s="35"/>
      <c r="G267" s="35"/>
      <c r="H267" s="33">
        <v>104.252108374478</v>
      </c>
      <c r="I267" s="33">
        <v>104.252108374478</v>
      </c>
    </row>
    <row r="268" spans="1:9" hidden="1" x14ac:dyDescent="0.25">
      <c r="A268" s="34" t="s">
        <v>86</v>
      </c>
      <c r="B268" s="34" t="s">
        <v>285</v>
      </c>
      <c r="C268" s="32" t="s">
        <v>253</v>
      </c>
      <c r="D268" s="35"/>
      <c r="E268" s="35"/>
      <c r="F268" s="35"/>
      <c r="G268" s="35"/>
      <c r="H268" s="33">
        <v>104.252108374478</v>
      </c>
      <c r="I268" s="33">
        <v>104.252108374478</v>
      </c>
    </row>
    <row r="269" spans="1:9" hidden="1" x14ac:dyDescent="0.25">
      <c r="A269" s="34" t="s">
        <v>86</v>
      </c>
      <c r="B269" s="34" t="s">
        <v>285</v>
      </c>
      <c r="C269" s="32" t="s">
        <v>254</v>
      </c>
      <c r="D269" s="35"/>
      <c r="E269" s="35"/>
      <c r="F269" s="35"/>
      <c r="G269" s="35"/>
      <c r="H269" s="33">
        <v>104.252108374478</v>
      </c>
      <c r="I269" s="33">
        <v>104.252108374478</v>
      </c>
    </row>
    <row r="270" spans="1:9" hidden="1" x14ac:dyDescent="0.25">
      <c r="A270" s="34" t="s">
        <v>86</v>
      </c>
      <c r="B270" s="34" t="s">
        <v>285</v>
      </c>
      <c r="C270" s="32" t="s">
        <v>255</v>
      </c>
      <c r="D270" s="35"/>
      <c r="E270" s="35"/>
      <c r="F270" s="35"/>
      <c r="G270" s="33">
        <v>2.9229577325626098E-4</v>
      </c>
      <c r="H270" s="33">
        <v>1.4617581490224201E-2</v>
      </c>
      <c r="I270" s="33">
        <v>1.4617581490224201E-2</v>
      </c>
    </row>
    <row r="271" spans="1:9" hidden="1" x14ac:dyDescent="0.25">
      <c r="A271" s="34" t="s">
        <v>86</v>
      </c>
      <c r="B271" s="34" t="s">
        <v>285</v>
      </c>
      <c r="C271" s="32" t="s">
        <v>256</v>
      </c>
      <c r="D271" s="35"/>
      <c r="E271" s="35"/>
      <c r="F271" s="35"/>
      <c r="G271" s="35"/>
      <c r="H271" s="33">
        <v>92.957688953111898</v>
      </c>
      <c r="I271" s="33">
        <v>92.957688953111898</v>
      </c>
    </row>
    <row r="272" spans="1:9" hidden="1" x14ac:dyDescent="0.25">
      <c r="A272" s="34" t="s">
        <v>86</v>
      </c>
      <c r="B272" s="34" t="s">
        <v>285</v>
      </c>
      <c r="C272" s="32" t="s">
        <v>257</v>
      </c>
      <c r="D272" s="35"/>
      <c r="E272" s="35"/>
      <c r="F272" s="35"/>
      <c r="G272" s="33">
        <v>2.9229577325626098E-4</v>
      </c>
      <c r="H272" s="33">
        <v>1.2754724651182301E-3</v>
      </c>
      <c r="I272" s="33">
        <v>1.2754724651182301E-3</v>
      </c>
    </row>
    <row r="273" spans="1:9" hidden="1" x14ac:dyDescent="0.25">
      <c r="A273" s="34" t="s">
        <v>86</v>
      </c>
      <c r="B273" s="34" t="s">
        <v>285</v>
      </c>
      <c r="C273" s="32" t="s">
        <v>258</v>
      </c>
      <c r="D273" s="35"/>
      <c r="E273" s="35"/>
      <c r="F273" s="35"/>
      <c r="G273" s="33">
        <v>2.9229577325626098E-4</v>
      </c>
      <c r="H273" s="33">
        <v>1.2754724651182301E-3</v>
      </c>
      <c r="I273" s="33">
        <v>1.2754724651182301E-3</v>
      </c>
    </row>
    <row r="274" spans="1:9" hidden="1" x14ac:dyDescent="0.25">
      <c r="A274" s="34" t="s">
        <v>86</v>
      </c>
      <c r="B274" s="34" t="s">
        <v>285</v>
      </c>
      <c r="C274" s="32" t="s">
        <v>259</v>
      </c>
      <c r="D274" s="35"/>
      <c r="E274" s="35"/>
      <c r="F274" s="35"/>
      <c r="G274" s="33">
        <v>2.9229577325626098E-4</v>
      </c>
      <c r="H274" s="33">
        <v>1.2754724651182301E-3</v>
      </c>
      <c r="I274" s="33">
        <v>1.2754724651182301E-3</v>
      </c>
    </row>
    <row r="275" spans="1:9" hidden="1" x14ac:dyDescent="0.25">
      <c r="A275" s="34" t="s">
        <v>86</v>
      </c>
      <c r="B275" s="34" t="s">
        <v>285</v>
      </c>
      <c r="C275" s="32" t="s">
        <v>260</v>
      </c>
      <c r="D275" s="35"/>
      <c r="E275" s="35"/>
      <c r="F275" s="35"/>
      <c r="G275" s="35"/>
      <c r="H275" s="33">
        <v>5.1161278720808303</v>
      </c>
      <c r="I275" s="33">
        <v>5.1161278720808303</v>
      </c>
    </row>
    <row r="276" spans="1:9" hidden="1" x14ac:dyDescent="0.25">
      <c r="A276" s="34" t="s">
        <v>86</v>
      </c>
      <c r="B276" s="34" t="s">
        <v>285</v>
      </c>
      <c r="C276" s="32" t="s">
        <v>261</v>
      </c>
      <c r="D276" s="35"/>
      <c r="E276" s="35"/>
      <c r="F276" s="35"/>
      <c r="G276" s="35"/>
      <c r="H276" s="33">
        <v>5.1161278720808303</v>
      </c>
      <c r="I276" s="33">
        <v>5.1161278720808303</v>
      </c>
    </row>
    <row r="277" spans="1:9" hidden="1" x14ac:dyDescent="0.25">
      <c r="A277" s="34" t="s">
        <v>86</v>
      </c>
      <c r="B277" s="34" t="s">
        <v>285</v>
      </c>
      <c r="C277" s="32" t="s">
        <v>262</v>
      </c>
      <c r="D277" s="35"/>
      <c r="E277" s="35"/>
      <c r="F277" s="35"/>
      <c r="G277" s="35"/>
      <c r="H277" s="33">
        <v>5.1161278720808303</v>
      </c>
      <c r="I277" s="33">
        <v>5.1161278720808303</v>
      </c>
    </row>
    <row r="278" spans="1:9" hidden="1" x14ac:dyDescent="0.25">
      <c r="A278" s="34" t="s">
        <v>86</v>
      </c>
      <c r="B278" s="34" t="s">
        <v>285</v>
      </c>
      <c r="C278" s="32" t="s">
        <v>263</v>
      </c>
      <c r="D278" s="35"/>
      <c r="E278" s="35"/>
      <c r="F278" s="35"/>
      <c r="G278" s="33">
        <v>2.9229577325626098E-4</v>
      </c>
      <c r="H278" s="33">
        <v>1.4617581490224201E-2</v>
      </c>
      <c r="I278" s="33">
        <v>1.4617581490224201E-2</v>
      </c>
    </row>
    <row r="279" spans="1:9" hidden="1" x14ac:dyDescent="0.25">
      <c r="A279" s="34" t="s">
        <v>86</v>
      </c>
      <c r="B279" s="34" t="s">
        <v>285</v>
      </c>
      <c r="C279" s="32" t="s">
        <v>264</v>
      </c>
      <c r="D279" s="35"/>
      <c r="E279" s="35"/>
      <c r="F279" s="35"/>
      <c r="G279" s="35"/>
      <c r="H279" s="33">
        <v>92.957688953111798</v>
      </c>
      <c r="I279" s="33">
        <v>92.957688953111798</v>
      </c>
    </row>
    <row r="280" spans="1:9" hidden="1" x14ac:dyDescent="0.25">
      <c r="A280" s="34" t="s">
        <v>86</v>
      </c>
      <c r="B280" s="34" t="s">
        <v>285</v>
      </c>
      <c r="C280" s="32" t="s">
        <v>265</v>
      </c>
      <c r="D280" s="35"/>
      <c r="E280" s="35"/>
      <c r="F280" s="35"/>
      <c r="G280" s="33">
        <v>2.9229577325626098E-4</v>
      </c>
      <c r="H280" s="33">
        <v>1.2754724651182301E-3</v>
      </c>
      <c r="I280" s="33">
        <v>1.2754724651182301E-3</v>
      </c>
    </row>
    <row r="281" spans="1:9" hidden="1" x14ac:dyDescent="0.25">
      <c r="A281" s="34" t="s">
        <v>86</v>
      </c>
      <c r="B281" s="34" t="s">
        <v>285</v>
      </c>
      <c r="C281" s="32" t="s">
        <v>266</v>
      </c>
      <c r="D281" s="35"/>
      <c r="E281" s="35"/>
      <c r="F281" s="35"/>
      <c r="G281" s="33">
        <v>2.9229577325626098E-4</v>
      </c>
      <c r="H281" s="33">
        <v>1.2754724651182301E-3</v>
      </c>
      <c r="I281" s="33">
        <v>1.2754724651182301E-3</v>
      </c>
    </row>
    <row r="282" spans="1:9" hidden="1" x14ac:dyDescent="0.25">
      <c r="A282" s="34" t="s">
        <v>86</v>
      </c>
      <c r="B282" s="34" t="s">
        <v>285</v>
      </c>
      <c r="C282" s="32" t="s">
        <v>267</v>
      </c>
      <c r="D282" s="35"/>
      <c r="E282" s="35"/>
      <c r="F282" s="35"/>
      <c r="G282" s="33">
        <v>2.9229577325626098E-4</v>
      </c>
      <c r="H282" s="33">
        <v>1.2754724651182301E-3</v>
      </c>
      <c r="I282" s="33">
        <v>1.2754724651182301E-3</v>
      </c>
    </row>
    <row r="283" spans="1:9" hidden="1" x14ac:dyDescent="0.25">
      <c r="A283" s="34" t="s">
        <v>86</v>
      </c>
      <c r="B283" s="34" t="s">
        <v>285</v>
      </c>
      <c r="C283" s="32" t="s">
        <v>268</v>
      </c>
      <c r="D283" s="35"/>
      <c r="E283" s="35"/>
      <c r="F283" s="35"/>
      <c r="G283" s="35"/>
      <c r="H283" s="33">
        <v>5.1161278720808303</v>
      </c>
      <c r="I283" s="33">
        <v>5.1161278720808303</v>
      </c>
    </row>
    <row r="284" spans="1:9" hidden="1" x14ac:dyDescent="0.25">
      <c r="A284" s="34" t="s">
        <v>86</v>
      </c>
      <c r="B284" s="34" t="s">
        <v>285</v>
      </c>
      <c r="C284" s="32" t="s">
        <v>269</v>
      </c>
      <c r="D284" s="35"/>
      <c r="E284" s="35"/>
      <c r="F284" s="35"/>
      <c r="G284" s="35"/>
      <c r="H284" s="33">
        <v>5.1161278720808303</v>
      </c>
      <c r="I284" s="33">
        <v>5.1161278720808303</v>
      </c>
    </row>
    <row r="285" spans="1:9" hidden="1" x14ac:dyDescent="0.25">
      <c r="A285" s="34" t="s">
        <v>86</v>
      </c>
      <c r="B285" s="34" t="s">
        <v>285</v>
      </c>
      <c r="C285" s="32" t="s">
        <v>270</v>
      </c>
      <c r="D285" s="35"/>
      <c r="E285" s="35"/>
      <c r="F285" s="35"/>
      <c r="G285" s="35"/>
      <c r="H285" s="33">
        <v>5.1161278720808303</v>
      </c>
      <c r="I285" s="33">
        <v>5.1161278720808303</v>
      </c>
    </row>
  </sheetData>
  <autoFilter ref="A2:I285" xr:uid="{E2101BEA-FD5F-40F0-8BE0-A6BBA7DA02EC}">
    <filterColumn colId="2">
      <filters>
        <filter val="Phase1_H2carcosts~0003"/>
        <filter val="Phase1_H2carcosts~0008"/>
        <filter val="Phase1_H2carcosts~0009"/>
        <filter val="Phase1_H2carcosts~0011"/>
        <filter val="Phase1_H2carcosts~0012"/>
        <filter val="Phase1_H2carcosts~0019"/>
        <filter val="Phase1_H2carcosts~0020"/>
        <filter val="Phase1_H2carcosts~0021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6AB7C-6F6C-439C-BF5A-FB5F2CC11353}">
  <dimension ref="A1:J1341"/>
  <sheetViews>
    <sheetView workbookViewId="0">
      <selection activeCell="F18" sqref="F18"/>
    </sheetView>
  </sheetViews>
  <sheetFormatPr defaultColWidth="9.28515625" defaultRowHeight="15" x14ac:dyDescent="0.25"/>
  <cols>
    <col min="1" max="1" width="28.85546875" style="30" bestFit="1" customWidth="1"/>
    <col min="2" max="2" width="11.28515625" style="30" bestFit="1" customWidth="1"/>
    <col min="3" max="3" width="8.7109375" style="30" bestFit="1" customWidth="1"/>
    <col min="4" max="4" width="8.42578125" style="30" bestFit="1" customWidth="1"/>
    <col min="5" max="10" width="11" style="30" bestFit="1" customWidth="1"/>
    <col min="11" max="16384" width="9.28515625" style="30"/>
  </cols>
  <sheetData>
    <row r="1" spans="1:10" x14ac:dyDescent="0.25">
      <c r="A1" s="29" t="s">
        <v>0</v>
      </c>
      <c r="B1" s="30" t="s">
        <v>51</v>
      </c>
      <c r="C1" s="30" t="s">
        <v>51</v>
      </c>
      <c r="D1" s="30" t="s">
        <v>51</v>
      </c>
      <c r="E1" s="29" t="s">
        <v>43</v>
      </c>
    </row>
    <row r="2" spans="1:10" x14ac:dyDescent="0.25">
      <c r="A2" s="29" t="s">
        <v>1</v>
      </c>
      <c r="B2" s="29" t="s">
        <v>52</v>
      </c>
      <c r="C2" s="29" t="s">
        <v>53</v>
      </c>
      <c r="D2" s="29" t="s">
        <v>208</v>
      </c>
      <c r="E2" s="31">
        <v>2025</v>
      </c>
      <c r="F2" s="31">
        <v>2030</v>
      </c>
      <c r="G2" s="31">
        <v>2035</v>
      </c>
      <c r="H2" s="31">
        <v>2040</v>
      </c>
      <c r="I2" s="31">
        <v>2045</v>
      </c>
      <c r="J2" s="31">
        <v>2050</v>
      </c>
    </row>
    <row r="3" spans="1:10" x14ac:dyDescent="0.25">
      <c r="A3" s="32" t="s">
        <v>211</v>
      </c>
      <c r="B3" s="32" t="s">
        <v>81</v>
      </c>
      <c r="C3" s="32" t="s">
        <v>194</v>
      </c>
      <c r="D3" s="32" t="s">
        <v>271</v>
      </c>
      <c r="E3" s="33">
        <v>2.3690167809501799</v>
      </c>
      <c r="F3" s="33">
        <v>2.27465587381</v>
      </c>
      <c r="G3" s="33">
        <v>2.1183171961007599</v>
      </c>
      <c r="H3" s="33">
        <v>1.97169493050811</v>
      </c>
      <c r="I3" s="35"/>
      <c r="J3" s="35"/>
    </row>
    <row r="4" spans="1:10" x14ac:dyDescent="0.25">
      <c r="A4" s="34" t="s">
        <v>211</v>
      </c>
      <c r="B4" s="34" t="s">
        <v>81</v>
      </c>
      <c r="C4" s="32" t="s">
        <v>283</v>
      </c>
      <c r="D4" s="32" t="s">
        <v>210</v>
      </c>
      <c r="E4" s="33">
        <v>7.2865126019412294E-2</v>
      </c>
      <c r="F4" s="33">
        <v>6.9962816738463496E-2</v>
      </c>
      <c r="G4" s="33">
        <v>6.51542237624258E-2</v>
      </c>
      <c r="H4" s="33">
        <v>6.0644483710954003E-2</v>
      </c>
      <c r="I4" s="35"/>
      <c r="J4" s="35"/>
    </row>
    <row r="5" spans="1:10" x14ac:dyDescent="0.25">
      <c r="A5" s="34" t="s">
        <v>211</v>
      </c>
      <c r="B5" s="34" t="s">
        <v>81</v>
      </c>
      <c r="C5" s="32" t="s">
        <v>82</v>
      </c>
      <c r="D5" s="32" t="s">
        <v>271</v>
      </c>
      <c r="E5" s="33">
        <v>4.9355873203942698E-2</v>
      </c>
      <c r="F5" s="33">
        <v>4.7389966923468203E-2</v>
      </c>
      <c r="G5" s="33">
        <v>4.41328215896159E-2</v>
      </c>
      <c r="H5" s="33">
        <v>4.1078107073595098E-2</v>
      </c>
      <c r="I5" s="35"/>
      <c r="J5" s="35"/>
    </row>
    <row r="6" spans="1:10" x14ac:dyDescent="0.25">
      <c r="A6" s="34" t="s">
        <v>211</v>
      </c>
      <c r="B6" s="34" t="s">
        <v>81</v>
      </c>
      <c r="C6" s="32" t="s">
        <v>91</v>
      </c>
      <c r="D6" s="32" t="s">
        <v>271</v>
      </c>
      <c r="E6" s="33">
        <v>5.1654087835161303E-3</v>
      </c>
      <c r="F6" s="33">
        <v>4.9596640785896798E-3</v>
      </c>
      <c r="G6" s="33">
        <v>4.61878292251837E-3</v>
      </c>
      <c r="H6" s="33">
        <v>4.29908745026953E-3</v>
      </c>
      <c r="I6" s="35"/>
      <c r="J6" s="35"/>
    </row>
    <row r="7" spans="1:10" x14ac:dyDescent="0.25">
      <c r="A7" s="34" t="s">
        <v>211</v>
      </c>
      <c r="B7" s="34" t="s">
        <v>81</v>
      </c>
      <c r="C7" s="32" t="s">
        <v>277</v>
      </c>
      <c r="D7" s="32" t="s">
        <v>210</v>
      </c>
      <c r="E7" s="33">
        <v>7.2425400374282497E-4</v>
      </c>
      <c r="F7" s="33">
        <v>6.9540605916825501E-4</v>
      </c>
      <c r="G7" s="33">
        <v>6.4761031783738799E-4</v>
      </c>
      <c r="H7" s="33">
        <v>6.02785070609411E-4</v>
      </c>
      <c r="I7" s="35"/>
      <c r="J7" s="35"/>
    </row>
    <row r="8" spans="1:10" x14ac:dyDescent="0.25">
      <c r="A8" s="34" t="s">
        <v>211</v>
      </c>
      <c r="B8" s="32" t="s">
        <v>83</v>
      </c>
      <c r="C8" s="32" t="s">
        <v>194</v>
      </c>
      <c r="D8" s="32" t="s">
        <v>271</v>
      </c>
      <c r="E8" s="33">
        <v>0.19298970081314701</v>
      </c>
      <c r="F8" s="33">
        <v>9.4777328075416806E-2</v>
      </c>
      <c r="G8" s="33">
        <v>8.82632165041983E-2</v>
      </c>
      <c r="H8" s="33">
        <v>8.2153955437838003E-2</v>
      </c>
      <c r="I8" s="35"/>
      <c r="J8" s="35"/>
    </row>
    <row r="9" spans="1:10" x14ac:dyDescent="0.25">
      <c r="A9" s="34" t="s">
        <v>211</v>
      </c>
      <c r="B9" s="34" t="s">
        <v>83</v>
      </c>
      <c r="C9" s="32" t="s">
        <v>82</v>
      </c>
      <c r="D9" s="32" t="s">
        <v>271</v>
      </c>
      <c r="E9" s="33">
        <v>4.0207293082914E-3</v>
      </c>
      <c r="F9" s="33">
        <v>1.9745819551445099E-3</v>
      </c>
      <c r="G9" s="33">
        <v>1.8388675662339999E-3</v>
      </c>
      <c r="H9" s="33">
        <v>1.7115877947331301E-3</v>
      </c>
      <c r="I9" s="35"/>
      <c r="J9" s="35"/>
    </row>
    <row r="10" spans="1:10" x14ac:dyDescent="0.25">
      <c r="A10" s="34" t="s">
        <v>211</v>
      </c>
      <c r="B10" s="34" t="s">
        <v>83</v>
      </c>
      <c r="C10" s="32" t="s">
        <v>91</v>
      </c>
      <c r="D10" s="32" t="s">
        <v>271</v>
      </c>
      <c r="E10" s="33">
        <v>3.0959690082601999E-4</v>
      </c>
      <c r="F10" s="33">
        <v>1.5204317596787E-4</v>
      </c>
      <c r="G10" s="33">
        <v>1.4159314290607E-4</v>
      </c>
      <c r="H10" s="33">
        <v>1.31792576945748E-4</v>
      </c>
      <c r="I10" s="35"/>
      <c r="J10" s="35"/>
    </row>
    <row r="11" spans="1:10" x14ac:dyDescent="0.25">
      <c r="A11" s="34" t="s">
        <v>211</v>
      </c>
      <c r="B11" s="34" t="s">
        <v>83</v>
      </c>
      <c r="C11" s="32" t="s">
        <v>277</v>
      </c>
      <c r="D11" s="32" t="s">
        <v>210</v>
      </c>
      <c r="E11" s="33">
        <v>1.3365456576245E-4</v>
      </c>
      <c r="F11" s="33">
        <v>6.5637816809248706E-5</v>
      </c>
      <c r="G11" s="33">
        <v>6.1126484081590294E-5</v>
      </c>
      <c r="H11" s="33">
        <v>5.6895529623847501E-5</v>
      </c>
      <c r="I11" s="35"/>
      <c r="J11" s="35"/>
    </row>
    <row r="12" spans="1:10" x14ac:dyDescent="0.25">
      <c r="A12" s="34" t="s">
        <v>211</v>
      </c>
      <c r="B12" s="34" t="s">
        <v>83</v>
      </c>
      <c r="C12" s="32" t="s">
        <v>284</v>
      </c>
      <c r="D12" s="32" t="s">
        <v>210</v>
      </c>
      <c r="E12" s="33">
        <v>5.4975590718769098E-3</v>
      </c>
      <c r="F12" s="33">
        <v>2.69985371019222E-3</v>
      </c>
      <c r="G12" s="33">
        <v>2.5142908899345499E-3</v>
      </c>
      <c r="H12" s="33">
        <v>2.34026075539202E-3</v>
      </c>
      <c r="I12" s="35"/>
      <c r="J12" s="35"/>
    </row>
    <row r="13" spans="1:10" x14ac:dyDescent="0.25">
      <c r="A13" s="34" t="s">
        <v>211</v>
      </c>
      <c r="B13" s="32" t="s">
        <v>85</v>
      </c>
      <c r="C13" s="32" t="s">
        <v>194</v>
      </c>
      <c r="D13" s="32" t="s">
        <v>271</v>
      </c>
      <c r="E13" s="35"/>
      <c r="F13" s="35"/>
      <c r="G13" s="35"/>
      <c r="H13" s="35"/>
      <c r="I13" s="33">
        <v>1.8676908909232901</v>
      </c>
      <c r="J13" s="33">
        <v>656.85443380673905</v>
      </c>
    </row>
    <row r="14" spans="1:10" x14ac:dyDescent="0.25">
      <c r="A14" s="34" t="s">
        <v>211</v>
      </c>
      <c r="B14" s="34" t="s">
        <v>85</v>
      </c>
      <c r="C14" s="32" t="s">
        <v>283</v>
      </c>
      <c r="D14" s="32" t="s">
        <v>210</v>
      </c>
      <c r="E14" s="35"/>
      <c r="F14" s="35"/>
      <c r="G14" s="35"/>
      <c r="H14" s="35"/>
      <c r="I14" s="33">
        <v>5.1729858639709601E-2</v>
      </c>
      <c r="J14" s="33">
        <v>18.193046383008099</v>
      </c>
    </row>
    <row r="15" spans="1:10" x14ac:dyDescent="0.25">
      <c r="A15" s="34" t="s">
        <v>211</v>
      </c>
      <c r="B15" s="34" t="s">
        <v>85</v>
      </c>
      <c r="C15" s="32" t="s">
        <v>82</v>
      </c>
      <c r="D15" s="32" t="s">
        <v>271</v>
      </c>
      <c r="E15" s="35"/>
      <c r="F15" s="35"/>
      <c r="G15" s="35"/>
      <c r="H15" s="35"/>
      <c r="I15" s="33">
        <v>3.8911296677094899E-2</v>
      </c>
      <c r="J15" s="33">
        <v>13.684843606472899</v>
      </c>
    </row>
    <row r="16" spans="1:10" x14ac:dyDescent="0.25">
      <c r="A16" s="34" t="s">
        <v>211</v>
      </c>
      <c r="B16" s="34" t="s">
        <v>85</v>
      </c>
      <c r="C16" s="32" t="s">
        <v>91</v>
      </c>
      <c r="D16" s="32" t="s">
        <v>271</v>
      </c>
      <c r="E16" s="35"/>
      <c r="F16" s="35"/>
      <c r="G16" s="35"/>
      <c r="H16" s="35"/>
      <c r="I16" s="33">
        <v>4.0723168406594503E-3</v>
      </c>
      <c r="J16" s="33">
        <v>1.4322066813372201</v>
      </c>
    </row>
    <row r="17" spans="1:10" x14ac:dyDescent="0.25">
      <c r="A17" s="34" t="s">
        <v>211</v>
      </c>
      <c r="B17" s="34" t="s">
        <v>85</v>
      </c>
      <c r="C17" s="32" t="s">
        <v>277</v>
      </c>
      <c r="D17" s="32" t="s">
        <v>210</v>
      </c>
      <c r="E17" s="35"/>
      <c r="F17" s="35"/>
      <c r="G17" s="35"/>
      <c r="H17" s="35"/>
      <c r="I17" s="33">
        <v>2.2897825584733702E-3</v>
      </c>
      <c r="J17" s="33">
        <v>0.80530125905526395</v>
      </c>
    </row>
    <row r="18" spans="1:10" x14ac:dyDescent="0.25">
      <c r="A18" s="34" t="s">
        <v>211</v>
      </c>
      <c r="B18" s="32" t="s">
        <v>86</v>
      </c>
      <c r="C18" s="32" t="s">
        <v>194</v>
      </c>
      <c r="D18" s="32" t="s">
        <v>271</v>
      </c>
      <c r="E18" s="35"/>
      <c r="F18" s="35"/>
      <c r="G18" s="35"/>
      <c r="H18" s="35"/>
      <c r="I18" s="33">
        <v>5.9073412061265297E-2</v>
      </c>
      <c r="J18" s="33">
        <v>5.9073412061265297E-2</v>
      </c>
    </row>
    <row r="19" spans="1:10" x14ac:dyDescent="0.25">
      <c r="A19" s="34" t="s">
        <v>211</v>
      </c>
      <c r="B19" s="34" t="s">
        <v>86</v>
      </c>
      <c r="C19" s="32" t="s">
        <v>82</v>
      </c>
      <c r="D19" s="32" t="s">
        <v>271</v>
      </c>
      <c r="E19" s="35"/>
      <c r="F19" s="35"/>
      <c r="G19" s="35"/>
      <c r="H19" s="35"/>
      <c r="I19" s="33">
        <v>1.62130402821229E-3</v>
      </c>
      <c r="J19" s="33">
        <v>1.62130402821229E-3</v>
      </c>
    </row>
    <row r="20" spans="1:10" x14ac:dyDescent="0.25">
      <c r="A20" s="34" t="s">
        <v>211</v>
      </c>
      <c r="B20" s="34" t="s">
        <v>86</v>
      </c>
      <c r="C20" s="32" t="s">
        <v>91</v>
      </c>
      <c r="D20" s="32" t="s">
        <v>271</v>
      </c>
      <c r="E20" s="35"/>
      <c r="F20" s="35"/>
      <c r="G20" s="35"/>
      <c r="H20" s="35"/>
      <c r="I20" s="33">
        <v>1.16829541523125E-4</v>
      </c>
      <c r="J20" s="33">
        <v>1.16829541523125E-4</v>
      </c>
    </row>
    <row r="21" spans="1:10" x14ac:dyDescent="0.25">
      <c r="A21" s="34" t="s">
        <v>211</v>
      </c>
      <c r="B21" s="34" t="s">
        <v>86</v>
      </c>
      <c r="C21" s="32" t="s">
        <v>277</v>
      </c>
      <c r="D21" s="32" t="s">
        <v>210</v>
      </c>
      <c r="E21" s="35"/>
      <c r="F21" s="35"/>
      <c r="G21" s="35"/>
      <c r="H21" s="35"/>
      <c r="I21" s="33">
        <v>1.1011931388078E-4</v>
      </c>
      <c r="J21" s="33">
        <v>1.1011931388078E-4</v>
      </c>
    </row>
    <row r="22" spans="1:10" x14ac:dyDescent="0.25">
      <c r="A22" s="34" t="s">
        <v>211</v>
      </c>
      <c r="B22" s="34" t="s">
        <v>86</v>
      </c>
      <c r="C22" s="32" t="s">
        <v>284</v>
      </c>
      <c r="D22" s="32" t="s">
        <v>210</v>
      </c>
      <c r="E22" s="35"/>
      <c r="F22" s="35"/>
      <c r="G22" s="35"/>
      <c r="H22" s="35"/>
      <c r="I22" s="33">
        <v>2.0745598684936599E-3</v>
      </c>
      <c r="J22" s="33">
        <v>2.0745598684936599E-3</v>
      </c>
    </row>
    <row r="23" spans="1:10" x14ac:dyDescent="0.25">
      <c r="A23" s="32" t="s">
        <v>212</v>
      </c>
      <c r="B23" s="32" t="s">
        <v>81</v>
      </c>
      <c r="C23" s="32" t="s">
        <v>194</v>
      </c>
      <c r="D23" s="32" t="s">
        <v>271</v>
      </c>
      <c r="E23" s="33">
        <v>1.9199988762606299</v>
      </c>
      <c r="F23" s="33">
        <v>1.87763275468749</v>
      </c>
      <c r="G23" s="33">
        <v>1.7652643300839701</v>
      </c>
      <c r="H23" s="33">
        <v>1.58195174317536</v>
      </c>
      <c r="I23" s="35"/>
      <c r="J23" s="35"/>
    </row>
    <row r="24" spans="1:10" x14ac:dyDescent="0.25">
      <c r="A24" s="34" t="s">
        <v>212</v>
      </c>
      <c r="B24" s="34" t="s">
        <v>81</v>
      </c>
      <c r="C24" s="32" t="s">
        <v>283</v>
      </c>
      <c r="D24" s="32" t="s">
        <v>210</v>
      </c>
      <c r="E24" s="33">
        <v>5.90544403065595E-2</v>
      </c>
      <c r="F24" s="33">
        <v>5.77513626702153E-2</v>
      </c>
      <c r="G24" s="33">
        <v>5.4295186468688202E-2</v>
      </c>
      <c r="H24" s="33">
        <v>4.8656942428608997E-2</v>
      </c>
      <c r="I24" s="35"/>
      <c r="J24" s="35"/>
    </row>
    <row r="25" spans="1:10" x14ac:dyDescent="0.25">
      <c r="A25" s="34" t="s">
        <v>212</v>
      </c>
      <c r="B25" s="34" t="s">
        <v>81</v>
      </c>
      <c r="C25" s="32" t="s">
        <v>82</v>
      </c>
      <c r="D25" s="32" t="s">
        <v>271</v>
      </c>
      <c r="E25" s="33">
        <v>4.0001076332782999E-2</v>
      </c>
      <c r="F25" s="33">
        <v>3.9118424533386299E-2</v>
      </c>
      <c r="G25" s="33">
        <v>3.6777351324679901E-2</v>
      </c>
      <c r="H25" s="33">
        <v>3.2958234098959399E-2</v>
      </c>
      <c r="I25" s="35"/>
      <c r="J25" s="35"/>
    </row>
    <row r="26" spans="1:10" x14ac:dyDescent="0.25">
      <c r="A26" s="34" t="s">
        <v>212</v>
      </c>
      <c r="B26" s="34" t="s">
        <v>81</v>
      </c>
      <c r="C26" s="32" t="s">
        <v>91</v>
      </c>
      <c r="D26" s="32" t="s">
        <v>271</v>
      </c>
      <c r="E26" s="33">
        <v>4.1863692733320104E-3</v>
      </c>
      <c r="F26" s="33">
        <v>4.0939940996915702E-3</v>
      </c>
      <c r="G26" s="33">
        <v>3.8489857687653102E-3</v>
      </c>
      <c r="H26" s="33">
        <v>3.44929064876409E-3</v>
      </c>
      <c r="I26" s="35"/>
      <c r="J26" s="35"/>
    </row>
    <row r="27" spans="1:10" x14ac:dyDescent="0.25">
      <c r="A27" s="34" t="s">
        <v>212</v>
      </c>
      <c r="B27" s="34" t="s">
        <v>81</v>
      </c>
      <c r="C27" s="32" t="s">
        <v>277</v>
      </c>
      <c r="D27" s="32" t="s">
        <v>210</v>
      </c>
      <c r="E27" s="33">
        <v>5.8698059232646996E-4</v>
      </c>
      <c r="F27" s="33">
        <v>5.7402845394604999E-4</v>
      </c>
      <c r="G27" s="33">
        <v>5.3967526486449003E-4</v>
      </c>
      <c r="H27" s="33">
        <v>4.8363308058255199E-4</v>
      </c>
      <c r="I27" s="35"/>
      <c r="J27" s="35"/>
    </row>
    <row r="28" spans="1:10" x14ac:dyDescent="0.25">
      <c r="A28" s="34" t="s">
        <v>212</v>
      </c>
      <c r="B28" s="32" t="s">
        <v>83</v>
      </c>
      <c r="C28" s="32" t="s">
        <v>194</v>
      </c>
      <c r="D28" s="32" t="s">
        <v>271</v>
      </c>
      <c r="E28" s="33">
        <v>0.64200760550269997</v>
      </c>
      <c r="F28" s="33">
        <v>0.49180044719793498</v>
      </c>
      <c r="G28" s="33">
        <v>0.44131608252099103</v>
      </c>
      <c r="H28" s="33">
        <v>0.64200760550269997</v>
      </c>
      <c r="I28" s="35"/>
      <c r="J28" s="35"/>
    </row>
    <row r="29" spans="1:10" x14ac:dyDescent="0.25">
      <c r="A29" s="34" t="s">
        <v>212</v>
      </c>
      <c r="B29" s="34" t="s">
        <v>83</v>
      </c>
      <c r="C29" s="32" t="s">
        <v>82</v>
      </c>
      <c r="D29" s="32" t="s">
        <v>271</v>
      </c>
      <c r="E29" s="33">
        <v>1.33755261794511E-2</v>
      </c>
      <c r="F29" s="33">
        <v>1.02461243452264E-2</v>
      </c>
      <c r="G29" s="33">
        <v>9.1943378311699908E-3</v>
      </c>
      <c r="H29" s="33">
        <v>1.33755261794511E-2</v>
      </c>
      <c r="I29" s="35"/>
      <c r="J29" s="35"/>
    </row>
    <row r="30" spans="1:10" x14ac:dyDescent="0.25">
      <c r="A30" s="34" t="s">
        <v>212</v>
      </c>
      <c r="B30" s="34" t="s">
        <v>83</v>
      </c>
      <c r="C30" s="32" t="s">
        <v>91</v>
      </c>
      <c r="D30" s="32" t="s">
        <v>271</v>
      </c>
      <c r="E30" s="33">
        <v>1.0299179911305899E-3</v>
      </c>
      <c r="F30" s="33">
        <v>7.8895347075929798E-4</v>
      </c>
      <c r="G30" s="33">
        <v>7.0796571453035303E-4</v>
      </c>
      <c r="H30" s="33">
        <v>1.0299179911305899E-3</v>
      </c>
      <c r="I30" s="35"/>
      <c r="J30" s="35"/>
    </row>
    <row r="31" spans="1:10" x14ac:dyDescent="0.25">
      <c r="A31" s="34" t="s">
        <v>212</v>
      </c>
      <c r="B31" s="34" t="s">
        <v>83</v>
      </c>
      <c r="C31" s="32" t="s">
        <v>277</v>
      </c>
      <c r="D31" s="32" t="s">
        <v>210</v>
      </c>
      <c r="E31" s="33">
        <v>4.4462086509337699E-4</v>
      </c>
      <c r="F31" s="33">
        <v>3.4059524904730401E-4</v>
      </c>
      <c r="G31" s="33">
        <v>3.0563242040795098E-4</v>
      </c>
      <c r="H31" s="33">
        <v>4.4462086509337699E-4</v>
      </c>
      <c r="I31" s="35"/>
      <c r="J31" s="35"/>
    </row>
    <row r="32" spans="1:10" x14ac:dyDescent="0.25">
      <c r="A32" s="34" t="s">
        <v>212</v>
      </c>
      <c r="B32" s="34" t="s">
        <v>83</v>
      </c>
      <c r="C32" s="32" t="s">
        <v>284</v>
      </c>
      <c r="D32" s="32" t="s">
        <v>210</v>
      </c>
      <c r="E32" s="33">
        <v>1.8288409801010999E-2</v>
      </c>
      <c r="F32" s="33">
        <v>1.4009566306669699E-2</v>
      </c>
      <c r="G32" s="33">
        <v>1.2571454449672699E-2</v>
      </c>
      <c r="H32" s="33">
        <v>1.8288409801010999E-2</v>
      </c>
      <c r="I32" s="35"/>
      <c r="J32" s="35"/>
    </row>
    <row r="33" spans="1:10" x14ac:dyDescent="0.25">
      <c r="A33" s="34" t="s">
        <v>212</v>
      </c>
      <c r="B33" s="32" t="s">
        <v>84</v>
      </c>
      <c r="C33" s="32" t="s">
        <v>194</v>
      </c>
      <c r="D33" s="32" t="s">
        <v>271</v>
      </c>
      <c r="E33" s="35"/>
      <c r="F33" s="35"/>
      <c r="G33" s="35"/>
      <c r="H33" s="33">
        <v>29.084198006361099</v>
      </c>
      <c r="I33" s="33">
        <v>16120.119449157801</v>
      </c>
      <c r="J33" s="33">
        <v>53357.148008894801</v>
      </c>
    </row>
    <row r="34" spans="1:10" x14ac:dyDescent="0.25">
      <c r="A34" s="34" t="s">
        <v>212</v>
      </c>
      <c r="B34" s="34" t="s">
        <v>84</v>
      </c>
      <c r="C34" s="32" t="s">
        <v>82</v>
      </c>
      <c r="D34" s="32" t="s">
        <v>271</v>
      </c>
      <c r="E34" s="35"/>
      <c r="F34" s="35"/>
      <c r="G34" s="35"/>
      <c r="H34" s="33">
        <v>0.92493626741945001</v>
      </c>
      <c r="I34" s="33">
        <v>512.65237261823904</v>
      </c>
      <c r="J34" s="33">
        <v>1696.8651261657701</v>
      </c>
    </row>
    <row r="35" spans="1:10" x14ac:dyDescent="0.25">
      <c r="A35" s="34" t="s">
        <v>212</v>
      </c>
      <c r="B35" s="34" t="s">
        <v>84</v>
      </c>
      <c r="C35" s="32" t="s">
        <v>277</v>
      </c>
      <c r="D35" s="32" t="s">
        <v>210</v>
      </c>
      <c r="E35" s="35"/>
      <c r="F35" s="35"/>
      <c r="G35" s="35"/>
      <c r="H35" s="33">
        <v>1.4237407405018701</v>
      </c>
      <c r="I35" s="33">
        <v>789.118228273059</v>
      </c>
      <c r="J35" s="33">
        <v>2611.9594358640002</v>
      </c>
    </row>
    <row r="36" spans="1:10" x14ac:dyDescent="0.25">
      <c r="A36" s="34" t="s">
        <v>212</v>
      </c>
      <c r="B36" s="32" t="s">
        <v>86</v>
      </c>
      <c r="C36" s="32" t="s">
        <v>194</v>
      </c>
      <c r="D36" s="32" t="s">
        <v>271</v>
      </c>
      <c r="E36" s="35"/>
      <c r="F36" s="35"/>
      <c r="G36" s="35"/>
      <c r="H36" s="33">
        <v>242.38536398334401</v>
      </c>
      <c r="I36" s="33">
        <v>2857.3543599239301</v>
      </c>
      <c r="J36" s="35"/>
    </row>
    <row r="37" spans="1:10" x14ac:dyDescent="0.25">
      <c r="A37" s="34" t="s">
        <v>212</v>
      </c>
      <c r="B37" s="34" t="s">
        <v>86</v>
      </c>
      <c r="C37" s="32" t="s">
        <v>82</v>
      </c>
      <c r="D37" s="32" t="s">
        <v>271</v>
      </c>
      <c r="E37" s="35"/>
      <c r="F37" s="35"/>
      <c r="G37" s="35"/>
      <c r="H37" s="33">
        <v>6.65240678155401</v>
      </c>
      <c r="I37" s="33">
        <v>78.4217463005198</v>
      </c>
      <c r="J37" s="35"/>
    </row>
    <row r="38" spans="1:10" x14ac:dyDescent="0.25">
      <c r="A38" s="34" t="s">
        <v>212</v>
      </c>
      <c r="B38" s="34" t="s">
        <v>86</v>
      </c>
      <c r="C38" s="32" t="s">
        <v>91</v>
      </c>
      <c r="D38" s="32" t="s">
        <v>271</v>
      </c>
      <c r="E38" s="35"/>
      <c r="F38" s="35"/>
      <c r="G38" s="35"/>
      <c r="H38" s="33">
        <v>0.47936575792712599</v>
      </c>
      <c r="I38" s="33">
        <v>5.6509923532570996</v>
      </c>
      <c r="J38" s="35"/>
    </row>
    <row r="39" spans="1:10" x14ac:dyDescent="0.25">
      <c r="A39" s="34" t="s">
        <v>212</v>
      </c>
      <c r="B39" s="34" t="s">
        <v>86</v>
      </c>
      <c r="C39" s="32" t="s">
        <v>277</v>
      </c>
      <c r="D39" s="32" t="s">
        <v>210</v>
      </c>
      <c r="E39" s="35"/>
      <c r="F39" s="35"/>
      <c r="G39" s="35"/>
      <c r="H39" s="33">
        <v>0.451832881244566</v>
      </c>
      <c r="I39" s="33">
        <v>5.3264216616225797</v>
      </c>
      <c r="J39" s="35"/>
    </row>
    <row r="40" spans="1:10" x14ac:dyDescent="0.25">
      <c r="A40" s="34" t="s">
        <v>212</v>
      </c>
      <c r="B40" s="34" t="s">
        <v>86</v>
      </c>
      <c r="C40" s="32" t="s">
        <v>284</v>
      </c>
      <c r="D40" s="32" t="s">
        <v>210</v>
      </c>
      <c r="E40" s="35"/>
      <c r="F40" s="35"/>
      <c r="G40" s="35"/>
      <c r="H40" s="33">
        <v>8.5121703873914392</v>
      </c>
      <c r="I40" s="33">
        <v>100.34552734174</v>
      </c>
      <c r="J40" s="35"/>
    </row>
    <row r="41" spans="1:10" x14ac:dyDescent="0.25">
      <c r="A41" s="32" t="s">
        <v>213</v>
      </c>
      <c r="B41" s="32" t="s">
        <v>81</v>
      </c>
      <c r="C41" s="32" t="s">
        <v>194</v>
      </c>
      <c r="D41" s="32" t="s">
        <v>271</v>
      </c>
      <c r="E41" s="33">
        <v>1.9199988762606299</v>
      </c>
      <c r="F41" s="33">
        <v>1.87763275468749</v>
      </c>
      <c r="G41" s="33">
        <v>1.7652643300839701</v>
      </c>
      <c r="H41" s="33">
        <v>1.8971994857613601</v>
      </c>
      <c r="I41" s="35"/>
      <c r="J41" s="35"/>
    </row>
    <row r="42" spans="1:10" x14ac:dyDescent="0.25">
      <c r="A42" s="34" t="s">
        <v>213</v>
      </c>
      <c r="B42" s="34" t="s">
        <v>81</v>
      </c>
      <c r="C42" s="32" t="s">
        <v>283</v>
      </c>
      <c r="D42" s="32" t="s">
        <v>210</v>
      </c>
      <c r="E42" s="33">
        <v>5.90544403065595E-2</v>
      </c>
      <c r="F42" s="33">
        <v>5.77513626702153E-2</v>
      </c>
      <c r="G42" s="33">
        <v>5.4295186468688202E-2</v>
      </c>
      <c r="H42" s="33">
        <v>5.8353187164220902E-2</v>
      </c>
      <c r="I42" s="35"/>
      <c r="J42" s="35"/>
    </row>
    <row r="43" spans="1:10" x14ac:dyDescent="0.25">
      <c r="A43" s="34" t="s">
        <v>213</v>
      </c>
      <c r="B43" s="34" t="s">
        <v>81</v>
      </c>
      <c r="C43" s="32" t="s">
        <v>82</v>
      </c>
      <c r="D43" s="32" t="s">
        <v>271</v>
      </c>
      <c r="E43" s="33">
        <v>4.0001076332782999E-2</v>
      </c>
      <c r="F43" s="33">
        <v>3.9118424533386299E-2</v>
      </c>
      <c r="G43" s="33">
        <v>3.6777351324679901E-2</v>
      </c>
      <c r="H43" s="33">
        <v>3.9526075971596297E-2</v>
      </c>
      <c r="I43" s="35"/>
      <c r="J43" s="35"/>
    </row>
    <row r="44" spans="1:10" x14ac:dyDescent="0.25">
      <c r="A44" s="34" t="s">
        <v>213</v>
      </c>
      <c r="B44" s="34" t="s">
        <v>81</v>
      </c>
      <c r="C44" s="32" t="s">
        <v>91</v>
      </c>
      <c r="D44" s="32" t="s">
        <v>271</v>
      </c>
      <c r="E44" s="33">
        <v>4.1863692733320104E-3</v>
      </c>
      <c r="F44" s="33">
        <v>4.0939940996915702E-3</v>
      </c>
      <c r="G44" s="33">
        <v>3.8489857687653102E-3</v>
      </c>
      <c r="H44" s="33">
        <v>4.13665743807162E-3</v>
      </c>
      <c r="I44" s="35"/>
      <c r="J44" s="35"/>
    </row>
    <row r="45" spans="1:10" x14ac:dyDescent="0.25">
      <c r="A45" s="34" t="s">
        <v>213</v>
      </c>
      <c r="B45" s="34" t="s">
        <v>81</v>
      </c>
      <c r="C45" s="32" t="s">
        <v>277</v>
      </c>
      <c r="D45" s="32" t="s">
        <v>210</v>
      </c>
      <c r="E45" s="33">
        <v>5.8698059232646996E-4</v>
      </c>
      <c r="F45" s="33">
        <v>5.7402845394604999E-4</v>
      </c>
      <c r="G45" s="33">
        <v>5.3967526486449003E-4</v>
      </c>
      <c r="H45" s="33">
        <v>5.8001038004905304E-4</v>
      </c>
      <c r="I45" s="35"/>
      <c r="J45" s="35"/>
    </row>
    <row r="46" spans="1:10" x14ac:dyDescent="0.25">
      <c r="A46" s="34" t="s">
        <v>213</v>
      </c>
      <c r="B46" s="32" t="s">
        <v>83</v>
      </c>
      <c r="C46" s="32" t="s">
        <v>194</v>
      </c>
      <c r="D46" s="32" t="s">
        <v>271</v>
      </c>
      <c r="E46" s="33">
        <v>0.64200760550269997</v>
      </c>
      <c r="F46" s="33">
        <v>0.49180044719793498</v>
      </c>
      <c r="G46" s="33">
        <v>0.44131608252099103</v>
      </c>
      <c r="H46" s="33">
        <v>0.64200760550269997</v>
      </c>
      <c r="I46" s="35"/>
      <c r="J46" s="35"/>
    </row>
    <row r="47" spans="1:10" x14ac:dyDescent="0.25">
      <c r="A47" s="34" t="s">
        <v>213</v>
      </c>
      <c r="B47" s="34" t="s">
        <v>83</v>
      </c>
      <c r="C47" s="32" t="s">
        <v>82</v>
      </c>
      <c r="D47" s="32" t="s">
        <v>271</v>
      </c>
      <c r="E47" s="33">
        <v>1.33755261794511E-2</v>
      </c>
      <c r="F47" s="33">
        <v>1.02461243452264E-2</v>
      </c>
      <c r="G47" s="33">
        <v>9.1943378311699908E-3</v>
      </c>
      <c r="H47" s="33">
        <v>1.33755261794511E-2</v>
      </c>
      <c r="I47" s="35"/>
      <c r="J47" s="35"/>
    </row>
    <row r="48" spans="1:10" x14ac:dyDescent="0.25">
      <c r="A48" s="34" t="s">
        <v>213</v>
      </c>
      <c r="B48" s="34" t="s">
        <v>83</v>
      </c>
      <c r="C48" s="32" t="s">
        <v>91</v>
      </c>
      <c r="D48" s="32" t="s">
        <v>271</v>
      </c>
      <c r="E48" s="33">
        <v>1.0299179911305899E-3</v>
      </c>
      <c r="F48" s="33">
        <v>7.8895347075929798E-4</v>
      </c>
      <c r="G48" s="33">
        <v>7.0796571453035303E-4</v>
      </c>
      <c r="H48" s="33">
        <v>1.0299179911305899E-3</v>
      </c>
      <c r="I48" s="35"/>
      <c r="J48" s="35"/>
    </row>
    <row r="49" spans="1:10" x14ac:dyDescent="0.25">
      <c r="A49" s="34" t="s">
        <v>213</v>
      </c>
      <c r="B49" s="34" t="s">
        <v>83</v>
      </c>
      <c r="C49" s="32" t="s">
        <v>277</v>
      </c>
      <c r="D49" s="32" t="s">
        <v>210</v>
      </c>
      <c r="E49" s="33">
        <v>4.4462086509337699E-4</v>
      </c>
      <c r="F49" s="33">
        <v>3.4059524904730401E-4</v>
      </c>
      <c r="G49" s="33">
        <v>3.0563242040795098E-4</v>
      </c>
      <c r="H49" s="33">
        <v>4.4462086509337699E-4</v>
      </c>
      <c r="I49" s="35"/>
      <c r="J49" s="35"/>
    </row>
    <row r="50" spans="1:10" x14ac:dyDescent="0.25">
      <c r="A50" s="34" t="s">
        <v>213</v>
      </c>
      <c r="B50" s="34" t="s">
        <v>83</v>
      </c>
      <c r="C50" s="32" t="s">
        <v>284</v>
      </c>
      <c r="D50" s="32" t="s">
        <v>210</v>
      </c>
      <c r="E50" s="33">
        <v>1.8288409801010999E-2</v>
      </c>
      <c r="F50" s="33">
        <v>1.4009566306669699E-2</v>
      </c>
      <c r="G50" s="33">
        <v>1.2571454449672699E-2</v>
      </c>
      <c r="H50" s="33">
        <v>1.8288409801010999E-2</v>
      </c>
      <c r="I50" s="35"/>
      <c r="J50" s="35"/>
    </row>
    <row r="51" spans="1:10" x14ac:dyDescent="0.25">
      <c r="A51" s="34" t="s">
        <v>213</v>
      </c>
      <c r="B51" s="32" t="s">
        <v>84</v>
      </c>
      <c r="C51" s="32" t="s">
        <v>194</v>
      </c>
      <c r="D51" s="32" t="s">
        <v>271</v>
      </c>
      <c r="E51" s="35"/>
      <c r="F51" s="35"/>
      <c r="G51" s="35"/>
      <c r="H51" s="33">
        <v>11.187703416384499</v>
      </c>
      <c r="I51" s="33">
        <v>17183.692107017399</v>
      </c>
      <c r="J51" s="33">
        <v>60286.167052363402</v>
      </c>
    </row>
    <row r="52" spans="1:10" x14ac:dyDescent="0.25">
      <c r="A52" s="34" t="s">
        <v>213</v>
      </c>
      <c r="B52" s="34" t="s">
        <v>84</v>
      </c>
      <c r="C52" s="32" t="s">
        <v>82</v>
      </c>
      <c r="D52" s="32" t="s">
        <v>271</v>
      </c>
      <c r="E52" s="35"/>
      <c r="F52" s="35"/>
      <c r="G52" s="35"/>
      <c r="H52" s="33">
        <v>0.35579157577882298</v>
      </c>
      <c r="I52" s="33">
        <v>546.47613231327603</v>
      </c>
      <c r="J52" s="33">
        <v>1917.22193330697</v>
      </c>
    </row>
    <row r="53" spans="1:10" x14ac:dyDescent="0.25">
      <c r="A53" s="34" t="s">
        <v>213</v>
      </c>
      <c r="B53" s="34" t="s">
        <v>84</v>
      </c>
      <c r="C53" s="32" t="s">
        <v>277</v>
      </c>
      <c r="D53" s="32" t="s">
        <v>210</v>
      </c>
      <c r="E53" s="35"/>
      <c r="F53" s="35"/>
      <c r="G53" s="35"/>
      <c r="H53" s="33">
        <v>0.54766471962110996</v>
      </c>
      <c r="I53" s="33">
        <v>841.18264219113803</v>
      </c>
      <c r="J53" s="33">
        <v>2951.1514157061702</v>
      </c>
    </row>
    <row r="54" spans="1:10" x14ac:dyDescent="0.25">
      <c r="A54" s="34" t="s">
        <v>213</v>
      </c>
      <c r="B54" s="32" t="s">
        <v>86</v>
      </c>
      <c r="C54" s="32" t="s">
        <v>194</v>
      </c>
      <c r="D54" s="32" t="s">
        <v>271</v>
      </c>
      <c r="E54" s="35"/>
      <c r="F54" s="35"/>
      <c r="G54" s="35"/>
      <c r="H54" s="33">
        <v>3101.9105379089401</v>
      </c>
      <c r="I54" s="33">
        <v>8536.7541037010797</v>
      </c>
      <c r="J54" s="35"/>
    </row>
    <row r="55" spans="1:10" x14ac:dyDescent="0.25">
      <c r="A55" s="34" t="s">
        <v>213</v>
      </c>
      <c r="B55" s="34" t="s">
        <v>86</v>
      </c>
      <c r="C55" s="32" t="s">
        <v>82</v>
      </c>
      <c r="D55" s="32" t="s">
        <v>271</v>
      </c>
      <c r="E55" s="35"/>
      <c r="F55" s="35"/>
      <c r="G55" s="35"/>
      <c r="H55" s="33">
        <v>85.133732330378507</v>
      </c>
      <c r="I55" s="33">
        <v>234.296163591061</v>
      </c>
      <c r="J55" s="35"/>
    </row>
    <row r="56" spans="1:10" x14ac:dyDescent="0.25">
      <c r="A56" s="34" t="s">
        <v>213</v>
      </c>
      <c r="B56" s="34" t="s">
        <v>86</v>
      </c>
      <c r="C56" s="32" t="s">
        <v>91</v>
      </c>
      <c r="D56" s="32" t="s">
        <v>271</v>
      </c>
      <c r="E56" s="35"/>
      <c r="F56" s="35"/>
      <c r="G56" s="35"/>
      <c r="H56" s="33">
        <v>6.1346513320376896</v>
      </c>
      <c r="I56" s="33">
        <v>16.883146465227099</v>
      </c>
      <c r="J56" s="35"/>
    </row>
    <row r="57" spans="1:10" x14ac:dyDescent="0.25">
      <c r="A57" s="34" t="s">
        <v>213</v>
      </c>
      <c r="B57" s="34" t="s">
        <v>86</v>
      </c>
      <c r="C57" s="32" t="s">
        <v>277</v>
      </c>
      <c r="D57" s="32" t="s">
        <v>210</v>
      </c>
      <c r="E57" s="35"/>
      <c r="F57" s="35"/>
      <c r="G57" s="35"/>
      <c r="H57" s="33">
        <v>5.7823011780636797</v>
      </c>
      <c r="I57" s="33">
        <v>15.913445183995099</v>
      </c>
      <c r="J57" s="35"/>
    </row>
    <row r="58" spans="1:10" x14ac:dyDescent="0.25">
      <c r="A58" s="34" t="s">
        <v>213</v>
      </c>
      <c r="B58" s="34" t="s">
        <v>86</v>
      </c>
      <c r="C58" s="32" t="s">
        <v>284</v>
      </c>
      <c r="D58" s="32" t="s">
        <v>210</v>
      </c>
      <c r="E58" s="35"/>
      <c r="F58" s="35"/>
      <c r="G58" s="35"/>
      <c r="H58" s="33">
        <v>108.933933102249</v>
      </c>
      <c r="I58" s="33">
        <v>299.79658957856998</v>
      </c>
      <c r="J58" s="35"/>
    </row>
    <row r="59" spans="1:10" x14ac:dyDescent="0.25">
      <c r="A59" s="32" t="s">
        <v>214</v>
      </c>
      <c r="B59" s="32" t="s">
        <v>81</v>
      </c>
      <c r="C59" s="32" t="s">
        <v>194</v>
      </c>
      <c r="D59" s="32" t="s">
        <v>271</v>
      </c>
      <c r="E59" s="33">
        <v>1.9199988762606299</v>
      </c>
      <c r="F59" s="33">
        <v>1.87763275468749</v>
      </c>
      <c r="G59" s="33">
        <v>1.7652643300839701</v>
      </c>
      <c r="H59" s="33">
        <v>1.8246755885618799</v>
      </c>
      <c r="I59" s="35"/>
      <c r="J59" s="35"/>
    </row>
    <row r="60" spans="1:10" x14ac:dyDescent="0.25">
      <c r="A60" s="34" t="s">
        <v>214</v>
      </c>
      <c r="B60" s="34" t="s">
        <v>81</v>
      </c>
      <c r="C60" s="32" t="s">
        <v>283</v>
      </c>
      <c r="D60" s="32" t="s">
        <v>210</v>
      </c>
      <c r="E60" s="33">
        <v>5.90544403065595E-2</v>
      </c>
      <c r="F60" s="33">
        <v>5.77513626702153E-2</v>
      </c>
      <c r="G60" s="33">
        <v>5.4295186468688202E-2</v>
      </c>
      <c r="H60" s="33">
        <v>5.6122530568052803E-2</v>
      </c>
      <c r="I60" s="35"/>
      <c r="J60" s="35"/>
    </row>
    <row r="61" spans="1:10" x14ac:dyDescent="0.25">
      <c r="A61" s="34" t="s">
        <v>214</v>
      </c>
      <c r="B61" s="34" t="s">
        <v>81</v>
      </c>
      <c r="C61" s="32" t="s">
        <v>82</v>
      </c>
      <c r="D61" s="32" t="s">
        <v>271</v>
      </c>
      <c r="E61" s="33">
        <v>4.0001076332782999E-2</v>
      </c>
      <c r="F61" s="33">
        <v>3.9118424533386299E-2</v>
      </c>
      <c r="G61" s="33">
        <v>3.6777351324679901E-2</v>
      </c>
      <c r="H61" s="33">
        <v>3.8015119906102297E-2</v>
      </c>
      <c r="I61" s="35"/>
      <c r="J61" s="35"/>
    </row>
    <row r="62" spans="1:10" x14ac:dyDescent="0.25">
      <c r="A62" s="34" t="s">
        <v>214</v>
      </c>
      <c r="B62" s="34" t="s">
        <v>81</v>
      </c>
      <c r="C62" s="32" t="s">
        <v>91</v>
      </c>
      <c r="D62" s="32" t="s">
        <v>271</v>
      </c>
      <c r="E62" s="33">
        <v>4.1863692733320104E-3</v>
      </c>
      <c r="F62" s="33">
        <v>4.0939940996915702E-3</v>
      </c>
      <c r="G62" s="33">
        <v>3.8489857687653102E-3</v>
      </c>
      <c r="H62" s="33">
        <v>3.9785261919692699E-3</v>
      </c>
      <c r="I62" s="35"/>
      <c r="J62" s="35"/>
    </row>
    <row r="63" spans="1:10" x14ac:dyDescent="0.25">
      <c r="A63" s="34" t="s">
        <v>214</v>
      </c>
      <c r="B63" s="34" t="s">
        <v>81</v>
      </c>
      <c r="C63" s="32" t="s">
        <v>277</v>
      </c>
      <c r="D63" s="32" t="s">
        <v>210</v>
      </c>
      <c r="E63" s="33">
        <v>5.8698059232646996E-4</v>
      </c>
      <c r="F63" s="33">
        <v>5.7402845394604999E-4</v>
      </c>
      <c r="G63" s="33">
        <v>5.3967526486449003E-4</v>
      </c>
      <c r="H63" s="33">
        <v>5.5783842950141095E-4</v>
      </c>
      <c r="I63" s="35"/>
      <c r="J63" s="35"/>
    </row>
    <row r="64" spans="1:10" x14ac:dyDescent="0.25">
      <c r="A64" s="34" t="s">
        <v>214</v>
      </c>
      <c r="B64" s="32" t="s">
        <v>83</v>
      </c>
      <c r="C64" s="32" t="s">
        <v>194</v>
      </c>
      <c r="D64" s="32" t="s">
        <v>271</v>
      </c>
      <c r="E64" s="33">
        <v>0.64200760550269997</v>
      </c>
      <c r="F64" s="33">
        <v>0.49180044719793498</v>
      </c>
      <c r="G64" s="33">
        <v>0.44131608252099103</v>
      </c>
      <c r="H64" s="33">
        <v>0.64200760550269997</v>
      </c>
      <c r="I64" s="35"/>
      <c r="J64" s="35"/>
    </row>
    <row r="65" spans="1:10" x14ac:dyDescent="0.25">
      <c r="A65" s="34" t="s">
        <v>214</v>
      </c>
      <c r="B65" s="34" t="s">
        <v>83</v>
      </c>
      <c r="C65" s="32" t="s">
        <v>82</v>
      </c>
      <c r="D65" s="32" t="s">
        <v>271</v>
      </c>
      <c r="E65" s="33">
        <v>1.33755261794511E-2</v>
      </c>
      <c r="F65" s="33">
        <v>1.02461243452264E-2</v>
      </c>
      <c r="G65" s="33">
        <v>9.1943378311699908E-3</v>
      </c>
      <c r="H65" s="33">
        <v>1.33755261794511E-2</v>
      </c>
      <c r="I65" s="35"/>
      <c r="J65" s="35"/>
    </row>
    <row r="66" spans="1:10" x14ac:dyDescent="0.25">
      <c r="A66" s="34" t="s">
        <v>214</v>
      </c>
      <c r="B66" s="34" t="s">
        <v>83</v>
      </c>
      <c r="C66" s="32" t="s">
        <v>91</v>
      </c>
      <c r="D66" s="32" t="s">
        <v>271</v>
      </c>
      <c r="E66" s="33">
        <v>1.0299179911305899E-3</v>
      </c>
      <c r="F66" s="33">
        <v>7.8895347075929798E-4</v>
      </c>
      <c r="G66" s="33">
        <v>7.0796571453035303E-4</v>
      </c>
      <c r="H66" s="33">
        <v>1.0299179911305899E-3</v>
      </c>
      <c r="I66" s="35"/>
      <c r="J66" s="35"/>
    </row>
    <row r="67" spans="1:10" x14ac:dyDescent="0.25">
      <c r="A67" s="34" t="s">
        <v>214</v>
      </c>
      <c r="B67" s="34" t="s">
        <v>83</v>
      </c>
      <c r="C67" s="32" t="s">
        <v>277</v>
      </c>
      <c r="D67" s="32" t="s">
        <v>210</v>
      </c>
      <c r="E67" s="33">
        <v>4.4462086509337699E-4</v>
      </c>
      <c r="F67" s="33">
        <v>3.4059524904730401E-4</v>
      </c>
      <c r="G67" s="33">
        <v>3.0563242040795098E-4</v>
      </c>
      <c r="H67" s="33">
        <v>4.4462086509337699E-4</v>
      </c>
      <c r="I67" s="35"/>
      <c r="J67" s="35"/>
    </row>
    <row r="68" spans="1:10" x14ac:dyDescent="0.25">
      <c r="A68" s="34" t="s">
        <v>214</v>
      </c>
      <c r="B68" s="34" t="s">
        <v>83</v>
      </c>
      <c r="C68" s="32" t="s">
        <v>284</v>
      </c>
      <c r="D68" s="32" t="s">
        <v>210</v>
      </c>
      <c r="E68" s="33">
        <v>1.8288409801010999E-2</v>
      </c>
      <c r="F68" s="33">
        <v>1.4009566306669699E-2</v>
      </c>
      <c r="G68" s="33">
        <v>1.2571454449672699E-2</v>
      </c>
      <c r="H68" s="33">
        <v>1.8288409801010999E-2</v>
      </c>
      <c r="I68" s="35"/>
      <c r="J68" s="35"/>
    </row>
    <row r="69" spans="1:10" x14ac:dyDescent="0.25">
      <c r="A69" s="34" t="s">
        <v>214</v>
      </c>
      <c r="B69" s="32" t="s">
        <v>84</v>
      </c>
      <c r="C69" s="32" t="s">
        <v>194</v>
      </c>
      <c r="D69" s="32" t="s">
        <v>271</v>
      </c>
      <c r="E69" s="35"/>
      <c r="F69" s="35"/>
      <c r="G69" s="35"/>
      <c r="H69" s="35"/>
      <c r="I69" s="33">
        <v>16438.793170761601</v>
      </c>
      <c r="J69" s="33">
        <v>59085.991678187602</v>
      </c>
    </row>
    <row r="70" spans="1:10" x14ac:dyDescent="0.25">
      <c r="A70" s="34" t="s">
        <v>214</v>
      </c>
      <c r="B70" s="34" t="s">
        <v>84</v>
      </c>
      <c r="C70" s="32" t="s">
        <v>82</v>
      </c>
      <c r="D70" s="32" t="s">
        <v>271</v>
      </c>
      <c r="E70" s="35"/>
      <c r="F70" s="35"/>
      <c r="G70" s="35"/>
      <c r="H70" s="35"/>
      <c r="I70" s="33">
        <v>522.78684091337504</v>
      </c>
      <c r="J70" s="33">
        <v>1879.0539311982</v>
      </c>
    </row>
    <row r="71" spans="1:10" x14ac:dyDescent="0.25">
      <c r="A71" s="34" t="s">
        <v>214</v>
      </c>
      <c r="B71" s="34" t="s">
        <v>84</v>
      </c>
      <c r="C71" s="32" t="s">
        <v>277</v>
      </c>
      <c r="D71" s="32" t="s">
        <v>210</v>
      </c>
      <c r="E71" s="35"/>
      <c r="F71" s="35"/>
      <c r="G71" s="35"/>
      <c r="H71" s="35"/>
      <c r="I71" s="33">
        <v>804.71806569252203</v>
      </c>
      <c r="J71" s="33">
        <v>2892.3999735798602</v>
      </c>
    </row>
    <row r="72" spans="1:10" x14ac:dyDescent="0.25">
      <c r="A72" s="34" t="s">
        <v>214</v>
      </c>
      <c r="B72" s="32" t="s">
        <v>86</v>
      </c>
      <c r="C72" s="32" t="s">
        <v>194</v>
      </c>
      <c r="D72" s="32" t="s">
        <v>271</v>
      </c>
      <c r="E72" s="35"/>
      <c r="F72" s="35"/>
      <c r="G72" s="35"/>
      <c r="H72" s="33">
        <v>300.78047747722297</v>
      </c>
      <c r="I72" s="33">
        <v>2994.64227637862</v>
      </c>
      <c r="J72" s="35"/>
    </row>
    <row r="73" spans="1:10" x14ac:dyDescent="0.25">
      <c r="A73" s="34" t="s">
        <v>214</v>
      </c>
      <c r="B73" s="34" t="s">
        <v>86</v>
      </c>
      <c r="C73" s="32" t="s">
        <v>82</v>
      </c>
      <c r="D73" s="32" t="s">
        <v>271</v>
      </c>
      <c r="E73" s="35"/>
      <c r="F73" s="35"/>
      <c r="G73" s="35"/>
      <c r="H73" s="33">
        <v>8.2550945124971893</v>
      </c>
      <c r="I73" s="33">
        <v>82.189692728635606</v>
      </c>
      <c r="J73" s="35"/>
    </row>
    <row r="74" spans="1:10" x14ac:dyDescent="0.25">
      <c r="A74" s="34" t="s">
        <v>214</v>
      </c>
      <c r="B74" s="34" t="s">
        <v>86</v>
      </c>
      <c r="C74" s="32" t="s">
        <v>91</v>
      </c>
      <c r="D74" s="32" t="s">
        <v>271</v>
      </c>
      <c r="E74" s="35"/>
      <c r="F74" s="35"/>
      <c r="G74" s="35"/>
      <c r="H74" s="33">
        <v>0.59485382774786599</v>
      </c>
      <c r="I74" s="33">
        <v>5.9225067922644898</v>
      </c>
      <c r="J74" s="35"/>
    </row>
    <row r="75" spans="1:10" x14ac:dyDescent="0.25">
      <c r="A75" s="34" t="s">
        <v>214</v>
      </c>
      <c r="B75" s="34" t="s">
        <v>86</v>
      </c>
      <c r="C75" s="32" t="s">
        <v>277</v>
      </c>
      <c r="D75" s="32" t="s">
        <v>210</v>
      </c>
      <c r="E75" s="35"/>
      <c r="F75" s="35"/>
      <c r="G75" s="35"/>
      <c r="H75" s="33">
        <v>0.56068777226165001</v>
      </c>
      <c r="I75" s="33">
        <v>5.5823413831452404</v>
      </c>
      <c r="J75" s="35"/>
    </row>
    <row r="76" spans="1:10" x14ac:dyDescent="0.25">
      <c r="A76" s="34" t="s">
        <v>214</v>
      </c>
      <c r="B76" s="34" t="s">
        <v>86</v>
      </c>
      <c r="C76" s="32" t="s">
        <v>284</v>
      </c>
      <c r="D76" s="32" t="s">
        <v>210</v>
      </c>
      <c r="E76" s="35"/>
      <c r="F76" s="35"/>
      <c r="G76" s="35"/>
      <c r="H76" s="33">
        <v>10.562909539633001</v>
      </c>
      <c r="I76" s="33">
        <v>105.166850369613</v>
      </c>
      <c r="J76" s="35"/>
    </row>
    <row r="77" spans="1:10" x14ac:dyDescent="0.25">
      <c r="A77" s="32" t="s">
        <v>215</v>
      </c>
      <c r="B77" s="32" t="s">
        <v>81</v>
      </c>
      <c r="C77" s="32" t="s">
        <v>194</v>
      </c>
      <c r="D77" s="32" t="s">
        <v>271</v>
      </c>
      <c r="E77" s="33">
        <v>1.9199988762606299</v>
      </c>
      <c r="F77" s="33">
        <v>1.87763275468749</v>
      </c>
      <c r="G77" s="33">
        <v>1.7652643300839701</v>
      </c>
      <c r="H77" s="33">
        <v>1.8971994857613601</v>
      </c>
      <c r="I77" s="35"/>
      <c r="J77" s="35"/>
    </row>
    <row r="78" spans="1:10" x14ac:dyDescent="0.25">
      <c r="A78" s="34" t="s">
        <v>215</v>
      </c>
      <c r="B78" s="34" t="s">
        <v>81</v>
      </c>
      <c r="C78" s="32" t="s">
        <v>283</v>
      </c>
      <c r="D78" s="32" t="s">
        <v>210</v>
      </c>
      <c r="E78" s="33">
        <v>5.90544403065595E-2</v>
      </c>
      <c r="F78" s="33">
        <v>5.77513626702153E-2</v>
      </c>
      <c r="G78" s="33">
        <v>5.4295186468688202E-2</v>
      </c>
      <c r="H78" s="33">
        <v>5.8353187164220902E-2</v>
      </c>
      <c r="I78" s="35"/>
      <c r="J78" s="35"/>
    </row>
    <row r="79" spans="1:10" x14ac:dyDescent="0.25">
      <c r="A79" s="34" t="s">
        <v>215</v>
      </c>
      <c r="B79" s="34" t="s">
        <v>81</v>
      </c>
      <c r="C79" s="32" t="s">
        <v>82</v>
      </c>
      <c r="D79" s="32" t="s">
        <v>271</v>
      </c>
      <c r="E79" s="33">
        <v>4.0001076332782999E-2</v>
      </c>
      <c r="F79" s="33">
        <v>3.9118424533386299E-2</v>
      </c>
      <c r="G79" s="33">
        <v>3.6777351324679901E-2</v>
      </c>
      <c r="H79" s="33">
        <v>3.9526075971596297E-2</v>
      </c>
      <c r="I79" s="35"/>
      <c r="J79" s="35"/>
    </row>
    <row r="80" spans="1:10" x14ac:dyDescent="0.25">
      <c r="A80" s="34" t="s">
        <v>215</v>
      </c>
      <c r="B80" s="34" t="s">
        <v>81</v>
      </c>
      <c r="C80" s="32" t="s">
        <v>91</v>
      </c>
      <c r="D80" s="32" t="s">
        <v>271</v>
      </c>
      <c r="E80" s="33">
        <v>4.1863692733320104E-3</v>
      </c>
      <c r="F80" s="33">
        <v>4.0939940996915702E-3</v>
      </c>
      <c r="G80" s="33">
        <v>3.8489857687653102E-3</v>
      </c>
      <c r="H80" s="33">
        <v>4.13665743807162E-3</v>
      </c>
      <c r="I80" s="35"/>
      <c r="J80" s="35"/>
    </row>
    <row r="81" spans="1:10" x14ac:dyDescent="0.25">
      <c r="A81" s="34" t="s">
        <v>215</v>
      </c>
      <c r="B81" s="34" t="s">
        <v>81</v>
      </c>
      <c r="C81" s="32" t="s">
        <v>277</v>
      </c>
      <c r="D81" s="32" t="s">
        <v>210</v>
      </c>
      <c r="E81" s="33">
        <v>5.8698059232646996E-4</v>
      </c>
      <c r="F81" s="33">
        <v>5.7402845394604999E-4</v>
      </c>
      <c r="G81" s="33">
        <v>5.3967526486449003E-4</v>
      </c>
      <c r="H81" s="33">
        <v>5.8001038004905304E-4</v>
      </c>
      <c r="I81" s="35"/>
      <c r="J81" s="35"/>
    </row>
    <row r="82" spans="1:10" x14ac:dyDescent="0.25">
      <c r="A82" s="34" t="s">
        <v>215</v>
      </c>
      <c r="B82" s="32" t="s">
        <v>83</v>
      </c>
      <c r="C82" s="32" t="s">
        <v>194</v>
      </c>
      <c r="D82" s="32" t="s">
        <v>271</v>
      </c>
      <c r="E82" s="33">
        <v>0.64200760550269997</v>
      </c>
      <c r="F82" s="33">
        <v>0.49180044719793498</v>
      </c>
      <c r="G82" s="33">
        <v>0.44131608252099103</v>
      </c>
      <c r="H82" s="33">
        <v>0.64200760550269997</v>
      </c>
      <c r="I82" s="35"/>
      <c r="J82" s="35"/>
    </row>
    <row r="83" spans="1:10" x14ac:dyDescent="0.25">
      <c r="A83" s="34" t="s">
        <v>215</v>
      </c>
      <c r="B83" s="34" t="s">
        <v>83</v>
      </c>
      <c r="C83" s="32" t="s">
        <v>82</v>
      </c>
      <c r="D83" s="32" t="s">
        <v>271</v>
      </c>
      <c r="E83" s="33">
        <v>1.33755261794511E-2</v>
      </c>
      <c r="F83" s="33">
        <v>1.02461243452264E-2</v>
      </c>
      <c r="G83" s="33">
        <v>9.1943378311699908E-3</v>
      </c>
      <c r="H83" s="33">
        <v>1.33755261794511E-2</v>
      </c>
      <c r="I83" s="35"/>
      <c r="J83" s="35"/>
    </row>
    <row r="84" spans="1:10" x14ac:dyDescent="0.25">
      <c r="A84" s="34" t="s">
        <v>215</v>
      </c>
      <c r="B84" s="34" t="s">
        <v>83</v>
      </c>
      <c r="C84" s="32" t="s">
        <v>91</v>
      </c>
      <c r="D84" s="32" t="s">
        <v>271</v>
      </c>
      <c r="E84" s="33">
        <v>1.0299179911305899E-3</v>
      </c>
      <c r="F84" s="33">
        <v>7.8895347075929798E-4</v>
      </c>
      <c r="G84" s="33">
        <v>7.0796571453035303E-4</v>
      </c>
      <c r="H84" s="33">
        <v>1.0299179911305899E-3</v>
      </c>
      <c r="I84" s="35"/>
      <c r="J84" s="35"/>
    </row>
    <row r="85" spans="1:10" x14ac:dyDescent="0.25">
      <c r="A85" s="34" t="s">
        <v>215</v>
      </c>
      <c r="B85" s="34" t="s">
        <v>83</v>
      </c>
      <c r="C85" s="32" t="s">
        <v>277</v>
      </c>
      <c r="D85" s="32" t="s">
        <v>210</v>
      </c>
      <c r="E85" s="33">
        <v>4.4462086509337699E-4</v>
      </c>
      <c r="F85" s="33">
        <v>3.4059524904730401E-4</v>
      </c>
      <c r="G85" s="33">
        <v>3.0563242040795098E-4</v>
      </c>
      <c r="H85" s="33">
        <v>4.4462086509337699E-4</v>
      </c>
      <c r="I85" s="35"/>
      <c r="J85" s="35"/>
    </row>
    <row r="86" spans="1:10" x14ac:dyDescent="0.25">
      <c r="A86" s="34" t="s">
        <v>215</v>
      </c>
      <c r="B86" s="34" t="s">
        <v>83</v>
      </c>
      <c r="C86" s="32" t="s">
        <v>284</v>
      </c>
      <c r="D86" s="32" t="s">
        <v>210</v>
      </c>
      <c r="E86" s="33">
        <v>1.8288409801010999E-2</v>
      </c>
      <c r="F86" s="33">
        <v>1.4009566306669699E-2</v>
      </c>
      <c r="G86" s="33">
        <v>1.2571454449672699E-2</v>
      </c>
      <c r="H86" s="33">
        <v>1.8288409801010999E-2</v>
      </c>
      <c r="I86" s="35"/>
      <c r="J86" s="35"/>
    </row>
    <row r="87" spans="1:10" x14ac:dyDescent="0.25">
      <c r="A87" s="34" t="s">
        <v>215</v>
      </c>
      <c r="B87" s="32" t="s">
        <v>84</v>
      </c>
      <c r="C87" s="32" t="s">
        <v>194</v>
      </c>
      <c r="D87" s="32" t="s">
        <v>271</v>
      </c>
      <c r="E87" s="35"/>
      <c r="F87" s="35"/>
      <c r="G87" s="35"/>
      <c r="H87" s="33">
        <v>228.06210981625901</v>
      </c>
      <c r="I87" s="33">
        <v>17272.067903834501</v>
      </c>
      <c r="J87" s="33">
        <v>68143.472932742094</v>
      </c>
    </row>
    <row r="88" spans="1:10" x14ac:dyDescent="0.25">
      <c r="A88" s="34" t="s">
        <v>215</v>
      </c>
      <c r="B88" s="34" t="s">
        <v>84</v>
      </c>
      <c r="C88" s="32" t="s">
        <v>82</v>
      </c>
      <c r="D88" s="32" t="s">
        <v>271</v>
      </c>
      <c r="E88" s="35"/>
      <c r="F88" s="35"/>
      <c r="G88" s="35"/>
      <c r="H88" s="33">
        <v>7.2528359402284002</v>
      </c>
      <c r="I88" s="33">
        <v>549.28666123418304</v>
      </c>
      <c r="J88" s="33">
        <v>2167.1001376631998</v>
      </c>
    </row>
    <row r="89" spans="1:10" x14ac:dyDescent="0.25">
      <c r="A89" s="34" t="s">
        <v>215</v>
      </c>
      <c r="B89" s="34" t="s">
        <v>84</v>
      </c>
      <c r="C89" s="32" t="s">
        <v>277</v>
      </c>
      <c r="D89" s="32" t="s">
        <v>210</v>
      </c>
      <c r="E89" s="35"/>
      <c r="F89" s="35"/>
      <c r="G89" s="35"/>
      <c r="H89" s="33">
        <v>11.164183280529301</v>
      </c>
      <c r="I89" s="33">
        <v>845.50884786390202</v>
      </c>
      <c r="J89" s="33">
        <v>3335.7852464218599</v>
      </c>
    </row>
    <row r="90" spans="1:10" x14ac:dyDescent="0.25">
      <c r="A90" s="34" t="s">
        <v>215</v>
      </c>
      <c r="B90" s="32" t="s">
        <v>86</v>
      </c>
      <c r="C90" s="32" t="s">
        <v>194</v>
      </c>
      <c r="D90" s="32" t="s">
        <v>271</v>
      </c>
      <c r="E90" s="35"/>
      <c r="F90" s="35"/>
      <c r="G90" s="35"/>
      <c r="H90" s="33">
        <v>3453.2954812677499</v>
      </c>
      <c r="I90" s="33">
        <v>8091.53390943464</v>
      </c>
      <c r="J90" s="35"/>
    </row>
    <row r="91" spans="1:10" x14ac:dyDescent="0.25">
      <c r="A91" s="34" t="s">
        <v>215</v>
      </c>
      <c r="B91" s="34" t="s">
        <v>86</v>
      </c>
      <c r="C91" s="32" t="s">
        <v>82</v>
      </c>
      <c r="D91" s="32" t="s">
        <v>271</v>
      </c>
      <c r="E91" s="35"/>
      <c r="F91" s="35"/>
      <c r="G91" s="35"/>
      <c r="H91" s="33">
        <v>94.777695735267798</v>
      </c>
      <c r="I91" s="33">
        <v>222.07683734565899</v>
      </c>
      <c r="J91" s="35"/>
    </row>
    <row r="92" spans="1:10" x14ac:dyDescent="0.25">
      <c r="A92" s="34" t="s">
        <v>215</v>
      </c>
      <c r="B92" s="34" t="s">
        <v>86</v>
      </c>
      <c r="C92" s="32" t="s">
        <v>91</v>
      </c>
      <c r="D92" s="32" t="s">
        <v>271</v>
      </c>
      <c r="E92" s="35"/>
      <c r="F92" s="35"/>
      <c r="G92" s="35"/>
      <c r="H92" s="33">
        <v>6.82958565863734</v>
      </c>
      <c r="I92" s="33">
        <v>16.002634076353399</v>
      </c>
      <c r="J92" s="35"/>
    </row>
    <row r="93" spans="1:10" x14ac:dyDescent="0.25">
      <c r="A93" s="34" t="s">
        <v>215</v>
      </c>
      <c r="B93" s="34" t="s">
        <v>86</v>
      </c>
      <c r="C93" s="32" t="s">
        <v>277</v>
      </c>
      <c r="D93" s="32" t="s">
        <v>210</v>
      </c>
      <c r="E93" s="35"/>
      <c r="F93" s="35"/>
      <c r="G93" s="35"/>
      <c r="H93" s="33">
        <v>6.4373212204234997</v>
      </c>
      <c r="I93" s="33">
        <v>15.0835059506283</v>
      </c>
      <c r="J93" s="35"/>
    </row>
    <row r="94" spans="1:10" x14ac:dyDescent="0.25">
      <c r="A94" s="34" t="s">
        <v>215</v>
      </c>
      <c r="B94" s="34" t="s">
        <v>86</v>
      </c>
      <c r="C94" s="32" t="s">
        <v>284</v>
      </c>
      <c r="D94" s="32" t="s">
        <v>210</v>
      </c>
      <c r="E94" s="35"/>
      <c r="F94" s="35"/>
      <c r="G94" s="35"/>
      <c r="H94" s="33">
        <v>121.273987222182</v>
      </c>
      <c r="I94" s="33">
        <v>284.161197691773</v>
      </c>
      <c r="J94" s="35"/>
    </row>
    <row r="95" spans="1:10" x14ac:dyDescent="0.25">
      <c r="A95" s="32" t="s">
        <v>216</v>
      </c>
      <c r="B95" s="32" t="s">
        <v>78</v>
      </c>
      <c r="C95" s="32" t="s">
        <v>194</v>
      </c>
      <c r="D95" s="32" t="s">
        <v>271</v>
      </c>
      <c r="E95" s="35"/>
      <c r="F95" s="35"/>
      <c r="G95" s="35"/>
      <c r="H95" s="35"/>
      <c r="I95" s="35"/>
      <c r="J95" s="33">
        <v>7991.4961387557896</v>
      </c>
    </row>
    <row r="96" spans="1:10" x14ac:dyDescent="0.25">
      <c r="A96" s="34" t="s">
        <v>216</v>
      </c>
      <c r="B96" s="34" t="s">
        <v>78</v>
      </c>
      <c r="C96" s="32" t="s">
        <v>79</v>
      </c>
      <c r="D96" s="32" t="s">
        <v>271</v>
      </c>
      <c r="E96" s="35"/>
      <c r="F96" s="35"/>
      <c r="G96" s="35"/>
      <c r="H96" s="35"/>
      <c r="I96" s="35"/>
      <c r="J96" s="33">
        <v>254.145725732616</v>
      </c>
    </row>
    <row r="97" spans="1:10" x14ac:dyDescent="0.25">
      <c r="A97" s="34" t="s">
        <v>216</v>
      </c>
      <c r="B97" s="34" t="s">
        <v>78</v>
      </c>
      <c r="C97" s="32" t="s">
        <v>277</v>
      </c>
      <c r="D97" s="32" t="s">
        <v>210</v>
      </c>
      <c r="E97" s="35"/>
      <c r="F97" s="35"/>
      <c r="G97" s="35"/>
      <c r="H97" s="35"/>
      <c r="I97" s="35"/>
      <c r="J97" s="33">
        <v>390.44166849349602</v>
      </c>
    </row>
    <row r="98" spans="1:10" x14ac:dyDescent="0.25">
      <c r="A98" s="34" t="s">
        <v>216</v>
      </c>
      <c r="B98" s="32" t="s">
        <v>81</v>
      </c>
      <c r="C98" s="32" t="s">
        <v>194</v>
      </c>
      <c r="D98" s="32" t="s">
        <v>271</v>
      </c>
      <c r="E98" s="33">
        <v>1.9199988762606299</v>
      </c>
      <c r="F98" s="33">
        <v>1.87763275468749</v>
      </c>
      <c r="G98" s="33">
        <v>1.7652643300839701</v>
      </c>
      <c r="H98" s="33">
        <v>1.8495554134029899</v>
      </c>
      <c r="I98" s="35"/>
      <c r="J98" s="35"/>
    </row>
    <row r="99" spans="1:10" x14ac:dyDescent="0.25">
      <c r="A99" s="34" t="s">
        <v>216</v>
      </c>
      <c r="B99" s="34" t="s">
        <v>81</v>
      </c>
      <c r="C99" s="32" t="s">
        <v>283</v>
      </c>
      <c r="D99" s="32" t="s">
        <v>210</v>
      </c>
      <c r="E99" s="33">
        <v>5.90544403065595E-2</v>
      </c>
      <c r="F99" s="33">
        <v>5.77513626702153E-2</v>
      </c>
      <c r="G99" s="33">
        <v>5.4295186468688202E-2</v>
      </c>
      <c r="H99" s="33">
        <v>5.6887772750787102E-2</v>
      </c>
      <c r="I99" s="35"/>
      <c r="J99" s="35"/>
    </row>
    <row r="100" spans="1:10" x14ac:dyDescent="0.25">
      <c r="A100" s="34" t="s">
        <v>216</v>
      </c>
      <c r="B100" s="34" t="s">
        <v>81</v>
      </c>
      <c r="C100" s="32" t="s">
        <v>82</v>
      </c>
      <c r="D100" s="32" t="s">
        <v>271</v>
      </c>
      <c r="E100" s="33">
        <v>4.0001076332782999E-2</v>
      </c>
      <c r="F100" s="33">
        <v>3.9118424533386299E-2</v>
      </c>
      <c r="G100" s="33">
        <v>3.6777351324679901E-2</v>
      </c>
      <c r="H100" s="33">
        <v>3.8533463841049803E-2</v>
      </c>
      <c r="I100" s="35"/>
      <c r="J100" s="35"/>
    </row>
    <row r="101" spans="1:10" x14ac:dyDescent="0.25">
      <c r="A101" s="34" t="s">
        <v>216</v>
      </c>
      <c r="B101" s="34" t="s">
        <v>81</v>
      </c>
      <c r="C101" s="32" t="s">
        <v>91</v>
      </c>
      <c r="D101" s="32" t="s">
        <v>271</v>
      </c>
      <c r="E101" s="33">
        <v>4.1863692733320104E-3</v>
      </c>
      <c r="F101" s="33">
        <v>4.0939940996915702E-3</v>
      </c>
      <c r="G101" s="33">
        <v>3.8489857687653102E-3</v>
      </c>
      <c r="H101" s="33">
        <v>4.0327742103033002E-3</v>
      </c>
      <c r="I101" s="35"/>
      <c r="J101" s="35"/>
    </row>
    <row r="102" spans="1:10" x14ac:dyDescent="0.25">
      <c r="A102" s="34" t="s">
        <v>216</v>
      </c>
      <c r="B102" s="34" t="s">
        <v>81</v>
      </c>
      <c r="C102" s="32" t="s">
        <v>277</v>
      </c>
      <c r="D102" s="32" t="s">
        <v>210</v>
      </c>
      <c r="E102" s="33">
        <v>5.8698059232646996E-4</v>
      </c>
      <c r="F102" s="33">
        <v>5.7402845394604999E-4</v>
      </c>
      <c r="G102" s="33">
        <v>5.3967526486449003E-4</v>
      </c>
      <c r="H102" s="33">
        <v>5.6544467057935302E-4</v>
      </c>
      <c r="I102" s="35"/>
      <c r="J102" s="35"/>
    </row>
    <row r="103" spans="1:10" x14ac:dyDescent="0.25">
      <c r="A103" s="34" t="s">
        <v>216</v>
      </c>
      <c r="B103" s="32" t="s">
        <v>83</v>
      </c>
      <c r="C103" s="32" t="s">
        <v>194</v>
      </c>
      <c r="D103" s="32" t="s">
        <v>271</v>
      </c>
      <c r="E103" s="33">
        <v>0.64200760550269997</v>
      </c>
      <c r="F103" s="33">
        <v>0.49180044719793498</v>
      </c>
      <c r="G103" s="33">
        <v>0.44131608252099103</v>
      </c>
      <c r="H103" s="33">
        <v>0.64200760550269997</v>
      </c>
      <c r="I103" s="35"/>
      <c r="J103" s="35"/>
    </row>
    <row r="104" spans="1:10" x14ac:dyDescent="0.25">
      <c r="A104" s="34" t="s">
        <v>216</v>
      </c>
      <c r="B104" s="34" t="s">
        <v>83</v>
      </c>
      <c r="C104" s="32" t="s">
        <v>82</v>
      </c>
      <c r="D104" s="32" t="s">
        <v>271</v>
      </c>
      <c r="E104" s="33">
        <v>1.33755261794511E-2</v>
      </c>
      <c r="F104" s="33">
        <v>1.02461243452264E-2</v>
      </c>
      <c r="G104" s="33">
        <v>9.1943378311699908E-3</v>
      </c>
      <c r="H104" s="33">
        <v>1.33755261794511E-2</v>
      </c>
      <c r="I104" s="35"/>
      <c r="J104" s="35"/>
    </row>
    <row r="105" spans="1:10" x14ac:dyDescent="0.25">
      <c r="A105" s="34" t="s">
        <v>216</v>
      </c>
      <c r="B105" s="34" t="s">
        <v>83</v>
      </c>
      <c r="C105" s="32" t="s">
        <v>91</v>
      </c>
      <c r="D105" s="32" t="s">
        <v>271</v>
      </c>
      <c r="E105" s="33">
        <v>1.0299179911305899E-3</v>
      </c>
      <c r="F105" s="33">
        <v>7.8895347075929798E-4</v>
      </c>
      <c r="G105" s="33">
        <v>7.0796571453035303E-4</v>
      </c>
      <c r="H105" s="33">
        <v>1.0299179911305899E-3</v>
      </c>
      <c r="I105" s="35"/>
      <c r="J105" s="35"/>
    </row>
    <row r="106" spans="1:10" x14ac:dyDescent="0.25">
      <c r="A106" s="34" t="s">
        <v>216</v>
      </c>
      <c r="B106" s="34" t="s">
        <v>83</v>
      </c>
      <c r="C106" s="32" t="s">
        <v>277</v>
      </c>
      <c r="D106" s="32" t="s">
        <v>210</v>
      </c>
      <c r="E106" s="33">
        <v>4.4462086509337699E-4</v>
      </c>
      <c r="F106" s="33">
        <v>3.4059524904730401E-4</v>
      </c>
      <c r="G106" s="33">
        <v>3.0563242040795098E-4</v>
      </c>
      <c r="H106" s="33">
        <v>4.4462086509337699E-4</v>
      </c>
      <c r="I106" s="35"/>
      <c r="J106" s="35"/>
    </row>
    <row r="107" spans="1:10" x14ac:dyDescent="0.25">
      <c r="A107" s="34" t="s">
        <v>216</v>
      </c>
      <c r="B107" s="34" t="s">
        <v>83</v>
      </c>
      <c r="C107" s="32" t="s">
        <v>284</v>
      </c>
      <c r="D107" s="32" t="s">
        <v>210</v>
      </c>
      <c r="E107" s="33">
        <v>1.8288409801010999E-2</v>
      </c>
      <c r="F107" s="33">
        <v>1.4009566306669699E-2</v>
      </c>
      <c r="G107" s="33">
        <v>1.2571454449672699E-2</v>
      </c>
      <c r="H107" s="33">
        <v>1.8288409801010999E-2</v>
      </c>
      <c r="I107" s="35"/>
      <c r="J107" s="35"/>
    </row>
    <row r="108" spans="1:10" x14ac:dyDescent="0.25">
      <c r="A108" s="34" t="s">
        <v>216</v>
      </c>
      <c r="B108" s="32" t="s">
        <v>84</v>
      </c>
      <c r="C108" s="32" t="s">
        <v>194</v>
      </c>
      <c r="D108" s="32" t="s">
        <v>271</v>
      </c>
      <c r="E108" s="35"/>
      <c r="F108" s="35"/>
      <c r="G108" s="35"/>
      <c r="H108" s="35"/>
      <c r="I108" s="33">
        <v>15996.524749378401</v>
      </c>
      <c r="J108" s="33">
        <v>55174.380265417603</v>
      </c>
    </row>
    <row r="109" spans="1:10" x14ac:dyDescent="0.25">
      <c r="A109" s="34" t="s">
        <v>216</v>
      </c>
      <c r="B109" s="34" t="s">
        <v>84</v>
      </c>
      <c r="C109" s="32" t="s">
        <v>82</v>
      </c>
      <c r="D109" s="32" t="s">
        <v>271</v>
      </c>
      <c r="E109" s="35"/>
      <c r="F109" s="35"/>
      <c r="G109" s="35"/>
      <c r="H109" s="35"/>
      <c r="I109" s="33">
        <v>508.72181141583798</v>
      </c>
      <c r="J109" s="33">
        <v>1754.65678402805</v>
      </c>
    </row>
    <row r="110" spans="1:10" x14ac:dyDescent="0.25">
      <c r="A110" s="34" t="s">
        <v>216</v>
      </c>
      <c r="B110" s="34" t="s">
        <v>84</v>
      </c>
      <c r="C110" s="32" t="s">
        <v>277</v>
      </c>
      <c r="D110" s="32" t="s">
        <v>210</v>
      </c>
      <c r="E110" s="35"/>
      <c r="F110" s="35"/>
      <c r="G110" s="35"/>
      <c r="H110" s="35"/>
      <c r="I110" s="33">
        <v>783.06797344576398</v>
      </c>
      <c r="J110" s="33">
        <v>2700.9172815642601</v>
      </c>
    </row>
    <row r="111" spans="1:10" x14ac:dyDescent="0.25">
      <c r="A111" s="34" t="s">
        <v>216</v>
      </c>
      <c r="B111" s="32" t="s">
        <v>86</v>
      </c>
      <c r="C111" s="32" t="s">
        <v>194</v>
      </c>
      <c r="D111" s="32" t="s">
        <v>271</v>
      </c>
      <c r="E111" s="35"/>
      <c r="F111" s="35"/>
      <c r="G111" s="35"/>
      <c r="H111" s="33">
        <v>372.83054363377101</v>
      </c>
      <c r="I111" s="33">
        <v>3575.2681523537699</v>
      </c>
      <c r="J111" s="35"/>
    </row>
    <row r="112" spans="1:10" x14ac:dyDescent="0.25">
      <c r="A112" s="34" t="s">
        <v>216</v>
      </c>
      <c r="B112" s="34" t="s">
        <v>86</v>
      </c>
      <c r="C112" s="32" t="s">
        <v>82</v>
      </c>
      <c r="D112" s="32" t="s">
        <v>271</v>
      </c>
      <c r="E112" s="35"/>
      <c r="F112" s="35"/>
      <c r="G112" s="35"/>
      <c r="H112" s="33">
        <v>10.232550332577899</v>
      </c>
      <c r="I112" s="33">
        <v>98.125306378757699</v>
      </c>
      <c r="J112" s="35"/>
    </row>
    <row r="113" spans="1:10" x14ac:dyDescent="0.25">
      <c r="A113" s="34" t="s">
        <v>216</v>
      </c>
      <c r="B113" s="34" t="s">
        <v>86</v>
      </c>
      <c r="C113" s="32" t="s">
        <v>91</v>
      </c>
      <c r="D113" s="32" t="s">
        <v>271</v>
      </c>
      <c r="E113" s="35"/>
      <c r="F113" s="35"/>
      <c r="G113" s="35"/>
      <c r="H113" s="33">
        <v>0.73734731004495102</v>
      </c>
      <c r="I113" s="33">
        <v>7.0708111227522501</v>
      </c>
      <c r="J113" s="35"/>
    </row>
    <row r="114" spans="1:10" x14ac:dyDescent="0.25">
      <c r="A114" s="34" t="s">
        <v>216</v>
      </c>
      <c r="B114" s="34" t="s">
        <v>86</v>
      </c>
      <c r="C114" s="32" t="s">
        <v>277</v>
      </c>
      <c r="D114" s="32" t="s">
        <v>210</v>
      </c>
      <c r="E114" s="35"/>
      <c r="F114" s="35"/>
      <c r="G114" s="35"/>
      <c r="H114" s="33">
        <v>0.69499699147511595</v>
      </c>
      <c r="I114" s="33">
        <v>6.6646916461958901</v>
      </c>
      <c r="J114" s="35"/>
    </row>
    <row r="115" spans="1:10" x14ac:dyDescent="0.25">
      <c r="A115" s="34" t="s">
        <v>216</v>
      </c>
      <c r="B115" s="34" t="s">
        <v>86</v>
      </c>
      <c r="C115" s="32" t="s">
        <v>284</v>
      </c>
      <c r="D115" s="32" t="s">
        <v>210</v>
      </c>
      <c r="E115" s="35"/>
      <c r="F115" s="35"/>
      <c r="G115" s="35"/>
      <c r="H115" s="33">
        <v>13.0931878925351</v>
      </c>
      <c r="I115" s="33">
        <v>125.557464334112</v>
      </c>
      <c r="J115" s="35"/>
    </row>
    <row r="116" spans="1:10" x14ac:dyDescent="0.25">
      <c r="A116" s="32" t="s">
        <v>217</v>
      </c>
      <c r="B116" s="32" t="s">
        <v>78</v>
      </c>
      <c r="C116" s="32" t="s">
        <v>194</v>
      </c>
      <c r="D116" s="32" t="s">
        <v>271</v>
      </c>
      <c r="E116" s="35"/>
      <c r="F116" s="35"/>
      <c r="G116" s="35"/>
      <c r="H116" s="35"/>
      <c r="I116" s="35"/>
      <c r="J116" s="33">
        <v>7991.4961387557896</v>
      </c>
    </row>
    <row r="117" spans="1:10" x14ac:dyDescent="0.25">
      <c r="A117" s="34" t="s">
        <v>217</v>
      </c>
      <c r="B117" s="34" t="s">
        <v>78</v>
      </c>
      <c r="C117" s="32" t="s">
        <v>79</v>
      </c>
      <c r="D117" s="32" t="s">
        <v>271</v>
      </c>
      <c r="E117" s="35"/>
      <c r="F117" s="35"/>
      <c r="G117" s="35"/>
      <c r="H117" s="35"/>
      <c r="I117" s="35"/>
      <c r="J117" s="33">
        <v>254.14572573261501</v>
      </c>
    </row>
    <row r="118" spans="1:10" x14ac:dyDescent="0.25">
      <c r="A118" s="34" t="s">
        <v>217</v>
      </c>
      <c r="B118" s="34" t="s">
        <v>78</v>
      </c>
      <c r="C118" s="32" t="s">
        <v>277</v>
      </c>
      <c r="D118" s="32" t="s">
        <v>210</v>
      </c>
      <c r="E118" s="35"/>
      <c r="F118" s="35"/>
      <c r="G118" s="35"/>
      <c r="H118" s="35"/>
      <c r="I118" s="35"/>
      <c r="J118" s="33">
        <v>390.44166849349602</v>
      </c>
    </row>
    <row r="119" spans="1:10" x14ac:dyDescent="0.25">
      <c r="A119" s="34" t="s">
        <v>217</v>
      </c>
      <c r="B119" s="32" t="s">
        <v>81</v>
      </c>
      <c r="C119" s="32" t="s">
        <v>194</v>
      </c>
      <c r="D119" s="32" t="s">
        <v>271</v>
      </c>
      <c r="E119" s="33">
        <v>1.9199988762606299</v>
      </c>
      <c r="F119" s="33">
        <v>1.87763275468749</v>
      </c>
      <c r="G119" s="33">
        <v>1.7652643300839701</v>
      </c>
      <c r="H119" s="33">
        <v>1.8495554134029999</v>
      </c>
      <c r="I119" s="35"/>
      <c r="J119" s="35"/>
    </row>
    <row r="120" spans="1:10" x14ac:dyDescent="0.25">
      <c r="A120" s="34" t="s">
        <v>217</v>
      </c>
      <c r="B120" s="34" t="s">
        <v>81</v>
      </c>
      <c r="C120" s="32" t="s">
        <v>283</v>
      </c>
      <c r="D120" s="32" t="s">
        <v>210</v>
      </c>
      <c r="E120" s="33">
        <v>5.90544403065595E-2</v>
      </c>
      <c r="F120" s="33">
        <v>5.77513626702153E-2</v>
      </c>
      <c r="G120" s="33">
        <v>5.4295186468688202E-2</v>
      </c>
      <c r="H120" s="33">
        <v>5.6887772750787199E-2</v>
      </c>
      <c r="I120" s="35"/>
      <c r="J120" s="35"/>
    </row>
    <row r="121" spans="1:10" x14ac:dyDescent="0.25">
      <c r="A121" s="34" t="s">
        <v>217</v>
      </c>
      <c r="B121" s="34" t="s">
        <v>81</v>
      </c>
      <c r="C121" s="32" t="s">
        <v>82</v>
      </c>
      <c r="D121" s="32" t="s">
        <v>271</v>
      </c>
      <c r="E121" s="33">
        <v>4.0001076332782999E-2</v>
      </c>
      <c r="F121" s="33">
        <v>3.9118424533386299E-2</v>
      </c>
      <c r="G121" s="33">
        <v>3.6777351324679901E-2</v>
      </c>
      <c r="H121" s="33">
        <v>3.85334638410499E-2</v>
      </c>
      <c r="I121" s="35"/>
      <c r="J121" s="35"/>
    </row>
    <row r="122" spans="1:10" x14ac:dyDescent="0.25">
      <c r="A122" s="34" t="s">
        <v>217</v>
      </c>
      <c r="B122" s="34" t="s">
        <v>81</v>
      </c>
      <c r="C122" s="32" t="s">
        <v>91</v>
      </c>
      <c r="D122" s="32" t="s">
        <v>271</v>
      </c>
      <c r="E122" s="33">
        <v>4.1863692733320104E-3</v>
      </c>
      <c r="F122" s="33">
        <v>4.0939940996915702E-3</v>
      </c>
      <c r="G122" s="33">
        <v>3.8489857687653102E-3</v>
      </c>
      <c r="H122" s="33">
        <v>4.0327742103033097E-3</v>
      </c>
      <c r="I122" s="35"/>
      <c r="J122" s="35"/>
    </row>
    <row r="123" spans="1:10" x14ac:dyDescent="0.25">
      <c r="A123" s="34" t="s">
        <v>217</v>
      </c>
      <c r="B123" s="34" t="s">
        <v>81</v>
      </c>
      <c r="C123" s="32" t="s">
        <v>277</v>
      </c>
      <c r="D123" s="32" t="s">
        <v>210</v>
      </c>
      <c r="E123" s="33">
        <v>5.8698059232646996E-4</v>
      </c>
      <c r="F123" s="33">
        <v>5.7402845394604999E-4</v>
      </c>
      <c r="G123" s="33">
        <v>5.3967526486449003E-4</v>
      </c>
      <c r="H123" s="33">
        <v>5.65444670579354E-4</v>
      </c>
      <c r="I123" s="35"/>
      <c r="J123" s="35"/>
    </row>
    <row r="124" spans="1:10" x14ac:dyDescent="0.25">
      <c r="A124" s="34" t="s">
        <v>217</v>
      </c>
      <c r="B124" s="32" t="s">
        <v>83</v>
      </c>
      <c r="C124" s="32" t="s">
        <v>194</v>
      </c>
      <c r="D124" s="32" t="s">
        <v>271</v>
      </c>
      <c r="E124" s="33">
        <v>0.64200760550269997</v>
      </c>
      <c r="F124" s="33">
        <v>0.49180044719793498</v>
      </c>
      <c r="G124" s="33">
        <v>0.44131608252099103</v>
      </c>
      <c r="H124" s="33">
        <v>0.64200760550269997</v>
      </c>
      <c r="I124" s="35"/>
      <c r="J124" s="35"/>
    </row>
    <row r="125" spans="1:10" x14ac:dyDescent="0.25">
      <c r="A125" s="34" t="s">
        <v>217</v>
      </c>
      <c r="B125" s="34" t="s">
        <v>83</v>
      </c>
      <c r="C125" s="32" t="s">
        <v>82</v>
      </c>
      <c r="D125" s="32" t="s">
        <v>271</v>
      </c>
      <c r="E125" s="33">
        <v>1.33755261794511E-2</v>
      </c>
      <c r="F125" s="33">
        <v>1.02461243452264E-2</v>
      </c>
      <c r="G125" s="33">
        <v>9.1943378311699908E-3</v>
      </c>
      <c r="H125" s="33">
        <v>1.33755261794511E-2</v>
      </c>
      <c r="I125" s="35"/>
      <c r="J125" s="35"/>
    </row>
    <row r="126" spans="1:10" x14ac:dyDescent="0.25">
      <c r="A126" s="34" t="s">
        <v>217</v>
      </c>
      <c r="B126" s="34" t="s">
        <v>83</v>
      </c>
      <c r="C126" s="32" t="s">
        <v>91</v>
      </c>
      <c r="D126" s="32" t="s">
        <v>271</v>
      </c>
      <c r="E126" s="33">
        <v>1.0299179911305899E-3</v>
      </c>
      <c r="F126" s="33">
        <v>7.8895347075929798E-4</v>
      </c>
      <c r="G126" s="33">
        <v>7.0796571453035303E-4</v>
      </c>
      <c r="H126" s="33">
        <v>1.0299179911305899E-3</v>
      </c>
      <c r="I126" s="35"/>
      <c r="J126" s="35"/>
    </row>
    <row r="127" spans="1:10" x14ac:dyDescent="0.25">
      <c r="A127" s="34" t="s">
        <v>217</v>
      </c>
      <c r="B127" s="34" t="s">
        <v>83</v>
      </c>
      <c r="C127" s="32" t="s">
        <v>277</v>
      </c>
      <c r="D127" s="32" t="s">
        <v>210</v>
      </c>
      <c r="E127" s="33">
        <v>4.4462086509337699E-4</v>
      </c>
      <c r="F127" s="33">
        <v>3.4059524904730401E-4</v>
      </c>
      <c r="G127" s="33">
        <v>3.0563242040795098E-4</v>
      </c>
      <c r="H127" s="33">
        <v>4.4462086509337699E-4</v>
      </c>
      <c r="I127" s="35"/>
      <c r="J127" s="35"/>
    </row>
    <row r="128" spans="1:10" x14ac:dyDescent="0.25">
      <c r="A128" s="34" t="s">
        <v>217</v>
      </c>
      <c r="B128" s="34" t="s">
        <v>83</v>
      </c>
      <c r="C128" s="32" t="s">
        <v>284</v>
      </c>
      <c r="D128" s="32" t="s">
        <v>210</v>
      </c>
      <c r="E128" s="33">
        <v>1.8288409801010999E-2</v>
      </c>
      <c r="F128" s="33">
        <v>1.4009566306669699E-2</v>
      </c>
      <c r="G128" s="33">
        <v>1.2571454449672699E-2</v>
      </c>
      <c r="H128" s="33">
        <v>1.8288409801010999E-2</v>
      </c>
      <c r="I128" s="35"/>
      <c r="J128" s="35"/>
    </row>
    <row r="129" spans="1:10" x14ac:dyDescent="0.25">
      <c r="A129" s="34" t="s">
        <v>217</v>
      </c>
      <c r="B129" s="32" t="s">
        <v>84</v>
      </c>
      <c r="C129" s="32" t="s">
        <v>194</v>
      </c>
      <c r="D129" s="32" t="s">
        <v>271</v>
      </c>
      <c r="E129" s="35"/>
      <c r="F129" s="35"/>
      <c r="G129" s="35"/>
      <c r="H129" s="35"/>
      <c r="I129" s="33">
        <v>15996.524749378401</v>
      </c>
      <c r="J129" s="33">
        <v>55174.380265417603</v>
      </c>
    </row>
    <row r="130" spans="1:10" x14ac:dyDescent="0.25">
      <c r="A130" s="34" t="s">
        <v>217</v>
      </c>
      <c r="B130" s="34" t="s">
        <v>84</v>
      </c>
      <c r="C130" s="32" t="s">
        <v>82</v>
      </c>
      <c r="D130" s="32" t="s">
        <v>271</v>
      </c>
      <c r="E130" s="35"/>
      <c r="F130" s="35"/>
      <c r="G130" s="35"/>
      <c r="H130" s="35"/>
      <c r="I130" s="33">
        <v>508.72181141583798</v>
      </c>
      <c r="J130" s="33">
        <v>1754.65678402805</v>
      </c>
    </row>
    <row r="131" spans="1:10" x14ac:dyDescent="0.25">
      <c r="A131" s="34" t="s">
        <v>217</v>
      </c>
      <c r="B131" s="34" t="s">
        <v>84</v>
      </c>
      <c r="C131" s="32" t="s">
        <v>277</v>
      </c>
      <c r="D131" s="32" t="s">
        <v>210</v>
      </c>
      <c r="E131" s="35"/>
      <c r="F131" s="35"/>
      <c r="G131" s="35"/>
      <c r="H131" s="35"/>
      <c r="I131" s="33">
        <v>783.06797344576398</v>
      </c>
      <c r="J131" s="33">
        <v>2700.9172815642601</v>
      </c>
    </row>
    <row r="132" spans="1:10" x14ac:dyDescent="0.25">
      <c r="A132" s="34" t="s">
        <v>217</v>
      </c>
      <c r="B132" s="32" t="s">
        <v>86</v>
      </c>
      <c r="C132" s="32" t="s">
        <v>194</v>
      </c>
      <c r="D132" s="32" t="s">
        <v>271</v>
      </c>
      <c r="E132" s="35"/>
      <c r="F132" s="35"/>
      <c r="G132" s="35"/>
      <c r="H132" s="33">
        <v>372.83054363377101</v>
      </c>
      <c r="I132" s="33">
        <v>3575.2681523537699</v>
      </c>
      <c r="J132" s="35"/>
    </row>
    <row r="133" spans="1:10" x14ac:dyDescent="0.25">
      <c r="A133" s="34" t="s">
        <v>217</v>
      </c>
      <c r="B133" s="34" t="s">
        <v>86</v>
      </c>
      <c r="C133" s="32" t="s">
        <v>82</v>
      </c>
      <c r="D133" s="32" t="s">
        <v>271</v>
      </c>
      <c r="E133" s="35"/>
      <c r="F133" s="35"/>
      <c r="G133" s="35"/>
      <c r="H133" s="33">
        <v>10.232550332577899</v>
      </c>
      <c r="I133" s="33">
        <v>98.125306378757699</v>
      </c>
      <c r="J133" s="35"/>
    </row>
    <row r="134" spans="1:10" x14ac:dyDescent="0.25">
      <c r="A134" s="34" t="s">
        <v>217</v>
      </c>
      <c r="B134" s="34" t="s">
        <v>86</v>
      </c>
      <c r="C134" s="32" t="s">
        <v>91</v>
      </c>
      <c r="D134" s="32" t="s">
        <v>271</v>
      </c>
      <c r="E134" s="35"/>
      <c r="F134" s="35"/>
      <c r="G134" s="35"/>
      <c r="H134" s="33">
        <v>0.73734731004495102</v>
      </c>
      <c r="I134" s="33">
        <v>7.0708111227522501</v>
      </c>
      <c r="J134" s="35"/>
    </row>
    <row r="135" spans="1:10" x14ac:dyDescent="0.25">
      <c r="A135" s="34" t="s">
        <v>217</v>
      </c>
      <c r="B135" s="34" t="s">
        <v>86</v>
      </c>
      <c r="C135" s="32" t="s">
        <v>277</v>
      </c>
      <c r="D135" s="32" t="s">
        <v>210</v>
      </c>
      <c r="E135" s="35"/>
      <c r="F135" s="35"/>
      <c r="G135" s="35"/>
      <c r="H135" s="33">
        <v>0.69499699147511595</v>
      </c>
      <c r="I135" s="33">
        <v>6.6646916461958901</v>
      </c>
      <c r="J135" s="35"/>
    </row>
    <row r="136" spans="1:10" x14ac:dyDescent="0.25">
      <c r="A136" s="34" t="s">
        <v>217</v>
      </c>
      <c r="B136" s="34" t="s">
        <v>86</v>
      </c>
      <c r="C136" s="32" t="s">
        <v>284</v>
      </c>
      <c r="D136" s="32" t="s">
        <v>210</v>
      </c>
      <c r="E136" s="35"/>
      <c r="F136" s="35"/>
      <c r="G136" s="35"/>
      <c r="H136" s="33">
        <v>13.0931878925351</v>
      </c>
      <c r="I136" s="33">
        <v>125.557464334112</v>
      </c>
      <c r="J136" s="35"/>
    </row>
    <row r="137" spans="1:10" x14ac:dyDescent="0.25">
      <c r="A137" s="32" t="s">
        <v>218</v>
      </c>
      <c r="B137" s="32" t="s">
        <v>78</v>
      </c>
      <c r="C137" s="32" t="s">
        <v>194</v>
      </c>
      <c r="D137" s="32" t="s">
        <v>271</v>
      </c>
      <c r="E137" s="35"/>
      <c r="F137" s="35"/>
      <c r="G137" s="35"/>
      <c r="H137" s="35"/>
      <c r="I137" s="35"/>
      <c r="J137" s="33">
        <v>7991.4961387557896</v>
      </c>
    </row>
    <row r="138" spans="1:10" x14ac:dyDescent="0.25">
      <c r="A138" s="34" t="s">
        <v>218</v>
      </c>
      <c r="B138" s="34" t="s">
        <v>78</v>
      </c>
      <c r="C138" s="32" t="s">
        <v>79</v>
      </c>
      <c r="D138" s="32" t="s">
        <v>271</v>
      </c>
      <c r="E138" s="35"/>
      <c r="F138" s="35"/>
      <c r="G138" s="35"/>
      <c r="H138" s="35"/>
      <c r="I138" s="35"/>
      <c r="J138" s="33">
        <v>254.14572573261501</v>
      </c>
    </row>
    <row r="139" spans="1:10" x14ac:dyDescent="0.25">
      <c r="A139" s="34" t="s">
        <v>218</v>
      </c>
      <c r="B139" s="34" t="s">
        <v>78</v>
      </c>
      <c r="C139" s="32" t="s">
        <v>277</v>
      </c>
      <c r="D139" s="32" t="s">
        <v>210</v>
      </c>
      <c r="E139" s="35"/>
      <c r="F139" s="35"/>
      <c r="G139" s="35"/>
      <c r="H139" s="35"/>
      <c r="I139" s="35"/>
      <c r="J139" s="33">
        <v>390.44166849349602</v>
      </c>
    </row>
    <row r="140" spans="1:10" x14ac:dyDescent="0.25">
      <c r="A140" s="34" t="s">
        <v>218</v>
      </c>
      <c r="B140" s="32" t="s">
        <v>81</v>
      </c>
      <c r="C140" s="32" t="s">
        <v>194</v>
      </c>
      <c r="D140" s="32" t="s">
        <v>271</v>
      </c>
      <c r="E140" s="33">
        <v>1.9199988762606299</v>
      </c>
      <c r="F140" s="33">
        <v>1.87763275468749</v>
      </c>
      <c r="G140" s="33">
        <v>1.7652643300839701</v>
      </c>
      <c r="H140" s="33">
        <v>1.8495554134029999</v>
      </c>
      <c r="I140" s="35"/>
      <c r="J140" s="35"/>
    </row>
    <row r="141" spans="1:10" x14ac:dyDescent="0.25">
      <c r="A141" s="34" t="s">
        <v>218</v>
      </c>
      <c r="B141" s="34" t="s">
        <v>81</v>
      </c>
      <c r="C141" s="32" t="s">
        <v>283</v>
      </c>
      <c r="D141" s="32" t="s">
        <v>210</v>
      </c>
      <c r="E141" s="33">
        <v>5.90544403065595E-2</v>
      </c>
      <c r="F141" s="33">
        <v>5.77513626702153E-2</v>
      </c>
      <c r="G141" s="33">
        <v>5.4295186468688202E-2</v>
      </c>
      <c r="H141" s="33">
        <v>5.6887772750787199E-2</v>
      </c>
      <c r="I141" s="35"/>
      <c r="J141" s="35"/>
    </row>
    <row r="142" spans="1:10" x14ac:dyDescent="0.25">
      <c r="A142" s="34" t="s">
        <v>218</v>
      </c>
      <c r="B142" s="34" t="s">
        <v>81</v>
      </c>
      <c r="C142" s="32" t="s">
        <v>82</v>
      </c>
      <c r="D142" s="32" t="s">
        <v>271</v>
      </c>
      <c r="E142" s="33">
        <v>4.0001076332782999E-2</v>
      </c>
      <c r="F142" s="33">
        <v>3.9118424533386299E-2</v>
      </c>
      <c r="G142" s="33">
        <v>3.6777351324679901E-2</v>
      </c>
      <c r="H142" s="33">
        <v>3.85334638410499E-2</v>
      </c>
      <c r="I142" s="35"/>
      <c r="J142" s="35"/>
    </row>
    <row r="143" spans="1:10" x14ac:dyDescent="0.25">
      <c r="A143" s="34" t="s">
        <v>218</v>
      </c>
      <c r="B143" s="34" t="s">
        <v>81</v>
      </c>
      <c r="C143" s="32" t="s">
        <v>91</v>
      </c>
      <c r="D143" s="32" t="s">
        <v>271</v>
      </c>
      <c r="E143" s="33">
        <v>4.1863692733320104E-3</v>
      </c>
      <c r="F143" s="33">
        <v>4.0939940996915702E-3</v>
      </c>
      <c r="G143" s="33">
        <v>3.8489857687653102E-3</v>
      </c>
      <c r="H143" s="33">
        <v>4.0327742103033097E-3</v>
      </c>
      <c r="I143" s="35"/>
      <c r="J143" s="35"/>
    </row>
    <row r="144" spans="1:10" x14ac:dyDescent="0.25">
      <c r="A144" s="34" t="s">
        <v>218</v>
      </c>
      <c r="B144" s="34" t="s">
        <v>81</v>
      </c>
      <c r="C144" s="32" t="s">
        <v>277</v>
      </c>
      <c r="D144" s="32" t="s">
        <v>210</v>
      </c>
      <c r="E144" s="33">
        <v>5.8698059232646996E-4</v>
      </c>
      <c r="F144" s="33">
        <v>5.7402845394604999E-4</v>
      </c>
      <c r="G144" s="33">
        <v>5.3967526486449003E-4</v>
      </c>
      <c r="H144" s="33">
        <v>5.65444670579354E-4</v>
      </c>
      <c r="I144" s="35"/>
      <c r="J144" s="35"/>
    </row>
    <row r="145" spans="1:10" x14ac:dyDescent="0.25">
      <c r="A145" s="34" t="s">
        <v>218</v>
      </c>
      <c r="B145" s="32" t="s">
        <v>83</v>
      </c>
      <c r="C145" s="32" t="s">
        <v>194</v>
      </c>
      <c r="D145" s="32" t="s">
        <v>271</v>
      </c>
      <c r="E145" s="33">
        <v>0.64200760550269997</v>
      </c>
      <c r="F145" s="33">
        <v>0.49180044719793498</v>
      </c>
      <c r="G145" s="33">
        <v>0.44131608252099103</v>
      </c>
      <c r="H145" s="33">
        <v>0.64200760550269997</v>
      </c>
      <c r="I145" s="35"/>
      <c r="J145" s="35"/>
    </row>
    <row r="146" spans="1:10" x14ac:dyDescent="0.25">
      <c r="A146" s="34" t="s">
        <v>218</v>
      </c>
      <c r="B146" s="34" t="s">
        <v>83</v>
      </c>
      <c r="C146" s="32" t="s">
        <v>82</v>
      </c>
      <c r="D146" s="32" t="s">
        <v>271</v>
      </c>
      <c r="E146" s="33">
        <v>1.33755261794511E-2</v>
      </c>
      <c r="F146" s="33">
        <v>1.02461243452264E-2</v>
      </c>
      <c r="G146" s="33">
        <v>9.1943378311699908E-3</v>
      </c>
      <c r="H146" s="33">
        <v>1.33755261794511E-2</v>
      </c>
      <c r="I146" s="35"/>
      <c r="J146" s="35"/>
    </row>
    <row r="147" spans="1:10" x14ac:dyDescent="0.25">
      <c r="A147" s="34" t="s">
        <v>218</v>
      </c>
      <c r="B147" s="34" t="s">
        <v>83</v>
      </c>
      <c r="C147" s="32" t="s">
        <v>91</v>
      </c>
      <c r="D147" s="32" t="s">
        <v>271</v>
      </c>
      <c r="E147" s="33">
        <v>1.0299179911305899E-3</v>
      </c>
      <c r="F147" s="33">
        <v>7.8895347075929798E-4</v>
      </c>
      <c r="G147" s="33">
        <v>7.0796571453035303E-4</v>
      </c>
      <c r="H147" s="33">
        <v>1.0299179911305899E-3</v>
      </c>
      <c r="I147" s="35"/>
      <c r="J147" s="35"/>
    </row>
    <row r="148" spans="1:10" x14ac:dyDescent="0.25">
      <c r="A148" s="34" t="s">
        <v>218</v>
      </c>
      <c r="B148" s="34" t="s">
        <v>83</v>
      </c>
      <c r="C148" s="32" t="s">
        <v>277</v>
      </c>
      <c r="D148" s="32" t="s">
        <v>210</v>
      </c>
      <c r="E148" s="33">
        <v>4.4462086509337699E-4</v>
      </c>
      <c r="F148" s="33">
        <v>3.4059524904730401E-4</v>
      </c>
      <c r="G148" s="33">
        <v>3.0563242040795098E-4</v>
      </c>
      <c r="H148" s="33">
        <v>4.4462086509337699E-4</v>
      </c>
      <c r="I148" s="35"/>
      <c r="J148" s="35"/>
    </row>
    <row r="149" spans="1:10" x14ac:dyDescent="0.25">
      <c r="A149" s="34" t="s">
        <v>218</v>
      </c>
      <c r="B149" s="34" t="s">
        <v>83</v>
      </c>
      <c r="C149" s="32" t="s">
        <v>284</v>
      </c>
      <c r="D149" s="32" t="s">
        <v>210</v>
      </c>
      <c r="E149" s="33">
        <v>1.8288409801010999E-2</v>
      </c>
      <c r="F149" s="33">
        <v>1.4009566306669699E-2</v>
      </c>
      <c r="G149" s="33">
        <v>1.2571454449672699E-2</v>
      </c>
      <c r="H149" s="33">
        <v>1.8288409801010999E-2</v>
      </c>
      <c r="I149" s="35"/>
      <c r="J149" s="35"/>
    </row>
    <row r="150" spans="1:10" x14ac:dyDescent="0.25">
      <c r="A150" s="34" t="s">
        <v>218</v>
      </c>
      <c r="B150" s="32" t="s">
        <v>84</v>
      </c>
      <c r="C150" s="32" t="s">
        <v>194</v>
      </c>
      <c r="D150" s="32" t="s">
        <v>271</v>
      </c>
      <c r="E150" s="35"/>
      <c r="F150" s="35"/>
      <c r="G150" s="35"/>
      <c r="H150" s="35"/>
      <c r="I150" s="33">
        <v>15996.524749378401</v>
      </c>
      <c r="J150" s="33">
        <v>55174.380265417603</v>
      </c>
    </row>
    <row r="151" spans="1:10" x14ac:dyDescent="0.25">
      <c r="A151" s="34" t="s">
        <v>218</v>
      </c>
      <c r="B151" s="34" t="s">
        <v>84</v>
      </c>
      <c r="C151" s="32" t="s">
        <v>82</v>
      </c>
      <c r="D151" s="32" t="s">
        <v>271</v>
      </c>
      <c r="E151" s="35"/>
      <c r="F151" s="35"/>
      <c r="G151" s="35"/>
      <c r="H151" s="35"/>
      <c r="I151" s="33">
        <v>508.72181141583798</v>
      </c>
      <c r="J151" s="33">
        <v>1754.65678402805</v>
      </c>
    </row>
    <row r="152" spans="1:10" x14ac:dyDescent="0.25">
      <c r="A152" s="34" t="s">
        <v>218</v>
      </c>
      <c r="B152" s="34" t="s">
        <v>84</v>
      </c>
      <c r="C152" s="32" t="s">
        <v>277</v>
      </c>
      <c r="D152" s="32" t="s">
        <v>210</v>
      </c>
      <c r="E152" s="35"/>
      <c r="F152" s="35"/>
      <c r="G152" s="35"/>
      <c r="H152" s="35"/>
      <c r="I152" s="33">
        <v>783.06797344576398</v>
      </c>
      <c r="J152" s="33">
        <v>2700.9172815642601</v>
      </c>
    </row>
    <row r="153" spans="1:10" x14ac:dyDescent="0.25">
      <c r="A153" s="34" t="s">
        <v>218</v>
      </c>
      <c r="B153" s="32" t="s">
        <v>86</v>
      </c>
      <c r="C153" s="32" t="s">
        <v>194</v>
      </c>
      <c r="D153" s="32" t="s">
        <v>271</v>
      </c>
      <c r="E153" s="35"/>
      <c r="F153" s="35"/>
      <c r="G153" s="35"/>
      <c r="H153" s="33">
        <v>372.83054363376999</v>
      </c>
      <c r="I153" s="33">
        <v>3575.2681523537699</v>
      </c>
      <c r="J153" s="35"/>
    </row>
    <row r="154" spans="1:10" x14ac:dyDescent="0.25">
      <c r="A154" s="34" t="s">
        <v>218</v>
      </c>
      <c r="B154" s="34" t="s">
        <v>86</v>
      </c>
      <c r="C154" s="32" t="s">
        <v>82</v>
      </c>
      <c r="D154" s="32" t="s">
        <v>271</v>
      </c>
      <c r="E154" s="35"/>
      <c r="F154" s="35"/>
      <c r="G154" s="35"/>
      <c r="H154" s="33">
        <v>10.2325503325778</v>
      </c>
      <c r="I154" s="33">
        <v>98.125306378757699</v>
      </c>
      <c r="J154" s="35"/>
    </row>
    <row r="155" spans="1:10" x14ac:dyDescent="0.25">
      <c r="A155" s="34" t="s">
        <v>218</v>
      </c>
      <c r="B155" s="34" t="s">
        <v>86</v>
      </c>
      <c r="C155" s="32" t="s">
        <v>91</v>
      </c>
      <c r="D155" s="32" t="s">
        <v>271</v>
      </c>
      <c r="E155" s="35"/>
      <c r="F155" s="35"/>
      <c r="G155" s="35"/>
      <c r="H155" s="33">
        <v>0.73734731004495102</v>
      </c>
      <c r="I155" s="33">
        <v>7.0708111227522501</v>
      </c>
      <c r="J155" s="35"/>
    </row>
    <row r="156" spans="1:10" x14ac:dyDescent="0.25">
      <c r="A156" s="34" t="s">
        <v>218</v>
      </c>
      <c r="B156" s="34" t="s">
        <v>86</v>
      </c>
      <c r="C156" s="32" t="s">
        <v>277</v>
      </c>
      <c r="D156" s="32" t="s">
        <v>210</v>
      </c>
      <c r="E156" s="35"/>
      <c r="F156" s="35"/>
      <c r="G156" s="35"/>
      <c r="H156" s="33">
        <v>0.69499699147511595</v>
      </c>
      <c r="I156" s="33">
        <v>6.6646916461958901</v>
      </c>
      <c r="J156" s="35"/>
    </row>
    <row r="157" spans="1:10" x14ac:dyDescent="0.25">
      <c r="A157" s="34" t="s">
        <v>218</v>
      </c>
      <c r="B157" s="34" t="s">
        <v>86</v>
      </c>
      <c r="C157" s="32" t="s">
        <v>284</v>
      </c>
      <c r="D157" s="32" t="s">
        <v>210</v>
      </c>
      <c r="E157" s="35"/>
      <c r="F157" s="35"/>
      <c r="G157" s="35"/>
      <c r="H157" s="33">
        <v>13.0931878925351</v>
      </c>
      <c r="I157" s="33">
        <v>125.557464334112</v>
      </c>
      <c r="J157" s="35"/>
    </row>
    <row r="158" spans="1:10" x14ac:dyDescent="0.25">
      <c r="A158" s="32" t="s">
        <v>219</v>
      </c>
      <c r="B158" s="32" t="s">
        <v>78</v>
      </c>
      <c r="C158" s="32" t="s">
        <v>194</v>
      </c>
      <c r="D158" s="32" t="s">
        <v>271</v>
      </c>
      <c r="E158" s="35"/>
      <c r="F158" s="35"/>
      <c r="G158" s="35"/>
      <c r="H158" s="35"/>
      <c r="I158" s="35"/>
      <c r="J158" s="33">
        <v>7991.4961387557996</v>
      </c>
    </row>
    <row r="159" spans="1:10" x14ac:dyDescent="0.25">
      <c r="A159" s="34" t="s">
        <v>219</v>
      </c>
      <c r="B159" s="34" t="s">
        <v>78</v>
      </c>
      <c r="C159" s="32" t="s">
        <v>79</v>
      </c>
      <c r="D159" s="32" t="s">
        <v>271</v>
      </c>
      <c r="E159" s="35"/>
      <c r="F159" s="35"/>
      <c r="G159" s="35"/>
      <c r="H159" s="35"/>
      <c r="I159" s="35"/>
      <c r="J159" s="33">
        <v>254.14572573261501</v>
      </c>
    </row>
    <row r="160" spans="1:10" x14ac:dyDescent="0.25">
      <c r="A160" s="34" t="s">
        <v>219</v>
      </c>
      <c r="B160" s="34" t="s">
        <v>78</v>
      </c>
      <c r="C160" s="32" t="s">
        <v>277</v>
      </c>
      <c r="D160" s="32" t="s">
        <v>210</v>
      </c>
      <c r="E160" s="35"/>
      <c r="F160" s="35"/>
      <c r="G160" s="35"/>
      <c r="H160" s="35"/>
      <c r="I160" s="35"/>
      <c r="J160" s="33">
        <v>390.44166849349699</v>
      </c>
    </row>
    <row r="161" spans="1:10" x14ac:dyDescent="0.25">
      <c r="A161" s="34" t="s">
        <v>219</v>
      </c>
      <c r="B161" s="32" t="s">
        <v>81</v>
      </c>
      <c r="C161" s="32" t="s">
        <v>194</v>
      </c>
      <c r="D161" s="32" t="s">
        <v>271</v>
      </c>
      <c r="E161" s="33">
        <v>1.9199988762606299</v>
      </c>
      <c r="F161" s="33">
        <v>1.87763275468749</v>
      </c>
      <c r="G161" s="33">
        <v>1.7652643300839701</v>
      </c>
      <c r="H161" s="33">
        <v>1.8971994857613601</v>
      </c>
      <c r="I161" s="35"/>
      <c r="J161" s="35"/>
    </row>
    <row r="162" spans="1:10" x14ac:dyDescent="0.25">
      <c r="A162" s="34" t="s">
        <v>219</v>
      </c>
      <c r="B162" s="34" t="s">
        <v>81</v>
      </c>
      <c r="C162" s="32" t="s">
        <v>283</v>
      </c>
      <c r="D162" s="32" t="s">
        <v>210</v>
      </c>
      <c r="E162" s="33">
        <v>5.90544403065595E-2</v>
      </c>
      <c r="F162" s="33">
        <v>5.77513626702153E-2</v>
      </c>
      <c r="G162" s="33">
        <v>5.4295186468688202E-2</v>
      </c>
      <c r="H162" s="33">
        <v>5.8353187164220902E-2</v>
      </c>
      <c r="I162" s="35"/>
      <c r="J162" s="35"/>
    </row>
    <row r="163" spans="1:10" x14ac:dyDescent="0.25">
      <c r="A163" s="34" t="s">
        <v>219</v>
      </c>
      <c r="B163" s="34" t="s">
        <v>81</v>
      </c>
      <c r="C163" s="32" t="s">
        <v>82</v>
      </c>
      <c r="D163" s="32" t="s">
        <v>271</v>
      </c>
      <c r="E163" s="33">
        <v>4.0001076332782999E-2</v>
      </c>
      <c r="F163" s="33">
        <v>3.9118424533386299E-2</v>
      </c>
      <c r="G163" s="33">
        <v>3.6777351324679901E-2</v>
      </c>
      <c r="H163" s="33">
        <v>3.9526075971596297E-2</v>
      </c>
      <c r="I163" s="35"/>
      <c r="J163" s="35"/>
    </row>
    <row r="164" spans="1:10" x14ac:dyDescent="0.25">
      <c r="A164" s="34" t="s">
        <v>219</v>
      </c>
      <c r="B164" s="34" t="s">
        <v>81</v>
      </c>
      <c r="C164" s="32" t="s">
        <v>91</v>
      </c>
      <c r="D164" s="32" t="s">
        <v>271</v>
      </c>
      <c r="E164" s="33">
        <v>4.1863692733320104E-3</v>
      </c>
      <c r="F164" s="33">
        <v>4.0939940996915702E-3</v>
      </c>
      <c r="G164" s="33">
        <v>3.8489857687653102E-3</v>
      </c>
      <c r="H164" s="33">
        <v>4.13665743807162E-3</v>
      </c>
      <c r="I164" s="35"/>
      <c r="J164" s="35"/>
    </row>
    <row r="165" spans="1:10" x14ac:dyDescent="0.25">
      <c r="A165" s="34" t="s">
        <v>219</v>
      </c>
      <c r="B165" s="34" t="s">
        <v>81</v>
      </c>
      <c r="C165" s="32" t="s">
        <v>277</v>
      </c>
      <c r="D165" s="32" t="s">
        <v>210</v>
      </c>
      <c r="E165" s="33">
        <v>5.8698059232646996E-4</v>
      </c>
      <c r="F165" s="33">
        <v>5.7402845394604999E-4</v>
      </c>
      <c r="G165" s="33">
        <v>5.3967526486449003E-4</v>
      </c>
      <c r="H165" s="33">
        <v>5.8001038004905304E-4</v>
      </c>
      <c r="I165" s="35"/>
      <c r="J165" s="35"/>
    </row>
    <row r="166" spans="1:10" x14ac:dyDescent="0.25">
      <c r="A166" s="34" t="s">
        <v>219</v>
      </c>
      <c r="B166" s="32" t="s">
        <v>83</v>
      </c>
      <c r="C166" s="32" t="s">
        <v>194</v>
      </c>
      <c r="D166" s="32" t="s">
        <v>271</v>
      </c>
      <c r="E166" s="33">
        <v>0.64200760550269997</v>
      </c>
      <c r="F166" s="33">
        <v>0.49180044719793498</v>
      </c>
      <c r="G166" s="33">
        <v>0.44131608252099103</v>
      </c>
      <c r="H166" s="33">
        <v>0.64200760550269997</v>
      </c>
      <c r="I166" s="35"/>
      <c r="J166" s="35"/>
    </row>
    <row r="167" spans="1:10" x14ac:dyDescent="0.25">
      <c r="A167" s="34" t="s">
        <v>219</v>
      </c>
      <c r="B167" s="34" t="s">
        <v>83</v>
      </c>
      <c r="C167" s="32" t="s">
        <v>82</v>
      </c>
      <c r="D167" s="32" t="s">
        <v>271</v>
      </c>
      <c r="E167" s="33">
        <v>1.33755261794511E-2</v>
      </c>
      <c r="F167" s="33">
        <v>1.02461243452264E-2</v>
      </c>
      <c r="G167" s="33">
        <v>9.1943378311699908E-3</v>
      </c>
      <c r="H167" s="33">
        <v>1.33755261794511E-2</v>
      </c>
      <c r="I167" s="35"/>
      <c r="J167" s="35"/>
    </row>
    <row r="168" spans="1:10" x14ac:dyDescent="0.25">
      <c r="A168" s="34" t="s">
        <v>219</v>
      </c>
      <c r="B168" s="34" t="s">
        <v>83</v>
      </c>
      <c r="C168" s="32" t="s">
        <v>91</v>
      </c>
      <c r="D168" s="32" t="s">
        <v>271</v>
      </c>
      <c r="E168" s="33">
        <v>1.0299179911305899E-3</v>
      </c>
      <c r="F168" s="33">
        <v>7.8895347075929798E-4</v>
      </c>
      <c r="G168" s="33">
        <v>7.0796571453035303E-4</v>
      </c>
      <c r="H168" s="33">
        <v>1.0299179911305899E-3</v>
      </c>
      <c r="I168" s="35"/>
      <c r="J168" s="35"/>
    </row>
    <row r="169" spans="1:10" x14ac:dyDescent="0.25">
      <c r="A169" s="34" t="s">
        <v>219</v>
      </c>
      <c r="B169" s="34" t="s">
        <v>83</v>
      </c>
      <c r="C169" s="32" t="s">
        <v>277</v>
      </c>
      <c r="D169" s="32" t="s">
        <v>210</v>
      </c>
      <c r="E169" s="33">
        <v>4.4462086509337699E-4</v>
      </c>
      <c r="F169" s="33">
        <v>3.4059524904730401E-4</v>
      </c>
      <c r="G169" s="33">
        <v>3.0563242040795098E-4</v>
      </c>
      <c r="H169" s="33">
        <v>4.4462086509337699E-4</v>
      </c>
      <c r="I169" s="35"/>
      <c r="J169" s="35"/>
    </row>
    <row r="170" spans="1:10" x14ac:dyDescent="0.25">
      <c r="A170" s="34" t="s">
        <v>219</v>
      </c>
      <c r="B170" s="34" t="s">
        <v>83</v>
      </c>
      <c r="C170" s="32" t="s">
        <v>284</v>
      </c>
      <c r="D170" s="32" t="s">
        <v>210</v>
      </c>
      <c r="E170" s="33">
        <v>1.8288409801010999E-2</v>
      </c>
      <c r="F170" s="33">
        <v>1.4009566306669699E-2</v>
      </c>
      <c r="G170" s="33">
        <v>1.2571454449672699E-2</v>
      </c>
      <c r="H170" s="33">
        <v>1.8288409801010999E-2</v>
      </c>
      <c r="I170" s="35"/>
      <c r="J170" s="35"/>
    </row>
    <row r="171" spans="1:10" x14ac:dyDescent="0.25">
      <c r="A171" s="34" t="s">
        <v>219</v>
      </c>
      <c r="B171" s="32" t="s">
        <v>84</v>
      </c>
      <c r="C171" s="32" t="s">
        <v>194</v>
      </c>
      <c r="D171" s="32" t="s">
        <v>271</v>
      </c>
      <c r="E171" s="35"/>
      <c r="F171" s="35"/>
      <c r="G171" s="35"/>
      <c r="H171" s="33">
        <v>387.66012031169299</v>
      </c>
      <c r="I171" s="33">
        <v>17095.034210837399</v>
      </c>
      <c r="J171" s="33">
        <v>60551.0404665065</v>
      </c>
    </row>
    <row r="172" spans="1:10" x14ac:dyDescent="0.25">
      <c r="A172" s="34" t="s">
        <v>219</v>
      </c>
      <c r="B172" s="34" t="s">
        <v>84</v>
      </c>
      <c r="C172" s="32" t="s">
        <v>82</v>
      </c>
      <c r="D172" s="32" t="s">
        <v>271</v>
      </c>
      <c r="E172" s="35"/>
      <c r="F172" s="35"/>
      <c r="G172" s="35"/>
      <c r="H172" s="33">
        <v>12.328375175758699</v>
      </c>
      <c r="I172" s="33">
        <v>543.65663206259103</v>
      </c>
      <c r="J172" s="33">
        <v>1925.64544310988</v>
      </c>
    </row>
    <row r="173" spans="1:10" x14ac:dyDescent="0.25">
      <c r="A173" s="34" t="s">
        <v>219</v>
      </c>
      <c r="B173" s="34" t="s">
        <v>84</v>
      </c>
      <c r="C173" s="32" t="s">
        <v>277</v>
      </c>
      <c r="D173" s="32" t="s">
        <v>210</v>
      </c>
      <c r="E173" s="35"/>
      <c r="F173" s="35"/>
      <c r="G173" s="35"/>
      <c r="H173" s="33">
        <v>18.976885889543901</v>
      </c>
      <c r="I173" s="33">
        <v>836.84262708290203</v>
      </c>
      <c r="J173" s="33">
        <v>2964.11759997947</v>
      </c>
    </row>
    <row r="174" spans="1:10" x14ac:dyDescent="0.25">
      <c r="A174" s="34" t="s">
        <v>219</v>
      </c>
      <c r="B174" s="32" t="s">
        <v>86</v>
      </c>
      <c r="C174" s="32" t="s">
        <v>194</v>
      </c>
      <c r="D174" s="32" t="s">
        <v>271</v>
      </c>
      <c r="E174" s="35"/>
      <c r="F174" s="35"/>
      <c r="G174" s="35"/>
      <c r="H174" s="33">
        <v>2513.6198591431798</v>
      </c>
      <c r="I174" s="33">
        <v>8493.6110812080806</v>
      </c>
      <c r="J174" s="35"/>
    </row>
    <row r="175" spans="1:10" x14ac:dyDescent="0.25">
      <c r="A175" s="34" t="s">
        <v>219</v>
      </c>
      <c r="B175" s="34" t="s">
        <v>86</v>
      </c>
      <c r="C175" s="32" t="s">
        <v>82</v>
      </c>
      <c r="D175" s="32" t="s">
        <v>271</v>
      </c>
      <c r="E175" s="35"/>
      <c r="F175" s="35"/>
      <c r="G175" s="35"/>
      <c r="H175" s="33">
        <v>68.9877537257656</v>
      </c>
      <c r="I175" s="33">
        <v>233.11207833652</v>
      </c>
      <c r="J175" s="35"/>
    </row>
    <row r="176" spans="1:10" x14ac:dyDescent="0.25">
      <c r="A176" s="34" t="s">
        <v>219</v>
      </c>
      <c r="B176" s="34" t="s">
        <v>86</v>
      </c>
      <c r="C176" s="32" t="s">
        <v>91</v>
      </c>
      <c r="D176" s="32" t="s">
        <v>271</v>
      </c>
      <c r="E176" s="35"/>
      <c r="F176" s="35"/>
      <c r="G176" s="35"/>
      <c r="H176" s="33">
        <v>4.9711883140008704</v>
      </c>
      <c r="I176" s="33">
        <v>16.7978224698474</v>
      </c>
      <c r="J176" s="35"/>
    </row>
    <row r="177" spans="1:10" x14ac:dyDescent="0.25">
      <c r="A177" s="34" t="s">
        <v>219</v>
      </c>
      <c r="B177" s="34" t="s">
        <v>86</v>
      </c>
      <c r="C177" s="32" t="s">
        <v>277</v>
      </c>
      <c r="D177" s="32" t="s">
        <v>210</v>
      </c>
      <c r="E177" s="35"/>
      <c r="F177" s="35"/>
      <c r="G177" s="35"/>
      <c r="H177" s="33">
        <v>4.6856628826329301</v>
      </c>
      <c r="I177" s="33">
        <v>15.833021862065699</v>
      </c>
      <c r="J177" s="35"/>
    </row>
    <row r="178" spans="1:10" x14ac:dyDescent="0.25">
      <c r="A178" s="34" t="s">
        <v>219</v>
      </c>
      <c r="B178" s="34" t="s">
        <v>86</v>
      </c>
      <c r="C178" s="32" t="s">
        <v>284</v>
      </c>
      <c r="D178" s="32" t="s">
        <v>210</v>
      </c>
      <c r="E178" s="35"/>
      <c r="F178" s="35"/>
      <c r="G178" s="35"/>
      <c r="H178" s="33">
        <v>88.274144026402297</v>
      </c>
      <c r="I178" s="33">
        <v>298.28147846603201</v>
      </c>
      <c r="J178" s="35"/>
    </row>
    <row r="179" spans="1:10" x14ac:dyDescent="0.25">
      <c r="A179" s="32" t="s">
        <v>220</v>
      </c>
      <c r="B179" s="32" t="s">
        <v>78</v>
      </c>
      <c r="C179" s="32" t="s">
        <v>194</v>
      </c>
      <c r="D179" s="32" t="s">
        <v>271</v>
      </c>
      <c r="E179" s="35"/>
      <c r="F179" s="35"/>
      <c r="G179" s="35"/>
      <c r="H179" s="35"/>
      <c r="I179" s="35"/>
      <c r="J179" s="33">
        <v>7991.4961387557896</v>
      </c>
    </row>
    <row r="180" spans="1:10" x14ac:dyDescent="0.25">
      <c r="A180" s="34" t="s">
        <v>220</v>
      </c>
      <c r="B180" s="34" t="s">
        <v>78</v>
      </c>
      <c r="C180" s="32" t="s">
        <v>79</v>
      </c>
      <c r="D180" s="32" t="s">
        <v>271</v>
      </c>
      <c r="E180" s="35"/>
      <c r="F180" s="35"/>
      <c r="G180" s="35"/>
      <c r="H180" s="35"/>
      <c r="I180" s="35"/>
      <c r="J180" s="33">
        <v>254.145725732616</v>
      </c>
    </row>
    <row r="181" spans="1:10" x14ac:dyDescent="0.25">
      <c r="A181" s="34" t="s">
        <v>220</v>
      </c>
      <c r="B181" s="34" t="s">
        <v>78</v>
      </c>
      <c r="C181" s="32" t="s">
        <v>277</v>
      </c>
      <c r="D181" s="32" t="s">
        <v>210</v>
      </c>
      <c r="E181" s="35"/>
      <c r="F181" s="35"/>
      <c r="G181" s="35"/>
      <c r="H181" s="35"/>
      <c r="I181" s="35"/>
      <c r="J181" s="33">
        <v>390.44166849349602</v>
      </c>
    </row>
    <row r="182" spans="1:10" x14ac:dyDescent="0.25">
      <c r="A182" s="34" t="s">
        <v>220</v>
      </c>
      <c r="B182" s="32" t="s">
        <v>81</v>
      </c>
      <c r="C182" s="32" t="s">
        <v>194</v>
      </c>
      <c r="D182" s="32" t="s">
        <v>271</v>
      </c>
      <c r="E182" s="33">
        <v>1.9199988762606299</v>
      </c>
      <c r="F182" s="33">
        <v>1.87763275468749</v>
      </c>
      <c r="G182" s="33">
        <v>1.7652643300839701</v>
      </c>
      <c r="H182" s="33">
        <v>1.8971994857613601</v>
      </c>
      <c r="I182" s="35"/>
      <c r="J182" s="35"/>
    </row>
    <row r="183" spans="1:10" x14ac:dyDescent="0.25">
      <c r="A183" s="34" t="s">
        <v>220</v>
      </c>
      <c r="B183" s="34" t="s">
        <v>81</v>
      </c>
      <c r="C183" s="32" t="s">
        <v>283</v>
      </c>
      <c r="D183" s="32" t="s">
        <v>210</v>
      </c>
      <c r="E183" s="33">
        <v>5.90544403065595E-2</v>
      </c>
      <c r="F183" s="33">
        <v>5.77513626702153E-2</v>
      </c>
      <c r="G183" s="33">
        <v>5.4295186468688202E-2</v>
      </c>
      <c r="H183" s="33">
        <v>5.8353187164220902E-2</v>
      </c>
      <c r="I183" s="35"/>
      <c r="J183" s="35"/>
    </row>
    <row r="184" spans="1:10" x14ac:dyDescent="0.25">
      <c r="A184" s="34" t="s">
        <v>220</v>
      </c>
      <c r="B184" s="34" t="s">
        <v>81</v>
      </c>
      <c r="C184" s="32" t="s">
        <v>82</v>
      </c>
      <c r="D184" s="32" t="s">
        <v>271</v>
      </c>
      <c r="E184" s="33">
        <v>4.0001076332782999E-2</v>
      </c>
      <c r="F184" s="33">
        <v>3.9118424533386299E-2</v>
      </c>
      <c r="G184" s="33">
        <v>3.6777351324679901E-2</v>
      </c>
      <c r="H184" s="33">
        <v>3.9526075971596297E-2</v>
      </c>
      <c r="I184" s="35"/>
      <c r="J184" s="35"/>
    </row>
    <row r="185" spans="1:10" x14ac:dyDescent="0.25">
      <c r="A185" s="34" t="s">
        <v>220</v>
      </c>
      <c r="B185" s="34" t="s">
        <v>81</v>
      </c>
      <c r="C185" s="32" t="s">
        <v>91</v>
      </c>
      <c r="D185" s="32" t="s">
        <v>271</v>
      </c>
      <c r="E185" s="33">
        <v>4.1863692733320104E-3</v>
      </c>
      <c r="F185" s="33">
        <v>4.0939940996915702E-3</v>
      </c>
      <c r="G185" s="33">
        <v>3.8489857687653102E-3</v>
      </c>
      <c r="H185" s="33">
        <v>4.13665743807162E-3</v>
      </c>
      <c r="I185" s="35"/>
      <c r="J185" s="35"/>
    </row>
    <row r="186" spans="1:10" x14ac:dyDescent="0.25">
      <c r="A186" s="34" t="s">
        <v>220</v>
      </c>
      <c r="B186" s="34" t="s">
        <v>81</v>
      </c>
      <c r="C186" s="32" t="s">
        <v>277</v>
      </c>
      <c r="D186" s="32" t="s">
        <v>210</v>
      </c>
      <c r="E186" s="33">
        <v>5.8698059232646996E-4</v>
      </c>
      <c r="F186" s="33">
        <v>5.7402845394604999E-4</v>
      </c>
      <c r="G186" s="33">
        <v>5.3967526486449003E-4</v>
      </c>
      <c r="H186" s="33">
        <v>5.8001038004905304E-4</v>
      </c>
      <c r="I186" s="35"/>
      <c r="J186" s="35"/>
    </row>
    <row r="187" spans="1:10" x14ac:dyDescent="0.25">
      <c r="A187" s="34" t="s">
        <v>220</v>
      </c>
      <c r="B187" s="32" t="s">
        <v>83</v>
      </c>
      <c r="C187" s="32" t="s">
        <v>194</v>
      </c>
      <c r="D187" s="32" t="s">
        <v>271</v>
      </c>
      <c r="E187" s="33">
        <v>0.64200760550269997</v>
      </c>
      <c r="F187" s="33">
        <v>0.49180044719793498</v>
      </c>
      <c r="G187" s="33">
        <v>0.44131608252099103</v>
      </c>
      <c r="H187" s="33">
        <v>0.64200760550269997</v>
      </c>
      <c r="I187" s="35"/>
      <c r="J187" s="35"/>
    </row>
    <row r="188" spans="1:10" x14ac:dyDescent="0.25">
      <c r="A188" s="34" t="s">
        <v>220</v>
      </c>
      <c r="B188" s="34" t="s">
        <v>83</v>
      </c>
      <c r="C188" s="32" t="s">
        <v>82</v>
      </c>
      <c r="D188" s="32" t="s">
        <v>271</v>
      </c>
      <c r="E188" s="33">
        <v>1.33755261794511E-2</v>
      </c>
      <c r="F188" s="33">
        <v>1.02461243452264E-2</v>
      </c>
      <c r="G188" s="33">
        <v>9.1943378311699908E-3</v>
      </c>
      <c r="H188" s="33">
        <v>1.33755261794511E-2</v>
      </c>
      <c r="I188" s="35"/>
      <c r="J188" s="35"/>
    </row>
    <row r="189" spans="1:10" x14ac:dyDescent="0.25">
      <c r="A189" s="34" t="s">
        <v>220</v>
      </c>
      <c r="B189" s="34" t="s">
        <v>83</v>
      </c>
      <c r="C189" s="32" t="s">
        <v>91</v>
      </c>
      <c r="D189" s="32" t="s">
        <v>271</v>
      </c>
      <c r="E189" s="33">
        <v>1.0299179911305899E-3</v>
      </c>
      <c r="F189" s="33">
        <v>7.8895347075929798E-4</v>
      </c>
      <c r="G189" s="33">
        <v>7.0796571453035303E-4</v>
      </c>
      <c r="H189" s="33">
        <v>1.0299179911305899E-3</v>
      </c>
      <c r="I189" s="35"/>
      <c r="J189" s="35"/>
    </row>
    <row r="190" spans="1:10" x14ac:dyDescent="0.25">
      <c r="A190" s="34" t="s">
        <v>220</v>
      </c>
      <c r="B190" s="34" t="s">
        <v>83</v>
      </c>
      <c r="C190" s="32" t="s">
        <v>277</v>
      </c>
      <c r="D190" s="32" t="s">
        <v>210</v>
      </c>
      <c r="E190" s="33">
        <v>4.4462086509337699E-4</v>
      </c>
      <c r="F190" s="33">
        <v>3.4059524904730401E-4</v>
      </c>
      <c r="G190" s="33">
        <v>3.0563242040795098E-4</v>
      </c>
      <c r="H190" s="33">
        <v>4.4462086509337699E-4</v>
      </c>
      <c r="I190" s="35"/>
      <c r="J190" s="35"/>
    </row>
    <row r="191" spans="1:10" x14ac:dyDescent="0.25">
      <c r="A191" s="34" t="s">
        <v>220</v>
      </c>
      <c r="B191" s="34" t="s">
        <v>83</v>
      </c>
      <c r="C191" s="32" t="s">
        <v>284</v>
      </c>
      <c r="D191" s="32" t="s">
        <v>210</v>
      </c>
      <c r="E191" s="33">
        <v>1.8288409801010999E-2</v>
      </c>
      <c r="F191" s="33">
        <v>1.4009566306669699E-2</v>
      </c>
      <c r="G191" s="33">
        <v>1.2571454449672699E-2</v>
      </c>
      <c r="H191" s="33">
        <v>1.8288409801010999E-2</v>
      </c>
      <c r="I191" s="35"/>
      <c r="J191" s="35"/>
    </row>
    <row r="192" spans="1:10" x14ac:dyDescent="0.25">
      <c r="A192" s="34" t="s">
        <v>220</v>
      </c>
      <c r="B192" s="32" t="s">
        <v>84</v>
      </c>
      <c r="C192" s="32" t="s">
        <v>194</v>
      </c>
      <c r="D192" s="32" t="s">
        <v>271</v>
      </c>
      <c r="E192" s="35"/>
      <c r="F192" s="35"/>
      <c r="G192" s="35"/>
      <c r="H192" s="33">
        <v>387.66012030861799</v>
      </c>
      <c r="I192" s="33">
        <v>17095.034210837399</v>
      </c>
      <c r="J192" s="33">
        <v>60551.040466506201</v>
      </c>
    </row>
    <row r="193" spans="1:10" x14ac:dyDescent="0.25">
      <c r="A193" s="34" t="s">
        <v>220</v>
      </c>
      <c r="B193" s="34" t="s">
        <v>84</v>
      </c>
      <c r="C193" s="32" t="s">
        <v>82</v>
      </c>
      <c r="D193" s="32" t="s">
        <v>271</v>
      </c>
      <c r="E193" s="35"/>
      <c r="F193" s="35"/>
      <c r="G193" s="35"/>
      <c r="H193" s="33">
        <v>12.3283751756609</v>
      </c>
      <c r="I193" s="33">
        <v>543.65663206259103</v>
      </c>
      <c r="J193" s="33">
        <v>1925.64544310987</v>
      </c>
    </row>
    <row r="194" spans="1:10" x14ac:dyDescent="0.25">
      <c r="A194" s="34" t="s">
        <v>220</v>
      </c>
      <c r="B194" s="34" t="s">
        <v>84</v>
      </c>
      <c r="C194" s="32" t="s">
        <v>277</v>
      </c>
      <c r="D194" s="32" t="s">
        <v>210</v>
      </c>
      <c r="E194" s="35"/>
      <c r="F194" s="35"/>
      <c r="G194" s="35"/>
      <c r="H194" s="33">
        <v>18.976885889393401</v>
      </c>
      <c r="I194" s="33">
        <v>836.84262708290203</v>
      </c>
      <c r="J194" s="33">
        <v>2964.11759997945</v>
      </c>
    </row>
    <row r="195" spans="1:10" x14ac:dyDescent="0.25">
      <c r="A195" s="34" t="s">
        <v>220</v>
      </c>
      <c r="B195" s="32" t="s">
        <v>86</v>
      </c>
      <c r="C195" s="32" t="s">
        <v>194</v>
      </c>
      <c r="D195" s="32" t="s">
        <v>271</v>
      </c>
      <c r="E195" s="35"/>
      <c r="F195" s="35"/>
      <c r="G195" s="35"/>
      <c r="H195" s="33">
        <v>2513.6198591467301</v>
      </c>
      <c r="I195" s="33">
        <v>8493.6110812080497</v>
      </c>
      <c r="J195" s="35"/>
    </row>
    <row r="196" spans="1:10" x14ac:dyDescent="0.25">
      <c r="A196" s="34" t="s">
        <v>220</v>
      </c>
      <c r="B196" s="34" t="s">
        <v>86</v>
      </c>
      <c r="C196" s="32" t="s">
        <v>82</v>
      </c>
      <c r="D196" s="32" t="s">
        <v>271</v>
      </c>
      <c r="E196" s="35"/>
      <c r="F196" s="35"/>
      <c r="G196" s="35"/>
      <c r="H196" s="33">
        <v>68.987753725862802</v>
      </c>
      <c r="I196" s="33">
        <v>233.11207833651901</v>
      </c>
      <c r="J196" s="35"/>
    </row>
    <row r="197" spans="1:10" x14ac:dyDescent="0.25">
      <c r="A197" s="34" t="s">
        <v>220</v>
      </c>
      <c r="B197" s="34" t="s">
        <v>86</v>
      </c>
      <c r="C197" s="32" t="s">
        <v>91</v>
      </c>
      <c r="D197" s="32" t="s">
        <v>271</v>
      </c>
      <c r="E197" s="35"/>
      <c r="F197" s="35"/>
      <c r="G197" s="35"/>
      <c r="H197" s="33">
        <v>4.9711883140078799</v>
      </c>
      <c r="I197" s="33">
        <v>16.797822469847301</v>
      </c>
      <c r="J197" s="35"/>
    </row>
    <row r="198" spans="1:10" x14ac:dyDescent="0.25">
      <c r="A198" s="34" t="s">
        <v>220</v>
      </c>
      <c r="B198" s="34" t="s">
        <v>86</v>
      </c>
      <c r="C198" s="32" t="s">
        <v>277</v>
      </c>
      <c r="D198" s="32" t="s">
        <v>210</v>
      </c>
      <c r="E198" s="35"/>
      <c r="F198" s="35"/>
      <c r="G198" s="35"/>
      <c r="H198" s="33">
        <v>4.6856628826395301</v>
      </c>
      <c r="I198" s="33">
        <v>15.8330218620656</v>
      </c>
      <c r="J198" s="35"/>
    </row>
    <row r="199" spans="1:10" x14ac:dyDescent="0.25">
      <c r="A199" s="34" t="s">
        <v>220</v>
      </c>
      <c r="B199" s="34" t="s">
        <v>86</v>
      </c>
      <c r="C199" s="32" t="s">
        <v>284</v>
      </c>
      <c r="D199" s="32" t="s">
        <v>210</v>
      </c>
      <c r="E199" s="35"/>
      <c r="F199" s="35"/>
      <c r="G199" s="35"/>
      <c r="H199" s="33">
        <v>88.274144026526599</v>
      </c>
      <c r="I199" s="33">
        <v>298.28147846603201</v>
      </c>
      <c r="J199" s="35"/>
    </row>
    <row r="200" spans="1:10" x14ac:dyDescent="0.25">
      <c r="A200" s="32" t="s">
        <v>221</v>
      </c>
      <c r="B200" s="32" t="s">
        <v>78</v>
      </c>
      <c r="C200" s="32" t="s">
        <v>194</v>
      </c>
      <c r="D200" s="32" t="s">
        <v>271</v>
      </c>
      <c r="E200" s="35"/>
      <c r="F200" s="35"/>
      <c r="G200" s="35"/>
      <c r="H200" s="35"/>
      <c r="I200" s="35"/>
      <c r="J200" s="33">
        <v>7991.4961387557796</v>
      </c>
    </row>
    <row r="201" spans="1:10" x14ac:dyDescent="0.25">
      <c r="A201" s="34" t="s">
        <v>221</v>
      </c>
      <c r="B201" s="34" t="s">
        <v>78</v>
      </c>
      <c r="C201" s="32" t="s">
        <v>79</v>
      </c>
      <c r="D201" s="32" t="s">
        <v>271</v>
      </c>
      <c r="E201" s="35"/>
      <c r="F201" s="35"/>
      <c r="G201" s="35"/>
      <c r="H201" s="35"/>
      <c r="I201" s="35"/>
      <c r="J201" s="33">
        <v>254.14572573261501</v>
      </c>
    </row>
    <row r="202" spans="1:10" x14ac:dyDescent="0.25">
      <c r="A202" s="34" t="s">
        <v>221</v>
      </c>
      <c r="B202" s="34" t="s">
        <v>78</v>
      </c>
      <c r="C202" s="32" t="s">
        <v>277</v>
      </c>
      <c r="D202" s="32" t="s">
        <v>210</v>
      </c>
      <c r="E202" s="35"/>
      <c r="F202" s="35"/>
      <c r="G202" s="35"/>
      <c r="H202" s="35"/>
      <c r="I202" s="35"/>
      <c r="J202" s="33">
        <v>390.44166849349602</v>
      </c>
    </row>
    <row r="203" spans="1:10" x14ac:dyDescent="0.25">
      <c r="A203" s="34" t="s">
        <v>221</v>
      </c>
      <c r="B203" s="32" t="s">
        <v>81</v>
      </c>
      <c r="C203" s="32" t="s">
        <v>194</v>
      </c>
      <c r="D203" s="32" t="s">
        <v>271</v>
      </c>
      <c r="E203" s="33">
        <v>1.9199988762606299</v>
      </c>
      <c r="F203" s="33">
        <v>1.87763275468749</v>
      </c>
      <c r="G203" s="33">
        <v>1.7652643300839701</v>
      </c>
      <c r="H203" s="33">
        <v>1.8971994857613601</v>
      </c>
      <c r="I203" s="35"/>
      <c r="J203" s="35"/>
    </row>
    <row r="204" spans="1:10" x14ac:dyDescent="0.25">
      <c r="A204" s="34" t="s">
        <v>221</v>
      </c>
      <c r="B204" s="34" t="s">
        <v>81</v>
      </c>
      <c r="C204" s="32" t="s">
        <v>283</v>
      </c>
      <c r="D204" s="32" t="s">
        <v>210</v>
      </c>
      <c r="E204" s="33">
        <v>5.90544403065595E-2</v>
      </c>
      <c r="F204" s="33">
        <v>5.77513626702153E-2</v>
      </c>
      <c r="G204" s="33">
        <v>5.4295186468688202E-2</v>
      </c>
      <c r="H204" s="33">
        <v>5.83531871642207E-2</v>
      </c>
      <c r="I204" s="35"/>
      <c r="J204" s="35"/>
    </row>
    <row r="205" spans="1:10" x14ac:dyDescent="0.25">
      <c r="A205" s="34" t="s">
        <v>221</v>
      </c>
      <c r="B205" s="34" t="s">
        <v>81</v>
      </c>
      <c r="C205" s="32" t="s">
        <v>82</v>
      </c>
      <c r="D205" s="32" t="s">
        <v>271</v>
      </c>
      <c r="E205" s="33">
        <v>4.0001076332782999E-2</v>
      </c>
      <c r="F205" s="33">
        <v>3.9118424533386299E-2</v>
      </c>
      <c r="G205" s="33">
        <v>3.6777351324679901E-2</v>
      </c>
      <c r="H205" s="33">
        <v>3.95260759715962E-2</v>
      </c>
      <c r="I205" s="35"/>
      <c r="J205" s="35"/>
    </row>
    <row r="206" spans="1:10" x14ac:dyDescent="0.25">
      <c r="A206" s="34" t="s">
        <v>221</v>
      </c>
      <c r="B206" s="34" t="s">
        <v>81</v>
      </c>
      <c r="C206" s="32" t="s">
        <v>91</v>
      </c>
      <c r="D206" s="32" t="s">
        <v>271</v>
      </c>
      <c r="E206" s="33">
        <v>4.1863692733320104E-3</v>
      </c>
      <c r="F206" s="33">
        <v>4.0939940996915702E-3</v>
      </c>
      <c r="G206" s="33">
        <v>3.8489857687653102E-3</v>
      </c>
      <c r="H206" s="33">
        <v>4.1366574380716104E-3</v>
      </c>
      <c r="I206" s="35"/>
      <c r="J206" s="35"/>
    </row>
    <row r="207" spans="1:10" x14ac:dyDescent="0.25">
      <c r="A207" s="34" t="s">
        <v>221</v>
      </c>
      <c r="B207" s="34" t="s">
        <v>81</v>
      </c>
      <c r="C207" s="32" t="s">
        <v>277</v>
      </c>
      <c r="D207" s="32" t="s">
        <v>210</v>
      </c>
      <c r="E207" s="33">
        <v>5.8698059232646996E-4</v>
      </c>
      <c r="F207" s="33">
        <v>5.7402845394604999E-4</v>
      </c>
      <c r="G207" s="33">
        <v>5.3967526486449003E-4</v>
      </c>
      <c r="H207" s="33">
        <v>5.8001038004905196E-4</v>
      </c>
      <c r="I207" s="35"/>
      <c r="J207" s="35"/>
    </row>
    <row r="208" spans="1:10" x14ac:dyDescent="0.25">
      <c r="A208" s="34" t="s">
        <v>221</v>
      </c>
      <c r="B208" s="32" t="s">
        <v>83</v>
      </c>
      <c r="C208" s="32" t="s">
        <v>194</v>
      </c>
      <c r="D208" s="32" t="s">
        <v>271</v>
      </c>
      <c r="E208" s="33">
        <v>0.64200760550269997</v>
      </c>
      <c r="F208" s="33">
        <v>0.49180044719793498</v>
      </c>
      <c r="G208" s="33">
        <v>0.44131608252099103</v>
      </c>
      <c r="H208" s="33">
        <v>0.64200760550269997</v>
      </c>
      <c r="I208" s="35"/>
      <c r="J208" s="35"/>
    </row>
    <row r="209" spans="1:10" x14ac:dyDescent="0.25">
      <c r="A209" s="34" t="s">
        <v>221</v>
      </c>
      <c r="B209" s="34" t="s">
        <v>83</v>
      </c>
      <c r="C209" s="32" t="s">
        <v>82</v>
      </c>
      <c r="D209" s="32" t="s">
        <v>271</v>
      </c>
      <c r="E209" s="33">
        <v>1.33755261794511E-2</v>
      </c>
      <c r="F209" s="33">
        <v>1.02461243452264E-2</v>
      </c>
      <c r="G209" s="33">
        <v>9.1943378311699908E-3</v>
      </c>
      <c r="H209" s="33">
        <v>1.33755261794511E-2</v>
      </c>
      <c r="I209" s="35"/>
      <c r="J209" s="35"/>
    </row>
    <row r="210" spans="1:10" x14ac:dyDescent="0.25">
      <c r="A210" s="34" t="s">
        <v>221</v>
      </c>
      <c r="B210" s="34" t="s">
        <v>83</v>
      </c>
      <c r="C210" s="32" t="s">
        <v>91</v>
      </c>
      <c r="D210" s="32" t="s">
        <v>271</v>
      </c>
      <c r="E210" s="33">
        <v>1.0299179911305899E-3</v>
      </c>
      <c r="F210" s="33">
        <v>7.8895347075929798E-4</v>
      </c>
      <c r="G210" s="33">
        <v>7.0796571453035303E-4</v>
      </c>
      <c r="H210" s="33">
        <v>1.0299179911305899E-3</v>
      </c>
      <c r="I210" s="35"/>
      <c r="J210" s="35"/>
    </row>
    <row r="211" spans="1:10" x14ac:dyDescent="0.25">
      <c r="A211" s="34" t="s">
        <v>221</v>
      </c>
      <c r="B211" s="34" t="s">
        <v>83</v>
      </c>
      <c r="C211" s="32" t="s">
        <v>277</v>
      </c>
      <c r="D211" s="32" t="s">
        <v>210</v>
      </c>
      <c r="E211" s="33">
        <v>4.4462086509337699E-4</v>
      </c>
      <c r="F211" s="33">
        <v>3.4059524904730401E-4</v>
      </c>
      <c r="G211" s="33">
        <v>3.0563242040795098E-4</v>
      </c>
      <c r="H211" s="33">
        <v>4.4462086509337699E-4</v>
      </c>
      <c r="I211" s="35"/>
      <c r="J211" s="35"/>
    </row>
    <row r="212" spans="1:10" x14ac:dyDescent="0.25">
      <c r="A212" s="34" t="s">
        <v>221</v>
      </c>
      <c r="B212" s="34" t="s">
        <v>83</v>
      </c>
      <c r="C212" s="32" t="s">
        <v>284</v>
      </c>
      <c r="D212" s="32" t="s">
        <v>210</v>
      </c>
      <c r="E212" s="33">
        <v>1.8288409801010999E-2</v>
      </c>
      <c r="F212" s="33">
        <v>1.4009566306669699E-2</v>
      </c>
      <c r="G212" s="33">
        <v>1.2571454449672699E-2</v>
      </c>
      <c r="H212" s="33">
        <v>1.8288409801010999E-2</v>
      </c>
      <c r="I212" s="35"/>
      <c r="J212" s="35"/>
    </row>
    <row r="213" spans="1:10" x14ac:dyDescent="0.25">
      <c r="A213" s="34" t="s">
        <v>221</v>
      </c>
      <c r="B213" s="32" t="s">
        <v>84</v>
      </c>
      <c r="C213" s="32" t="s">
        <v>194</v>
      </c>
      <c r="D213" s="32" t="s">
        <v>271</v>
      </c>
      <c r="E213" s="35"/>
      <c r="F213" s="35"/>
      <c r="G213" s="35"/>
      <c r="H213" s="33">
        <v>387.66011959866597</v>
      </c>
      <c r="I213" s="33">
        <v>17095.034210837399</v>
      </c>
      <c r="J213" s="33">
        <v>60551.040466508799</v>
      </c>
    </row>
    <row r="214" spans="1:10" x14ac:dyDescent="0.25">
      <c r="A214" s="34" t="s">
        <v>221</v>
      </c>
      <c r="B214" s="34" t="s">
        <v>84</v>
      </c>
      <c r="C214" s="32" t="s">
        <v>82</v>
      </c>
      <c r="D214" s="32" t="s">
        <v>271</v>
      </c>
      <c r="E214" s="35"/>
      <c r="F214" s="35"/>
      <c r="G214" s="35"/>
      <c r="H214" s="33">
        <v>12.328375153083</v>
      </c>
      <c r="I214" s="33">
        <v>543.65663206259001</v>
      </c>
      <c r="J214" s="33">
        <v>1925.6454431099501</v>
      </c>
    </row>
    <row r="215" spans="1:10" x14ac:dyDescent="0.25">
      <c r="A215" s="34" t="s">
        <v>221</v>
      </c>
      <c r="B215" s="34" t="s">
        <v>84</v>
      </c>
      <c r="C215" s="32" t="s">
        <v>277</v>
      </c>
      <c r="D215" s="32" t="s">
        <v>210</v>
      </c>
      <c r="E215" s="35"/>
      <c r="F215" s="35"/>
      <c r="G215" s="35"/>
      <c r="H215" s="33">
        <v>18.976885854639502</v>
      </c>
      <c r="I215" s="33">
        <v>836.842627082901</v>
      </c>
      <c r="J215" s="33">
        <v>2964.1175999795801</v>
      </c>
    </row>
    <row r="216" spans="1:10" x14ac:dyDescent="0.25">
      <c r="A216" s="34" t="s">
        <v>221</v>
      </c>
      <c r="B216" s="32" t="s">
        <v>86</v>
      </c>
      <c r="C216" s="32" t="s">
        <v>194</v>
      </c>
      <c r="D216" s="32" t="s">
        <v>271</v>
      </c>
      <c r="E216" s="35"/>
      <c r="F216" s="35"/>
      <c r="G216" s="35"/>
      <c r="H216" s="33">
        <v>2513.6198599693998</v>
      </c>
      <c r="I216" s="33">
        <v>8493.6110812080806</v>
      </c>
      <c r="J216" s="35"/>
    </row>
    <row r="217" spans="1:10" x14ac:dyDescent="0.25">
      <c r="A217" s="34" t="s">
        <v>221</v>
      </c>
      <c r="B217" s="34" t="s">
        <v>86</v>
      </c>
      <c r="C217" s="32" t="s">
        <v>82</v>
      </c>
      <c r="D217" s="32" t="s">
        <v>271</v>
      </c>
      <c r="E217" s="35"/>
      <c r="F217" s="35"/>
      <c r="G217" s="35"/>
      <c r="H217" s="33">
        <v>68.987753748441506</v>
      </c>
      <c r="I217" s="33">
        <v>233.11207833652</v>
      </c>
      <c r="J217" s="35"/>
    </row>
    <row r="218" spans="1:10" x14ac:dyDescent="0.25">
      <c r="A218" s="34" t="s">
        <v>221</v>
      </c>
      <c r="B218" s="34" t="s">
        <v>86</v>
      </c>
      <c r="C218" s="32" t="s">
        <v>91</v>
      </c>
      <c r="D218" s="32" t="s">
        <v>271</v>
      </c>
      <c r="E218" s="35"/>
      <c r="F218" s="35"/>
      <c r="G218" s="35"/>
      <c r="H218" s="33">
        <v>4.9711883156348904</v>
      </c>
      <c r="I218" s="33">
        <v>16.7978224698474</v>
      </c>
      <c r="J218" s="35"/>
    </row>
    <row r="219" spans="1:10" x14ac:dyDescent="0.25">
      <c r="A219" s="34" t="s">
        <v>221</v>
      </c>
      <c r="B219" s="34" t="s">
        <v>86</v>
      </c>
      <c r="C219" s="32" t="s">
        <v>277</v>
      </c>
      <c r="D219" s="32" t="s">
        <v>210</v>
      </c>
      <c r="E219" s="35"/>
      <c r="F219" s="35"/>
      <c r="G219" s="35"/>
      <c r="H219" s="33">
        <v>4.6856628841730803</v>
      </c>
      <c r="I219" s="33">
        <v>15.833021862065699</v>
      </c>
      <c r="J219" s="35"/>
    </row>
    <row r="220" spans="1:10" x14ac:dyDescent="0.25">
      <c r="A220" s="34" t="s">
        <v>221</v>
      </c>
      <c r="B220" s="34" t="s">
        <v>86</v>
      </c>
      <c r="C220" s="32" t="s">
        <v>284</v>
      </c>
      <c r="D220" s="32" t="s">
        <v>210</v>
      </c>
      <c r="E220" s="35"/>
      <c r="F220" s="35"/>
      <c r="G220" s="35"/>
      <c r="H220" s="33">
        <v>88.274144055417594</v>
      </c>
      <c r="I220" s="33">
        <v>298.28147846603298</v>
      </c>
      <c r="J220" s="35"/>
    </row>
    <row r="221" spans="1:10" x14ac:dyDescent="0.25">
      <c r="A221" s="32" t="s">
        <v>222</v>
      </c>
      <c r="B221" s="32" t="s">
        <v>81</v>
      </c>
      <c r="C221" s="32" t="s">
        <v>194</v>
      </c>
      <c r="D221" s="32" t="s">
        <v>271</v>
      </c>
      <c r="E221" s="33">
        <v>1.9199988762606299</v>
      </c>
      <c r="F221" s="33">
        <v>1.87763275468749</v>
      </c>
      <c r="G221" s="33">
        <v>1.7652643300839701</v>
      </c>
      <c r="H221" s="33">
        <v>1.58195174317536</v>
      </c>
      <c r="I221" s="35"/>
      <c r="J221" s="35"/>
    </row>
    <row r="222" spans="1:10" x14ac:dyDescent="0.25">
      <c r="A222" s="34" t="s">
        <v>222</v>
      </c>
      <c r="B222" s="34" t="s">
        <v>81</v>
      </c>
      <c r="C222" s="32" t="s">
        <v>283</v>
      </c>
      <c r="D222" s="32" t="s">
        <v>210</v>
      </c>
      <c r="E222" s="33">
        <v>5.90544403065595E-2</v>
      </c>
      <c r="F222" s="33">
        <v>5.77513626702153E-2</v>
      </c>
      <c r="G222" s="33">
        <v>5.4295186468688202E-2</v>
      </c>
      <c r="H222" s="33">
        <v>4.8656942428608997E-2</v>
      </c>
      <c r="I222" s="35"/>
      <c r="J222" s="35"/>
    </row>
    <row r="223" spans="1:10" x14ac:dyDescent="0.25">
      <c r="A223" s="34" t="s">
        <v>222</v>
      </c>
      <c r="B223" s="34" t="s">
        <v>81</v>
      </c>
      <c r="C223" s="32" t="s">
        <v>82</v>
      </c>
      <c r="D223" s="32" t="s">
        <v>271</v>
      </c>
      <c r="E223" s="33">
        <v>4.0001076332782999E-2</v>
      </c>
      <c r="F223" s="33">
        <v>3.9118424533386299E-2</v>
      </c>
      <c r="G223" s="33">
        <v>3.6777351324679901E-2</v>
      </c>
      <c r="H223" s="33">
        <v>3.2958234098959399E-2</v>
      </c>
      <c r="I223" s="35"/>
      <c r="J223" s="35"/>
    </row>
    <row r="224" spans="1:10" x14ac:dyDescent="0.25">
      <c r="A224" s="34" t="s">
        <v>222</v>
      </c>
      <c r="B224" s="34" t="s">
        <v>81</v>
      </c>
      <c r="C224" s="32" t="s">
        <v>91</v>
      </c>
      <c r="D224" s="32" t="s">
        <v>271</v>
      </c>
      <c r="E224" s="33">
        <v>4.1863692733320104E-3</v>
      </c>
      <c r="F224" s="33">
        <v>4.0939940996915702E-3</v>
      </c>
      <c r="G224" s="33">
        <v>3.8489857687653102E-3</v>
      </c>
      <c r="H224" s="33">
        <v>3.44929064876409E-3</v>
      </c>
      <c r="I224" s="35"/>
      <c r="J224" s="35"/>
    </row>
    <row r="225" spans="1:10" x14ac:dyDescent="0.25">
      <c r="A225" s="34" t="s">
        <v>222</v>
      </c>
      <c r="B225" s="34" t="s">
        <v>81</v>
      </c>
      <c r="C225" s="32" t="s">
        <v>277</v>
      </c>
      <c r="D225" s="32" t="s">
        <v>210</v>
      </c>
      <c r="E225" s="33">
        <v>5.8698059232646996E-4</v>
      </c>
      <c r="F225" s="33">
        <v>5.7402845394604999E-4</v>
      </c>
      <c r="G225" s="33">
        <v>5.3967526486449003E-4</v>
      </c>
      <c r="H225" s="33">
        <v>4.8363308058255199E-4</v>
      </c>
      <c r="I225" s="35"/>
      <c r="J225" s="35"/>
    </row>
    <row r="226" spans="1:10" x14ac:dyDescent="0.25">
      <c r="A226" s="34" t="s">
        <v>222</v>
      </c>
      <c r="B226" s="32" t="s">
        <v>83</v>
      </c>
      <c r="C226" s="32" t="s">
        <v>194</v>
      </c>
      <c r="D226" s="32" t="s">
        <v>271</v>
      </c>
      <c r="E226" s="33">
        <v>0.64200760550269997</v>
      </c>
      <c r="F226" s="33">
        <v>0.49180044719793498</v>
      </c>
      <c r="G226" s="33">
        <v>0.44131608252099103</v>
      </c>
      <c r="H226" s="33">
        <v>0.64200760550269997</v>
      </c>
      <c r="I226" s="35"/>
      <c r="J226" s="35"/>
    </row>
    <row r="227" spans="1:10" x14ac:dyDescent="0.25">
      <c r="A227" s="34" t="s">
        <v>222</v>
      </c>
      <c r="B227" s="34" t="s">
        <v>83</v>
      </c>
      <c r="C227" s="32" t="s">
        <v>82</v>
      </c>
      <c r="D227" s="32" t="s">
        <v>271</v>
      </c>
      <c r="E227" s="33">
        <v>1.33755261794511E-2</v>
      </c>
      <c r="F227" s="33">
        <v>1.02461243452264E-2</v>
      </c>
      <c r="G227" s="33">
        <v>9.1943378311699908E-3</v>
      </c>
      <c r="H227" s="33">
        <v>1.33755261794511E-2</v>
      </c>
      <c r="I227" s="35"/>
      <c r="J227" s="35"/>
    </row>
    <row r="228" spans="1:10" x14ac:dyDescent="0.25">
      <c r="A228" s="34" t="s">
        <v>222</v>
      </c>
      <c r="B228" s="34" t="s">
        <v>83</v>
      </c>
      <c r="C228" s="32" t="s">
        <v>91</v>
      </c>
      <c r="D228" s="32" t="s">
        <v>271</v>
      </c>
      <c r="E228" s="33">
        <v>1.0299179911305899E-3</v>
      </c>
      <c r="F228" s="33">
        <v>7.8895347075929798E-4</v>
      </c>
      <c r="G228" s="33">
        <v>7.0796571453035303E-4</v>
      </c>
      <c r="H228" s="33">
        <v>1.0299179911305899E-3</v>
      </c>
      <c r="I228" s="35"/>
      <c r="J228" s="35"/>
    </row>
    <row r="229" spans="1:10" x14ac:dyDescent="0.25">
      <c r="A229" s="34" t="s">
        <v>222</v>
      </c>
      <c r="B229" s="34" t="s">
        <v>83</v>
      </c>
      <c r="C229" s="32" t="s">
        <v>277</v>
      </c>
      <c r="D229" s="32" t="s">
        <v>210</v>
      </c>
      <c r="E229" s="33">
        <v>4.4462086509337699E-4</v>
      </c>
      <c r="F229" s="33">
        <v>3.4059524904730401E-4</v>
      </c>
      <c r="G229" s="33">
        <v>3.0563242040795098E-4</v>
      </c>
      <c r="H229" s="33">
        <v>4.4462086509337699E-4</v>
      </c>
      <c r="I229" s="35"/>
      <c r="J229" s="35"/>
    </row>
    <row r="230" spans="1:10" x14ac:dyDescent="0.25">
      <c r="A230" s="34" t="s">
        <v>222</v>
      </c>
      <c r="B230" s="34" t="s">
        <v>83</v>
      </c>
      <c r="C230" s="32" t="s">
        <v>284</v>
      </c>
      <c r="D230" s="32" t="s">
        <v>210</v>
      </c>
      <c r="E230" s="33">
        <v>1.8288409801010999E-2</v>
      </c>
      <c r="F230" s="33">
        <v>1.4009566306669699E-2</v>
      </c>
      <c r="G230" s="33">
        <v>1.2571454449672699E-2</v>
      </c>
      <c r="H230" s="33">
        <v>1.8288409801010999E-2</v>
      </c>
      <c r="I230" s="35"/>
      <c r="J230" s="35"/>
    </row>
    <row r="231" spans="1:10" x14ac:dyDescent="0.25">
      <c r="A231" s="34" t="s">
        <v>222</v>
      </c>
      <c r="B231" s="32" t="s">
        <v>84</v>
      </c>
      <c r="C231" s="32" t="s">
        <v>194</v>
      </c>
      <c r="D231" s="32" t="s">
        <v>271</v>
      </c>
      <c r="E231" s="35"/>
      <c r="F231" s="35"/>
      <c r="G231" s="35"/>
      <c r="H231" s="33">
        <v>29.084198006361099</v>
      </c>
      <c r="I231" s="33">
        <v>16120.119449157801</v>
      </c>
      <c r="J231" s="33">
        <v>53357.148014644903</v>
      </c>
    </row>
    <row r="232" spans="1:10" x14ac:dyDescent="0.25">
      <c r="A232" s="34" t="s">
        <v>222</v>
      </c>
      <c r="B232" s="34" t="s">
        <v>84</v>
      </c>
      <c r="C232" s="32" t="s">
        <v>82</v>
      </c>
      <c r="D232" s="32" t="s">
        <v>271</v>
      </c>
      <c r="E232" s="35"/>
      <c r="F232" s="35"/>
      <c r="G232" s="35"/>
      <c r="H232" s="33">
        <v>0.92493626741945101</v>
      </c>
      <c r="I232" s="33">
        <v>512.65237261823904</v>
      </c>
      <c r="J232" s="33">
        <v>1696.8651263486399</v>
      </c>
    </row>
    <row r="233" spans="1:10" x14ac:dyDescent="0.25">
      <c r="A233" s="34" t="s">
        <v>222</v>
      </c>
      <c r="B233" s="34" t="s">
        <v>84</v>
      </c>
      <c r="C233" s="32" t="s">
        <v>277</v>
      </c>
      <c r="D233" s="32" t="s">
        <v>210</v>
      </c>
      <c r="E233" s="35"/>
      <c r="F233" s="35"/>
      <c r="G233" s="35"/>
      <c r="H233" s="33">
        <v>1.4237407405018701</v>
      </c>
      <c r="I233" s="33">
        <v>789.118228273059</v>
      </c>
      <c r="J233" s="33">
        <v>2611.9594361454801</v>
      </c>
    </row>
    <row r="234" spans="1:10" x14ac:dyDescent="0.25">
      <c r="A234" s="34" t="s">
        <v>222</v>
      </c>
      <c r="B234" s="32" t="s">
        <v>86</v>
      </c>
      <c r="C234" s="32" t="s">
        <v>194</v>
      </c>
      <c r="D234" s="32" t="s">
        <v>271</v>
      </c>
      <c r="E234" s="35"/>
      <c r="F234" s="35"/>
      <c r="G234" s="35"/>
      <c r="H234" s="33">
        <v>242.38536398334401</v>
      </c>
      <c r="I234" s="33">
        <v>2857.3543599239301</v>
      </c>
      <c r="J234" s="35"/>
    </row>
    <row r="235" spans="1:10" x14ac:dyDescent="0.25">
      <c r="A235" s="34" t="s">
        <v>222</v>
      </c>
      <c r="B235" s="34" t="s">
        <v>86</v>
      </c>
      <c r="C235" s="32" t="s">
        <v>82</v>
      </c>
      <c r="D235" s="32" t="s">
        <v>271</v>
      </c>
      <c r="E235" s="35"/>
      <c r="F235" s="35"/>
      <c r="G235" s="35"/>
      <c r="H235" s="33">
        <v>6.6524067815540198</v>
      </c>
      <c r="I235" s="33">
        <v>78.421746300519899</v>
      </c>
      <c r="J235" s="35"/>
    </row>
    <row r="236" spans="1:10" x14ac:dyDescent="0.25">
      <c r="A236" s="34" t="s">
        <v>222</v>
      </c>
      <c r="B236" s="34" t="s">
        <v>86</v>
      </c>
      <c r="C236" s="32" t="s">
        <v>91</v>
      </c>
      <c r="D236" s="32" t="s">
        <v>271</v>
      </c>
      <c r="E236" s="35"/>
      <c r="F236" s="35"/>
      <c r="G236" s="35"/>
      <c r="H236" s="33">
        <v>0.47936575792712599</v>
      </c>
      <c r="I236" s="33">
        <v>5.6509923532570996</v>
      </c>
      <c r="J236" s="35"/>
    </row>
    <row r="237" spans="1:10" x14ac:dyDescent="0.25">
      <c r="A237" s="34" t="s">
        <v>222</v>
      </c>
      <c r="B237" s="34" t="s">
        <v>86</v>
      </c>
      <c r="C237" s="32" t="s">
        <v>277</v>
      </c>
      <c r="D237" s="32" t="s">
        <v>210</v>
      </c>
      <c r="E237" s="35"/>
      <c r="F237" s="35"/>
      <c r="G237" s="35"/>
      <c r="H237" s="33">
        <v>0.451832881244566</v>
      </c>
      <c r="I237" s="33">
        <v>5.3264216616225797</v>
      </c>
      <c r="J237" s="35"/>
    </row>
    <row r="238" spans="1:10" x14ac:dyDescent="0.25">
      <c r="A238" s="34" t="s">
        <v>222</v>
      </c>
      <c r="B238" s="34" t="s">
        <v>86</v>
      </c>
      <c r="C238" s="32" t="s">
        <v>284</v>
      </c>
      <c r="D238" s="32" t="s">
        <v>210</v>
      </c>
      <c r="E238" s="35"/>
      <c r="F238" s="35"/>
      <c r="G238" s="35"/>
      <c r="H238" s="33">
        <v>8.5121703873914392</v>
      </c>
      <c r="I238" s="33">
        <v>100.34552734174</v>
      </c>
      <c r="J238" s="35"/>
    </row>
    <row r="239" spans="1:10" x14ac:dyDescent="0.25">
      <c r="A239" s="32" t="s">
        <v>223</v>
      </c>
      <c r="B239" s="32" t="s">
        <v>80</v>
      </c>
      <c r="C239" s="32" t="s">
        <v>195</v>
      </c>
      <c r="D239" s="32" t="s">
        <v>271</v>
      </c>
      <c r="E239" s="35"/>
      <c r="F239" s="35"/>
      <c r="G239" s="35"/>
      <c r="H239" s="35"/>
      <c r="I239" s="35"/>
      <c r="J239" s="33">
        <v>842.51214253070998</v>
      </c>
    </row>
    <row r="240" spans="1:10" x14ac:dyDescent="0.25">
      <c r="A240" s="34" t="s">
        <v>223</v>
      </c>
      <c r="B240" s="34" t="s">
        <v>80</v>
      </c>
      <c r="C240" s="32" t="s">
        <v>194</v>
      </c>
      <c r="D240" s="32" t="s">
        <v>271</v>
      </c>
      <c r="E240" s="35"/>
      <c r="F240" s="35"/>
      <c r="G240" s="35"/>
      <c r="H240" s="35"/>
      <c r="I240" s="35"/>
      <c r="J240" s="33">
        <v>339.29664933799899</v>
      </c>
    </row>
    <row r="241" spans="1:10" x14ac:dyDescent="0.25">
      <c r="A241" s="34" t="s">
        <v>223</v>
      </c>
      <c r="B241" s="34" t="s">
        <v>80</v>
      </c>
      <c r="C241" s="32" t="s">
        <v>196</v>
      </c>
      <c r="D241" s="32" t="s">
        <v>271</v>
      </c>
      <c r="E241" s="35"/>
      <c r="F241" s="35"/>
      <c r="G241" s="35"/>
      <c r="H241" s="35"/>
      <c r="I241" s="35"/>
      <c r="J241" s="33">
        <v>151.19180052468201</v>
      </c>
    </row>
    <row r="242" spans="1:10" x14ac:dyDescent="0.25">
      <c r="A242" s="34" t="s">
        <v>223</v>
      </c>
      <c r="B242" s="34" t="s">
        <v>80</v>
      </c>
      <c r="C242" s="32" t="s">
        <v>79</v>
      </c>
      <c r="D242" s="32" t="s">
        <v>271</v>
      </c>
      <c r="E242" s="35"/>
      <c r="F242" s="35"/>
      <c r="G242" s="35"/>
      <c r="H242" s="35"/>
      <c r="I242" s="35"/>
      <c r="J242" s="33">
        <v>12.1572000253292</v>
      </c>
    </row>
    <row r="243" spans="1:10" x14ac:dyDescent="0.25">
      <c r="A243" s="34" t="s">
        <v>223</v>
      </c>
      <c r="B243" s="34" t="s">
        <v>80</v>
      </c>
      <c r="C243" s="32" t="s">
        <v>91</v>
      </c>
      <c r="D243" s="32" t="s">
        <v>271</v>
      </c>
      <c r="E243" s="35"/>
      <c r="F243" s="35"/>
      <c r="G243" s="35"/>
      <c r="H243" s="35"/>
      <c r="I243" s="35"/>
      <c r="J243" s="33">
        <v>9.3612460281190094E-2</v>
      </c>
    </row>
    <row r="244" spans="1:10" x14ac:dyDescent="0.25">
      <c r="A244" s="34" t="s">
        <v>223</v>
      </c>
      <c r="B244" s="34" t="s">
        <v>80</v>
      </c>
      <c r="C244" s="32" t="s">
        <v>277</v>
      </c>
      <c r="D244" s="32" t="s">
        <v>210</v>
      </c>
      <c r="E244" s="35"/>
      <c r="F244" s="35"/>
      <c r="G244" s="35"/>
      <c r="H244" s="35"/>
      <c r="I244" s="35"/>
      <c r="J244" s="33">
        <v>0.23777459764284001</v>
      </c>
    </row>
    <row r="245" spans="1:10" x14ac:dyDescent="0.25">
      <c r="A245" s="34" t="s">
        <v>223</v>
      </c>
      <c r="B245" s="34" t="s">
        <v>80</v>
      </c>
      <c r="C245" s="32" t="s">
        <v>284</v>
      </c>
      <c r="D245" s="32" t="s">
        <v>210</v>
      </c>
      <c r="E245" s="35"/>
      <c r="F245" s="35"/>
      <c r="G245" s="35"/>
      <c r="H245" s="35"/>
      <c r="I245" s="35"/>
      <c r="J245" s="33">
        <v>16.622906394944199</v>
      </c>
    </row>
    <row r="246" spans="1:10" x14ac:dyDescent="0.25">
      <c r="A246" s="34" t="s">
        <v>223</v>
      </c>
      <c r="B246" s="32" t="s">
        <v>81</v>
      </c>
      <c r="C246" s="32" t="s">
        <v>194</v>
      </c>
      <c r="D246" s="32" t="s">
        <v>271</v>
      </c>
      <c r="E246" s="33">
        <v>1.9199988762606299</v>
      </c>
      <c r="F246" s="33">
        <v>1.87763275468749</v>
      </c>
      <c r="G246" s="33">
        <v>1.7652643300839701</v>
      </c>
      <c r="H246" s="33">
        <v>1.8971994857613601</v>
      </c>
      <c r="I246" s="35"/>
      <c r="J246" s="35"/>
    </row>
    <row r="247" spans="1:10" x14ac:dyDescent="0.25">
      <c r="A247" s="34" t="s">
        <v>223</v>
      </c>
      <c r="B247" s="34" t="s">
        <v>81</v>
      </c>
      <c r="C247" s="32" t="s">
        <v>283</v>
      </c>
      <c r="D247" s="32" t="s">
        <v>210</v>
      </c>
      <c r="E247" s="33">
        <v>5.90544403065595E-2</v>
      </c>
      <c r="F247" s="33">
        <v>5.77513626702153E-2</v>
      </c>
      <c r="G247" s="33">
        <v>5.4295186468688202E-2</v>
      </c>
      <c r="H247" s="33">
        <v>5.8353187164220902E-2</v>
      </c>
      <c r="I247" s="35"/>
      <c r="J247" s="35"/>
    </row>
    <row r="248" spans="1:10" x14ac:dyDescent="0.25">
      <c r="A248" s="34" t="s">
        <v>223</v>
      </c>
      <c r="B248" s="34" t="s">
        <v>81</v>
      </c>
      <c r="C248" s="32" t="s">
        <v>82</v>
      </c>
      <c r="D248" s="32" t="s">
        <v>271</v>
      </c>
      <c r="E248" s="33">
        <v>4.0001076332782999E-2</v>
      </c>
      <c r="F248" s="33">
        <v>3.9118424533386299E-2</v>
      </c>
      <c r="G248" s="33">
        <v>3.6777351324679901E-2</v>
      </c>
      <c r="H248" s="33">
        <v>3.9526075971596297E-2</v>
      </c>
      <c r="I248" s="35"/>
      <c r="J248" s="35"/>
    </row>
    <row r="249" spans="1:10" x14ac:dyDescent="0.25">
      <c r="A249" s="34" t="s">
        <v>223</v>
      </c>
      <c r="B249" s="34" t="s">
        <v>81</v>
      </c>
      <c r="C249" s="32" t="s">
        <v>91</v>
      </c>
      <c r="D249" s="32" t="s">
        <v>271</v>
      </c>
      <c r="E249" s="33">
        <v>4.1863692733320104E-3</v>
      </c>
      <c r="F249" s="33">
        <v>4.0939940996915702E-3</v>
      </c>
      <c r="G249" s="33">
        <v>3.8489857687653102E-3</v>
      </c>
      <c r="H249" s="33">
        <v>4.13665743807162E-3</v>
      </c>
      <c r="I249" s="35"/>
      <c r="J249" s="35"/>
    </row>
    <row r="250" spans="1:10" x14ac:dyDescent="0.25">
      <c r="A250" s="34" t="s">
        <v>223</v>
      </c>
      <c r="B250" s="34" t="s">
        <v>81</v>
      </c>
      <c r="C250" s="32" t="s">
        <v>277</v>
      </c>
      <c r="D250" s="32" t="s">
        <v>210</v>
      </c>
      <c r="E250" s="33">
        <v>5.8698059232646996E-4</v>
      </c>
      <c r="F250" s="33">
        <v>5.7402845394604999E-4</v>
      </c>
      <c r="G250" s="33">
        <v>5.3967526486449003E-4</v>
      </c>
      <c r="H250" s="33">
        <v>5.8001038004905304E-4</v>
      </c>
      <c r="I250" s="35"/>
      <c r="J250" s="35"/>
    </row>
    <row r="251" spans="1:10" x14ac:dyDescent="0.25">
      <c r="A251" s="34" t="s">
        <v>223</v>
      </c>
      <c r="B251" s="32" t="s">
        <v>83</v>
      </c>
      <c r="C251" s="32" t="s">
        <v>194</v>
      </c>
      <c r="D251" s="32" t="s">
        <v>271</v>
      </c>
      <c r="E251" s="33">
        <v>0.64200760550269997</v>
      </c>
      <c r="F251" s="33">
        <v>0.49180044719793498</v>
      </c>
      <c r="G251" s="33">
        <v>0.44131608252099103</v>
      </c>
      <c r="H251" s="33">
        <v>0.64200760550269997</v>
      </c>
      <c r="I251" s="35"/>
      <c r="J251" s="35"/>
    </row>
    <row r="252" spans="1:10" x14ac:dyDescent="0.25">
      <c r="A252" s="34" t="s">
        <v>223</v>
      </c>
      <c r="B252" s="34" t="s">
        <v>83</v>
      </c>
      <c r="C252" s="32" t="s">
        <v>82</v>
      </c>
      <c r="D252" s="32" t="s">
        <v>271</v>
      </c>
      <c r="E252" s="33">
        <v>1.33755261794511E-2</v>
      </c>
      <c r="F252" s="33">
        <v>1.02461243452264E-2</v>
      </c>
      <c r="G252" s="33">
        <v>9.1943378311699908E-3</v>
      </c>
      <c r="H252" s="33">
        <v>1.33755261794511E-2</v>
      </c>
      <c r="I252" s="35"/>
      <c r="J252" s="35"/>
    </row>
    <row r="253" spans="1:10" x14ac:dyDescent="0.25">
      <c r="A253" s="34" t="s">
        <v>223</v>
      </c>
      <c r="B253" s="34" t="s">
        <v>83</v>
      </c>
      <c r="C253" s="32" t="s">
        <v>91</v>
      </c>
      <c r="D253" s="32" t="s">
        <v>271</v>
      </c>
      <c r="E253" s="33">
        <v>1.0299179911305899E-3</v>
      </c>
      <c r="F253" s="33">
        <v>7.8895347075929798E-4</v>
      </c>
      <c r="G253" s="33">
        <v>7.0796571453035303E-4</v>
      </c>
      <c r="H253" s="33">
        <v>1.0299179911305899E-3</v>
      </c>
      <c r="I253" s="35"/>
      <c r="J253" s="35"/>
    </row>
    <row r="254" spans="1:10" x14ac:dyDescent="0.25">
      <c r="A254" s="34" t="s">
        <v>223</v>
      </c>
      <c r="B254" s="34" t="s">
        <v>83</v>
      </c>
      <c r="C254" s="32" t="s">
        <v>277</v>
      </c>
      <c r="D254" s="32" t="s">
        <v>210</v>
      </c>
      <c r="E254" s="33">
        <v>4.4462086509337699E-4</v>
      </c>
      <c r="F254" s="33">
        <v>3.4059524904730401E-4</v>
      </c>
      <c r="G254" s="33">
        <v>3.0563242040795098E-4</v>
      </c>
      <c r="H254" s="33">
        <v>4.4462086509337699E-4</v>
      </c>
      <c r="I254" s="35"/>
      <c r="J254" s="35"/>
    </row>
    <row r="255" spans="1:10" x14ac:dyDescent="0.25">
      <c r="A255" s="34" t="s">
        <v>223</v>
      </c>
      <c r="B255" s="34" t="s">
        <v>83</v>
      </c>
      <c r="C255" s="32" t="s">
        <v>284</v>
      </c>
      <c r="D255" s="32" t="s">
        <v>210</v>
      </c>
      <c r="E255" s="33">
        <v>1.8288409801010999E-2</v>
      </c>
      <c r="F255" s="33">
        <v>1.4009566306669699E-2</v>
      </c>
      <c r="G255" s="33">
        <v>1.2571454449672699E-2</v>
      </c>
      <c r="H255" s="33">
        <v>1.8288409801010999E-2</v>
      </c>
      <c r="I255" s="35"/>
      <c r="J255" s="35"/>
    </row>
    <row r="256" spans="1:10" x14ac:dyDescent="0.25">
      <c r="A256" s="34" t="s">
        <v>223</v>
      </c>
      <c r="B256" s="32" t="s">
        <v>84</v>
      </c>
      <c r="C256" s="32" t="s">
        <v>194</v>
      </c>
      <c r="D256" s="32" t="s">
        <v>271</v>
      </c>
      <c r="E256" s="35"/>
      <c r="F256" s="35"/>
      <c r="G256" s="35"/>
      <c r="H256" s="33">
        <v>11.3205408629897</v>
      </c>
      <c r="I256" s="33">
        <v>17183.692107017399</v>
      </c>
      <c r="J256" s="33">
        <v>59907.674383080703</v>
      </c>
    </row>
    <row r="257" spans="1:10" x14ac:dyDescent="0.25">
      <c r="A257" s="34" t="s">
        <v>223</v>
      </c>
      <c r="B257" s="34" t="s">
        <v>84</v>
      </c>
      <c r="C257" s="32" t="s">
        <v>82</v>
      </c>
      <c r="D257" s="32" t="s">
        <v>271</v>
      </c>
      <c r="E257" s="35"/>
      <c r="F257" s="35"/>
      <c r="G257" s="35"/>
      <c r="H257" s="33">
        <v>0.36001607500722399</v>
      </c>
      <c r="I257" s="33">
        <v>546.47613231327603</v>
      </c>
      <c r="J257" s="33">
        <v>1905.1851015987299</v>
      </c>
    </row>
    <row r="258" spans="1:10" x14ac:dyDescent="0.25">
      <c r="A258" s="34" t="s">
        <v>223</v>
      </c>
      <c r="B258" s="34" t="s">
        <v>84</v>
      </c>
      <c r="C258" s="32" t="s">
        <v>277</v>
      </c>
      <c r="D258" s="32" t="s">
        <v>210</v>
      </c>
      <c r="E258" s="35"/>
      <c r="F258" s="35"/>
      <c r="G258" s="35"/>
      <c r="H258" s="33">
        <v>0.55416742891206905</v>
      </c>
      <c r="I258" s="33">
        <v>841.18264219113803</v>
      </c>
      <c r="J258" s="33">
        <v>2932.62329837177</v>
      </c>
    </row>
    <row r="259" spans="1:10" x14ac:dyDescent="0.25">
      <c r="A259" s="34" t="s">
        <v>223</v>
      </c>
      <c r="B259" s="32" t="s">
        <v>86</v>
      </c>
      <c r="C259" s="32" t="s">
        <v>194</v>
      </c>
      <c r="D259" s="32" t="s">
        <v>271</v>
      </c>
      <c r="E259" s="35"/>
      <c r="F259" s="35"/>
      <c r="G259" s="35"/>
      <c r="H259" s="33">
        <v>3101.7566151533501</v>
      </c>
      <c r="I259" s="33">
        <v>8536.7541037010797</v>
      </c>
      <c r="J259" s="35"/>
    </row>
    <row r="260" spans="1:10" x14ac:dyDescent="0.25">
      <c r="A260" s="34" t="s">
        <v>223</v>
      </c>
      <c r="B260" s="34" t="s">
        <v>86</v>
      </c>
      <c r="C260" s="32" t="s">
        <v>82</v>
      </c>
      <c r="D260" s="32" t="s">
        <v>271</v>
      </c>
      <c r="E260" s="35"/>
      <c r="F260" s="35"/>
      <c r="G260" s="35"/>
      <c r="H260" s="33">
        <v>85.129507831149994</v>
      </c>
      <c r="I260" s="33">
        <v>234.296163591061</v>
      </c>
      <c r="J260" s="35"/>
    </row>
    <row r="261" spans="1:10" x14ac:dyDescent="0.25">
      <c r="A261" s="34" t="s">
        <v>223</v>
      </c>
      <c r="B261" s="34" t="s">
        <v>86</v>
      </c>
      <c r="C261" s="32" t="s">
        <v>91</v>
      </c>
      <c r="D261" s="32" t="s">
        <v>271</v>
      </c>
      <c r="E261" s="35"/>
      <c r="F261" s="35"/>
      <c r="G261" s="35"/>
      <c r="H261" s="33">
        <v>6.1343469188619704</v>
      </c>
      <c r="I261" s="33">
        <v>16.883146465227099</v>
      </c>
      <c r="J261" s="35"/>
    </row>
    <row r="262" spans="1:10" x14ac:dyDescent="0.25">
      <c r="A262" s="34" t="s">
        <v>223</v>
      </c>
      <c r="B262" s="34" t="s">
        <v>86</v>
      </c>
      <c r="C262" s="32" t="s">
        <v>277</v>
      </c>
      <c r="D262" s="32" t="s">
        <v>210</v>
      </c>
      <c r="E262" s="35"/>
      <c r="F262" s="35"/>
      <c r="G262" s="35"/>
      <c r="H262" s="33">
        <v>5.7820142491790003</v>
      </c>
      <c r="I262" s="33">
        <v>15.913445183995099</v>
      </c>
      <c r="J262" s="35"/>
    </row>
    <row r="263" spans="1:10" x14ac:dyDescent="0.25">
      <c r="A263" s="34" t="s">
        <v>223</v>
      </c>
      <c r="B263" s="34" t="s">
        <v>86</v>
      </c>
      <c r="C263" s="32" t="s">
        <v>284</v>
      </c>
      <c r="D263" s="32" t="s">
        <v>210</v>
      </c>
      <c r="E263" s="35"/>
      <c r="F263" s="35"/>
      <c r="G263" s="35"/>
      <c r="H263" s="33">
        <v>108.92852759137</v>
      </c>
      <c r="I263" s="33">
        <v>299.79658957856998</v>
      </c>
      <c r="J263" s="35"/>
    </row>
    <row r="264" spans="1:10" x14ac:dyDescent="0.25">
      <c r="A264" s="32" t="s">
        <v>224</v>
      </c>
      <c r="B264" s="32" t="s">
        <v>80</v>
      </c>
      <c r="C264" s="32" t="s">
        <v>195</v>
      </c>
      <c r="D264" s="32" t="s">
        <v>271</v>
      </c>
      <c r="E264" s="35"/>
      <c r="F264" s="35"/>
      <c r="G264" s="35"/>
      <c r="H264" s="35"/>
      <c r="I264" s="35"/>
      <c r="J264" s="33">
        <v>1914.42161538817</v>
      </c>
    </row>
    <row r="265" spans="1:10" x14ac:dyDescent="0.25">
      <c r="A265" s="34" t="s">
        <v>224</v>
      </c>
      <c r="B265" s="34" t="s">
        <v>80</v>
      </c>
      <c r="C265" s="32" t="s">
        <v>194</v>
      </c>
      <c r="D265" s="32" t="s">
        <v>271</v>
      </c>
      <c r="E265" s="35"/>
      <c r="F265" s="35"/>
      <c r="G265" s="35"/>
      <c r="H265" s="35"/>
      <c r="I265" s="35"/>
      <c r="J265" s="33">
        <v>770.97623491849902</v>
      </c>
    </row>
    <row r="266" spans="1:10" x14ac:dyDescent="0.25">
      <c r="A266" s="34" t="s">
        <v>224</v>
      </c>
      <c r="B266" s="34" t="s">
        <v>80</v>
      </c>
      <c r="C266" s="32" t="s">
        <v>196</v>
      </c>
      <c r="D266" s="32" t="s">
        <v>271</v>
      </c>
      <c r="E266" s="35"/>
      <c r="F266" s="35"/>
      <c r="G266" s="35"/>
      <c r="H266" s="35"/>
      <c r="I266" s="35"/>
      <c r="J266" s="33">
        <v>343.54976786979398</v>
      </c>
    </row>
    <row r="267" spans="1:10" x14ac:dyDescent="0.25">
      <c r="A267" s="34" t="s">
        <v>224</v>
      </c>
      <c r="B267" s="34" t="s">
        <v>80</v>
      </c>
      <c r="C267" s="32" t="s">
        <v>79</v>
      </c>
      <c r="D267" s="32" t="s">
        <v>271</v>
      </c>
      <c r="E267" s="35"/>
      <c r="F267" s="35"/>
      <c r="G267" s="35"/>
      <c r="H267" s="35"/>
      <c r="I267" s="35"/>
      <c r="J267" s="33">
        <v>27.624535405719101</v>
      </c>
    </row>
    <row r="268" spans="1:10" x14ac:dyDescent="0.25">
      <c r="A268" s="34" t="s">
        <v>224</v>
      </c>
      <c r="B268" s="34" t="s">
        <v>80</v>
      </c>
      <c r="C268" s="32" t="s">
        <v>91</v>
      </c>
      <c r="D268" s="32" t="s">
        <v>271</v>
      </c>
      <c r="E268" s="35"/>
      <c r="F268" s="35"/>
      <c r="G268" s="35"/>
      <c r="H268" s="35"/>
      <c r="I268" s="35"/>
      <c r="J268" s="33">
        <v>0.212713512820907</v>
      </c>
    </row>
    <row r="269" spans="1:10" x14ac:dyDescent="0.25">
      <c r="A269" s="34" t="s">
        <v>224</v>
      </c>
      <c r="B269" s="34" t="s">
        <v>80</v>
      </c>
      <c r="C269" s="32" t="s">
        <v>277</v>
      </c>
      <c r="D269" s="32" t="s">
        <v>210</v>
      </c>
      <c r="E269" s="35"/>
      <c r="F269" s="35"/>
      <c r="G269" s="35"/>
      <c r="H269" s="35"/>
      <c r="I269" s="35"/>
      <c r="J269" s="33">
        <v>0.54028993333005104</v>
      </c>
    </row>
    <row r="270" spans="1:10" x14ac:dyDescent="0.25">
      <c r="A270" s="34" t="s">
        <v>224</v>
      </c>
      <c r="B270" s="34" t="s">
        <v>80</v>
      </c>
      <c r="C270" s="32" t="s">
        <v>284</v>
      </c>
      <c r="D270" s="32" t="s">
        <v>210</v>
      </c>
      <c r="E270" s="35"/>
      <c r="F270" s="35"/>
      <c r="G270" s="35"/>
      <c r="H270" s="35"/>
      <c r="I270" s="35"/>
      <c r="J270" s="33">
        <v>37.771860732434803</v>
      </c>
    </row>
    <row r="271" spans="1:10" x14ac:dyDescent="0.25">
      <c r="A271" s="34" t="s">
        <v>224</v>
      </c>
      <c r="B271" s="32" t="s">
        <v>81</v>
      </c>
      <c r="C271" s="32" t="s">
        <v>194</v>
      </c>
      <c r="D271" s="32" t="s">
        <v>271</v>
      </c>
      <c r="E271" s="33">
        <v>1.9199988762606299</v>
      </c>
      <c r="F271" s="33">
        <v>1.87763275468749</v>
      </c>
      <c r="G271" s="33">
        <v>1.7652643300839701</v>
      </c>
      <c r="H271" s="33">
        <v>1.8495554134029799</v>
      </c>
      <c r="I271" s="35"/>
      <c r="J271" s="35"/>
    </row>
    <row r="272" spans="1:10" x14ac:dyDescent="0.25">
      <c r="A272" s="34" t="s">
        <v>224</v>
      </c>
      <c r="B272" s="34" t="s">
        <v>81</v>
      </c>
      <c r="C272" s="32" t="s">
        <v>283</v>
      </c>
      <c r="D272" s="32" t="s">
        <v>210</v>
      </c>
      <c r="E272" s="33">
        <v>5.90544403065595E-2</v>
      </c>
      <c r="F272" s="33">
        <v>5.77513626702153E-2</v>
      </c>
      <c r="G272" s="33">
        <v>5.4295186468688202E-2</v>
      </c>
      <c r="H272" s="33">
        <v>5.68877727507867E-2</v>
      </c>
      <c r="I272" s="35"/>
      <c r="J272" s="35"/>
    </row>
    <row r="273" spans="1:10" x14ac:dyDescent="0.25">
      <c r="A273" s="34" t="s">
        <v>224</v>
      </c>
      <c r="B273" s="34" t="s">
        <v>81</v>
      </c>
      <c r="C273" s="32" t="s">
        <v>82</v>
      </c>
      <c r="D273" s="32" t="s">
        <v>271</v>
      </c>
      <c r="E273" s="33">
        <v>4.0001076332782999E-2</v>
      </c>
      <c r="F273" s="33">
        <v>3.9118424533386299E-2</v>
      </c>
      <c r="G273" s="33">
        <v>3.6777351324679901E-2</v>
      </c>
      <c r="H273" s="33">
        <v>3.8533463841049602E-2</v>
      </c>
      <c r="I273" s="35"/>
      <c r="J273" s="35"/>
    </row>
    <row r="274" spans="1:10" x14ac:dyDescent="0.25">
      <c r="A274" s="34" t="s">
        <v>224</v>
      </c>
      <c r="B274" s="34" t="s">
        <v>81</v>
      </c>
      <c r="C274" s="32" t="s">
        <v>91</v>
      </c>
      <c r="D274" s="32" t="s">
        <v>271</v>
      </c>
      <c r="E274" s="33">
        <v>4.1863692733320104E-3</v>
      </c>
      <c r="F274" s="33">
        <v>4.0939940996915702E-3</v>
      </c>
      <c r="G274" s="33">
        <v>3.8489857687653102E-3</v>
      </c>
      <c r="H274" s="33">
        <v>4.0327742103032803E-3</v>
      </c>
      <c r="I274" s="35"/>
      <c r="J274" s="35"/>
    </row>
    <row r="275" spans="1:10" x14ac:dyDescent="0.25">
      <c r="A275" s="34" t="s">
        <v>224</v>
      </c>
      <c r="B275" s="34" t="s">
        <v>81</v>
      </c>
      <c r="C275" s="32" t="s">
        <v>277</v>
      </c>
      <c r="D275" s="32" t="s">
        <v>210</v>
      </c>
      <c r="E275" s="33">
        <v>5.8698059232646996E-4</v>
      </c>
      <c r="F275" s="33">
        <v>5.7402845394604999E-4</v>
      </c>
      <c r="G275" s="33">
        <v>5.3967526486449003E-4</v>
      </c>
      <c r="H275" s="33">
        <v>5.6544467057934999E-4</v>
      </c>
      <c r="I275" s="35"/>
      <c r="J275" s="35"/>
    </row>
    <row r="276" spans="1:10" x14ac:dyDescent="0.25">
      <c r="A276" s="34" t="s">
        <v>224</v>
      </c>
      <c r="B276" s="32" t="s">
        <v>83</v>
      </c>
      <c r="C276" s="32" t="s">
        <v>194</v>
      </c>
      <c r="D276" s="32" t="s">
        <v>271</v>
      </c>
      <c r="E276" s="33">
        <v>0.64200760550269997</v>
      </c>
      <c r="F276" s="33">
        <v>0.49180044719793498</v>
      </c>
      <c r="G276" s="33">
        <v>0.44131608252099103</v>
      </c>
      <c r="H276" s="33">
        <v>0.64200760550269997</v>
      </c>
      <c r="I276" s="35"/>
      <c r="J276" s="35"/>
    </row>
    <row r="277" spans="1:10" x14ac:dyDescent="0.25">
      <c r="A277" s="34" t="s">
        <v>224</v>
      </c>
      <c r="B277" s="34" t="s">
        <v>83</v>
      </c>
      <c r="C277" s="32" t="s">
        <v>82</v>
      </c>
      <c r="D277" s="32" t="s">
        <v>271</v>
      </c>
      <c r="E277" s="33">
        <v>1.33755261794511E-2</v>
      </c>
      <c r="F277" s="33">
        <v>1.02461243452264E-2</v>
      </c>
      <c r="G277" s="33">
        <v>9.1943378311699908E-3</v>
      </c>
      <c r="H277" s="33">
        <v>1.33755261794511E-2</v>
      </c>
      <c r="I277" s="35"/>
      <c r="J277" s="35"/>
    </row>
    <row r="278" spans="1:10" x14ac:dyDescent="0.25">
      <c r="A278" s="34" t="s">
        <v>224</v>
      </c>
      <c r="B278" s="34" t="s">
        <v>83</v>
      </c>
      <c r="C278" s="32" t="s">
        <v>91</v>
      </c>
      <c r="D278" s="32" t="s">
        <v>271</v>
      </c>
      <c r="E278" s="33">
        <v>1.0299179911305899E-3</v>
      </c>
      <c r="F278" s="33">
        <v>7.8895347075929798E-4</v>
      </c>
      <c r="G278" s="33">
        <v>7.0796571453035303E-4</v>
      </c>
      <c r="H278" s="33">
        <v>1.0299179911305899E-3</v>
      </c>
      <c r="I278" s="35"/>
      <c r="J278" s="35"/>
    </row>
    <row r="279" spans="1:10" x14ac:dyDescent="0.25">
      <c r="A279" s="34" t="s">
        <v>224</v>
      </c>
      <c r="B279" s="34" t="s">
        <v>83</v>
      </c>
      <c r="C279" s="32" t="s">
        <v>277</v>
      </c>
      <c r="D279" s="32" t="s">
        <v>210</v>
      </c>
      <c r="E279" s="33">
        <v>4.4462086509337699E-4</v>
      </c>
      <c r="F279" s="33">
        <v>3.4059524904730401E-4</v>
      </c>
      <c r="G279" s="33">
        <v>3.0563242040795098E-4</v>
      </c>
      <c r="H279" s="33">
        <v>4.4462086509337699E-4</v>
      </c>
      <c r="I279" s="35"/>
      <c r="J279" s="35"/>
    </row>
    <row r="280" spans="1:10" x14ac:dyDescent="0.25">
      <c r="A280" s="34" t="s">
        <v>224</v>
      </c>
      <c r="B280" s="34" t="s">
        <v>83</v>
      </c>
      <c r="C280" s="32" t="s">
        <v>284</v>
      </c>
      <c r="D280" s="32" t="s">
        <v>210</v>
      </c>
      <c r="E280" s="33">
        <v>1.8288409801010999E-2</v>
      </c>
      <c r="F280" s="33">
        <v>1.4009566306669699E-2</v>
      </c>
      <c r="G280" s="33">
        <v>1.2571454449672699E-2</v>
      </c>
      <c r="H280" s="33">
        <v>1.8288409801010999E-2</v>
      </c>
      <c r="I280" s="35"/>
      <c r="J280" s="35"/>
    </row>
    <row r="281" spans="1:10" x14ac:dyDescent="0.25">
      <c r="A281" s="34" t="s">
        <v>224</v>
      </c>
      <c r="B281" s="32" t="s">
        <v>84</v>
      </c>
      <c r="C281" s="32" t="s">
        <v>194</v>
      </c>
      <c r="D281" s="32" t="s">
        <v>271</v>
      </c>
      <c r="E281" s="35"/>
      <c r="F281" s="35"/>
      <c r="G281" s="35"/>
      <c r="H281" s="35"/>
      <c r="I281" s="33">
        <v>15996.524749378401</v>
      </c>
      <c r="J281" s="33">
        <v>58217.693338862497</v>
      </c>
    </row>
    <row r="282" spans="1:10" x14ac:dyDescent="0.25">
      <c r="A282" s="34" t="s">
        <v>224</v>
      </c>
      <c r="B282" s="34" t="s">
        <v>84</v>
      </c>
      <c r="C282" s="32" t="s">
        <v>82</v>
      </c>
      <c r="D282" s="32" t="s">
        <v>271</v>
      </c>
      <c r="E282" s="35"/>
      <c r="F282" s="35"/>
      <c r="G282" s="35"/>
      <c r="H282" s="35"/>
      <c r="I282" s="33">
        <v>508.72181141583798</v>
      </c>
      <c r="J282" s="33">
        <v>1851.4402894259099</v>
      </c>
    </row>
    <row r="283" spans="1:10" x14ac:dyDescent="0.25">
      <c r="A283" s="34" t="s">
        <v>224</v>
      </c>
      <c r="B283" s="34" t="s">
        <v>84</v>
      </c>
      <c r="C283" s="32" t="s">
        <v>277</v>
      </c>
      <c r="D283" s="32" t="s">
        <v>210</v>
      </c>
      <c r="E283" s="35"/>
      <c r="F283" s="35"/>
      <c r="G283" s="35"/>
      <c r="H283" s="35"/>
      <c r="I283" s="33">
        <v>783.06797344576398</v>
      </c>
      <c r="J283" s="33">
        <v>2849.8947024928998</v>
      </c>
    </row>
    <row r="284" spans="1:10" x14ac:dyDescent="0.25">
      <c r="A284" s="34" t="s">
        <v>224</v>
      </c>
      <c r="B284" s="32" t="s">
        <v>86</v>
      </c>
      <c r="C284" s="32" t="s">
        <v>194</v>
      </c>
      <c r="D284" s="32" t="s">
        <v>271</v>
      </c>
      <c r="E284" s="35"/>
      <c r="F284" s="35"/>
      <c r="G284" s="35"/>
      <c r="H284" s="33">
        <v>300.78047747722297</v>
      </c>
      <c r="I284" s="33">
        <v>3507.1298953446098</v>
      </c>
      <c r="J284" s="35"/>
    </row>
    <row r="285" spans="1:10" x14ac:dyDescent="0.25">
      <c r="A285" s="34" t="s">
        <v>224</v>
      </c>
      <c r="B285" s="34" t="s">
        <v>86</v>
      </c>
      <c r="C285" s="32" t="s">
        <v>82</v>
      </c>
      <c r="D285" s="32" t="s">
        <v>271</v>
      </c>
      <c r="E285" s="35"/>
      <c r="F285" s="35"/>
      <c r="G285" s="35"/>
      <c r="H285" s="33">
        <v>8.2550945124971804</v>
      </c>
      <c r="I285" s="33">
        <v>96.255212427696605</v>
      </c>
      <c r="J285" s="35"/>
    </row>
    <row r="286" spans="1:10" x14ac:dyDescent="0.25">
      <c r="A286" s="34" t="s">
        <v>224</v>
      </c>
      <c r="B286" s="34" t="s">
        <v>86</v>
      </c>
      <c r="C286" s="32" t="s">
        <v>91</v>
      </c>
      <c r="D286" s="32" t="s">
        <v>271</v>
      </c>
      <c r="E286" s="35"/>
      <c r="F286" s="35"/>
      <c r="G286" s="35"/>
      <c r="H286" s="33">
        <v>0.59485382774786499</v>
      </c>
      <c r="I286" s="33">
        <v>6.9360540290142199</v>
      </c>
      <c r="J286" s="35"/>
    </row>
    <row r="287" spans="1:10" x14ac:dyDescent="0.25">
      <c r="A287" s="34" t="s">
        <v>224</v>
      </c>
      <c r="B287" s="34" t="s">
        <v>86</v>
      </c>
      <c r="C287" s="32" t="s">
        <v>277</v>
      </c>
      <c r="D287" s="32" t="s">
        <v>210</v>
      </c>
      <c r="E287" s="35"/>
      <c r="F287" s="35"/>
      <c r="G287" s="35"/>
      <c r="H287" s="33">
        <v>0.56068777226164901</v>
      </c>
      <c r="I287" s="33">
        <v>6.5376744679245604</v>
      </c>
      <c r="J287" s="35"/>
    </row>
    <row r="288" spans="1:10" x14ac:dyDescent="0.25">
      <c r="A288" s="34" t="s">
        <v>224</v>
      </c>
      <c r="B288" s="34" t="s">
        <v>86</v>
      </c>
      <c r="C288" s="32" t="s">
        <v>284</v>
      </c>
      <c r="D288" s="32" t="s">
        <v>210</v>
      </c>
      <c r="E288" s="35"/>
      <c r="F288" s="35"/>
      <c r="G288" s="35"/>
      <c r="H288" s="33">
        <v>10.562909539633001</v>
      </c>
      <c r="I288" s="33">
        <v>123.164562204915</v>
      </c>
      <c r="J288" s="35"/>
    </row>
    <row r="289" spans="1:10" x14ac:dyDescent="0.25">
      <c r="A289" s="32" t="s">
        <v>225</v>
      </c>
      <c r="B289" s="32" t="s">
        <v>80</v>
      </c>
      <c r="C289" s="32" t="s">
        <v>195</v>
      </c>
      <c r="D289" s="32" t="s">
        <v>271</v>
      </c>
      <c r="E289" s="35"/>
      <c r="F289" s="35"/>
      <c r="G289" s="35"/>
      <c r="H289" s="35"/>
      <c r="I289" s="35"/>
      <c r="J289" s="33">
        <v>1058.23762816368</v>
      </c>
    </row>
    <row r="290" spans="1:10" x14ac:dyDescent="0.25">
      <c r="A290" s="34" t="s">
        <v>225</v>
      </c>
      <c r="B290" s="34" t="s">
        <v>80</v>
      </c>
      <c r="C290" s="32" t="s">
        <v>194</v>
      </c>
      <c r="D290" s="32" t="s">
        <v>271</v>
      </c>
      <c r="E290" s="35"/>
      <c r="F290" s="35"/>
      <c r="G290" s="35"/>
      <c r="H290" s="35"/>
      <c r="I290" s="35"/>
      <c r="J290" s="33">
        <v>426.17365770041698</v>
      </c>
    </row>
    <row r="291" spans="1:10" x14ac:dyDescent="0.25">
      <c r="A291" s="34" t="s">
        <v>225</v>
      </c>
      <c r="B291" s="34" t="s">
        <v>80</v>
      </c>
      <c r="C291" s="32" t="s">
        <v>196</v>
      </c>
      <c r="D291" s="32" t="s">
        <v>271</v>
      </c>
      <c r="E291" s="35"/>
      <c r="F291" s="35"/>
      <c r="G291" s="35"/>
      <c r="H291" s="35"/>
      <c r="I291" s="35"/>
      <c r="J291" s="33">
        <v>189.904506188413</v>
      </c>
    </row>
    <row r="292" spans="1:10" x14ac:dyDescent="0.25">
      <c r="A292" s="34" t="s">
        <v>225</v>
      </c>
      <c r="B292" s="34" t="s">
        <v>80</v>
      </c>
      <c r="C292" s="32" t="s">
        <v>79</v>
      </c>
      <c r="D292" s="32" t="s">
        <v>271</v>
      </c>
      <c r="E292" s="35"/>
      <c r="F292" s="35"/>
      <c r="G292" s="35"/>
      <c r="H292" s="35"/>
      <c r="I292" s="35"/>
      <c r="J292" s="33">
        <v>15.2700547214331</v>
      </c>
    </row>
    <row r="293" spans="1:10" x14ac:dyDescent="0.25">
      <c r="A293" s="34" t="s">
        <v>225</v>
      </c>
      <c r="B293" s="34" t="s">
        <v>80</v>
      </c>
      <c r="C293" s="32" t="s">
        <v>91</v>
      </c>
      <c r="D293" s="32" t="s">
        <v>271</v>
      </c>
      <c r="E293" s="35"/>
      <c r="F293" s="35"/>
      <c r="G293" s="35"/>
      <c r="H293" s="35"/>
      <c r="I293" s="35"/>
      <c r="J293" s="33">
        <v>0.11758195868485299</v>
      </c>
    </row>
    <row r="294" spans="1:10" x14ac:dyDescent="0.25">
      <c r="A294" s="34" t="s">
        <v>225</v>
      </c>
      <c r="B294" s="34" t="s">
        <v>80</v>
      </c>
      <c r="C294" s="32" t="s">
        <v>277</v>
      </c>
      <c r="D294" s="32" t="s">
        <v>210</v>
      </c>
      <c r="E294" s="35"/>
      <c r="F294" s="35"/>
      <c r="G294" s="35"/>
      <c r="H294" s="35"/>
      <c r="I294" s="35"/>
      <c r="J294" s="33">
        <v>0.29865685435858202</v>
      </c>
    </row>
    <row r="295" spans="1:10" x14ac:dyDescent="0.25">
      <c r="A295" s="34" t="s">
        <v>225</v>
      </c>
      <c r="B295" s="34" t="s">
        <v>80</v>
      </c>
      <c r="C295" s="32" t="s">
        <v>284</v>
      </c>
      <c r="D295" s="32" t="s">
        <v>210</v>
      </c>
      <c r="E295" s="35"/>
      <c r="F295" s="35"/>
      <c r="G295" s="35"/>
      <c r="H295" s="35"/>
      <c r="I295" s="35"/>
      <c r="J295" s="33">
        <v>20.879206540256298</v>
      </c>
    </row>
    <row r="296" spans="1:10" x14ac:dyDescent="0.25">
      <c r="A296" s="34" t="s">
        <v>225</v>
      </c>
      <c r="B296" s="32" t="s">
        <v>81</v>
      </c>
      <c r="C296" s="32" t="s">
        <v>194</v>
      </c>
      <c r="D296" s="32" t="s">
        <v>271</v>
      </c>
      <c r="E296" s="33">
        <v>1.9199988762606299</v>
      </c>
      <c r="F296" s="33">
        <v>1.87763275468749</v>
      </c>
      <c r="G296" s="33">
        <v>1.7652643300839701</v>
      </c>
      <c r="H296" s="33">
        <v>1.8971994857613601</v>
      </c>
      <c r="I296" s="35"/>
      <c r="J296" s="35"/>
    </row>
    <row r="297" spans="1:10" x14ac:dyDescent="0.25">
      <c r="A297" s="34" t="s">
        <v>225</v>
      </c>
      <c r="B297" s="34" t="s">
        <v>81</v>
      </c>
      <c r="C297" s="32" t="s">
        <v>283</v>
      </c>
      <c r="D297" s="32" t="s">
        <v>210</v>
      </c>
      <c r="E297" s="33">
        <v>5.90544403065595E-2</v>
      </c>
      <c r="F297" s="33">
        <v>5.77513626702153E-2</v>
      </c>
      <c r="G297" s="33">
        <v>5.4295186468688202E-2</v>
      </c>
      <c r="H297" s="33">
        <v>5.8353187164220902E-2</v>
      </c>
      <c r="I297" s="35"/>
      <c r="J297" s="35"/>
    </row>
    <row r="298" spans="1:10" x14ac:dyDescent="0.25">
      <c r="A298" s="34" t="s">
        <v>225</v>
      </c>
      <c r="B298" s="34" t="s">
        <v>81</v>
      </c>
      <c r="C298" s="32" t="s">
        <v>82</v>
      </c>
      <c r="D298" s="32" t="s">
        <v>271</v>
      </c>
      <c r="E298" s="33">
        <v>4.0001076332782999E-2</v>
      </c>
      <c r="F298" s="33">
        <v>3.9118424533386299E-2</v>
      </c>
      <c r="G298" s="33">
        <v>3.6777351324679901E-2</v>
      </c>
      <c r="H298" s="33">
        <v>3.9526075971596297E-2</v>
      </c>
      <c r="I298" s="35"/>
      <c r="J298" s="35"/>
    </row>
    <row r="299" spans="1:10" x14ac:dyDescent="0.25">
      <c r="A299" s="34" t="s">
        <v>225</v>
      </c>
      <c r="B299" s="34" t="s">
        <v>81</v>
      </c>
      <c r="C299" s="32" t="s">
        <v>91</v>
      </c>
      <c r="D299" s="32" t="s">
        <v>271</v>
      </c>
      <c r="E299" s="33">
        <v>4.1863692733320104E-3</v>
      </c>
      <c r="F299" s="33">
        <v>4.0939940996915702E-3</v>
      </c>
      <c r="G299" s="33">
        <v>3.8489857687653102E-3</v>
      </c>
      <c r="H299" s="33">
        <v>4.13665743807162E-3</v>
      </c>
      <c r="I299" s="35"/>
      <c r="J299" s="35"/>
    </row>
    <row r="300" spans="1:10" x14ac:dyDescent="0.25">
      <c r="A300" s="34" t="s">
        <v>225</v>
      </c>
      <c r="B300" s="34" t="s">
        <v>81</v>
      </c>
      <c r="C300" s="32" t="s">
        <v>277</v>
      </c>
      <c r="D300" s="32" t="s">
        <v>210</v>
      </c>
      <c r="E300" s="33">
        <v>5.8698059232646996E-4</v>
      </c>
      <c r="F300" s="33">
        <v>5.7402845394604999E-4</v>
      </c>
      <c r="G300" s="33">
        <v>5.3967526486449003E-4</v>
      </c>
      <c r="H300" s="33">
        <v>5.8001038004905304E-4</v>
      </c>
      <c r="I300" s="35"/>
      <c r="J300" s="35"/>
    </row>
    <row r="301" spans="1:10" x14ac:dyDescent="0.25">
      <c r="A301" s="34" t="s">
        <v>225</v>
      </c>
      <c r="B301" s="32" t="s">
        <v>83</v>
      </c>
      <c r="C301" s="32" t="s">
        <v>194</v>
      </c>
      <c r="D301" s="32" t="s">
        <v>271</v>
      </c>
      <c r="E301" s="33">
        <v>0.64200760550269997</v>
      </c>
      <c r="F301" s="33">
        <v>0.49180044719793498</v>
      </c>
      <c r="G301" s="33">
        <v>0.44131608252099103</v>
      </c>
      <c r="H301" s="33">
        <v>0.64200760550269997</v>
      </c>
      <c r="I301" s="35"/>
      <c r="J301" s="35"/>
    </row>
    <row r="302" spans="1:10" x14ac:dyDescent="0.25">
      <c r="A302" s="34" t="s">
        <v>225</v>
      </c>
      <c r="B302" s="34" t="s">
        <v>83</v>
      </c>
      <c r="C302" s="32" t="s">
        <v>82</v>
      </c>
      <c r="D302" s="32" t="s">
        <v>271</v>
      </c>
      <c r="E302" s="33">
        <v>1.33755261794511E-2</v>
      </c>
      <c r="F302" s="33">
        <v>1.02461243452264E-2</v>
      </c>
      <c r="G302" s="33">
        <v>9.1943378311699908E-3</v>
      </c>
      <c r="H302" s="33">
        <v>1.33755261794511E-2</v>
      </c>
      <c r="I302" s="35"/>
      <c r="J302" s="35"/>
    </row>
    <row r="303" spans="1:10" x14ac:dyDescent="0.25">
      <c r="A303" s="34" t="s">
        <v>225</v>
      </c>
      <c r="B303" s="34" t="s">
        <v>83</v>
      </c>
      <c r="C303" s="32" t="s">
        <v>91</v>
      </c>
      <c r="D303" s="32" t="s">
        <v>271</v>
      </c>
      <c r="E303" s="33">
        <v>1.0299179911305899E-3</v>
      </c>
      <c r="F303" s="33">
        <v>7.8895347075929798E-4</v>
      </c>
      <c r="G303" s="33">
        <v>7.0796571453035303E-4</v>
      </c>
      <c r="H303" s="33">
        <v>1.0299179911305899E-3</v>
      </c>
      <c r="I303" s="35"/>
      <c r="J303" s="35"/>
    </row>
    <row r="304" spans="1:10" x14ac:dyDescent="0.25">
      <c r="A304" s="34" t="s">
        <v>225</v>
      </c>
      <c r="B304" s="34" t="s">
        <v>83</v>
      </c>
      <c r="C304" s="32" t="s">
        <v>277</v>
      </c>
      <c r="D304" s="32" t="s">
        <v>210</v>
      </c>
      <c r="E304" s="33">
        <v>4.4462086509337699E-4</v>
      </c>
      <c r="F304" s="33">
        <v>3.4059524904730401E-4</v>
      </c>
      <c r="G304" s="33">
        <v>3.0563242040795098E-4</v>
      </c>
      <c r="H304" s="33">
        <v>4.4462086509337699E-4</v>
      </c>
      <c r="I304" s="35"/>
      <c r="J304" s="35"/>
    </row>
    <row r="305" spans="1:10" x14ac:dyDescent="0.25">
      <c r="A305" s="34" t="s">
        <v>225</v>
      </c>
      <c r="B305" s="34" t="s">
        <v>83</v>
      </c>
      <c r="C305" s="32" t="s">
        <v>284</v>
      </c>
      <c r="D305" s="32" t="s">
        <v>210</v>
      </c>
      <c r="E305" s="33">
        <v>1.8288409801010999E-2</v>
      </c>
      <c r="F305" s="33">
        <v>1.4009566306669699E-2</v>
      </c>
      <c r="G305" s="33">
        <v>1.2571454449672699E-2</v>
      </c>
      <c r="H305" s="33">
        <v>1.8288409801010999E-2</v>
      </c>
      <c r="I305" s="35"/>
      <c r="J305" s="35"/>
    </row>
    <row r="306" spans="1:10" x14ac:dyDescent="0.25">
      <c r="A306" s="34" t="s">
        <v>225</v>
      </c>
      <c r="B306" s="32" t="s">
        <v>84</v>
      </c>
      <c r="C306" s="32" t="s">
        <v>194</v>
      </c>
      <c r="D306" s="32" t="s">
        <v>271</v>
      </c>
      <c r="E306" s="35"/>
      <c r="F306" s="35"/>
      <c r="G306" s="35"/>
      <c r="H306" s="33">
        <v>35.585464141644401</v>
      </c>
      <c r="I306" s="33">
        <v>17272.067903834501</v>
      </c>
      <c r="J306" s="33">
        <v>67615.555991832807</v>
      </c>
    </row>
    <row r="307" spans="1:10" x14ac:dyDescent="0.25">
      <c r="A307" s="34" t="s">
        <v>225</v>
      </c>
      <c r="B307" s="34" t="s">
        <v>84</v>
      </c>
      <c r="C307" s="32" t="s">
        <v>82</v>
      </c>
      <c r="D307" s="32" t="s">
        <v>271</v>
      </c>
      <c r="E307" s="35"/>
      <c r="F307" s="35"/>
      <c r="G307" s="35"/>
      <c r="H307" s="33">
        <v>1.1316896677144901</v>
      </c>
      <c r="I307" s="33">
        <v>549.28666123418304</v>
      </c>
      <c r="J307" s="33">
        <v>2150.3113121736501</v>
      </c>
    </row>
    <row r="308" spans="1:10" x14ac:dyDescent="0.25">
      <c r="A308" s="34" t="s">
        <v>225</v>
      </c>
      <c r="B308" s="34" t="s">
        <v>84</v>
      </c>
      <c r="C308" s="32" t="s">
        <v>277</v>
      </c>
      <c r="D308" s="32" t="s">
        <v>210</v>
      </c>
      <c r="E308" s="35"/>
      <c r="F308" s="35"/>
      <c r="G308" s="35"/>
      <c r="H308" s="33">
        <v>1.7419931970290701</v>
      </c>
      <c r="I308" s="33">
        <v>845.50884786390202</v>
      </c>
      <c r="J308" s="33">
        <v>3309.94245521925</v>
      </c>
    </row>
    <row r="309" spans="1:10" x14ac:dyDescent="0.25">
      <c r="A309" s="34" t="s">
        <v>225</v>
      </c>
      <c r="B309" s="32" t="s">
        <v>86</v>
      </c>
      <c r="C309" s="32" t="s">
        <v>194</v>
      </c>
      <c r="D309" s="32" t="s">
        <v>271</v>
      </c>
      <c r="E309" s="35"/>
      <c r="F309" s="35"/>
      <c r="G309" s="35"/>
      <c r="H309" s="33">
        <v>3676.32397546214</v>
      </c>
      <c r="I309" s="33">
        <v>8094.0571481710203</v>
      </c>
      <c r="J309" s="35"/>
    </row>
    <row r="310" spans="1:10" x14ac:dyDescent="0.25">
      <c r="A310" s="34" t="s">
        <v>225</v>
      </c>
      <c r="B310" s="34" t="s">
        <v>86</v>
      </c>
      <c r="C310" s="32" t="s">
        <v>82</v>
      </c>
      <c r="D310" s="32" t="s">
        <v>271</v>
      </c>
      <c r="E310" s="35"/>
      <c r="F310" s="35"/>
      <c r="G310" s="35"/>
      <c r="H310" s="33">
        <v>100.898842007781</v>
      </c>
      <c r="I310" s="33">
        <v>222.146089095045</v>
      </c>
      <c r="J310" s="35"/>
    </row>
    <row r="311" spans="1:10" x14ac:dyDescent="0.25">
      <c r="A311" s="34" t="s">
        <v>225</v>
      </c>
      <c r="B311" s="34" t="s">
        <v>86</v>
      </c>
      <c r="C311" s="32" t="s">
        <v>91</v>
      </c>
      <c r="D311" s="32" t="s">
        <v>271</v>
      </c>
      <c r="E311" s="35"/>
      <c r="F311" s="35"/>
      <c r="G311" s="35"/>
      <c r="H311" s="33">
        <v>7.2706693173279904</v>
      </c>
      <c r="I311" s="33">
        <v>16.007624287929801</v>
      </c>
      <c r="J311" s="35"/>
    </row>
    <row r="312" spans="1:10" x14ac:dyDescent="0.25">
      <c r="A312" s="34" t="s">
        <v>225</v>
      </c>
      <c r="B312" s="34" t="s">
        <v>86</v>
      </c>
      <c r="C312" s="32" t="s">
        <v>277</v>
      </c>
      <c r="D312" s="32" t="s">
        <v>210</v>
      </c>
      <c r="E312" s="35"/>
      <c r="F312" s="35"/>
      <c r="G312" s="35"/>
      <c r="H312" s="33">
        <v>6.8530707750806501</v>
      </c>
      <c r="I312" s="33">
        <v>15.0882095441522</v>
      </c>
      <c r="J312" s="35"/>
    </row>
    <row r="313" spans="1:10" x14ac:dyDescent="0.25">
      <c r="A313" s="34" t="s">
        <v>225</v>
      </c>
      <c r="B313" s="34" t="s">
        <v>86</v>
      </c>
      <c r="C313" s="32" t="s">
        <v>284</v>
      </c>
      <c r="D313" s="32" t="s">
        <v>210</v>
      </c>
      <c r="E313" s="35"/>
      <c r="F313" s="35"/>
      <c r="G313" s="35"/>
      <c r="H313" s="33">
        <v>129.106376573696</v>
      </c>
      <c r="I313" s="33">
        <v>284.24980963475099</v>
      </c>
      <c r="J313" s="35"/>
    </row>
    <row r="314" spans="1:10" x14ac:dyDescent="0.25">
      <c r="A314" s="32" t="s">
        <v>226</v>
      </c>
      <c r="B314" s="32" t="s">
        <v>80</v>
      </c>
      <c r="C314" s="32" t="s">
        <v>195</v>
      </c>
      <c r="D314" s="32" t="s">
        <v>271</v>
      </c>
      <c r="E314" s="35"/>
      <c r="F314" s="35"/>
      <c r="G314" s="35"/>
      <c r="H314" s="35"/>
      <c r="I314" s="33">
        <v>22311.683008750198</v>
      </c>
      <c r="J314" s="33">
        <v>76089.903979563402</v>
      </c>
    </row>
    <row r="315" spans="1:10" x14ac:dyDescent="0.25">
      <c r="A315" s="34" t="s">
        <v>226</v>
      </c>
      <c r="B315" s="34" t="s">
        <v>80</v>
      </c>
      <c r="C315" s="32" t="s">
        <v>194</v>
      </c>
      <c r="D315" s="32" t="s">
        <v>271</v>
      </c>
      <c r="E315" s="35"/>
      <c r="F315" s="35"/>
      <c r="G315" s="35"/>
      <c r="H315" s="35"/>
      <c r="I315" s="33">
        <v>8985.3651998666301</v>
      </c>
      <c r="J315" s="33">
        <v>30642.940517352701</v>
      </c>
    </row>
    <row r="316" spans="1:10" x14ac:dyDescent="0.25">
      <c r="A316" s="34" t="s">
        <v>226</v>
      </c>
      <c r="B316" s="34" t="s">
        <v>80</v>
      </c>
      <c r="C316" s="32" t="s">
        <v>196</v>
      </c>
      <c r="D316" s="32" t="s">
        <v>271</v>
      </c>
      <c r="E316" s="35"/>
      <c r="F316" s="35"/>
      <c r="G316" s="35"/>
      <c r="H316" s="35"/>
      <c r="I316" s="33">
        <v>4003.9108714755998</v>
      </c>
      <c r="J316" s="33">
        <v>13654.6038967041</v>
      </c>
    </row>
    <row r="317" spans="1:10" x14ac:dyDescent="0.25">
      <c r="A317" s="34" t="s">
        <v>226</v>
      </c>
      <c r="B317" s="34" t="s">
        <v>80</v>
      </c>
      <c r="C317" s="32" t="s">
        <v>79</v>
      </c>
      <c r="D317" s="32" t="s">
        <v>271</v>
      </c>
      <c r="E317" s="35"/>
      <c r="F317" s="35"/>
      <c r="G317" s="35"/>
      <c r="H317" s="35"/>
      <c r="I317" s="33">
        <v>321.95096016580999</v>
      </c>
      <c r="J317" s="33">
        <v>1097.95471885906</v>
      </c>
    </row>
    <row r="318" spans="1:10" x14ac:dyDescent="0.25">
      <c r="A318" s="34" t="s">
        <v>226</v>
      </c>
      <c r="B318" s="34" t="s">
        <v>80</v>
      </c>
      <c r="C318" s="32" t="s">
        <v>91</v>
      </c>
      <c r="D318" s="32" t="s">
        <v>271</v>
      </c>
      <c r="E318" s="35"/>
      <c r="F318" s="35"/>
      <c r="G318" s="35"/>
      <c r="H318" s="35"/>
      <c r="I318" s="33">
        <v>2.4790758898611398</v>
      </c>
      <c r="J318" s="33">
        <v>8.4544337755070504</v>
      </c>
    </row>
    <row r="319" spans="1:10" x14ac:dyDescent="0.25">
      <c r="A319" s="34" t="s">
        <v>226</v>
      </c>
      <c r="B319" s="34" t="s">
        <v>80</v>
      </c>
      <c r="C319" s="32" t="s">
        <v>277</v>
      </c>
      <c r="D319" s="32" t="s">
        <v>210</v>
      </c>
      <c r="E319" s="35"/>
      <c r="F319" s="35"/>
      <c r="G319" s="35"/>
      <c r="H319" s="35"/>
      <c r="I319" s="33">
        <v>6.2968249148371003</v>
      </c>
      <c r="J319" s="33">
        <v>21.474166828122002</v>
      </c>
    </row>
    <row r="320" spans="1:10" x14ac:dyDescent="0.25">
      <c r="A320" s="34" t="s">
        <v>226</v>
      </c>
      <c r="B320" s="34" t="s">
        <v>80</v>
      </c>
      <c r="C320" s="32" t="s">
        <v>284</v>
      </c>
      <c r="D320" s="32" t="s">
        <v>210</v>
      </c>
      <c r="E320" s="35"/>
      <c r="F320" s="35"/>
      <c r="G320" s="35"/>
      <c r="H320" s="35"/>
      <c r="I320" s="33">
        <v>440.213261560918</v>
      </c>
      <c r="J320" s="33">
        <v>1501.26661397817</v>
      </c>
    </row>
    <row r="321" spans="1:10" x14ac:dyDescent="0.25">
      <c r="A321" s="34" t="s">
        <v>226</v>
      </c>
      <c r="B321" s="32" t="s">
        <v>81</v>
      </c>
      <c r="C321" s="32" t="s">
        <v>194</v>
      </c>
      <c r="D321" s="32" t="s">
        <v>271</v>
      </c>
      <c r="E321" s="33">
        <v>1.9199988762606299</v>
      </c>
      <c r="F321" s="33">
        <v>1.87763275468749</v>
      </c>
      <c r="G321" s="33">
        <v>1.7652643300839701</v>
      </c>
      <c r="H321" s="33">
        <v>1.8495554134030101</v>
      </c>
      <c r="I321" s="35"/>
      <c r="J321" s="35"/>
    </row>
    <row r="322" spans="1:10" x14ac:dyDescent="0.25">
      <c r="A322" s="34" t="s">
        <v>226</v>
      </c>
      <c r="B322" s="34" t="s">
        <v>81</v>
      </c>
      <c r="C322" s="32" t="s">
        <v>283</v>
      </c>
      <c r="D322" s="32" t="s">
        <v>210</v>
      </c>
      <c r="E322" s="33">
        <v>5.90544403065595E-2</v>
      </c>
      <c r="F322" s="33">
        <v>5.77513626702153E-2</v>
      </c>
      <c r="G322" s="33">
        <v>5.4295186468688202E-2</v>
      </c>
      <c r="H322" s="33">
        <v>5.6887772750787803E-2</v>
      </c>
      <c r="I322" s="35"/>
      <c r="J322" s="35"/>
    </row>
    <row r="323" spans="1:10" x14ac:dyDescent="0.25">
      <c r="A323" s="34" t="s">
        <v>226</v>
      </c>
      <c r="B323" s="34" t="s">
        <v>81</v>
      </c>
      <c r="C323" s="32" t="s">
        <v>82</v>
      </c>
      <c r="D323" s="32" t="s">
        <v>271</v>
      </c>
      <c r="E323" s="33">
        <v>4.0001076332782999E-2</v>
      </c>
      <c r="F323" s="33">
        <v>3.9118424533386299E-2</v>
      </c>
      <c r="G323" s="33">
        <v>3.6777351324679901E-2</v>
      </c>
      <c r="H323" s="33">
        <v>3.8533463841050303E-2</v>
      </c>
      <c r="I323" s="35"/>
      <c r="J323" s="35"/>
    </row>
    <row r="324" spans="1:10" x14ac:dyDescent="0.25">
      <c r="A324" s="34" t="s">
        <v>226</v>
      </c>
      <c r="B324" s="34" t="s">
        <v>81</v>
      </c>
      <c r="C324" s="32" t="s">
        <v>91</v>
      </c>
      <c r="D324" s="32" t="s">
        <v>271</v>
      </c>
      <c r="E324" s="33">
        <v>4.1863692733320104E-3</v>
      </c>
      <c r="F324" s="33">
        <v>4.0939940996915702E-3</v>
      </c>
      <c r="G324" s="33">
        <v>3.8489857687653102E-3</v>
      </c>
      <c r="H324" s="33">
        <v>4.0327742103033496E-3</v>
      </c>
      <c r="I324" s="35"/>
      <c r="J324" s="35"/>
    </row>
    <row r="325" spans="1:10" x14ac:dyDescent="0.25">
      <c r="A325" s="34" t="s">
        <v>226</v>
      </c>
      <c r="B325" s="34" t="s">
        <v>81</v>
      </c>
      <c r="C325" s="32" t="s">
        <v>277</v>
      </c>
      <c r="D325" s="32" t="s">
        <v>210</v>
      </c>
      <c r="E325" s="33">
        <v>5.8698059232646996E-4</v>
      </c>
      <c r="F325" s="33">
        <v>5.7402845394604999E-4</v>
      </c>
      <c r="G325" s="33">
        <v>5.3967526486449003E-4</v>
      </c>
      <c r="H325" s="33">
        <v>5.6544467057935996E-4</v>
      </c>
      <c r="I325" s="35"/>
      <c r="J325" s="35"/>
    </row>
    <row r="326" spans="1:10" x14ac:dyDescent="0.25">
      <c r="A326" s="34" t="s">
        <v>226</v>
      </c>
      <c r="B326" s="32" t="s">
        <v>83</v>
      </c>
      <c r="C326" s="32" t="s">
        <v>194</v>
      </c>
      <c r="D326" s="32" t="s">
        <v>271</v>
      </c>
      <c r="E326" s="33">
        <v>0.64200760550269997</v>
      </c>
      <c r="F326" s="33">
        <v>0.49180044719793498</v>
      </c>
      <c r="G326" s="33">
        <v>0.44131608252099103</v>
      </c>
      <c r="H326" s="33">
        <v>0.64200760550269997</v>
      </c>
      <c r="I326" s="35"/>
      <c r="J326" s="35"/>
    </row>
    <row r="327" spans="1:10" x14ac:dyDescent="0.25">
      <c r="A327" s="34" t="s">
        <v>226</v>
      </c>
      <c r="B327" s="34" t="s">
        <v>83</v>
      </c>
      <c r="C327" s="32" t="s">
        <v>82</v>
      </c>
      <c r="D327" s="32" t="s">
        <v>271</v>
      </c>
      <c r="E327" s="33">
        <v>1.33755261794511E-2</v>
      </c>
      <c r="F327" s="33">
        <v>1.02461243452264E-2</v>
      </c>
      <c r="G327" s="33">
        <v>9.1943378311699908E-3</v>
      </c>
      <c r="H327" s="33">
        <v>1.33755261794511E-2</v>
      </c>
      <c r="I327" s="35"/>
      <c r="J327" s="35"/>
    </row>
    <row r="328" spans="1:10" x14ac:dyDescent="0.25">
      <c r="A328" s="34" t="s">
        <v>226</v>
      </c>
      <c r="B328" s="34" t="s">
        <v>83</v>
      </c>
      <c r="C328" s="32" t="s">
        <v>91</v>
      </c>
      <c r="D328" s="32" t="s">
        <v>271</v>
      </c>
      <c r="E328" s="33">
        <v>1.0299179911305899E-3</v>
      </c>
      <c r="F328" s="33">
        <v>7.8895347075929798E-4</v>
      </c>
      <c r="G328" s="33">
        <v>7.0796571453035303E-4</v>
      </c>
      <c r="H328" s="33">
        <v>1.0299179911305899E-3</v>
      </c>
      <c r="I328" s="35"/>
      <c r="J328" s="35"/>
    </row>
    <row r="329" spans="1:10" x14ac:dyDescent="0.25">
      <c r="A329" s="34" t="s">
        <v>226</v>
      </c>
      <c r="B329" s="34" t="s">
        <v>83</v>
      </c>
      <c r="C329" s="32" t="s">
        <v>277</v>
      </c>
      <c r="D329" s="32" t="s">
        <v>210</v>
      </c>
      <c r="E329" s="33">
        <v>4.4462086509337699E-4</v>
      </c>
      <c r="F329" s="33">
        <v>3.4059524904730401E-4</v>
      </c>
      <c r="G329" s="33">
        <v>3.0563242040795098E-4</v>
      </c>
      <c r="H329" s="33">
        <v>4.4462086509337699E-4</v>
      </c>
      <c r="I329" s="35"/>
      <c r="J329" s="35"/>
    </row>
    <row r="330" spans="1:10" x14ac:dyDescent="0.25">
      <c r="A330" s="34" t="s">
        <v>226</v>
      </c>
      <c r="B330" s="34" t="s">
        <v>83</v>
      </c>
      <c r="C330" s="32" t="s">
        <v>284</v>
      </c>
      <c r="D330" s="32" t="s">
        <v>210</v>
      </c>
      <c r="E330" s="33">
        <v>1.8288409801010999E-2</v>
      </c>
      <c r="F330" s="33">
        <v>1.4009566306669699E-2</v>
      </c>
      <c r="G330" s="33">
        <v>1.2571454449672699E-2</v>
      </c>
      <c r="H330" s="33">
        <v>1.8288409801010999E-2</v>
      </c>
      <c r="I330" s="35"/>
      <c r="J330" s="35"/>
    </row>
    <row r="331" spans="1:10" x14ac:dyDescent="0.25">
      <c r="A331" s="34" t="s">
        <v>226</v>
      </c>
      <c r="B331" s="32" t="s">
        <v>84</v>
      </c>
      <c r="C331" s="32" t="s">
        <v>194</v>
      </c>
      <c r="D331" s="32" t="s">
        <v>271</v>
      </c>
      <c r="E331" s="35"/>
      <c r="F331" s="35"/>
      <c r="G331" s="35"/>
      <c r="H331" s="35"/>
      <c r="I331" s="33">
        <v>8907.9294942339802</v>
      </c>
      <c r="J331" s="33">
        <v>37293.105069568097</v>
      </c>
    </row>
    <row r="332" spans="1:10" x14ac:dyDescent="0.25">
      <c r="A332" s="34" t="s">
        <v>226</v>
      </c>
      <c r="B332" s="34" t="s">
        <v>84</v>
      </c>
      <c r="C332" s="32" t="s">
        <v>82</v>
      </c>
      <c r="D332" s="32" t="s">
        <v>271</v>
      </c>
      <c r="E332" s="35"/>
      <c r="F332" s="35"/>
      <c r="G332" s="35"/>
      <c r="H332" s="35"/>
      <c r="I332" s="33">
        <v>283.290158285622</v>
      </c>
      <c r="J332" s="33">
        <v>1185.9960998746999</v>
      </c>
    </row>
    <row r="333" spans="1:10" x14ac:dyDescent="0.25">
      <c r="A333" s="34" t="s">
        <v>226</v>
      </c>
      <c r="B333" s="34" t="s">
        <v>84</v>
      </c>
      <c r="C333" s="32" t="s">
        <v>277</v>
      </c>
      <c r="D333" s="32" t="s">
        <v>210</v>
      </c>
      <c r="E333" s="35"/>
      <c r="F333" s="35"/>
      <c r="G333" s="35"/>
      <c r="H333" s="35"/>
      <c r="I333" s="33">
        <v>436.06435809869299</v>
      </c>
      <c r="J333" s="33">
        <v>1825.58628626267</v>
      </c>
    </row>
    <row r="334" spans="1:10" x14ac:dyDescent="0.25">
      <c r="A334" s="34" t="s">
        <v>226</v>
      </c>
      <c r="B334" s="32" t="s">
        <v>86</v>
      </c>
      <c r="C334" s="32" t="s">
        <v>194</v>
      </c>
      <c r="D334" s="32" t="s">
        <v>271</v>
      </c>
      <c r="E334" s="35"/>
      <c r="F334" s="35"/>
      <c r="G334" s="35"/>
      <c r="H334" s="33">
        <v>2222.4877226786998</v>
      </c>
      <c r="I334" s="33">
        <v>5667.2367145631397</v>
      </c>
      <c r="J334" s="35"/>
    </row>
    <row r="335" spans="1:10" x14ac:dyDescent="0.25">
      <c r="A335" s="34" t="s">
        <v>226</v>
      </c>
      <c r="B335" s="34" t="s">
        <v>86</v>
      </c>
      <c r="C335" s="32" t="s">
        <v>82</v>
      </c>
      <c r="D335" s="32" t="s">
        <v>271</v>
      </c>
      <c r="E335" s="35"/>
      <c r="F335" s="35"/>
      <c r="G335" s="35"/>
      <c r="H335" s="33">
        <v>60.997463523764402</v>
      </c>
      <c r="I335" s="33">
        <v>155.54059590505</v>
      </c>
      <c r="J335" s="35"/>
    </row>
    <row r="336" spans="1:10" x14ac:dyDescent="0.25">
      <c r="A336" s="34" t="s">
        <v>226</v>
      </c>
      <c r="B336" s="34" t="s">
        <v>86</v>
      </c>
      <c r="C336" s="32" t="s">
        <v>91</v>
      </c>
      <c r="D336" s="32" t="s">
        <v>271</v>
      </c>
      <c r="E336" s="35"/>
      <c r="F336" s="35"/>
      <c r="G336" s="35"/>
      <c r="H336" s="33">
        <v>4.3954160191735703</v>
      </c>
      <c r="I336" s="33">
        <v>11.208099277874201</v>
      </c>
      <c r="J336" s="35"/>
    </row>
    <row r="337" spans="1:10" x14ac:dyDescent="0.25">
      <c r="A337" s="34" t="s">
        <v>226</v>
      </c>
      <c r="B337" s="34" t="s">
        <v>86</v>
      </c>
      <c r="C337" s="32" t="s">
        <v>277</v>
      </c>
      <c r="D337" s="32" t="s">
        <v>210</v>
      </c>
      <c r="E337" s="35"/>
      <c r="F337" s="35"/>
      <c r="G337" s="35"/>
      <c r="H337" s="33">
        <v>4.1429606753714596</v>
      </c>
      <c r="I337" s="33">
        <v>10.5643503029829</v>
      </c>
      <c r="J337" s="35"/>
    </row>
    <row r="338" spans="1:10" x14ac:dyDescent="0.25">
      <c r="A338" s="34" t="s">
        <v>226</v>
      </c>
      <c r="B338" s="34" t="s">
        <v>86</v>
      </c>
      <c r="C338" s="32" t="s">
        <v>284</v>
      </c>
      <c r="D338" s="32" t="s">
        <v>210</v>
      </c>
      <c r="E338" s="35"/>
      <c r="F338" s="35"/>
      <c r="G338" s="35"/>
      <c r="H338" s="33">
        <v>78.050068157690703</v>
      </c>
      <c r="I338" s="33">
        <v>199.02391690348401</v>
      </c>
      <c r="J338" s="35"/>
    </row>
    <row r="339" spans="1:10" x14ac:dyDescent="0.25">
      <c r="A339" s="32" t="s">
        <v>227</v>
      </c>
      <c r="B339" s="32" t="s">
        <v>80</v>
      </c>
      <c r="C339" s="32" t="s">
        <v>195</v>
      </c>
      <c r="D339" s="32" t="s">
        <v>271</v>
      </c>
      <c r="E339" s="35"/>
      <c r="F339" s="35"/>
      <c r="G339" s="35"/>
      <c r="H339" s="33">
        <v>4482.3875701044499</v>
      </c>
      <c r="I339" s="33">
        <v>24733.6489360614</v>
      </c>
      <c r="J339" s="33">
        <v>77054.646608376497</v>
      </c>
    </row>
    <row r="340" spans="1:10" x14ac:dyDescent="0.25">
      <c r="A340" s="34" t="s">
        <v>227</v>
      </c>
      <c r="B340" s="34" t="s">
        <v>80</v>
      </c>
      <c r="C340" s="32" t="s">
        <v>194</v>
      </c>
      <c r="D340" s="32" t="s">
        <v>271</v>
      </c>
      <c r="E340" s="35"/>
      <c r="F340" s="35"/>
      <c r="G340" s="35"/>
      <c r="H340" s="33">
        <v>1805.1479697401501</v>
      </c>
      <c r="I340" s="33">
        <v>9960.7397760467193</v>
      </c>
      <c r="J340" s="33">
        <v>31031.461851237102</v>
      </c>
    </row>
    <row r="341" spans="1:10" x14ac:dyDescent="0.25">
      <c r="A341" s="34" t="s">
        <v>227</v>
      </c>
      <c r="B341" s="34" t="s">
        <v>80</v>
      </c>
      <c r="C341" s="32" t="s">
        <v>196</v>
      </c>
      <c r="D341" s="32" t="s">
        <v>271</v>
      </c>
      <c r="E341" s="35"/>
      <c r="F341" s="35"/>
      <c r="G341" s="35"/>
      <c r="H341" s="33">
        <v>804.38039188123105</v>
      </c>
      <c r="I341" s="33">
        <v>4438.5412712935504</v>
      </c>
      <c r="J341" s="33">
        <v>13827.7303927271</v>
      </c>
    </row>
    <row r="342" spans="1:10" x14ac:dyDescent="0.25">
      <c r="A342" s="34" t="s">
        <v>227</v>
      </c>
      <c r="B342" s="34" t="s">
        <v>80</v>
      </c>
      <c r="C342" s="32" t="s">
        <v>79</v>
      </c>
      <c r="D342" s="32" t="s">
        <v>271</v>
      </c>
      <c r="E342" s="35"/>
      <c r="F342" s="35"/>
      <c r="G342" s="35"/>
      <c r="H342" s="33">
        <v>64.679521552204704</v>
      </c>
      <c r="I342" s="33">
        <v>356.899209272831</v>
      </c>
      <c r="J342" s="33">
        <v>1111.87566850402</v>
      </c>
    </row>
    <row r="343" spans="1:10" x14ac:dyDescent="0.25">
      <c r="A343" s="34" t="s">
        <v>227</v>
      </c>
      <c r="B343" s="34" t="s">
        <v>80</v>
      </c>
      <c r="C343" s="32" t="s">
        <v>91</v>
      </c>
      <c r="D343" s="32" t="s">
        <v>271</v>
      </c>
      <c r="E343" s="35"/>
      <c r="F343" s="35"/>
      <c r="G343" s="35"/>
      <c r="H343" s="33">
        <v>0.49804306334493897</v>
      </c>
      <c r="I343" s="33">
        <v>2.7481832151179302</v>
      </c>
      <c r="J343" s="33">
        <v>8.5616274009307194</v>
      </c>
    </row>
    <row r="344" spans="1:10" x14ac:dyDescent="0.25">
      <c r="A344" s="34" t="s">
        <v>227</v>
      </c>
      <c r="B344" s="34" t="s">
        <v>80</v>
      </c>
      <c r="C344" s="32" t="s">
        <v>277</v>
      </c>
      <c r="D344" s="32" t="s">
        <v>210</v>
      </c>
      <c r="E344" s="35"/>
      <c r="F344" s="35"/>
      <c r="G344" s="35"/>
      <c r="H344" s="33">
        <v>1.26502378679011</v>
      </c>
      <c r="I344" s="33">
        <v>6.9803544983292198</v>
      </c>
      <c r="J344" s="33">
        <v>21.7464374326807</v>
      </c>
    </row>
    <row r="345" spans="1:10" x14ac:dyDescent="0.25">
      <c r="A345" s="34" t="s">
        <v>227</v>
      </c>
      <c r="B345" s="34" t="s">
        <v>80</v>
      </c>
      <c r="C345" s="32" t="s">
        <v>284</v>
      </c>
      <c r="D345" s="32" t="s">
        <v>210</v>
      </c>
      <c r="E345" s="35"/>
      <c r="F345" s="35"/>
      <c r="G345" s="35"/>
      <c r="H345" s="33">
        <v>88.438261293060805</v>
      </c>
      <c r="I345" s="33">
        <v>487.99905700417997</v>
      </c>
      <c r="J345" s="33">
        <v>1520.3011484429201</v>
      </c>
    </row>
    <row r="346" spans="1:10" x14ac:dyDescent="0.25">
      <c r="A346" s="34" t="s">
        <v>227</v>
      </c>
      <c r="B346" s="32" t="s">
        <v>81</v>
      </c>
      <c r="C346" s="32" t="s">
        <v>194</v>
      </c>
      <c r="D346" s="32" t="s">
        <v>271</v>
      </c>
      <c r="E346" s="33">
        <v>1.9199988762606299</v>
      </c>
      <c r="F346" s="33">
        <v>1.87763275468749</v>
      </c>
      <c r="G346" s="33">
        <v>1.7652643300839701</v>
      </c>
      <c r="H346" s="33">
        <v>1.8495554134029999</v>
      </c>
      <c r="I346" s="35"/>
      <c r="J346" s="35"/>
    </row>
    <row r="347" spans="1:10" x14ac:dyDescent="0.25">
      <c r="A347" s="34" t="s">
        <v>227</v>
      </c>
      <c r="B347" s="34" t="s">
        <v>81</v>
      </c>
      <c r="C347" s="32" t="s">
        <v>283</v>
      </c>
      <c r="D347" s="32" t="s">
        <v>210</v>
      </c>
      <c r="E347" s="33">
        <v>5.90544403065595E-2</v>
      </c>
      <c r="F347" s="33">
        <v>5.77513626702153E-2</v>
      </c>
      <c r="G347" s="33">
        <v>5.4295186468688202E-2</v>
      </c>
      <c r="H347" s="33">
        <v>5.6887772750787199E-2</v>
      </c>
      <c r="I347" s="35"/>
      <c r="J347" s="35"/>
    </row>
    <row r="348" spans="1:10" x14ac:dyDescent="0.25">
      <c r="A348" s="34" t="s">
        <v>227</v>
      </c>
      <c r="B348" s="34" t="s">
        <v>81</v>
      </c>
      <c r="C348" s="32" t="s">
        <v>82</v>
      </c>
      <c r="D348" s="32" t="s">
        <v>271</v>
      </c>
      <c r="E348" s="33">
        <v>4.0001076332782999E-2</v>
      </c>
      <c r="F348" s="33">
        <v>3.9118424533386299E-2</v>
      </c>
      <c r="G348" s="33">
        <v>3.6777351324679901E-2</v>
      </c>
      <c r="H348" s="33">
        <v>3.85334638410499E-2</v>
      </c>
      <c r="I348" s="35"/>
      <c r="J348" s="35"/>
    </row>
    <row r="349" spans="1:10" x14ac:dyDescent="0.25">
      <c r="A349" s="34" t="s">
        <v>227</v>
      </c>
      <c r="B349" s="34" t="s">
        <v>81</v>
      </c>
      <c r="C349" s="32" t="s">
        <v>91</v>
      </c>
      <c r="D349" s="32" t="s">
        <v>271</v>
      </c>
      <c r="E349" s="33">
        <v>4.1863692733320104E-3</v>
      </c>
      <c r="F349" s="33">
        <v>4.0939940996915702E-3</v>
      </c>
      <c r="G349" s="33">
        <v>3.8489857687653102E-3</v>
      </c>
      <c r="H349" s="33">
        <v>4.0327742103033097E-3</v>
      </c>
      <c r="I349" s="35"/>
      <c r="J349" s="35"/>
    </row>
    <row r="350" spans="1:10" x14ac:dyDescent="0.25">
      <c r="A350" s="34" t="s">
        <v>227</v>
      </c>
      <c r="B350" s="34" t="s">
        <v>81</v>
      </c>
      <c r="C350" s="32" t="s">
        <v>277</v>
      </c>
      <c r="D350" s="32" t="s">
        <v>210</v>
      </c>
      <c r="E350" s="33">
        <v>5.8698059232646996E-4</v>
      </c>
      <c r="F350" s="33">
        <v>5.7402845394604999E-4</v>
      </c>
      <c r="G350" s="33">
        <v>5.3967526486449003E-4</v>
      </c>
      <c r="H350" s="33">
        <v>5.65444670579354E-4</v>
      </c>
      <c r="I350" s="35"/>
      <c r="J350" s="35"/>
    </row>
    <row r="351" spans="1:10" x14ac:dyDescent="0.25">
      <c r="A351" s="34" t="s">
        <v>227</v>
      </c>
      <c r="B351" s="32" t="s">
        <v>83</v>
      </c>
      <c r="C351" s="32" t="s">
        <v>194</v>
      </c>
      <c r="D351" s="32" t="s">
        <v>271</v>
      </c>
      <c r="E351" s="33">
        <v>0.64200760550269997</v>
      </c>
      <c r="F351" s="33">
        <v>0.49180044719793498</v>
      </c>
      <c r="G351" s="33">
        <v>0.44131608252099103</v>
      </c>
      <c r="H351" s="33">
        <v>0.64200760550269997</v>
      </c>
      <c r="I351" s="35"/>
      <c r="J351" s="35"/>
    </row>
    <row r="352" spans="1:10" x14ac:dyDescent="0.25">
      <c r="A352" s="34" t="s">
        <v>227</v>
      </c>
      <c r="B352" s="34" t="s">
        <v>83</v>
      </c>
      <c r="C352" s="32" t="s">
        <v>82</v>
      </c>
      <c r="D352" s="32" t="s">
        <v>271</v>
      </c>
      <c r="E352" s="33">
        <v>1.33755261794511E-2</v>
      </c>
      <c r="F352" s="33">
        <v>1.02461243452264E-2</v>
      </c>
      <c r="G352" s="33">
        <v>9.1943378311699908E-3</v>
      </c>
      <c r="H352" s="33">
        <v>1.33755261794511E-2</v>
      </c>
      <c r="I352" s="35"/>
      <c r="J352" s="35"/>
    </row>
    <row r="353" spans="1:10" x14ac:dyDescent="0.25">
      <c r="A353" s="34" t="s">
        <v>227</v>
      </c>
      <c r="B353" s="34" t="s">
        <v>83</v>
      </c>
      <c r="C353" s="32" t="s">
        <v>91</v>
      </c>
      <c r="D353" s="32" t="s">
        <v>271</v>
      </c>
      <c r="E353" s="33">
        <v>1.0299179911305899E-3</v>
      </c>
      <c r="F353" s="33">
        <v>7.8895347075929798E-4</v>
      </c>
      <c r="G353" s="33">
        <v>7.0796571453035303E-4</v>
      </c>
      <c r="H353" s="33">
        <v>1.0299179911305899E-3</v>
      </c>
      <c r="I353" s="35"/>
      <c r="J353" s="35"/>
    </row>
    <row r="354" spans="1:10" x14ac:dyDescent="0.25">
      <c r="A354" s="34" t="s">
        <v>227</v>
      </c>
      <c r="B354" s="34" t="s">
        <v>83</v>
      </c>
      <c r="C354" s="32" t="s">
        <v>277</v>
      </c>
      <c r="D354" s="32" t="s">
        <v>210</v>
      </c>
      <c r="E354" s="33">
        <v>4.4462086509337699E-4</v>
      </c>
      <c r="F354" s="33">
        <v>3.4059524904730401E-4</v>
      </c>
      <c r="G354" s="33">
        <v>3.0563242040795098E-4</v>
      </c>
      <c r="H354" s="33">
        <v>4.4462086509337699E-4</v>
      </c>
      <c r="I354" s="35"/>
      <c r="J354" s="35"/>
    </row>
    <row r="355" spans="1:10" x14ac:dyDescent="0.25">
      <c r="A355" s="34" t="s">
        <v>227</v>
      </c>
      <c r="B355" s="34" t="s">
        <v>83</v>
      </c>
      <c r="C355" s="32" t="s">
        <v>284</v>
      </c>
      <c r="D355" s="32" t="s">
        <v>210</v>
      </c>
      <c r="E355" s="33">
        <v>1.8288409801010999E-2</v>
      </c>
      <c r="F355" s="33">
        <v>1.4009566306669699E-2</v>
      </c>
      <c r="G355" s="33">
        <v>1.2571454449672699E-2</v>
      </c>
      <c r="H355" s="33">
        <v>1.8288409801010999E-2</v>
      </c>
      <c r="I355" s="35"/>
      <c r="J355" s="35"/>
    </row>
    <row r="356" spans="1:10" x14ac:dyDescent="0.25">
      <c r="A356" s="34" t="s">
        <v>227</v>
      </c>
      <c r="B356" s="32" t="s">
        <v>84</v>
      </c>
      <c r="C356" s="32" t="s">
        <v>194</v>
      </c>
      <c r="D356" s="32" t="s">
        <v>271</v>
      </c>
      <c r="E356" s="35"/>
      <c r="F356" s="35"/>
      <c r="G356" s="35"/>
      <c r="H356" s="35"/>
      <c r="I356" s="33">
        <v>9537.6025151217309</v>
      </c>
      <c r="J356" s="33">
        <v>37293.105069568097</v>
      </c>
    </row>
    <row r="357" spans="1:10" x14ac:dyDescent="0.25">
      <c r="A357" s="34" t="s">
        <v>227</v>
      </c>
      <c r="B357" s="34" t="s">
        <v>84</v>
      </c>
      <c r="C357" s="32" t="s">
        <v>82</v>
      </c>
      <c r="D357" s="32" t="s">
        <v>271</v>
      </c>
      <c r="E357" s="35"/>
      <c r="F357" s="35"/>
      <c r="G357" s="35"/>
      <c r="H357" s="35"/>
      <c r="I357" s="33">
        <v>303.31503273831498</v>
      </c>
      <c r="J357" s="33">
        <v>1185.9960998746999</v>
      </c>
    </row>
    <row r="358" spans="1:10" x14ac:dyDescent="0.25">
      <c r="A358" s="34" t="s">
        <v>227</v>
      </c>
      <c r="B358" s="34" t="s">
        <v>84</v>
      </c>
      <c r="C358" s="32" t="s">
        <v>277</v>
      </c>
      <c r="D358" s="32" t="s">
        <v>210</v>
      </c>
      <c r="E358" s="35"/>
      <c r="F358" s="35"/>
      <c r="G358" s="35"/>
      <c r="H358" s="35"/>
      <c r="I358" s="33">
        <v>466.88835169262597</v>
      </c>
      <c r="J358" s="33">
        <v>1825.58628626267</v>
      </c>
    </row>
    <row r="359" spans="1:10" x14ac:dyDescent="0.25">
      <c r="A359" s="34" t="s">
        <v>227</v>
      </c>
      <c r="B359" s="32" t="s">
        <v>86</v>
      </c>
      <c r="C359" s="32" t="s">
        <v>194</v>
      </c>
      <c r="D359" s="32" t="s">
        <v>271</v>
      </c>
      <c r="E359" s="35"/>
      <c r="F359" s="35"/>
      <c r="G359" s="35"/>
      <c r="H359" s="33">
        <v>1203.4065902652901</v>
      </c>
      <c r="I359" s="33">
        <v>4937.6155951217797</v>
      </c>
      <c r="J359" s="35"/>
    </row>
    <row r="360" spans="1:10" x14ac:dyDescent="0.25">
      <c r="A360" s="34" t="s">
        <v>227</v>
      </c>
      <c r="B360" s="34" t="s">
        <v>86</v>
      </c>
      <c r="C360" s="32" t="s">
        <v>82</v>
      </c>
      <c r="D360" s="32" t="s">
        <v>271</v>
      </c>
      <c r="E360" s="35"/>
      <c r="F360" s="35"/>
      <c r="G360" s="35"/>
      <c r="H360" s="33">
        <v>33.028191267348099</v>
      </c>
      <c r="I360" s="33">
        <v>135.51572145235701</v>
      </c>
      <c r="J360" s="35"/>
    </row>
    <row r="361" spans="1:10" x14ac:dyDescent="0.25">
      <c r="A361" s="34" t="s">
        <v>227</v>
      </c>
      <c r="B361" s="34" t="s">
        <v>86</v>
      </c>
      <c r="C361" s="32" t="s">
        <v>91</v>
      </c>
      <c r="D361" s="32" t="s">
        <v>271</v>
      </c>
      <c r="E361" s="35"/>
      <c r="F361" s="35"/>
      <c r="G361" s="35"/>
      <c r="H361" s="33">
        <v>2.3799783235949099</v>
      </c>
      <c r="I361" s="33">
        <v>9.7651269169494999</v>
      </c>
      <c r="J361" s="35"/>
    </row>
    <row r="362" spans="1:10" x14ac:dyDescent="0.25">
      <c r="A362" s="34" t="s">
        <v>227</v>
      </c>
      <c r="B362" s="34" t="s">
        <v>86</v>
      </c>
      <c r="C362" s="32" t="s">
        <v>277</v>
      </c>
      <c r="D362" s="32" t="s">
        <v>210</v>
      </c>
      <c r="E362" s="35"/>
      <c r="F362" s="35"/>
      <c r="G362" s="35"/>
      <c r="H362" s="33">
        <v>2.2432817644287799</v>
      </c>
      <c r="I362" s="33">
        <v>9.20425657786536</v>
      </c>
      <c r="J362" s="35"/>
    </row>
    <row r="363" spans="1:10" x14ac:dyDescent="0.25">
      <c r="A363" s="34" t="s">
        <v>227</v>
      </c>
      <c r="B363" s="34" t="s">
        <v>86</v>
      </c>
      <c r="C363" s="32" t="s">
        <v>284</v>
      </c>
      <c r="D363" s="32" t="s">
        <v>210</v>
      </c>
      <c r="E363" s="35"/>
      <c r="F363" s="35"/>
      <c r="G363" s="35"/>
      <c r="H363" s="33">
        <v>42.261635658627597</v>
      </c>
      <c r="I363" s="33">
        <v>173.400838080331</v>
      </c>
      <c r="J363" s="35"/>
    </row>
    <row r="364" spans="1:10" x14ac:dyDescent="0.25">
      <c r="A364" s="32" t="s">
        <v>228</v>
      </c>
      <c r="B364" s="32" t="s">
        <v>80</v>
      </c>
      <c r="C364" s="32" t="s">
        <v>195</v>
      </c>
      <c r="D364" s="32" t="s">
        <v>271</v>
      </c>
      <c r="E364" s="35"/>
      <c r="F364" s="35"/>
      <c r="G364" s="35"/>
      <c r="H364" s="33">
        <v>9166.0571566486906</v>
      </c>
      <c r="I364" s="33">
        <v>27696.061720518799</v>
      </c>
      <c r="J364" s="33">
        <v>75685.911258922803</v>
      </c>
    </row>
    <row r="365" spans="1:10" x14ac:dyDescent="0.25">
      <c r="A365" s="34" t="s">
        <v>228</v>
      </c>
      <c r="B365" s="34" t="s">
        <v>80</v>
      </c>
      <c r="C365" s="32" t="s">
        <v>194</v>
      </c>
      <c r="D365" s="32" t="s">
        <v>271</v>
      </c>
      <c r="E365" s="35"/>
      <c r="F365" s="35"/>
      <c r="G365" s="35"/>
      <c r="H365" s="33">
        <v>3691.35627119834</v>
      </c>
      <c r="I365" s="33">
        <v>11153.7632127218</v>
      </c>
      <c r="J365" s="33">
        <v>30480.2444925114</v>
      </c>
    </row>
    <row r="366" spans="1:10" x14ac:dyDescent="0.25">
      <c r="A366" s="34" t="s">
        <v>228</v>
      </c>
      <c r="B366" s="34" t="s">
        <v>80</v>
      </c>
      <c r="C366" s="32" t="s">
        <v>196</v>
      </c>
      <c r="D366" s="32" t="s">
        <v>271</v>
      </c>
      <c r="E366" s="35"/>
      <c r="F366" s="35"/>
      <c r="G366" s="35"/>
      <c r="H366" s="33">
        <v>1644.8815575086501</v>
      </c>
      <c r="I366" s="33">
        <v>4970.15678182387</v>
      </c>
      <c r="J366" s="33">
        <v>13582.1059661117</v>
      </c>
    </row>
    <row r="367" spans="1:10" x14ac:dyDescent="0.25">
      <c r="A367" s="34" t="s">
        <v>228</v>
      </c>
      <c r="B367" s="34" t="s">
        <v>80</v>
      </c>
      <c r="C367" s="32" t="s">
        <v>79</v>
      </c>
      <c r="D367" s="32" t="s">
        <v>271</v>
      </c>
      <c r="E367" s="35"/>
      <c r="F367" s="35"/>
      <c r="G367" s="35"/>
      <c r="H367" s="33">
        <v>132.26348282917101</v>
      </c>
      <c r="I367" s="33">
        <v>399.64594603802698</v>
      </c>
      <c r="J367" s="33">
        <v>1092.1252238694001</v>
      </c>
    </row>
    <row r="368" spans="1:10" x14ac:dyDescent="0.25">
      <c r="A368" s="34" t="s">
        <v>228</v>
      </c>
      <c r="B368" s="34" t="s">
        <v>80</v>
      </c>
      <c r="C368" s="32" t="s">
        <v>91</v>
      </c>
      <c r="D368" s="32" t="s">
        <v>271</v>
      </c>
      <c r="E368" s="35"/>
      <c r="F368" s="35"/>
      <c r="G368" s="35"/>
      <c r="H368" s="33">
        <v>1.01845079518319</v>
      </c>
      <c r="I368" s="33">
        <v>3.0773401911687599</v>
      </c>
      <c r="J368" s="33">
        <v>8.4095456954358792</v>
      </c>
    </row>
    <row r="369" spans="1:10" x14ac:dyDescent="0.25">
      <c r="A369" s="34" t="s">
        <v>228</v>
      </c>
      <c r="B369" s="34" t="s">
        <v>80</v>
      </c>
      <c r="C369" s="32" t="s">
        <v>277</v>
      </c>
      <c r="D369" s="32" t="s">
        <v>210</v>
      </c>
      <c r="E369" s="35"/>
      <c r="F369" s="35"/>
      <c r="G369" s="35"/>
      <c r="H369" s="33">
        <v>2.5868535803494002</v>
      </c>
      <c r="I369" s="33">
        <v>7.8164095203501001</v>
      </c>
      <c r="J369" s="33">
        <v>21.360151608931901</v>
      </c>
    </row>
    <row r="370" spans="1:10" x14ac:dyDescent="0.25">
      <c r="A370" s="34" t="s">
        <v>228</v>
      </c>
      <c r="B370" s="34" t="s">
        <v>80</v>
      </c>
      <c r="C370" s="32" t="s">
        <v>284</v>
      </c>
      <c r="D370" s="32" t="s">
        <v>210</v>
      </c>
      <c r="E370" s="35"/>
      <c r="F370" s="35"/>
      <c r="G370" s="35"/>
      <c r="H370" s="33">
        <v>180.84785065293599</v>
      </c>
      <c r="I370" s="33">
        <v>546.447959914119</v>
      </c>
      <c r="J370" s="33">
        <v>1493.2957695945199</v>
      </c>
    </row>
    <row r="371" spans="1:10" x14ac:dyDescent="0.25">
      <c r="A371" s="34" t="s">
        <v>228</v>
      </c>
      <c r="B371" s="32" t="s">
        <v>81</v>
      </c>
      <c r="C371" s="32" t="s">
        <v>194</v>
      </c>
      <c r="D371" s="32" t="s">
        <v>271</v>
      </c>
      <c r="E371" s="33">
        <v>1.9199988762606299</v>
      </c>
      <c r="F371" s="33">
        <v>1.87763275468749</v>
      </c>
      <c r="G371" s="33">
        <v>1.7652643300839701</v>
      </c>
      <c r="H371" s="33">
        <v>1.81164736541944</v>
      </c>
      <c r="I371" s="35"/>
      <c r="J371" s="35"/>
    </row>
    <row r="372" spans="1:10" x14ac:dyDescent="0.25">
      <c r="A372" s="34" t="s">
        <v>228</v>
      </c>
      <c r="B372" s="34" t="s">
        <v>81</v>
      </c>
      <c r="C372" s="32" t="s">
        <v>283</v>
      </c>
      <c r="D372" s="32" t="s">
        <v>210</v>
      </c>
      <c r="E372" s="33">
        <v>5.90544403065595E-2</v>
      </c>
      <c r="F372" s="33">
        <v>5.77513626702153E-2</v>
      </c>
      <c r="G372" s="33">
        <v>5.4295186468688202E-2</v>
      </c>
      <c r="H372" s="33">
        <v>5.5721814486716301E-2</v>
      </c>
      <c r="I372" s="35"/>
      <c r="J372" s="35"/>
    </row>
    <row r="373" spans="1:10" x14ac:dyDescent="0.25">
      <c r="A373" s="34" t="s">
        <v>228</v>
      </c>
      <c r="B373" s="34" t="s">
        <v>81</v>
      </c>
      <c r="C373" s="32" t="s">
        <v>82</v>
      </c>
      <c r="D373" s="32" t="s">
        <v>271</v>
      </c>
      <c r="E373" s="33">
        <v>4.0001076332782999E-2</v>
      </c>
      <c r="F373" s="33">
        <v>3.9118424533386299E-2</v>
      </c>
      <c r="G373" s="33">
        <v>3.6777351324679901E-2</v>
      </c>
      <c r="H373" s="33">
        <v>3.7743691128281298E-2</v>
      </c>
      <c r="I373" s="35"/>
      <c r="J373" s="35"/>
    </row>
    <row r="374" spans="1:10" x14ac:dyDescent="0.25">
      <c r="A374" s="34" t="s">
        <v>228</v>
      </c>
      <c r="B374" s="34" t="s">
        <v>81</v>
      </c>
      <c r="C374" s="32" t="s">
        <v>91</v>
      </c>
      <c r="D374" s="32" t="s">
        <v>271</v>
      </c>
      <c r="E374" s="33">
        <v>4.1863692733320104E-3</v>
      </c>
      <c r="F374" s="33">
        <v>4.0939940996915702E-3</v>
      </c>
      <c r="G374" s="33">
        <v>3.8489857687653102E-3</v>
      </c>
      <c r="H374" s="33">
        <v>3.9501194289633199E-3</v>
      </c>
      <c r="I374" s="35"/>
      <c r="J374" s="35"/>
    </row>
    <row r="375" spans="1:10" x14ac:dyDescent="0.25">
      <c r="A375" s="34" t="s">
        <v>228</v>
      </c>
      <c r="B375" s="34" t="s">
        <v>81</v>
      </c>
      <c r="C375" s="32" t="s">
        <v>277</v>
      </c>
      <c r="D375" s="32" t="s">
        <v>210</v>
      </c>
      <c r="E375" s="33">
        <v>5.8698059232646996E-4</v>
      </c>
      <c r="F375" s="33">
        <v>5.7402845394604999E-4</v>
      </c>
      <c r="G375" s="33">
        <v>5.3967526486449003E-4</v>
      </c>
      <c r="H375" s="33">
        <v>5.5385545105717199E-4</v>
      </c>
      <c r="I375" s="35"/>
      <c r="J375" s="35"/>
    </row>
    <row r="376" spans="1:10" x14ac:dyDescent="0.25">
      <c r="A376" s="34" t="s">
        <v>228</v>
      </c>
      <c r="B376" s="32" t="s">
        <v>83</v>
      </c>
      <c r="C376" s="32" t="s">
        <v>194</v>
      </c>
      <c r="D376" s="32" t="s">
        <v>271</v>
      </c>
      <c r="E376" s="33">
        <v>0.64200760550269997</v>
      </c>
      <c r="F376" s="33">
        <v>0.49180044719793498</v>
      </c>
      <c r="G376" s="33">
        <v>0.44131608252099103</v>
      </c>
      <c r="H376" s="33">
        <v>0.64200760550269997</v>
      </c>
      <c r="I376" s="35"/>
      <c r="J376" s="35"/>
    </row>
    <row r="377" spans="1:10" x14ac:dyDescent="0.25">
      <c r="A377" s="34" t="s">
        <v>228</v>
      </c>
      <c r="B377" s="34" t="s">
        <v>83</v>
      </c>
      <c r="C377" s="32" t="s">
        <v>82</v>
      </c>
      <c r="D377" s="32" t="s">
        <v>271</v>
      </c>
      <c r="E377" s="33">
        <v>1.33755261794511E-2</v>
      </c>
      <c r="F377" s="33">
        <v>1.02461243452264E-2</v>
      </c>
      <c r="G377" s="33">
        <v>9.1943378311699908E-3</v>
      </c>
      <c r="H377" s="33">
        <v>1.33755261794511E-2</v>
      </c>
      <c r="I377" s="35"/>
      <c r="J377" s="35"/>
    </row>
    <row r="378" spans="1:10" x14ac:dyDescent="0.25">
      <c r="A378" s="34" t="s">
        <v>228</v>
      </c>
      <c r="B378" s="34" t="s">
        <v>83</v>
      </c>
      <c r="C378" s="32" t="s">
        <v>91</v>
      </c>
      <c r="D378" s="32" t="s">
        <v>271</v>
      </c>
      <c r="E378" s="33">
        <v>1.0299179911305899E-3</v>
      </c>
      <c r="F378" s="33">
        <v>7.8895347075929798E-4</v>
      </c>
      <c r="G378" s="33">
        <v>7.0796571453035303E-4</v>
      </c>
      <c r="H378" s="33">
        <v>1.0299179911305899E-3</v>
      </c>
      <c r="I378" s="35"/>
      <c r="J378" s="35"/>
    </row>
    <row r="379" spans="1:10" x14ac:dyDescent="0.25">
      <c r="A379" s="34" t="s">
        <v>228</v>
      </c>
      <c r="B379" s="34" t="s">
        <v>83</v>
      </c>
      <c r="C379" s="32" t="s">
        <v>277</v>
      </c>
      <c r="D379" s="32" t="s">
        <v>210</v>
      </c>
      <c r="E379" s="33">
        <v>4.4462086509337699E-4</v>
      </c>
      <c r="F379" s="33">
        <v>3.4059524904730401E-4</v>
      </c>
      <c r="G379" s="33">
        <v>3.0563242040795098E-4</v>
      </c>
      <c r="H379" s="33">
        <v>4.4462086509337699E-4</v>
      </c>
      <c r="I379" s="35"/>
      <c r="J379" s="35"/>
    </row>
    <row r="380" spans="1:10" x14ac:dyDescent="0.25">
      <c r="A380" s="34" t="s">
        <v>228</v>
      </c>
      <c r="B380" s="34" t="s">
        <v>83</v>
      </c>
      <c r="C380" s="32" t="s">
        <v>284</v>
      </c>
      <c r="D380" s="32" t="s">
        <v>210</v>
      </c>
      <c r="E380" s="33">
        <v>1.8288409801010999E-2</v>
      </c>
      <c r="F380" s="33">
        <v>1.4009566306669699E-2</v>
      </c>
      <c r="G380" s="33">
        <v>1.2571454449672699E-2</v>
      </c>
      <c r="H380" s="33">
        <v>1.8288409801010999E-2</v>
      </c>
      <c r="I380" s="35"/>
      <c r="J380" s="35"/>
    </row>
    <row r="381" spans="1:10" x14ac:dyDescent="0.25">
      <c r="A381" s="34" t="s">
        <v>228</v>
      </c>
      <c r="B381" s="32" t="s">
        <v>84</v>
      </c>
      <c r="C381" s="32" t="s">
        <v>194</v>
      </c>
      <c r="D381" s="32" t="s">
        <v>271</v>
      </c>
      <c r="E381" s="35"/>
      <c r="F381" s="35"/>
      <c r="G381" s="35"/>
      <c r="H381" s="35"/>
      <c r="I381" s="33">
        <v>10192.7543616486</v>
      </c>
      <c r="J381" s="33">
        <v>37293.105069568097</v>
      </c>
    </row>
    <row r="382" spans="1:10" x14ac:dyDescent="0.25">
      <c r="A382" s="34" t="s">
        <v>228</v>
      </c>
      <c r="B382" s="34" t="s">
        <v>84</v>
      </c>
      <c r="C382" s="32" t="s">
        <v>82</v>
      </c>
      <c r="D382" s="32" t="s">
        <v>271</v>
      </c>
      <c r="E382" s="35"/>
      <c r="F382" s="35"/>
      <c r="G382" s="35"/>
      <c r="H382" s="35"/>
      <c r="I382" s="33">
        <v>324.15018533172503</v>
      </c>
      <c r="J382" s="33">
        <v>1185.9960998746999</v>
      </c>
    </row>
    <row r="383" spans="1:10" x14ac:dyDescent="0.25">
      <c r="A383" s="34" t="s">
        <v>228</v>
      </c>
      <c r="B383" s="34" t="s">
        <v>84</v>
      </c>
      <c r="C383" s="32" t="s">
        <v>277</v>
      </c>
      <c r="D383" s="32" t="s">
        <v>210</v>
      </c>
      <c r="E383" s="35"/>
      <c r="F383" s="35"/>
      <c r="G383" s="35"/>
      <c r="H383" s="35"/>
      <c r="I383" s="33">
        <v>498.95959446546402</v>
      </c>
      <c r="J383" s="33">
        <v>1825.58628626267</v>
      </c>
    </row>
    <row r="384" spans="1:10" x14ac:dyDescent="0.25">
      <c r="A384" s="34" t="s">
        <v>228</v>
      </c>
      <c r="B384" s="32" t="s">
        <v>86</v>
      </c>
      <c r="C384" s="32" t="s">
        <v>194</v>
      </c>
      <c r="D384" s="32" t="s">
        <v>271</v>
      </c>
      <c r="E384" s="35"/>
      <c r="F384" s="35"/>
      <c r="G384" s="35"/>
      <c r="H384" s="33">
        <v>300.79036718560502</v>
      </c>
      <c r="I384" s="33">
        <v>2268.9850590122701</v>
      </c>
      <c r="J384" s="35"/>
    </row>
    <row r="385" spans="1:10" x14ac:dyDescent="0.25">
      <c r="A385" s="34" t="s">
        <v>228</v>
      </c>
      <c r="B385" s="34" t="s">
        <v>86</v>
      </c>
      <c r="C385" s="32" t="s">
        <v>82</v>
      </c>
      <c r="D385" s="32" t="s">
        <v>271</v>
      </c>
      <c r="E385" s="35"/>
      <c r="F385" s="35"/>
      <c r="G385" s="35"/>
      <c r="H385" s="33">
        <v>8.2553659412750093</v>
      </c>
      <c r="I385" s="33">
        <v>62.273609865549801</v>
      </c>
      <c r="J385" s="35"/>
    </row>
    <row r="386" spans="1:10" x14ac:dyDescent="0.25">
      <c r="A386" s="34" t="s">
        <v>228</v>
      </c>
      <c r="B386" s="34" t="s">
        <v>86</v>
      </c>
      <c r="C386" s="32" t="s">
        <v>91</v>
      </c>
      <c r="D386" s="32" t="s">
        <v>271</v>
      </c>
      <c r="E386" s="35"/>
      <c r="F386" s="35"/>
      <c r="G386" s="35"/>
      <c r="H386" s="33">
        <v>0.59487338663325595</v>
      </c>
      <c r="I386" s="33">
        <v>4.4873738441298201</v>
      </c>
      <c r="J386" s="35"/>
    </row>
    <row r="387" spans="1:10" x14ac:dyDescent="0.25">
      <c r="A387" s="34" t="s">
        <v>228</v>
      </c>
      <c r="B387" s="34" t="s">
        <v>86</v>
      </c>
      <c r="C387" s="32" t="s">
        <v>277</v>
      </c>
      <c r="D387" s="32" t="s">
        <v>210</v>
      </c>
      <c r="E387" s="35"/>
      <c r="F387" s="35"/>
      <c r="G387" s="35"/>
      <c r="H387" s="33">
        <v>0.56070620776187796</v>
      </c>
      <c r="I387" s="33">
        <v>4.2296368058957503</v>
      </c>
      <c r="J387" s="35"/>
    </row>
    <row r="388" spans="1:10" x14ac:dyDescent="0.25">
      <c r="A388" s="34" t="s">
        <v>228</v>
      </c>
      <c r="B388" s="34" t="s">
        <v>86</v>
      </c>
      <c r="C388" s="32" t="s">
        <v>284</v>
      </c>
      <c r="D388" s="32" t="s">
        <v>210</v>
      </c>
      <c r="E388" s="35"/>
      <c r="F388" s="35"/>
      <c r="G388" s="35"/>
      <c r="H388" s="33">
        <v>10.563256849724</v>
      </c>
      <c r="I388" s="33">
        <v>79.682977187043093</v>
      </c>
      <c r="J388" s="35"/>
    </row>
    <row r="389" spans="1:10" x14ac:dyDescent="0.25">
      <c r="A389" s="32" t="s">
        <v>229</v>
      </c>
      <c r="B389" s="32" t="s">
        <v>80</v>
      </c>
      <c r="C389" s="32" t="s">
        <v>195</v>
      </c>
      <c r="D389" s="32" t="s">
        <v>271</v>
      </c>
      <c r="E389" s="35"/>
      <c r="F389" s="35"/>
      <c r="G389" s="35"/>
      <c r="H389" s="33">
        <v>3024.4563994595401</v>
      </c>
      <c r="I389" s="33">
        <v>33680.941093974499</v>
      </c>
      <c r="J389" s="33">
        <v>87233.178082301805</v>
      </c>
    </row>
    <row r="390" spans="1:10" x14ac:dyDescent="0.25">
      <c r="A390" s="34" t="s">
        <v>229</v>
      </c>
      <c r="B390" s="34" t="s">
        <v>80</v>
      </c>
      <c r="C390" s="32" t="s">
        <v>194</v>
      </c>
      <c r="D390" s="32" t="s">
        <v>271</v>
      </c>
      <c r="E390" s="35"/>
      <c r="F390" s="35"/>
      <c r="G390" s="35"/>
      <c r="H390" s="33">
        <v>1218.0096530396099</v>
      </c>
      <c r="I390" s="33">
        <v>13563.994965591301</v>
      </c>
      <c r="J390" s="33">
        <v>35130.561970922703</v>
      </c>
    </row>
    <row r="391" spans="1:10" x14ac:dyDescent="0.25">
      <c r="A391" s="34" t="s">
        <v>229</v>
      </c>
      <c r="B391" s="34" t="s">
        <v>80</v>
      </c>
      <c r="C391" s="32" t="s">
        <v>196</v>
      </c>
      <c r="D391" s="32" t="s">
        <v>271</v>
      </c>
      <c r="E391" s="35"/>
      <c r="F391" s="35"/>
      <c r="G391" s="35"/>
      <c r="H391" s="33">
        <v>542.74945791184098</v>
      </c>
      <c r="I391" s="33">
        <v>6044.1646717016501</v>
      </c>
      <c r="J391" s="33">
        <v>15654.304067520001</v>
      </c>
    </row>
    <row r="392" spans="1:10" x14ac:dyDescent="0.25">
      <c r="A392" s="34" t="s">
        <v>229</v>
      </c>
      <c r="B392" s="34" t="s">
        <v>80</v>
      </c>
      <c r="C392" s="32" t="s">
        <v>79</v>
      </c>
      <c r="D392" s="32" t="s">
        <v>271</v>
      </c>
      <c r="E392" s="35"/>
      <c r="F392" s="35"/>
      <c r="G392" s="35"/>
      <c r="H392" s="33">
        <v>43.642007705279397</v>
      </c>
      <c r="I392" s="33">
        <v>486.00597813443898</v>
      </c>
      <c r="J392" s="33">
        <v>1258.7488550683399</v>
      </c>
    </row>
    <row r="393" spans="1:10" x14ac:dyDescent="0.25">
      <c r="A393" s="34" t="s">
        <v>229</v>
      </c>
      <c r="B393" s="34" t="s">
        <v>80</v>
      </c>
      <c r="C393" s="32" t="s">
        <v>91</v>
      </c>
      <c r="D393" s="32" t="s">
        <v>271</v>
      </c>
      <c r="E393" s="35"/>
      <c r="F393" s="35"/>
      <c r="G393" s="35"/>
      <c r="H393" s="33">
        <v>0.33605071105105999</v>
      </c>
      <c r="I393" s="33">
        <v>3.74232678821939</v>
      </c>
      <c r="J393" s="33">
        <v>9.6925753424779799</v>
      </c>
    </row>
    <row r="394" spans="1:10" x14ac:dyDescent="0.25">
      <c r="A394" s="34" t="s">
        <v>229</v>
      </c>
      <c r="B394" s="34" t="s">
        <v>80</v>
      </c>
      <c r="C394" s="32" t="s">
        <v>277</v>
      </c>
      <c r="D394" s="32" t="s">
        <v>210</v>
      </c>
      <c r="E394" s="35"/>
      <c r="F394" s="35"/>
      <c r="G394" s="35"/>
      <c r="H394" s="33">
        <v>0.85356503148984597</v>
      </c>
      <c r="I394" s="33">
        <v>9.5054680076139793</v>
      </c>
      <c r="J394" s="33">
        <v>24.6190325012074</v>
      </c>
    </row>
    <row r="395" spans="1:10" x14ac:dyDescent="0.25">
      <c r="A395" s="34" t="s">
        <v>229</v>
      </c>
      <c r="B395" s="34" t="s">
        <v>80</v>
      </c>
      <c r="C395" s="32" t="s">
        <v>284</v>
      </c>
      <c r="D395" s="32" t="s">
        <v>210</v>
      </c>
      <c r="E395" s="35"/>
      <c r="F395" s="35"/>
      <c r="G395" s="35"/>
      <c r="H395" s="33">
        <v>59.673033877933896</v>
      </c>
      <c r="I395" s="33">
        <v>664.53063740664004</v>
      </c>
      <c r="J395" s="33">
        <v>1721.1252878088201</v>
      </c>
    </row>
    <row r="396" spans="1:10" x14ac:dyDescent="0.25">
      <c r="A396" s="34" t="s">
        <v>229</v>
      </c>
      <c r="B396" s="32" t="s">
        <v>81</v>
      </c>
      <c r="C396" s="32" t="s">
        <v>194</v>
      </c>
      <c r="D396" s="32" t="s">
        <v>271</v>
      </c>
      <c r="E396" s="33">
        <v>1.9199988762606299</v>
      </c>
      <c r="F396" s="33">
        <v>1.87763275468749</v>
      </c>
      <c r="G396" s="33">
        <v>1.7652643300839701</v>
      </c>
      <c r="H396" s="33">
        <v>1.9199988762606299</v>
      </c>
      <c r="I396" s="35"/>
      <c r="J396" s="35"/>
    </row>
    <row r="397" spans="1:10" x14ac:dyDescent="0.25">
      <c r="A397" s="34" t="s">
        <v>229</v>
      </c>
      <c r="B397" s="34" t="s">
        <v>81</v>
      </c>
      <c r="C397" s="32" t="s">
        <v>283</v>
      </c>
      <c r="D397" s="32" t="s">
        <v>210</v>
      </c>
      <c r="E397" s="33">
        <v>5.90544403065595E-2</v>
      </c>
      <c r="F397" s="33">
        <v>5.77513626702153E-2</v>
      </c>
      <c r="G397" s="33">
        <v>5.4295186468688202E-2</v>
      </c>
      <c r="H397" s="33">
        <v>5.90544403065595E-2</v>
      </c>
      <c r="I397" s="35"/>
      <c r="J397" s="35"/>
    </row>
    <row r="398" spans="1:10" x14ac:dyDescent="0.25">
      <c r="A398" s="34" t="s">
        <v>229</v>
      </c>
      <c r="B398" s="34" t="s">
        <v>81</v>
      </c>
      <c r="C398" s="32" t="s">
        <v>82</v>
      </c>
      <c r="D398" s="32" t="s">
        <v>271</v>
      </c>
      <c r="E398" s="33">
        <v>4.0001076332782999E-2</v>
      </c>
      <c r="F398" s="33">
        <v>3.9118424533386299E-2</v>
      </c>
      <c r="G398" s="33">
        <v>3.6777351324679901E-2</v>
      </c>
      <c r="H398" s="33">
        <v>4.0001076332782999E-2</v>
      </c>
      <c r="I398" s="35"/>
      <c r="J398" s="35"/>
    </row>
    <row r="399" spans="1:10" x14ac:dyDescent="0.25">
      <c r="A399" s="34" t="s">
        <v>229</v>
      </c>
      <c r="B399" s="34" t="s">
        <v>81</v>
      </c>
      <c r="C399" s="32" t="s">
        <v>91</v>
      </c>
      <c r="D399" s="32" t="s">
        <v>271</v>
      </c>
      <c r="E399" s="33">
        <v>4.1863692733320104E-3</v>
      </c>
      <c r="F399" s="33">
        <v>4.0939940996915702E-3</v>
      </c>
      <c r="G399" s="33">
        <v>3.8489857687653102E-3</v>
      </c>
      <c r="H399" s="33">
        <v>4.1863692733320104E-3</v>
      </c>
      <c r="I399" s="35"/>
      <c r="J399" s="35"/>
    </row>
    <row r="400" spans="1:10" x14ac:dyDescent="0.25">
      <c r="A400" s="34" t="s">
        <v>229</v>
      </c>
      <c r="B400" s="34" t="s">
        <v>81</v>
      </c>
      <c r="C400" s="32" t="s">
        <v>277</v>
      </c>
      <c r="D400" s="32" t="s">
        <v>210</v>
      </c>
      <c r="E400" s="33">
        <v>5.8698059232646996E-4</v>
      </c>
      <c r="F400" s="33">
        <v>5.7402845394604999E-4</v>
      </c>
      <c r="G400" s="33">
        <v>5.3967526486449003E-4</v>
      </c>
      <c r="H400" s="33">
        <v>5.8698059232646996E-4</v>
      </c>
      <c r="I400" s="35"/>
      <c r="J400" s="35"/>
    </row>
    <row r="401" spans="1:10" x14ac:dyDescent="0.25">
      <c r="A401" s="34" t="s">
        <v>229</v>
      </c>
      <c r="B401" s="32" t="s">
        <v>83</v>
      </c>
      <c r="C401" s="32" t="s">
        <v>194</v>
      </c>
      <c r="D401" s="32" t="s">
        <v>271</v>
      </c>
      <c r="E401" s="33">
        <v>0.64200760550269997</v>
      </c>
      <c r="F401" s="33">
        <v>0.49180044719793498</v>
      </c>
      <c r="G401" s="33">
        <v>0.44131608252099103</v>
      </c>
      <c r="H401" s="33">
        <v>0.64200760550269997</v>
      </c>
      <c r="I401" s="35"/>
      <c r="J401" s="35"/>
    </row>
    <row r="402" spans="1:10" x14ac:dyDescent="0.25">
      <c r="A402" s="34" t="s">
        <v>229</v>
      </c>
      <c r="B402" s="34" t="s">
        <v>83</v>
      </c>
      <c r="C402" s="32" t="s">
        <v>82</v>
      </c>
      <c r="D402" s="32" t="s">
        <v>271</v>
      </c>
      <c r="E402" s="33">
        <v>1.33755261794511E-2</v>
      </c>
      <c r="F402" s="33">
        <v>1.02461243452264E-2</v>
      </c>
      <c r="G402" s="33">
        <v>9.1943378311699908E-3</v>
      </c>
      <c r="H402" s="33">
        <v>1.33755261794511E-2</v>
      </c>
      <c r="I402" s="35"/>
      <c r="J402" s="35"/>
    </row>
    <row r="403" spans="1:10" x14ac:dyDescent="0.25">
      <c r="A403" s="34" t="s">
        <v>229</v>
      </c>
      <c r="B403" s="34" t="s">
        <v>83</v>
      </c>
      <c r="C403" s="32" t="s">
        <v>91</v>
      </c>
      <c r="D403" s="32" t="s">
        <v>271</v>
      </c>
      <c r="E403" s="33">
        <v>1.0299179911305899E-3</v>
      </c>
      <c r="F403" s="33">
        <v>7.8895347075929798E-4</v>
      </c>
      <c r="G403" s="33">
        <v>7.0796571453035303E-4</v>
      </c>
      <c r="H403" s="33">
        <v>1.0299179911305899E-3</v>
      </c>
      <c r="I403" s="35"/>
      <c r="J403" s="35"/>
    </row>
    <row r="404" spans="1:10" x14ac:dyDescent="0.25">
      <c r="A404" s="34" t="s">
        <v>229</v>
      </c>
      <c r="B404" s="34" t="s">
        <v>83</v>
      </c>
      <c r="C404" s="32" t="s">
        <v>277</v>
      </c>
      <c r="D404" s="32" t="s">
        <v>210</v>
      </c>
      <c r="E404" s="33">
        <v>4.4462086509337699E-4</v>
      </c>
      <c r="F404" s="33">
        <v>3.4059524904730401E-4</v>
      </c>
      <c r="G404" s="33">
        <v>3.0563242040795098E-4</v>
      </c>
      <c r="H404" s="33">
        <v>4.4462086509337699E-4</v>
      </c>
      <c r="I404" s="35"/>
      <c r="J404" s="35"/>
    </row>
    <row r="405" spans="1:10" x14ac:dyDescent="0.25">
      <c r="A405" s="34" t="s">
        <v>229</v>
      </c>
      <c r="B405" s="34" t="s">
        <v>83</v>
      </c>
      <c r="C405" s="32" t="s">
        <v>284</v>
      </c>
      <c r="D405" s="32" t="s">
        <v>210</v>
      </c>
      <c r="E405" s="33">
        <v>1.8288409801010999E-2</v>
      </c>
      <c r="F405" s="33">
        <v>1.4009566306669699E-2</v>
      </c>
      <c r="G405" s="33">
        <v>1.2571454449672699E-2</v>
      </c>
      <c r="H405" s="33">
        <v>1.8288409801010999E-2</v>
      </c>
      <c r="I405" s="35"/>
      <c r="J405" s="35"/>
    </row>
    <row r="406" spans="1:10" x14ac:dyDescent="0.25">
      <c r="A406" s="34" t="s">
        <v>229</v>
      </c>
      <c r="B406" s="32" t="s">
        <v>84</v>
      </c>
      <c r="C406" s="32" t="s">
        <v>194</v>
      </c>
      <c r="D406" s="32" t="s">
        <v>271</v>
      </c>
      <c r="E406" s="35"/>
      <c r="F406" s="35"/>
      <c r="G406" s="35"/>
      <c r="H406" s="35"/>
      <c r="I406" s="33">
        <v>7194.1168906590201</v>
      </c>
      <c r="J406" s="33">
        <v>37311.1041872188</v>
      </c>
    </row>
    <row r="407" spans="1:10" x14ac:dyDescent="0.25">
      <c r="A407" s="34" t="s">
        <v>229</v>
      </c>
      <c r="B407" s="34" t="s">
        <v>84</v>
      </c>
      <c r="C407" s="32" t="s">
        <v>82</v>
      </c>
      <c r="D407" s="32" t="s">
        <v>271</v>
      </c>
      <c r="E407" s="35"/>
      <c r="F407" s="35"/>
      <c r="G407" s="35"/>
      <c r="H407" s="35"/>
      <c r="I407" s="33">
        <v>228.78745436852199</v>
      </c>
      <c r="J407" s="33">
        <v>1186.5685081870399</v>
      </c>
    </row>
    <row r="408" spans="1:10" x14ac:dyDescent="0.25">
      <c r="A408" s="34" t="s">
        <v>229</v>
      </c>
      <c r="B408" s="34" t="s">
        <v>84</v>
      </c>
      <c r="C408" s="32" t="s">
        <v>277</v>
      </c>
      <c r="D408" s="32" t="s">
        <v>210</v>
      </c>
      <c r="E408" s="35"/>
      <c r="F408" s="35"/>
      <c r="G408" s="35"/>
      <c r="H408" s="35"/>
      <c r="I408" s="33">
        <v>352.16915064749998</v>
      </c>
      <c r="J408" s="33">
        <v>1826.46738592672</v>
      </c>
    </row>
    <row r="409" spans="1:10" x14ac:dyDescent="0.25">
      <c r="A409" s="34" t="s">
        <v>229</v>
      </c>
      <c r="B409" s="32" t="s">
        <v>86</v>
      </c>
      <c r="C409" s="32" t="s">
        <v>194</v>
      </c>
      <c r="D409" s="32" t="s">
        <v>271</v>
      </c>
      <c r="E409" s="35"/>
      <c r="F409" s="35"/>
      <c r="G409" s="35"/>
      <c r="H409" s="33">
        <v>7159.8464206314002</v>
      </c>
      <c r="I409" s="33">
        <v>9399.0549536080507</v>
      </c>
      <c r="J409" s="35"/>
    </row>
    <row r="410" spans="1:10" x14ac:dyDescent="0.25">
      <c r="A410" s="34" t="s">
        <v>229</v>
      </c>
      <c r="B410" s="34" t="s">
        <v>86</v>
      </c>
      <c r="C410" s="32" t="s">
        <v>82</v>
      </c>
      <c r="D410" s="32" t="s">
        <v>271</v>
      </c>
      <c r="E410" s="35"/>
      <c r="F410" s="35"/>
      <c r="G410" s="35"/>
      <c r="H410" s="33">
        <v>196.50613428443901</v>
      </c>
      <c r="I410" s="33">
        <v>257.962510136866</v>
      </c>
      <c r="J410" s="35"/>
    </row>
    <row r="411" spans="1:10" x14ac:dyDescent="0.25">
      <c r="A411" s="34" t="s">
        <v>229</v>
      </c>
      <c r="B411" s="34" t="s">
        <v>86</v>
      </c>
      <c r="C411" s="32" t="s">
        <v>91</v>
      </c>
      <c r="D411" s="32" t="s">
        <v>271</v>
      </c>
      <c r="E411" s="35"/>
      <c r="F411" s="35"/>
      <c r="G411" s="35"/>
      <c r="H411" s="33">
        <v>14.160034870354799</v>
      </c>
      <c r="I411" s="33">
        <v>18.588519651477998</v>
      </c>
      <c r="J411" s="35"/>
    </row>
    <row r="412" spans="1:10" x14ac:dyDescent="0.25">
      <c r="A412" s="34" t="s">
        <v>229</v>
      </c>
      <c r="B412" s="34" t="s">
        <v>86</v>
      </c>
      <c r="C412" s="32" t="s">
        <v>277</v>
      </c>
      <c r="D412" s="32" t="s">
        <v>210</v>
      </c>
      <c r="E412" s="35"/>
      <c r="F412" s="35"/>
      <c r="G412" s="35"/>
      <c r="H412" s="33">
        <v>13.3467383687605</v>
      </c>
      <c r="I412" s="33">
        <v>17.520868466944901</v>
      </c>
      <c r="J412" s="35"/>
    </row>
    <row r="413" spans="1:10" x14ac:dyDescent="0.25">
      <c r="A413" s="34" t="s">
        <v>229</v>
      </c>
      <c r="B413" s="34" t="s">
        <v>86</v>
      </c>
      <c r="C413" s="32" t="s">
        <v>284</v>
      </c>
      <c r="D413" s="32" t="s">
        <v>210</v>
      </c>
      <c r="E413" s="35"/>
      <c r="F413" s="35"/>
      <c r="G413" s="35"/>
      <c r="H413" s="33">
        <v>251.44188443720299</v>
      </c>
      <c r="I413" s="33">
        <v>330.07915961074701</v>
      </c>
      <c r="J413" s="35"/>
    </row>
    <row r="414" spans="1:10" x14ac:dyDescent="0.25">
      <c r="A414" s="32" t="s">
        <v>230</v>
      </c>
      <c r="B414" s="32" t="s">
        <v>80</v>
      </c>
      <c r="C414" s="32" t="s">
        <v>195</v>
      </c>
      <c r="D414" s="32" t="s">
        <v>271</v>
      </c>
      <c r="E414" s="35"/>
      <c r="F414" s="35"/>
      <c r="G414" s="35"/>
      <c r="H414" s="33">
        <v>14527.3219530402</v>
      </c>
      <c r="I414" s="33">
        <v>34512.071327219397</v>
      </c>
      <c r="J414" s="33">
        <v>86365.067599908507</v>
      </c>
    </row>
    <row r="415" spans="1:10" x14ac:dyDescent="0.25">
      <c r="A415" s="34" t="s">
        <v>230</v>
      </c>
      <c r="B415" s="34" t="s">
        <v>80</v>
      </c>
      <c r="C415" s="32" t="s">
        <v>194</v>
      </c>
      <c r="D415" s="32" t="s">
        <v>271</v>
      </c>
      <c r="E415" s="35"/>
      <c r="F415" s="35"/>
      <c r="G415" s="35"/>
      <c r="H415" s="33">
        <v>5850.4458436825898</v>
      </c>
      <c r="I415" s="33">
        <v>13898.707890269699</v>
      </c>
      <c r="J415" s="33">
        <v>34780.956353315298</v>
      </c>
    </row>
    <row r="416" spans="1:10" x14ac:dyDescent="0.25">
      <c r="A416" s="34" t="s">
        <v>230</v>
      </c>
      <c r="B416" s="34" t="s">
        <v>80</v>
      </c>
      <c r="C416" s="32" t="s">
        <v>196</v>
      </c>
      <c r="D416" s="32" t="s">
        <v>271</v>
      </c>
      <c r="E416" s="35"/>
      <c r="F416" s="35"/>
      <c r="G416" s="35"/>
      <c r="H416" s="33">
        <v>2606.9795935336801</v>
      </c>
      <c r="I416" s="33">
        <v>6193.3139481231501</v>
      </c>
      <c r="J416" s="33">
        <v>15498.518553861801</v>
      </c>
    </row>
    <row r="417" spans="1:10" x14ac:dyDescent="0.25">
      <c r="A417" s="34" t="s">
        <v>230</v>
      </c>
      <c r="B417" s="34" t="s">
        <v>80</v>
      </c>
      <c r="C417" s="32" t="s">
        <v>79</v>
      </c>
      <c r="D417" s="32" t="s">
        <v>271</v>
      </c>
      <c r="E417" s="35"/>
      <c r="F417" s="35"/>
      <c r="G417" s="35"/>
      <c r="H417" s="33">
        <v>209.62494176637799</v>
      </c>
      <c r="I417" s="33">
        <v>497.99894058873099</v>
      </c>
      <c r="J417" s="33">
        <v>1246.22227860045</v>
      </c>
    </row>
    <row r="418" spans="1:10" x14ac:dyDescent="0.25">
      <c r="A418" s="34" t="s">
        <v>230</v>
      </c>
      <c r="B418" s="34" t="s">
        <v>80</v>
      </c>
      <c r="C418" s="32" t="s">
        <v>91</v>
      </c>
      <c r="D418" s="32" t="s">
        <v>271</v>
      </c>
      <c r="E418" s="35"/>
      <c r="F418" s="35"/>
      <c r="G418" s="35"/>
      <c r="H418" s="33">
        <v>1.6141468836711399</v>
      </c>
      <c r="I418" s="33">
        <v>3.8346745919132599</v>
      </c>
      <c r="J418" s="33">
        <v>9.5961186222120602</v>
      </c>
    </row>
    <row r="419" spans="1:10" x14ac:dyDescent="0.25">
      <c r="A419" s="34" t="s">
        <v>230</v>
      </c>
      <c r="B419" s="34" t="s">
        <v>80</v>
      </c>
      <c r="C419" s="32" t="s">
        <v>277</v>
      </c>
      <c r="D419" s="32" t="s">
        <v>210</v>
      </c>
      <c r="E419" s="35"/>
      <c r="F419" s="35"/>
      <c r="G419" s="35"/>
      <c r="H419" s="33">
        <v>4.0999149541470503</v>
      </c>
      <c r="I419" s="33">
        <v>9.7400303917298707</v>
      </c>
      <c r="J419" s="33">
        <v>24.3740335151506</v>
      </c>
    </row>
    <row r="420" spans="1:10" x14ac:dyDescent="0.25">
      <c r="A420" s="34" t="s">
        <v>230</v>
      </c>
      <c r="B420" s="34" t="s">
        <v>80</v>
      </c>
      <c r="C420" s="32" t="s">
        <v>284</v>
      </c>
      <c r="D420" s="32" t="s">
        <v>210</v>
      </c>
      <c r="E420" s="35"/>
      <c r="F420" s="35"/>
      <c r="G420" s="35"/>
      <c r="H420" s="33">
        <v>286.626507564907</v>
      </c>
      <c r="I420" s="33">
        <v>680.92897681542001</v>
      </c>
      <c r="J420" s="33">
        <v>1703.99732185934</v>
      </c>
    </row>
    <row r="421" spans="1:10" x14ac:dyDescent="0.25">
      <c r="A421" s="34" t="s">
        <v>230</v>
      </c>
      <c r="B421" s="32" t="s">
        <v>81</v>
      </c>
      <c r="C421" s="32" t="s">
        <v>194</v>
      </c>
      <c r="D421" s="32" t="s">
        <v>271</v>
      </c>
      <c r="E421" s="33">
        <v>1.9199988762606299</v>
      </c>
      <c r="F421" s="33">
        <v>1.87763275468749</v>
      </c>
      <c r="G421" s="33">
        <v>1.7652643300839701</v>
      </c>
      <c r="H421" s="33">
        <v>1.8971994857613601</v>
      </c>
      <c r="I421" s="35"/>
      <c r="J421" s="35"/>
    </row>
    <row r="422" spans="1:10" x14ac:dyDescent="0.25">
      <c r="A422" s="34" t="s">
        <v>230</v>
      </c>
      <c r="B422" s="34" t="s">
        <v>81</v>
      </c>
      <c r="C422" s="32" t="s">
        <v>283</v>
      </c>
      <c r="D422" s="32" t="s">
        <v>210</v>
      </c>
      <c r="E422" s="33">
        <v>5.90544403065595E-2</v>
      </c>
      <c r="F422" s="33">
        <v>5.77513626702153E-2</v>
      </c>
      <c r="G422" s="33">
        <v>5.4295186468688202E-2</v>
      </c>
      <c r="H422" s="33">
        <v>5.83531871642207E-2</v>
      </c>
      <c r="I422" s="35"/>
      <c r="J422" s="35"/>
    </row>
    <row r="423" spans="1:10" x14ac:dyDescent="0.25">
      <c r="A423" s="34" t="s">
        <v>230</v>
      </c>
      <c r="B423" s="34" t="s">
        <v>81</v>
      </c>
      <c r="C423" s="32" t="s">
        <v>82</v>
      </c>
      <c r="D423" s="32" t="s">
        <v>271</v>
      </c>
      <c r="E423" s="33">
        <v>4.0001076332782999E-2</v>
      </c>
      <c r="F423" s="33">
        <v>3.9118424533386299E-2</v>
      </c>
      <c r="G423" s="33">
        <v>3.6777351324679901E-2</v>
      </c>
      <c r="H423" s="33">
        <v>3.95260759715962E-2</v>
      </c>
      <c r="I423" s="35"/>
      <c r="J423" s="35"/>
    </row>
    <row r="424" spans="1:10" x14ac:dyDescent="0.25">
      <c r="A424" s="34" t="s">
        <v>230</v>
      </c>
      <c r="B424" s="34" t="s">
        <v>81</v>
      </c>
      <c r="C424" s="32" t="s">
        <v>91</v>
      </c>
      <c r="D424" s="32" t="s">
        <v>271</v>
      </c>
      <c r="E424" s="33">
        <v>4.1863692733320104E-3</v>
      </c>
      <c r="F424" s="33">
        <v>4.0939940996915702E-3</v>
      </c>
      <c r="G424" s="33">
        <v>3.8489857687653102E-3</v>
      </c>
      <c r="H424" s="33">
        <v>4.1366574380716104E-3</v>
      </c>
      <c r="I424" s="35"/>
      <c r="J424" s="35"/>
    </row>
    <row r="425" spans="1:10" x14ac:dyDescent="0.25">
      <c r="A425" s="34" t="s">
        <v>230</v>
      </c>
      <c r="B425" s="34" t="s">
        <v>81</v>
      </c>
      <c r="C425" s="32" t="s">
        <v>277</v>
      </c>
      <c r="D425" s="32" t="s">
        <v>210</v>
      </c>
      <c r="E425" s="33">
        <v>5.8698059232646996E-4</v>
      </c>
      <c r="F425" s="33">
        <v>5.7402845394604999E-4</v>
      </c>
      <c r="G425" s="33">
        <v>5.3967526486449003E-4</v>
      </c>
      <c r="H425" s="33">
        <v>5.8001038004905196E-4</v>
      </c>
      <c r="I425" s="35"/>
      <c r="J425" s="35"/>
    </row>
    <row r="426" spans="1:10" x14ac:dyDescent="0.25">
      <c r="A426" s="34" t="s">
        <v>230</v>
      </c>
      <c r="B426" s="32" t="s">
        <v>83</v>
      </c>
      <c r="C426" s="32" t="s">
        <v>194</v>
      </c>
      <c r="D426" s="32" t="s">
        <v>271</v>
      </c>
      <c r="E426" s="33">
        <v>0.64200760550269997</v>
      </c>
      <c r="F426" s="33">
        <v>0.49180044719793498</v>
      </c>
      <c r="G426" s="33">
        <v>0.44131608252099103</v>
      </c>
      <c r="H426" s="33">
        <v>0.64200760550269997</v>
      </c>
      <c r="I426" s="35"/>
      <c r="J426" s="35"/>
    </row>
    <row r="427" spans="1:10" x14ac:dyDescent="0.25">
      <c r="A427" s="34" t="s">
        <v>230</v>
      </c>
      <c r="B427" s="34" t="s">
        <v>83</v>
      </c>
      <c r="C427" s="32" t="s">
        <v>82</v>
      </c>
      <c r="D427" s="32" t="s">
        <v>271</v>
      </c>
      <c r="E427" s="33">
        <v>1.33755261794511E-2</v>
      </c>
      <c r="F427" s="33">
        <v>1.02461243452264E-2</v>
      </c>
      <c r="G427" s="33">
        <v>9.1943378311699908E-3</v>
      </c>
      <c r="H427" s="33">
        <v>1.33755261794511E-2</v>
      </c>
      <c r="I427" s="35"/>
      <c r="J427" s="35"/>
    </row>
    <row r="428" spans="1:10" x14ac:dyDescent="0.25">
      <c r="A428" s="34" t="s">
        <v>230</v>
      </c>
      <c r="B428" s="34" t="s">
        <v>83</v>
      </c>
      <c r="C428" s="32" t="s">
        <v>91</v>
      </c>
      <c r="D428" s="32" t="s">
        <v>271</v>
      </c>
      <c r="E428" s="33">
        <v>1.0299179911305899E-3</v>
      </c>
      <c r="F428" s="33">
        <v>7.8895347075929798E-4</v>
      </c>
      <c r="G428" s="33">
        <v>7.0796571453035303E-4</v>
      </c>
      <c r="H428" s="33">
        <v>1.0299179911305899E-3</v>
      </c>
      <c r="I428" s="35"/>
      <c r="J428" s="35"/>
    </row>
    <row r="429" spans="1:10" x14ac:dyDescent="0.25">
      <c r="A429" s="34" t="s">
        <v>230</v>
      </c>
      <c r="B429" s="34" t="s">
        <v>83</v>
      </c>
      <c r="C429" s="32" t="s">
        <v>277</v>
      </c>
      <c r="D429" s="32" t="s">
        <v>210</v>
      </c>
      <c r="E429" s="33">
        <v>4.4462086509337699E-4</v>
      </c>
      <c r="F429" s="33">
        <v>3.4059524904730401E-4</v>
      </c>
      <c r="G429" s="33">
        <v>3.0563242040795098E-4</v>
      </c>
      <c r="H429" s="33">
        <v>4.4462086509337699E-4</v>
      </c>
      <c r="I429" s="35"/>
      <c r="J429" s="35"/>
    </row>
    <row r="430" spans="1:10" x14ac:dyDescent="0.25">
      <c r="A430" s="34" t="s">
        <v>230</v>
      </c>
      <c r="B430" s="34" t="s">
        <v>83</v>
      </c>
      <c r="C430" s="32" t="s">
        <v>284</v>
      </c>
      <c r="D430" s="32" t="s">
        <v>210</v>
      </c>
      <c r="E430" s="33">
        <v>1.8288409801010999E-2</v>
      </c>
      <c r="F430" s="33">
        <v>1.4009566306669699E-2</v>
      </c>
      <c r="G430" s="33">
        <v>1.2571454449672699E-2</v>
      </c>
      <c r="H430" s="33">
        <v>1.8288409801010999E-2</v>
      </c>
      <c r="I430" s="35"/>
      <c r="J430" s="35"/>
    </row>
    <row r="431" spans="1:10" x14ac:dyDescent="0.25">
      <c r="A431" s="34" t="s">
        <v>230</v>
      </c>
      <c r="B431" s="32" t="s">
        <v>84</v>
      </c>
      <c r="C431" s="32" t="s">
        <v>194</v>
      </c>
      <c r="D431" s="32" t="s">
        <v>271</v>
      </c>
      <c r="E431" s="35"/>
      <c r="F431" s="35"/>
      <c r="G431" s="35"/>
      <c r="H431" s="35"/>
      <c r="I431" s="33">
        <v>10182.0255940692</v>
      </c>
      <c r="J431" s="33">
        <v>37311.1041872188</v>
      </c>
    </row>
    <row r="432" spans="1:10" x14ac:dyDescent="0.25">
      <c r="A432" s="34" t="s">
        <v>230</v>
      </c>
      <c r="B432" s="34" t="s">
        <v>84</v>
      </c>
      <c r="C432" s="32" t="s">
        <v>82</v>
      </c>
      <c r="D432" s="32" t="s">
        <v>271</v>
      </c>
      <c r="E432" s="35"/>
      <c r="F432" s="35"/>
      <c r="G432" s="35"/>
      <c r="H432" s="35"/>
      <c r="I432" s="33">
        <v>323.80898884294101</v>
      </c>
      <c r="J432" s="33">
        <v>1186.5685081870399</v>
      </c>
    </row>
    <row r="433" spans="1:10" x14ac:dyDescent="0.25">
      <c r="A433" s="34" t="s">
        <v>230</v>
      </c>
      <c r="B433" s="34" t="s">
        <v>84</v>
      </c>
      <c r="C433" s="32" t="s">
        <v>277</v>
      </c>
      <c r="D433" s="32" t="s">
        <v>210</v>
      </c>
      <c r="E433" s="35"/>
      <c r="F433" s="35"/>
      <c r="G433" s="35"/>
      <c r="H433" s="35"/>
      <c r="I433" s="33">
        <v>498.43439574777</v>
      </c>
      <c r="J433" s="33">
        <v>1826.46738592672</v>
      </c>
    </row>
    <row r="434" spans="1:10" x14ac:dyDescent="0.25">
      <c r="A434" s="34" t="s">
        <v>230</v>
      </c>
      <c r="B434" s="32" t="s">
        <v>86</v>
      </c>
      <c r="C434" s="32" t="s">
        <v>194</v>
      </c>
      <c r="D434" s="32" t="s">
        <v>271</v>
      </c>
      <c r="E434" s="35"/>
      <c r="F434" s="35"/>
      <c r="G434" s="35"/>
      <c r="H434" s="33">
        <v>1466.1513974581801</v>
      </c>
      <c r="I434" s="33">
        <v>4366.1230029333601</v>
      </c>
      <c r="J434" s="35"/>
    </row>
    <row r="435" spans="1:10" x14ac:dyDescent="0.25">
      <c r="A435" s="34" t="s">
        <v>230</v>
      </c>
      <c r="B435" s="34" t="s">
        <v>86</v>
      </c>
      <c r="C435" s="32" t="s">
        <v>82</v>
      </c>
      <c r="D435" s="32" t="s">
        <v>271</v>
      </c>
      <c r="E435" s="35"/>
      <c r="F435" s="35"/>
      <c r="G435" s="35"/>
      <c r="H435" s="33">
        <v>40.239374766481099</v>
      </c>
      <c r="I435" s="33">
        <v>119.83077606867801</v>
      </c>
      <c r="J435" s="35"/>
    </row>
    <row r="436" spans="1:10" x14ac:dyDescent="0.25">
      <c r="A436" s="34" t="s">
        <v>230</v>
      </c>
      <c r="B436" s="34" t="s">
        <v>86</v>
      </c>
      <c r="C436" s="32" t="s">
        <v>91</v>
      </c>
      <c r="D436" s="32" t="s">
        <v>271</v>
      </c>
      <c r="E436" s="35"/>
      <c r="F436" s="35"/>
      <c r="G436" s="35"/>
      <c r="H436" s="33">
        <v>2.8996089711371802</v>
      </c>
      <c r="I436" s="33">
        <v>8.6348854902312997</v>
      </c>
      <c r="J436" s="35"/>
    </row>
    <row r="437" spans="1:10" x14ac:dyDescent="0.25">
      <c r="A437" s="34" t="s">
        <v>230</v>
      </c>
      <c r="B437" s="34" t="s">
        <v>86</v>
      </c>
      <c r="C437" s="32" t="s">
        <v>277</v>
      </c>
      <c r="D437" s="32" t="s">
        <v>210</v>
      </c>
      <c r="E437" s="35"/>
      <c r="F437" s="35"/>
      <c r="G437" s="35"/>
      <c r="H437" s="33">
        <v>2.7330668789877901</v>
      </c>
      <c r="I437" s="33">
        <v>8.1389317567009591</v>
      </c>
      <c r="J437" s="35"/>
    </row>
    <row r="438" spans="1:10" x14ac:dyDescent="0.25">
      <c r="A438" s="34" t="s">
        <v>230</v>
      </c>
      <c r="B438" s="34" t="s">
        <v>86</v>
      </c>
      <c r="C438" s="32" t="s">
        <v>284</v>
      </c>
      <c r="D438" s="32" t="s">
        <v>210</v>
      </c>
      <c r="E438" s="35"/>
      <c r="F438" s="35"/>
      <c r="G438" s="35"/>
      <c r="H438" s="33">
        <v>51.488795791043401</v>
      </c>
      <c r="I438" s="33">
        <v>153.330969834597</v>
      </c>
      <c r="J438" s="35"/>
    </row>
    <row r="439" spans="1:10" x14ac:dyDescent="0.25">
      <c r="A439" s="32" t="s">
        <v>231</v>
      </c>
      <c r="B439" s="32" t="s">
        <v>80</v>
      </c>
      <c r="C439" s="32" t="s">
        <v>195</v>
      </c>
      <c r="D439" s="32" t="s">
        <v>271</v>
      </c>
      <c r="E439" s="35"/>
      <c r="F439" s="35"/>
      <c r="G439" s="35"/>
      <c r="H439" s="33">
        <v>16637.9232945398</v>
      </c>
      <c r="I439" s="33">
        <v>34851.795665814199</v>
      </c>
      <c r="J439" s="33">
        <v>87398.533196489196</v>
      </c>
    </row>
    <row r="440" spans="1:10" x14ac:dyDescent="0.25">
      <c r="A440" s="34" t="s">
        <v>231</v>
      </c>
      <c r="B440" s="34" t="s">
        <v>80</v>
      </c>
      <c r="C440" s="32" t="s">
        <v>194</v>
      </c>
      <c r="D440" s="32" t="s">
        <v>271</v>
      </c>
      <c r="E440" s="35"/>
      <c r="F440" s="35"/>
      <c r="G440" s="35"/>
      <c r="H440" s="33">
        <v>6700.4276149933503</v>
      </c>
      <c r="I440" s="33">
        <v>14035.521740141899</v>
      </c>
      <c r="J440" s="33">
        <v>35197.153813772798</v>
      </c>
    </row>
    <row r="441" spans="1:10" x14ac:dyDescent="0.25">
      <c r="A441" s="34" t="s">
        <v>231</v>
      </c>
      <c r="B441" s="34" t="s">
        <v>80</v>
      </c>
      <c r="C441" s="32" t="s">
        <v>196</v>
      </c>
      <c r="D441" s="32" t="s">
        <v>271</v>
      </c>
      <c r="E441" s="35"/>
      <c r="F441" s="35"/>
      <c r="G441" s="35"/>
      <c r="H441" s="33">
        <v>2985.7345110030001</v>
      </c>
      <c r="I441" s="33">
        <v>6254.2786889753297</v>
      </c>
      <c r="J441" s="33">
        <v>15683.977630876399</v>
      </c>
    </row>
    <row r="442" spans="1:10" x14ac:dyDescent="0.25">
      <c r="A442" s="34" t="s">
        <v>231</v>
      </c>
      <c r="B442" s="34" t="s">
        <v>80</v>
      </c>
      <c r="C442" s="32" t="s">
        <v>79</v>
      </c>
      <c r="D442" s="32" t="s">
        <v>271</v>
      </c>
      <c r="E442" s="35"/>
      <c r="F442" s="35"/>
      <c r="G442" s="35"/>
      <c r="H442" s="33">
        <v>240.08029236259</v>
      </c>
      <c r="I442" s="33">
        <v>502.90106191052399</v>
      </c>
      <c r="J442" s="33">
        <v>1261.13488026241</v>
      </c>
    </row>
    <row r="443" spans="1:10" x14ac:dyDescent="0.25">
      <c r="A443" s="34" t="s">
        <v>231</v>
      </c>
      <c r="B443" s="34" t="s">
        <v>80</v>
      </c>
      <c r="C443" s="32" t="s">
        <v>91</v>
      </c>
      <c r="D443" s="32" t="s">
        <v>271</v>
      </c>
      <c r="E443" s="35"/>
      <c r="F443" s="35"/>
      <c r="G443" s="35"/>
      <c r="H443" s="33">
        <v>1.8486581438377501</v>
      </c>
      <c r="I443" s="33">
        <v>3.8724217406460202</v>
      </c>
      <c r="J443" s="33">
        <v>9.7109481329432406</v>
      </c>
    </row>
    <row r="444" spans="1:10" x14ac:dyDescent="0.25">
      <c r="A444" s="34" t="s">
        <v>231</v>
      </c>
      <c r="B444" s="34" t="s">
        <v>80</v>
      </c>
      <c r="C444" s="32" t="s">
        <v>277</v>
      </c>
      <c r="D444" s="32" t="s">
        <v>210</v>
      </c>
      <c r="E444" s="35"/>
      <c r="F444" s="35"/>
      <c r="G444" s="35"/>
      <c r="H444" s="33">
        <v>4.6955709208991196</v>
      </c>
      <c r="I444" s="33">
        <v>9.8359077255285392</v>
      </c>
      <c r="J444" s="33">
        <v>24.665699182622799</v>
      </c>
    </row>
    <row r="445" spans="1:10" x14ac:dyDescent="0.25">
      <c r="A445" s="34" t="s">
        <v>231</v>
      </c>
      <c r="B445" s="34" t="s">
        <v>80</v>
      </c>
      <c r="C445" s="32" t="s">
        <v>284</v>
      </c>
      <c r="D445" s="32" t="s">
        <v>210</v>
      </c>
      <c r="E445" s="35"/>
      <c r="F445" s="35"/>
      <c r="G445" s="35"/>
      <c r="H445" s="33">
        <v>328.26902731709202</v>
      </c>
      <c r="I445" s="33">
        <v>687.63179520280005</v>
      </c>
      <c r="J445" s="33">
        <v>1724.38777204651</v>
      </c>
    </row>
    <row r="446" spans="1:10" x14ac:dyDescent="0.25">
      <c r="A446" s="34" t="s">
        <v>231</v>
      </c>
      <c r="B446" s="32" t="s">
        <v>81</v>
      </c>
      <c r="C446" s="32" t="s">
        <v>194</v>
      </c>
      <c r="D446" s="32" t="s">
        <v>271</v>
      </c>
      <c r="E446" s="33">
        <v>1.9199988762606299</v>
      </c>
      <c r="F446" s="33">
        <v>1.87763275468749</v>
      </c>
      <c r="G446" s="33">
        <v>1.7652643300839701</v>
      </c>
      <c r="H446" s="33">
        <v>1.8971994857613601</v>
      </c>
      <c r="I446" s="35"/>
      <c r="J446" s="35"/>
    </row>
    <row r="447" spans="1:10" x14ac:dyDescent="0.25">
      <c r="A447" s="34" t="s">
        <v>231</v>
      </c>
      <c r="B447" s="34" t="s">
        <v>81</v>
      </c>
      <c r="C447" s="32" t="s">
        <v>283</v>
      </c>
      <c r="D447" s="32" t="s">
        <v>210</v>
      </c>
      <c r="E447" s="33">
        <v>5.90544403065595E-2</v>
      </c>
      <c r="F447" s="33">
        <v>5.77513626702153E-2</v>
      </c>
      <c r="G447" s="33">
        <v>5.4295186468688202E-2</v>
      </c>
      <c r="H447" s="33">
        <v>5.83531871642207E-2</v>
      </c>
      <c r="I447" s="35"/>
      <c r="J447" s="35"/>
    </row>
    <row r="448" spans="1:10" x14ac:dyDescent="0.25">
      <c r="A448" s="34" t="s">
        <v>231</v>
      </c>
      <c r="B448" s="34" t="s">
        <v>81</v>
      </c>
      <c r="C448" s="32" t="s">
        <v>82</v>
      </c>
      <c r="D448" s="32" t="s">
        <v>271</v>
      </c>
      <c r="E448" s="33">
        <v>4.0001076332782999E-2</v>
      </c>
      <c r="F448" s="33">
        <v>3.9118424533386299E-2</v>
      </c>
      <c r="G448" s="33">
        <v>3.6777351324679901E-2</v>
      </c>
      <c r="H448" s="33">
        <v>3.95260759715962E-2</v>
      </c>
      <c r="I448" s="35"/>
      <c r="J448" s="35"/>
    </row>
    <row r="449" spans="1:10" x14ac:dyDescent="0.25">
      <c r="A449" s="34" t="s">
        <v>231</v>
      </c>
      <c r="B449" s="34" t="s">
        <v>81</v>
      </c>
      <c r="C449" s="32" t="s">
        <v>91</v>
      </c>
      <c r="D449" s="32" t="s">
        <v>271</v>
      </c>
      <c r="E449" s="33">
        <v>4.1863692733320104E-3</v>
      </c>
      <c r="F449" s="33">
        <v>4.0939940996915702E-3</v>
      </c>
      <c r="G449" s="33">
        <v>3.8489857687653102E-3</v>
      </c>
      <c r="H449" s="33">
        <v>4.1366574380716104E-3</v>
      </c>
      <c r="I449" s="35"/>
      <c r="J449" s="35"/>
    </row>
    <row r="450" spans="1:10" x14ac:dyDescent="0.25">
      <c r="A450" s="34" t="s">
        <v>231</v>
      </c>
      <c r="B450" s="34" t="s">
        <v>81</v>
      </c>
      <c r="C450" s="32" t="s">
        <v>277</v>
      </c>
      <c r="D450" s="32" t="s">
        <v>210</v>
      </c>
      <c r="E450" s="33">
        <v>5.8698059232646996E-4</v>
      </c>
      <c r="F450" s="33">
        <v>5.7402845394604999E-4</v>
      </c>
      <c r="G450" s="33">
        <v>5.3967526486449003E-4</v>
      </c>
      <c r="H450" s="33">
        <v>5.8001038004905196E-4</v>
      </c>
      <c r="I450" s="35"/>
      <c r="J450" s="35"/>
    </row>
    <row r="451" spans="1:10" x14ac:dyDescent="0.25">
      <c r="A451" s="34" t="s">
        <v>231</v>
      </c>
      <c r="B451" s="32" t="s">
        <v>83</v>
      </c>
      <c r="C451" s="32" t="s">
        <v>194</v>
      </c>
      <c r="D451" s="32" t="s">
        <v>271</v>
      </c>
      <c r="E451" s="33">
        <v>0.64200760550269997</v>
      </c>
      <c r="F451" s="33">
        <v>0.49180044719793498</v>
      </c>
      <c r="G451" s="33">
        <v>0.44131608252099103</v>
      </c>
      <c r="H451" s="33">
        <v>0.64200760550269997</v>
      </c>
      <c r="I451" s="35"/>
      <c r="J451" s="35"/>
    </row>
    <row r="452" spans="1:10" x14ac:dyDescent="0.25">
      <c r="A452" s="34" t="s">
        <v>231</v>
      </c>
      <c r="B452" s="34" t="s">
        <v>83</v>
      </c>
      <c r="C452" s="32" t="s">
        <v>82</v>
      </c>
      <c r="D452" s="32" t="s">
        <v>271</v>
      </c>
      <c r="E452" s="33">
        <v>1.33755261794511E-2</v>
      </c>
      <c r="F452" s="33">
        <v>1.02461243452264E-2</v>
      </c>
      <c r="G452" s="33">
        <v>9.1943378311699908E-3</v>
      </c>
      <c r="H452" s="33">
        <v>1.33755261794511E-2</v>
      </c>
      <c r="I452" s="35"/>
      <c r="J452" s="35"/>
    </row>
    <row r="453" spans="1:10" x14ac:dyDescent="0.25">
      <c r="A453" s="34" t="s">
        <v>231</v>
      </c>
      <c r="B453" s="34" t="s">
        <v>83</v>
      </c>
      <c r="C453" s="32" t="s">
        <v>91</v>
      </c>
      <c r="D453" s="32" t="s">
        <v>271</v>
      </c>
      <c r="E453" s="33">
        <v>1.0299179911305899E-3</v>
      </c>
      <c r="F453" s="33">
        <v>7.8895347075929798E-4</v>
      </c>
      <c r="G453" s="33">
        <v>7.0796571453035303E-4</v>
      </c>
      <c r="H453" s="33">
        <v>1.0299179911305899E-3</v>
      </c>
      <c r="I453" s="35"/>
      <c r="J453" s="35"/>
    </row>
    <row r="454" spans="1:10" x14ac:dyDescent="0.25">
      <c r="A454" s="34" t="s">
        <v>231</v>
      </c>
      <c r="B454" s="34" t="s">
        <v>83</v>
      </c>
      <c r="C454" s="32" t="s">
        <v>277</v>
      </c>
      <c r="D454" s="32" t="s">
        <v>210</v>
      </c>
      <c r="E454" s="33">
        <v>4.4462086509337699E-4</v>
      </c>
      <c r="F454" s="33">
        <v>3.4059524904730401E-4</v>
      </c>
      <c r="G454" s="33">
        <v>3.0563242040795098E-4</v>
      </c>
      <c r="H454" s="33">
        <v>4.4462086509337699E-4</v>
      </c>
      <c r="I454" s="35"/>
      <c r="J454" s="35"/>
    </row>
    <row r="455" spans="1:10" x14ac:dyDescent="0.25">
      <c r="A455" s="34" t="s">
        <v>231</v>
      </c>
      <c r="B455" s="34" t="s">
        <v>83</v>
      </c>
      <c r="C455" s="32" t="s">
        <v>284</v>
      </c>
      <c r="D455" s="32" t="s">
        <v>210</v>
      </c>
      <c r="E455" s="33">
        <v>1.8288409801010999E-2</v>
      </c>
      <c r="F455" s="33">
        <v>1.4009566306669699E-2</v>
      </c>
      <c r="G455" s="33">
        <v>1.2571454449672699E-2</v>
      </c>
      <c r="H455" s="33">
        <v>1.8288409801010999E-2</v>
      </c>
      <c r="I455" s="35"/>
      <c r="J455" s="35"/>
    </row>
    <row r="456" spans="1:10" x14ac:dyDescent="0.25">
      <c r="A456" s="34" t="s">
        <v>231</v>
      </c>
      <c r="B456" s="32" t="s">
        <v>84</v>
      </c>
      <c r="C456" s="32" t="s">
        <v>194</v>
      </c>
      <c r="D456" s="32" t="s">
        <v>271</v>
      </c>
      <c r="E456" s="35"/>
      <c r="F456" s="35"/>
      <c r="G456" s="35"/>
      <c r="H456" s="35"/>
      <c r="I456" s="33">
        <v>10201.678781160599</v>
      </c>
      <c r="J456" s="33">
        <v>37311.1041872188</v>
      </c>
    </row>
    <row r="457" spans="1:10" x14ac:dyDescent="0.25">
      <c r="A457" s="34" t="s">
        <v>231</v>
      </c>
      <c r="B457" s="34" t="s">
        <v>84</v>
      </c>
      <c r="C457" s="32" t="s">
        <v>82</v>
      </c>
      <c r="D457" s="32" t="s">
        <v>271</v>
      </c>
      <c r="E457" s="35"/>
      <c r="F457" s="35"/>
      <c r="G457" s="35"/>
      <c r="H457" s="35"/>
      <c r="I457" s="33">
        <v>324.43399990590001</v>
      </c>
      <c r="J457" s="33">
        <v>1186.5685081870399</v>
      </c>
    </row>
    <row r="458" spans="1:10" x14ac:dyDescent="0.25">
      <c r="A458" s="34" t="s">
        <v>231</v>
      </c>
      <c r="B458" s="34" t="s">
        <v>84</v>
      </c>
      <c r="C458" s="32" t="s">
        <v>277</v>
      </c>
      <c r="D458" s="32" t="s">
        <v>210</v>
      </c>
      <c r="E458" s="35"/>
      <c r="F458" s="35"/>
      <c r="G458" s="35"/>
      <c r="H458" s="35"/>
      <c r="I458" s="33">
        <v>499.39646604919801</v>
      </c>
      <c r="J458" s="33">
        <v>1826.46738592672</v>
      </c>
    </row>
    <row r="459" spans="1:10" x14ac:dyDescent="0.25">
      <c r="A459" s="34" t="s">
        <v>231</v>
      </c>
      <c r="B459" s="32" t="s">
        <v>86</v>
      </c>
      <c r="C459" s="32" t="s">
        <v>194</v>
      </c>
      <c r="D459" s="32" t="s">
        <v>271</v>
      </c>
      <c r="E459" s="35"/>
      <c r="F459" s="35"/>
      <c r="G459" s="35"/>
      <c r="H459" s="33">
        <v>551.81962732654802</v>
      </c>
      <c r="I459" s="33">
        <v>4343.3502623353597</v>
      </c>
      <c r="J459" s="35"/>
    </row>
    <row r="460" spans="1:10" x14ac:dyDescent="0.25">
      <c r="A460" s="34" t="s">
        <v>231</v>
      </c>
      <c r="B460" s="34" t="s">
        <v>86</v>
      </c>
      <c r="C460" s="32" t="s">
        <v>82</v>
      </c>
      <c r="D460" s="32" t="s">
        <v>271</v>
      </c>
      <c r="E460" s="35"/>
      <c r="F460" s="35"/>
      <c r="G460" s="35"/>
      <c r="H460" s="33">
        <v>15.1450094621802</v>
      </c>
      <c r="I460" s="33">
        <v>119.205765005719</v>
      </c>
      <c r="J460" s="35"/>
    </row>
    <row r="461" spans="1:10" x14ac:dyDescent="0.25">
      <c r="A461" s="34" t="s">
        <v>231</v>
      </c>
      <c r="B461" s="34" t="s">
        <v>86</v>
      </c>
      <c r="C461" s="32" t="s">
        <v>91</v>
      </c>
      <c r="D461" s="32" t="s">
        <v>271</v>
      </c>
      <c r="E461" s="35"/>
      <c r="F461" s="35"/>
      <c r="G461" s="35"/>
      <c r="H461" s="33">
        <v>1.0913341859644301</v>
      </c>
      <c r="I461" s="33">
        <v>8.5898478201449695</v>
      </c>
      <c r="J461" s="35"/>
    </row>
    <row r="462" spans="1:10" x14ac:dyDescent="0.25">
      <c r="A462" s="34" t="s">
        <v>231</v>
      </c>
      <c r="B462" s="34" t="s">
        <v>86</v>
      </c>
      <c r="C462" s="32" t="s">
        <v>277</v>
      </c>
      <c r="D462" s="32" t="s">
        <v>210</v>
      </c>
      <c r="E462" s="35"/>
      <c r="F462" s="35"/>
      <c r="G462" s="35"/>
      <c r="H462" s="33">
        <v>1.0286522587205</v>
      </c>
      <c r="I462" s="33">
        <v>8.0964808725834896</v>
      </c>
      <c r="J462" s="35"/>
    </row>
    <row r="463" spans="1:10" x14ac:dyDescent="0.25">
      <c r="A463" s="34" t="s">
        <v>231</v>
      </c>
      <c r="B463" s="34" t="s">
        <v>86</v>
      </c>
      <c r="C463" s="32" t="s">
        <v>284</v>
      </c>
      <c r="D463" s="32" t="s">
        <v>210</v>
      </c>
      <c r="E463" s="35"/>
      <c r="F463" s="35"/>
      <c r="G463" s="35"/>
      <c r="H463" s="33">
        <v>19.3789864772248</v>
      </c>
      <c r="I463" s="33">
        <v>152.53122910367</v>
      </c>
      <c r="J463" s="35"/>
    </row>
    <row r="464" spans="1:10" x14ac:dyDescent="0.25">
      <c r="A464" s="32" t="s">
        <v>232</v>
      </c>
      <c r="B464" s="32" t="s">
        <v>81</v>
      </c>
      <c r="C464" s="32" t="s">
        <v>194</v>
      </c>
      <c r="D464" s="32" t="s">
        <v>271</v>
      </c>
      <c r="E464" s="33">
        <v>1.9199988762606299</v>
      </c>
      <c r="F464" s="33">
        <v>1.87763275468749</v>
      </c>
      <c r="G464" s="33">
        <v>1.7652643300839701</v>
      </c>
      <c r="H464" s="33">
        <v>1.58195174317536</v>
      </c>
      <c r="I464" s="35"/>
      <c r="J464" s="35"/>
    </row>
    <row r="465" spans="1:10" x14ac:dyDescent="0.25">
      <c r="A465" s="34" t="s">
        <v>232</v>
      </c>
      <c r="B465" s="34" t="s">
        <v>81</v>
      </c>
      <c r="C465" s="32" t="s">
        <v>283</v>
      </c>
      <c r="D465" s="32" t="s">
        <v>210</v>
      </c>
      <c r="E465" s="33">
        <v>5.90544403065595E-2</v>
      </c>
      <c r="F465" s="33">
        <v>5.77513626702153E-2</v>
      </c>
      <c r="G465" s="33">
        <v>5.4295186468688202E-2</v>
      </c>
      <c r="H465" s="33">
        <v>4.8656942428608997E-2</v>
      </c>
      <c r="I465" s="35"/>
      <c r="J465" s="35"/>
    </row>
    <row r="466" spans="1:10" x14ac:dyDescent="0.25">
      <c r="A466" s="34" t="s">
        <v>232</v>
      </c>
      <c r="B466" s="34" t="s">
        <v>81</v>
      </c>
      <c r="C466" s="32" t="s">
        <v>82</v>
      </c>
      <c r="D466" s="32" t="s">
        <v>271</v>
      </c>
      <c r="E466" s="33">
        <v>4.0001076332782999E-2</v>
      </c>
      <c r="F466" s="33">
        <v>3.9118424533386299E-2</v>
      </c>
      <c r="G466" s="33">
        <v>3.6777351324679901E-2</v>
      </c>
      <c r="H466" s="33">
        <v>3.2958234098959399E-2</v>
      </c>
      <c r="I466" s="35"/>
      <c r="J466" s="35"/>
    </row>
    <row r="467" spans="1:10" x14ac:dyDescent="0.25">
      <c r="A467" s="34" t="s">
        <v>232</v>
      </c>
      <c r="B467" s="34" t="s">
        <v>81</v>
      </c>
      <c r="C467" s="32" t="s">
        <v>91</v>
      </c>
      <c r="D467" s="32" t="s">
        <v>271</v>
      </c>
      <c r="E467" s="33">
        <v>4.1863692733320104E-3</v>
      </c>
      <c r="F467" s="33">
        <v>4.0939940996915702E-3</v>
      </c>
      <c r="G467" s="33">
        <v>3.8489857687653102E-3</v>
      </c>
      <c r="H467" s="33">
        <v>3.44929064876409E-3</v>
      </c>
      <c r="I467" s="35"/>
      <c r="J467" s="35"/>
    </row>
    <row r="468" spans="1:10" x14ac:dyDescent="0.25">
      <c r="A468" s="34" t="s">
        <v>232</v>
      </c>
      <c r="B468" s="34" t="s">
        <v>81</v>
      </c>
      <c r="C468" s="32" t="s">
        <v>277</v>
      </c>
      <c r="D468" s="32" t="s">
        <v>210</v>
      </c>
      <c r="E468" s="33">
        <v>5.8698059232646996E-4</v>
      </c>
      <c r="F468" s="33">
        <v>5.7402845394604999E-4</v>
      </c>
      <c r="G468" s="33">
        <v>5.3967526486449003E-4</v>
      </c>
      <c r="H468" s="33">
        <v>4.8363308058255199E-4</v>
      </c>
      <c r="I468" s="35"/>
      <c r="J468" s="35"/>
    </row>
    <row r="469" spans="1:10" x14ac:dyDescent="0.25">
      <c r="A469" s="34" t="s">
        <v>232</v>
      </c>
      <c r="B469" s="32" t="s">
        <v>83</v>
      </c>
      <c r="C469" s="32" t="s">
        <v>194</v>
      </c>
      <c r="D469" s="32" t="s">
        <v>271</v>
      </c>
      <c r="E469" s="33">
        <v>0.64200760550269997</v>
      </c>
      <c r="F469" s="33">
        <v>0.49180044719793498</v>
      </c>
      <c r="G469" s="33">
        <v>0.44131608252099103</v>
      </c>
      <c r="H469" s="33">
        <v>0.64200760550269997</v>
      </c>
      <c r="I469" s="35"/>
      <c r="J469" s="35"/>
    </row>
    <row r="470" spans="1:10" x14ac:dyDescent="0.25">
      <c r="A470" s="34" t="s">
        <v>232</v>
      </c>
      <c r="B470" s="34" t="s">
        <v>83</v>
      </c>
      <c r="C470" s="32" t="s">
        <v>82</v>
      </c>
      <c r="D470" s="32" t="s">
        <v>271</v>
      </c>
      <c r="E470" s="33">
        <v>1.33755261794511E-2</v>
      </c>
      <c r="F470" s="33">
        <v>1.02461243452264E-2</v>
      </c>
      <c r="G470" s="33">
        <v>9.1943378311699908E-3</v>
      </c>
      <c r="H470" s="33">
        <v>1.33755261794511E-2</v>
      </c>
      <c r="I470" s="35"/>
      <c r="J470" s="35"/>
    </row>
    <row r="471" spans="1:10" x14ac:dyDescent="0.25">
      <c r="A471" s="34" t="s">
        <v>232</v>
      </c>
      <c r="B471" s="34" t="s">
        <v>83</v>
      </c>
      <c r="C471" s="32" t="s">
        <v>91</v>
      </c>
      <c r="D471" s="32" t="s">
        <v>271</v>
      </c>
      <c r="E471" s="33">
        <v>1.0299179911305899E-3</v>
      </c>
      <c r="F471" s="33">
        <v>7.8895347075929798E-4</v>
      </c>
      <c r="G471" s="33">
        <v>7.0796571453035303E-4</v>
      </c>
      <c r="H471" s="33">
        <v>1.0299179911305899E-3</v>
      </c>
      <c r="I471" s="35"/>
      <c r="J471" s="35"/>
    </row>
    <row r="472" spans="1:10" x14ac:dyDescent="0.25">
      <c r="A472" s="34" t="s">
        <v>232</v>
      </c>
      <c r="B472" s="34" t="s">
        <v>83</v>
      </c>
      <c r="C472" s="32" t="s">
        <v>277</v>
      </c>
      <c r="D472" s="32" t="s">
        <v>210</v>
      </c>
      <c r="E472" s="33">
        <v>4.4462086509337699E-4</v>
      </c>
      <c r="F472" s="33">
        <v>3.4059524904730401E-4</v>
      </c>
      <c r="G472" s="33">
        <v>3.0563242040795098E-4</v>
      </c>
      <c r="H472" s="33">
        <v>4.4462086509337699E-4</v>
      </c>
      <c r="I472" s="35"/>
      <c r="J472" s="35"/>
    </row>
    <row r="473" spans="1:10" x14ac:dyDescent="0.25">
      <c r="A473" s="34" t="s">
        <v>232</v>
      </c>
      <c r="B473" s="34" t="s">
        <v>83</v>
      </c>
      <c r="C473" s="32" t="s">
        <v>284</v>
      </c>
      <c r="D473" s="32" t="s">
        <v>210</v>
      </c>
      <c r="E473" s="33">
        <v>1.8288409801010999E-2</v>
      </c>
      <c r="F473" s="33">
        <v>1.4009566306669699E-2</v>
      </c>
      <c r="G473" s="33">
        <v>1.2571454449672699E-2</v>
      </c>
      <c r="H473" s="33">
        <v>1.8288409801010999E-2</v>
      </c>
      <c r="I473" s="35"/>
      <c r="J473" s="35"/>
    </row>
    <row r="474" spans="1:10" x14ac:dyDescent="0.25">
      <c r="A474" s="34" t="s">
        <v>232</v>
      </c>
      <c r="B474" s="32" t="s">
        <v>84</v>
      </c>
      <c r="C474" s="32" t="s">
        <v>194</v>
      </c>
      <c r="D474" s="32" t="s">
        <v>271</v>
      </c>
      <c r="E474" s="35"/>
      <c r="F474" s="35"/>
      <c r="G474" s="35"/>
      <c r="H474" s="33">
        <v>29.084198006361099</v>
      </c>
      <c r="I474" s="33">
        <v>16120.119449157801</v>
      </c>
      <c r="J474" s="33">
        <v>53357.148014899802</v>
      </c>
    </row>
    <row r="475" spans="1:10" x14ac:dyDescent="0.25">
      <c r="A475" s="34" t="s">
        <v>232</v>
      </c>
      <c r="B475" s="34" t="s">
        <v>84</v>
      </c>
      <c r="C475" s="32" t="s">
        <v>82</v>
      </c>
      <c r="D475" s="32" t="s">
        <v>271</v>
      </c>
      <c r="E475" s="35"/>
      <c r="F475" s="35"/>
      <c r="G475" s="35"/>
      <c r="H475" s="33">
        <v>0.92493626741945001</v>
      </c>
      <c r="I475" s="33">
        <v>512.65237261823904</v>
      </c>
      <c r="J475" s="33">
        <v>1696.8651263567499</v>
      </c>
    </row>
    <row r="476" spans="1:10" x14ac:dyDescent="0.25">
      <c r="A476" s="34" t="s">
        <v>232</v>
      </c>
      <c r="B476" s="34" t="s">
        <v>84</v>
      </c>
      <c r="C476" s="32" t="s">
        <v>277</v>
      </c>
      <c r="D476" s="32" t="s">
        <v>210</v>
      </c>
      <c r="E476" s="35"/>
      <c r="F476" s="35"/>
      <c r="G476" s="35"/>
      <c r="H476" s="33">
        <v>1.4237407405018701</v>
      </c>
      <c r="I476" s="33">
        <v>789.118228273059</v>
      </c>
      <c r="J476" s="33">
        <v>2611.9594361579602</v>
      </c>
    </row>
    <row r="477" spans="1:10" x14ac:dyDescent="0.25">
      <c r="A477" s="34" t="s">
        <v>232</v>
      </c>
      <c r="B477" s="32" t="s">
        <v>86</v>
      </c>
      <c r="C477" s="32" t="s">
        <v>194</v>
      </c>
      <c r="D477" s="32" t="s">
        <v>271</v>
      </c>
      <c r="E477" s="35"/>
      <c r="F477" s="35"/>
      <c r="G477" s="35"/>
      <c r="H477" s="33">
        <v>242.38536398334401</v>
      </c>
      <c r="I477" s="33">
        <v>2857.3543599239301</v>
      </c>
      <c r="J477" s="35"/>
    </row>
    <row r="478" spans="1:10" x14ac:dyDescent="0.25">
      <c r="A478" s="34" t="s">
        <v>232</v>
      </c>
      <c r="B478" s="34" t="s">
        <v>86</v>
      </c>
      <c r="C478" s="32" t="s">
        <v>82</v>
      </c>
      <c r="D478" s="32" t="s">
        <v>271</v>
      </c>
      <c r="E478" s="35"/>
      <c r="F478" s="35"/>
      <c r="G478" s="35"/>
      <c r="H478" s="33">
        <v>6.6524067815540198</v>
      </c>
      <c r="I478" s="33">
        <v>78.421746300519899</v>
      </c>
      <c r="J478" s="35"/>
    </row>
    <row r="479" spans="1:10" x14ac:dyDescent="0.25">
      <c r="A479" s="34" t="s">
        <v>232</v>
      </c>
      <c r="B479" s="34" t="s">
        <v>86</v>
      </c>
      <c r="C479" s="32" t="s">
        <v>91</v>
      </c>
      <c r="D479" s="32" t="s">
        <v>271</v>
      </c>
      <c r="E479" s="35"/>
      <c r="F479" s="35"/>
      <c r="G479" s="35"/>
      <c r="H479" s="33">
        <v>0.47936575792712599</v>
      </c>
      <c r="I479" s="33">
        <v>5.6509923532570996</v>
      </c>
      <c r="J479" s="35"/>
    </row>
    <row r="480" spans="1:10" x14ac:dyDescent="0.25">
      <c r="A480" s="34" t="s">
        <v>232</v>
      </c>
      <c r="B480" s="34" t="s">
        <v>86</v>
      </c>
      <c r="C480" s="32" t="s">
        <v>277</v>
      </c>
      <c r="D480" s="32" t="s">
        <v>210</v>
      </c>
      <c r="E480" s="35"/>
      <c r="F480" s="35"/>
      <c r="G480" s="35"/>
      <c r="H480" s="33">
        <v>0.451832881244566</v>
      </c>
      <c r="I480" s="33">
        <v>5.3264216616225797</v>
      </c>
      <c r="J480" s="35"/>
    </row>
    <row r="481" spans="1:10" x14ac:dyDescent="0.25">
      <c r="A481" s="34" t="s">
        <v>232</v>
      </c>
      <c r="B481" s="34" t="s">
        <v>86</v>
      </c>
      <c r="C481" s="32" t="s">
        <v>284</v>
      </c>
      <c r="D481" s="32" t="s">
        <v>210</v>
      </c>
      <c r="E481" s="35"/>
      <c r="F481" s="35"/>
      <c r="G481" s="35"/>
      <c r="H481" s="33">
        <v>8.5121703873914392</v>
      </c>
      <c r="I481" s="33">
        <v>100.34552734174</v>
      </c>
      <c r="J481" s="35"/>
    </row>
    <row r="482" spans="1:10" x14ac:dyDescent="0.25">
      <c r="A482" s="32" t="s">
        <v>233</v>
      </c>
      <c r="B482" s="32" t="s">
        <v>80</v>
      </c>
      <c r="C482" s="32" t="s">
        <v>195</v>
      </c>
      <c r="D482" s="32" t="s">
        <v>271</v>
      </c>
      <c r="E482" s="35"/>
      <c r="F482" s="35"/>
      <c r="G482" s="35"/>
      <c r="H482" s="35"/>
      <c r="I482" s="35"/>
      <c r="J482" s="33">
        <v>842.51214256644198</v>
      </c>
    </row>
    <row r="483" spans="1:10" x14ac:dyDescent="0.25">
      <c r="A483" s="34" t="s">
        <v>233</v>
      </c>
      <c r="B483" s="34" t="s">
        <v>80</v>
      </c>
      <c r="C483" s="32" t="s">
        <v>194</v>
      </c>
      <c r="D483" s="32" t="s">
        <v>271</v>
      </c>
      <c r="E483" s="35"/>
      <c r="F483" s="35"/>
      <c r="G483" s="35"/>
      <c r="H483" s="35"/>
      <c r="I483" s="35"/>
      <c r="J483" s="33">
        <v>339.29664935238901</v>
      </c>
    </row>
    <row r="484" spans="1:10" x14ac:dyDescent="0.25">
      <c r="A484" s="34" t="s">
        <v>233</v>
      </c>
      <c r="B484" s="34" t="s">
        <v>80</v>
      </c>
      <c r="C484" s="32" t="s">
        <v>196</v>
      </c>
      <c r="D484" s="32" t="s">
        <v>271</v>
      </c>
      <c r="E484" s="35"/>
      <c r="F484" s="35"/>
      <c r="G484" s="35"/>
      <c r="H484" s="35"/>
      <c r="I484" s="35"/>
      <c r="J484" s="33">
        <v>151.191800531095</v>
      </c>
    </row>
    <row r="485" spans="1:10" x14ac:dyDescent="0.25">
      <c r="A485" s="34" t="s">
        <v>233</v>
      </c>
      <c r="B485" s="34" t="s">
        <v>80</v>
      </c>
      <c r="C485" s="32" t="s">
        <v>79</v>
      </c>
      <c r="D485" s="32" t="s">
        <v>271</v>
      </c>
      <c r="E485" s="35"/>
      <c r="F485" s="35"/>
      <c r="G485" s="35"/>
      <c r="H485" s="35"/>
      <c r="I485" s="35"/>
      <c r="J485" s="33">
        <v>12.1572000258448</v>
      </c>
    </row>
    <row r="486" spans="1:10" x14ac:dyDescent="0.25">
      <c r="A486" s="34" t="s">
        <v>233</v>
      </c>
      <c r="B486" s="34" t="s">
        <v>80</v>
      </c>
      <c r="C486" s="32" t="s">
        <v>91</v>
      </c>
      <c r="D486" s="32" t="s">
        <v>271</v>
      </c>
      <c r="E486" s="35"/>
      <c r="F486" s="35"/>
      <c r="G486" s="35"/>
      <c r="H486" s="35"/>
      <c r="I486" s="35"/>
      <c r="J486" s="33">
        <v>9.3612460285160196E-2</v>
      </c>
    </row>
    <row r="487" spans="1:10" x14ac:dyDescent="0.25">
      <c r="A487" s="34" t="s">
        <v>233</v>
      </c>
      <c r="B487" s="34" t="s">
        <v>80</v>
      </c>
      <c r="C487" s="32" t="s">
        <v>277</v>
      </c>
      <c r="D487" s="32" t="s">
        <v>210</v>
      </c>
      <c r="E487" s="35"/>
      <c r="F487" s="35"/>
      <c r="G487" s="35"/>
      <c r="H487" s="35"/>
      <c r="I487" s="35"/>
      <c r="J487" s="33">
        <v>0.237774597652924</v>
      </c>
    </row>
    <row r="488" spans="1:10" x14ac:dyDescent="0.25">
      <c r="A488" s="34" t="s">
        <v>233</v>
      </c>
      <c r="B488" s="34" t="s">
        <v>80</v>
      </c>
      <c r="C488" s="32" t="s">
        <v>284</v>
      </c>
      <c r="D488" s="32" t="s">
        <v>210</v>
      </c>
      <c r="E488" s="35"/>
      <c r="F488" s="35"/>
      <c r="G488" s="35"/>
      <c r="H488" s="35"/>
      <c r="I488" s="35"/>
      <c r="J488" s="33">
        <v>16.6229063956491</v>
      </c>
    </row>
    <row r="489" spans="1:10" x14ac:dyDescent="0.25">
      <c r="A489" s="34" t="s">
        <v>233</v>
      </c>
      <c r="B489" s="32" t="s">
        <v>81</v>
      </c>
      <c r="C489" s="32" t="s">
        <v>194</v>
      </c>
      <c r="D489" s="32" t="s">
        <v>271</v>
      </c>
      <c r="E489" s="33">
        <v>1.9199988762606299</v>
      </c>
      <c r="F489" s="33">
        <v>1.87763275468749</v>
      </c>
      <c r="G489" s="33">
        <v>1.7652643300839701</v>
      </c>
      <c r="H489" s="33">
        <v>1.8971994857613601</v>
      </c>
      <c r="I489" s="35"/>
      <c r="J489" s="35"/>
    </row>
    <row r="490" spans="1:10" x14ac:dyDescent="0.25">
      <c r="A490" s="34" t="s">
        <v>233</v>
      </c>
      <c r="B490" s="34" t="s">
        <v>81</v>
      </c>
      <c r="C490" s="32" t="s">
        <v>283</v>
      </c>
      <c r="D490" s="32" t="s">
        <v>210</v>
      </c>
      <c r="E490" s="33">
        <v>5.90544403065595E-2</v>
      </c>
      <c r="F490" s="33">
        <v>5.77513626702153E-2</v>
      </c>
      <c r="G490" s="33">
        <v>5.4295186468688202E-2</v>
      </c>
      <c r="H490" s="33">
        <v>5.8353187164220902E-2</v>
      </c>
      <c r="I490" s="35"/>
      <c r="J490" s="35"/>
    </row>
    <row r="491" spans="1:10" x14ac:dyDescent="0.25">
      <c r="A491" s="34" t="s">
        <v>233</v>
      </c>
      <c r="B491" s="34" t="s">
        <v>81</v>
      </c>
      <c r="C491" s="32" t="s">
        <v>82</v>
      </c>
      <c r="D491" s="32" t="s">
        <v>271</v>
      </c>
      <c r="E491" s="33">
        <v>4.0001076332782999E-2</v>
      </c>
      <c r="F491" s="33">
        <v>3.9118424533386299E-2</v>
      </c>
      <c r="G491" s="33">
        <v>3.6777351324679901E-2</v>
      </c>
      <c r="H491" s="33">
        <v>3.9526075971596297E-2</v>
      </c>
      <c r="I491" s="35"/>
      <c r="J491" s="35"/>
    </row>
    <row r="492" spans="1:10" x14ac:dyDescent="0.25">
      <c r="A492" s="34" t="s">
        <v>233</v>
      </c>
      <c r="B492" s="34" t="s">
        <v>81</v>
      </c>
      <c r="C492" s="32" t="s">
        <v>91</v>
      </c>
      <c r="D492" s="32" t="s">
        <v>271</v>
      </c>
      <c r="E492" s="33">
        <v>4.1863692733320104E-3</v>
      </c>
      <c r="F492" s="33">
        <v>4.0939940996915702E-3</v>
      </c>
      <c r="G492" s="33">
        <v>3.8489857687653102E-3</v>
      </c>
      <c r="H492" s="33">
        <v>4.13665743807162E-3</v>
      </c>
      <c r="I492" s="35"/>
      <c r="J492" s="35"/>
    </row>
    <row r="493" spans="1:10" x14ac:dyDescent="0.25">
      <c r="A493" s="34" t="s">
        <v>233</v>
      </c>
      <c r="B493" s="34" t="s">
        <v>81</v>
      </c>
      <c r="C493" s="32" t="s">
        <v>277</v>
      </c>
      <c r="D493" s="32" t="s">
        <v>210</v>
      </c>
      <c r="E493" s="33">
        <v>5.8698059232646996E-4</v>
      </c>
      <c r="F493" s="33">
        <v>5.7402845394604999E-4</v>
      </c>
      <c r="G493" s="33">
        <v>5.3967526486449003E-4</v>
      </c>
      <c r="H493" s="33">
        <v>5.8001038004905304E-4</v>
      </c>
      <c r="I493" s="35"/>
      <c r="J493" s="35"/>
    </row>
    <row r="494" spans="1:10" x14ac:dyDescent="0.25">
      <c r="A494" s="34" t="s">
        <v>233</v>
      </c>
      <c r="B494" s="32" t="s">
        <v>83</v>
      </c>
      <c r="C494" s="32" t="s">
        <v>194</v>
      </c>
      <c r="D494" s="32" t="s">
        <v>271</v>
      </c>
      <c r="E494" s="33">
        <v>0.64200760550269997</v>
      </c>
      <c r="F494" s="33">
        <v>0.49180044719793498</v>
      </c>
      <c r="G494" s="33">
        <v>0.44131608252099103</v>
      </c>
      <c r="H494" s="33">
        <v>0.64200760550269997</v>
      </c>
      <c r="I494" s="35"/>
      <c r="J494" s="35"/>
    </row>
    <row r="495" spans="1:10" x14ac:dyDescent="0.25">
      <c r="A495" s="34" t="s">
        <v>233</v>
      </c>
      <c r="B495" s="34" t="s">
        <v>83</v>
      </c>
      <c r="C495" s="32" t="s">
        <v>82</v>
      </c>
      <c r="D495" s="32" t="s">
        <v>271</v>
      </c>
      <c r="E495" s="33">
        <v>1.33755261794511E-2</v>
      </c>
      <c r="F495" s="33">
        <v>1.02461243452264E-2</v>
      </c>
      <c r="G495" s="33">
        <v>9.1943378311699908E-3</v>
      </c>
      <c r="H495" s="33">
        <v>1.33755261794511E-2</v>
      </c>
      <c r="I495" s="35"/>
      <c r="J495" s="35"/>
    </row>
    <row r="496" spans="1:10" x14ac:dyDescent="0.25">
      <c r="A496" s="34" t="s">
        <v>233</v>
      </c>
      <c r="B496" s="34" t="s">
        <v>83</v>
      </c>
      <c r="C496" s="32" t="s">
        <v>91</v>
      </c>
      <c r="D496" s="32" t="s">
        <v>271</v>
      </c>
      <c r="E496" s="33">
        <v>1.0299179911305899E-3</v>
      </c>
      <c r="F496" s="33">
        <v>7.8895347075929798E-4</v>
      </c>
      <c r="G496" s="33">
        <v>7.0796571453035303E-4</v>
      </c>
      <c r="H496" s="33">
        <v>1.0299179911305899E-3</v>
      </c>
      <c r="I496" s="35"/>
      <c r="J496" s="35"/>
    </row>
    <row r="497" spans="1:10" x14ac:dyDescent="0.25">
      <c r="A497" s="34" t="s">
        <v>233</v>
      </c>
      <c r="B497" s="34" t="s">
        <v>83</v>
      </c>
      <c r="C497" s="32" t="s">
        <v>277</v>
      </c>
      <c r="D497" s="32" t="s">
        <v>210</v>
      </c>
      <c r="E497" s="33">
        <v>4.4462086509337699E-4</v>
      </c>
      <c r="F497" s="33">
        <v>3.4059524904730401E-4</v>
      </c>
      <c r="G497" s="33">
        <v>3.0563242040795098E-4</v>
      </c>
      <c r="H497" s="33">
        <v>4.4462086509337699E-4</v>
      </c>
      <c r="I497" s="35"/>
      <c r="J497" s="35"/>
    </row>
    <row r="498" spans="1:10" x14ac:dyDescent="0.25">
      <c r="A498" s="34" t="s">
        <v>233</v>
      </c>
      <c r="B498" s="34" t="s">
        <v>83</v>
      </c>
      <c r="C498" s="32" t="s">
        <v>284</v>
      </c>
      <c r="D498" s="32" t="s">
        <v>210</v>
      </c>
      <c r="E498" s="33">
        <v>1.8288409801010999E-2</v>
      </c>
      <c r="F498" s="33">
        <v>1.4009566306669699E-2</v>
      </c>
      <c r="G498" s="33">
        <v>1.2571454449672699E-2</v>
      </c>
      <c r="H498" s="33">
        <v>1.8288409801010999E-2</v>
      </c>
      <c r="I498" s="35"/>
      <c r="J498" s="35"/>
    </row>
    <row r="499" spans="1:10" x14ac:dyDescent="0.25">
      <c r="A499" s="34" t="s">
        <v>233</v>
      </c>
      <c r="B499" s="32" t="s">
        <v>84</v>
      </c>
      <c r="C499" s="32" t="s">
        <v>194</v>
      </c>
      <c r="D499" s="32" t="s">
        <v>271</v>
      </c>
      <c r="E499" s="35"/>
      <c r="F499" s="35"/>
      <c r="G499" s="35"/>
      <c r="H499" s="33">
        <v>11.320540863442799</v>
      </c>
      <c r="I499" s="33">
        <v>17183.692107017399</v>
      </c>
      <c r="J499" s="33">
        <v>59907.674383064703</v>
      </c>
    </row>
    <row r="500" spans="1:10" x14ac:dyDescent="0.25">
      <c r="A500" s="34" t="s">
        <v>233</v>
      </c>
      <c r="B500" s="34" t="s">
        <v>84</v>
      </c>
      <c r="C500" s="32" t="s">
        <v>82</v>
      </c>
      <c r="D500" s="32" t="s">
        <v>271</v>
      </c>
      <c r="E500" s="35"/>
      <c r="F500" s="35"/>
      <c r="G500" s="35"/>
      <c r="H500" s="33">
        <v>0.36001607502163202</v>
      </c>
      <c r="I500" s="33">
        <v>546.47613231327603</v>
      </c>
      <c r="J500" s="33">
        <v>1905.1851015982199</v>
      </c>
    </row>
    <row r="501" spans="1:10" x14ac:dyDescent="0.25">
      <c r="A501" s="34" t="s">
        <v>233</v>
      </c>
      <c r="B501" s="34" t="s">
        <v>84</v>
      </c>
      <c r="C501" s="32" t="s">
        <v>277</v>
      </c>
      <c r="D501" s="32" t="s">
        <v>210</v>
      </c>
      <c r="E501" s="35"/>
      <c r="F501" s="35"/>
      <c r="G501" s="35"/>
      <c r="H501" s="33">
        <v>0.55416742893424698</v>
      </c>
      <c r="I501" s="33">
        <v>841.18264219113803</v>
      </c>
      <c r="J501" s="33">
        <v>2932.6232983709801</v>
      </c>
    </row>
    <row r="502" spans="1:10" x14ac:dyDescent="0.25">
      <c r="A502" s="34" t="s">
        <v>233</v>
      </c>
      <c r="B502" s="32" t="s">
        <v>86</v>
      </c>
      <c r="C502" s="32" t="s">
        <v>194</v>
      </c>
      <c r="D502" s="32" t="s">
        <v>271</v>
      </c>
      <c r="E502" s="35"/>
      <c r="F502" s="35"/>
      <c r="G502" s="35"/>
      <c r="H502" s="33">
        <v>3101.7566151528299</v>
      </c>
      <c r="I502" s="33">
        <v>8536.7541037010906</v>
      </c>
      <c r="J502" s="35"/>
    </row>
    <row r="503" spans="1:10" x14ac:dyDescent="0.25">
      <c r="A503" s="34" t="s">
        <v>233</v>
      </c>
      <c r="B503" s="34" t="s">
        <v>86</v>
      </c>
      <c r="C503" s="32" t="s">
        <v>82</v>
      </c>
      <c r="D503" s="32" t="s">
        <v>271</v>
      </c>
      <c r="E503" s="35"/>
      <c r="F503" s="35"/>
      <c r="G503" s="35"/>
      <c r="H503" s="33">
        <v>85.129507831135697</v>
      </c>
      <c r="I503" s="33">
        <v>234.296163591061</v>
      </c>
      <c r="J503" s="35"/>
    </row>
    <row r="504" spans="1:10" x14ac:dyDescent="0.25">
      <c r="A504" s="34" t="s">
        <v>233</v>
      </c>
      <c r="B504" s="34" t="s">
        <v>86</v>
      </c>
      <c r="C504" s="32" t="s">
        <v>91</v>
      </c>
      <c r="D504" s="32" t="s">
        <v>271</v>
      </c>
      <c r="E504" s="35"/>
      <c r="F504" s="35"/>
      <c r="G504" s="35"/>
      <c r="H504" s="33">
        <v>6.1343469188609401</v>
      </c>
      <c r="I504" s="33">
        <v>16.883146465227099</v>
      </c>
      <c r="J504" s="35"/>
    </row>
    <row r="505" spans="1:10" x14ac:dyDescent="0.25">
      <c r="A505" s="34" t="s">
        <v>233</v>
      </c>
      <c r="B505" s="34" t="s">
        <v>86</v>
      </c>
      <c r="C505" s="32" t="s">
        <v>277</v>
      </c>
      <c r="D505" s="32" t="s">
        <v>210</v>
      </c>
      <c r="E505" s="35"/>
      <c r="F505" s="35"/>
      <c r="G505" s="35"/>
      <c r="H505" s="33">
        <v>5.7820142491780304</v>
      </c>
      <c r="I505" s="33">
        <v>15.913445183995099</v>
      </c>
      <c r="J505" s="35"/>
    </row>
    <row r="506" spans="1:10" x14ac:dyDescent="0.25">
      <c r="A506" s="34" t="s">
        <v>233</v>
      </c>
      <c r="B506" s="34" t="s">
        <v>86</v>
      </c>
      <c r="C506" s="32" t="s">
        <v>284</v>
      </c>
      <c r="D506" s="32" t="s">
        <v>210</v>
      </c>
      <c r="E506" s="35"/>
      <c r="F506" s="35"/>
      <c r="G506" s="35"/>
      <c r="H506" s="33">
        <v>108.928527591351</v>
      </c>
      <c r="I506" s="33">
        <v>299.79658957856998</v>
      </c>
      <c r="J506" s="35"/>
    </row>
    <row r="507" spans="1:10" x14ac:dyDescent="0.25">
      <c r="A507" s="32" t="s">
        <v>234</v>
      </c>
      <c r="B507" s="32" t="s">
        <v>80</v>
      </c>
      <c r="C507" s="32" t="s">
        <v>195</v>
      </c>
      <c r="D507" s="32" t="s">
        <v>271</v>
      </c>
      <c r="E507" s="35"/>
      <c r="F507" s="35"/>
      <c r="G507" s="35"/>
      <c r="H507" s="35"/>
      <c r="I507" s="35"/>
      <c r="J507" s="33">
        <v>1914.42161538817</v>
      </c>
    </row>
    <row r="508" spans="1:10" x14ac:dyDescent="0.25">
      <c r="A508" s="34" t="s">
        <v>234</v>
      </c>
      <c r="B508" s="34" t="s">
        <v>80</v>
      </c>
      <c r="C508" s="32" t="s">
        <v>194</v>
      </c>
      <c r="D508" s="32" t="s">
        <v>271</v>
      </c>
      <c r="E508" s="35"/>
      <c r="F508" s="35"/>
      <c r="G508" s="35"/>
      <c r="H508" s="35"/>
      <c r="I508" s="35"/>
      <c r="J508" s="33">
        <v>770.97623491849902</v>
      </c>
    </row>
    <row r="509" spans="1:10" x14ac:dyDescent="0.25">
      <c r="A509" s="34" t="s">
        <v>234</v>
      </c>
      <c r="B509" s="34" t="s">
        <v>80</v>
      </c>
      <c r="C509" s="32" t="s">
        <v>196</v>
      </c>
      <c r="D509" s="32" t="s">
        <v>271</v>
      </c>
      <c r="E509" s="35"/>
      <c r="F509" s="35"/>
      <c r="G509" s="35"/>
      <c r="H509" s="35"/>
      <c r="I509" s="35"/>
      <c r="J509" s="33">
        <v>343.54976786979398</v>
      </c>
    </row>
    <row r="510" spans="1:10" x14ac:dyDescent="0.25">
      <c r="A510" s="34" t="s">
        <v>234</v>
      </c>
      <c r="B510" s="34" t="s">
        <v>80</v>
      </c>
      <c r="C510" s="32" t="s">
        <v>79</v>
      </c>
      <c r="D510" s="32" t="s">
        <v>271</v>
      </c>
      <c r="E510" s="35"/>
      <c r="F510" s="35"/>
      <c r="G510" s="35"/>
      <c r="H510" s="35"/>
      <c r="I510" s="35"/>
      <c r="J510" s="33">
        <v>27.624535405719101</v>
      </c>
    </row>
    <row r="511" spans="1:10" x14ac:dyDescent="0.25">
      <c r="A511" s="34" t="s">
        <v>234</v>
      </c>
      <c r="B511" s="34" t="s">
        <v>80</v>
      </c>
      <c r="C511" s="32" t="s">
        <v>91</v>
      </c>
      <c r="D511" s="32" t="s">
        <v>271</v>
      </c>
      <c r="E511" s="35"/>
      <c r="F511" s="35"/>
      <c r="G511" s="35"/>
      <c r="H511" s="35"/>
      <c r="I511" s="35"/>
      <c r="J511" s="33">
        <v>0.212713512820907</v>
      </c>
    </row>
    <row r="512" spans="1:10" x14ac:dyDescent="0.25">
      <c r="A512" s="34" t="s">
        <v>234</v>
      </c>
      <c r="B512" s="34" t="s">
        <v>80</v>
      </c>
      <c r="C512" s="32" t="s">
        <v>277</v>
      </c>
      <c r="D512" s="32" t="s">
        <v>210</v>
      </c>
      <c r="E512" s="35"/>
      <c r="F512" s="35"/>
      <c r="G512" s="35"/>
      <c r="H512" s="35"/>
      <c r="I512" s="35"/>
      <c r="J512" s="33">
        <v>0.54028993333005104</v>
      </c>
    </row>
    <row r="513" spans="1:10" x14ac:dyDescent="0.25">
      <c r="A513" s="34" t="s">
        <v>234</v>
      </c>
      <c r="B513" s="34" t="s">
        <v>80</v>
      </c>
      <c r="C513" s="32" t="s">
        <v>284</v>
      </c>
      <c r="D513" s="32" t="s">
        <v>210</v>
      </c>
      <c r="E513" s="35"/>
      <c r="F513" s="35"/>
      <c r="G513" s="35"/>
      <c r="H513" s="35"/>
      <c r="I513" s="35"/>
      <c r="J513" s="33">
        <v>37.771860732434803</v>
      </c>
    </row>
    <row r="514" spans="1:10" x14ac:dyDescent="0.25">
      <c r="A514" s="34" t="s">
        <v>234</v>
      </c>
      <c r="B514" s="32" t="s">
        <v>81</v>
      </c>
      <c r="C514" s="32" t="s">
        <v>194</v>
      </c>
      <c r="D514" s="32" t="s">
        <v>271</v>
      </c>
      <c r="E514" s="33">
        <v>1.9199988762606299</v>
      </c>
      <c r="F514" s="33">
        <v>1.87763275468749</v>
      </c>
      <c r="G514" s="33">
        <v>1.7652643300839701</v>
      </c>
      <c r="H514" s="33">
        <v>1.8495554134024901</v>
      </c>
      <c r="I514" s="35"/>
      <c r="J514" s="35"/>
    </row>
    <row r="515" spans="1:10" x14ac:dyDescent="0.25">
      <c r="A515" s="34" t="s">
        <v>234</v>
      </c>
      <c r="B515" s="34" t="s">
        <v>81</v>
      </c>
      <c r="C515" s="32" t="s">
        <v>283</v>
      </c>
      <c r="D515" s="32" t="s">
        <v>210</v>
      </c>
      <c r="E515" s="33">
        <v>5.90544403065595E-2</v>
      </c>
      <c r="F515" s="33">
        <v>5.77513626702153E-2</v>
      </c>
      <c r="G515" s="33">
        <v>5.4295186468688202E-2</v>
      </c>
      <c r="H515" s="33">
        <v>5.6887772750771698E-2</v>
      </c>
      <c r="I515" s="35"/>
      <c r="J515" s="35"/>
    </row>
    <row r="516" spans="1:10" x14ac:dyDescent="0.25">
      <c r="A516" s="34" t="s">
        <v>234</v>
      </c>
      <c r="B516" s="34" t="s">
        <v>81</v>
      </c>
      <c r="C516" s="32" t="s">
        <v>82</v>
      </c>
      <c r="D516" s="32" t="s">
        <v>271</v>
      </c>
      <c r="E516" s="33">
        <v>4.0001076332782999E-2</v>
      </c>
      <c r="F516" s="33">
        <v>3.9118424533386299E-2</v>
      </c>
      <c r="G516" s="33">
        <v>3.6777351324679901E-2</v>
      </c>
      <c r="H516" s="33">
        <v>3.8533463841039402E-2</v>
      </c>
      <c r="I516" s="35"/>
      <c r="J516" s="35"/>
    </row>
    <row r="517" spans="1:10" x14ac:dyDescent="0.25">
      <c r="A517" s="34" t="s">
        <v>234</v>
      </c>
      <c r="B517" s="34" t="s">
        <v>81</v>
      </c>
      <c r="C517" s="32" t="s">
        <v>91</v>
      </c>
      <c r="D517" s="32" t="s">
        <v>271</v>
      </c>
      <c r="E517" s="33">
        <v>4.1863692733320104E-3</v>
      </c>
      <c r="F517" s="33">
        <v>4.0939940996915702E-3</v>
      </c>
      <c r="G517" s="33">
        <v>3.8489857687653102E-3</v>
      </c>
      <c r="H517" s="33">
        <v>4.0327742103022099E-3</v>
      </c>
      <c r="I517" s="35"/>
      <c r="J517" s="35"/>
    </row>
    <row r="518" spans="1:10" x14ac:dyDescent="0.25">
      <c r="A518" s="34" t="s">
        <v>234</v>
      </c>
      <c r="B518" s="34" t="s">
        <v>81</v>
      </c>
      <c r="C518" s="32" t="s">
        <v>277</v>
      </c>
      <c r="D518" s="32" t="s">
        <v>210</v>
      </c>
      <c r="E518" s="33">
        <v>5.8698059232646996E-4</v>
      </c>
      <c r="F518" s="33">
        <v>5.7402845394604999E-4</v>
      </c>
      <c r="G518" s="33">
        <v>5.3967526486449003E-4</v>
      </c>
      <c r="H518" s="33">
        <v>5.6544467057920004E-4</v>
      </c>
      <c r="I518" s="35"/>
      <c r="J518" s="35"/>
    </row>
    <row r="519" spans="1:10" x14ac:dyDescent="0.25">
      <c r="A519" s="34" t="s">
        <v>234</v>
      </c>
      <c r="B519" s="32" t="s">
        <v>83</v>
      </c>
      <c r="C519" s="32" t="s">
        <v>194</v>
      </c>
      <c r="D519" s="32" t="s">
        <v>271</v>
      </c>
      <c r="E519" s="33">
        <v>0.64200760550269997</v>
      </c>
      <c r="F519" s="33">
        <v>0.49180044719793498</v>
      </c>
      <c r="G519" s="33">
        <v>0.44131608252099103</v>
      </c>
      <c r="H519" s="33">
        <v>0.64200760550269997</v>
      </c>
      <c r="I519" s="35"/>
      <c r="J519" s="35"/>
    </row>
    <row r="520" spans="1:10" x14ac:dyDescent="0.25">
      <c r="A520" s="34" t="s">
        <v>234</v>
      </c>
      <c r="B520" s="34" t="s">
        <v>83</v>
      </c>
      <c r="C520" s="32" t="s">
        <v>82</v>
      </c>
      <c r="D520" s="32" t="s">
        <v>271</v>
      </c>
      <c r="E520" s="33">
        <v>1.33755261794511E-2</v>
      </c>
      <c r="F520" s="33">
        <v>1.0246124345226501E-2</v>
      </c>
      <c r="G520" s="33">
        <v>9.1943378311699908E-3</v>
      </c>
      <c r="H520" s="33">
        <v>1.33755261794511E-2</v>
      </c>
      <c r="I520" s="35"/>
      <c r="J520" s="35"/>
    </row>
    <row r="521" spans="1:10" x14ac:dyDescent="0.25">
      <c r="A521" s="34" t="s">
        <v>234</v>
      </c>
      <c r="B521" s="34" t="s">
        <v>83</v>
      </c>
      <c r="C521" s="32" t="s">
        <v>91</v>
      </c>
      <c r="D521" s="32" t="s">
        <v>271</v>
      </c>
      <c r="E521" s="33">
        <v>1.0299179911305899E-3</v>
      </c>
      <c r="F521" s="33">
        <v>7.8895347075929798E-4</v>
      </c>
      <c r="G521" s="33">
        <v>7.0796571453035303E-4</v>
      </c>
      <c r="H521" s="33">
        <v>1.0299179911305899E-3</v>
      </c>
      <c r="I521" s="35"/>
      <c r="J521" s="35"/>
    </row>
    <row r="522" spans="1:10" x14ac:dyDescent="0.25">
      <c r="A522" s="34" t="s">
        <v>234</v>
      </c>
      <c r="B522" s="34" t="s">
        <v>83</v>
      </c>
      <c r="C522" s="32" t="s">
        <v>277</v>
      </c>
      <c r="D522" s="32" t="s">
        <v>210</v>
      </c>
      <c r="E522" s="33">
        <v>4.4462086509337699E-4</v>
      </c>
      <c r="F522" s="33">
        <v>3.4059524904730498E-4</v>
      </c>
      <c r="G522" s="33">
        <v>3.0563242040795201E-4</v>
      </c>
      <c r="H522" s="33">
        <v>4.4462086509337699E-4</v>
      </c>
      <c r="I522" s="35"/>
      <c r="J522" s="35"/>
    </row>
    <row r="523" spans="1:10" x14ac:dyDescent="0.25">
      <c r="A523" s="34" t="s">
        <v>234</v>
      </c>
      <c r="B523" s="34" t="s">
        <v>83</v>
      </c>
      <c r="C523" s="32" t="s">
        <v>284</v>
      </c>
      <c r="D523" s="32" t="s">
        <v>210</v>
      </c>
      <c r="E523" s="33">
        <v>1.8288409801010999E-2</v>
      </c>
      <c r="F523" s="33">
        <v>1.4009566306669699E-2</v>
      </c>
      <c r="G523" s="33">
        <v>1.25714544496728E-2</v>
      </c>
      <c r="H523" s="33">
        <v>1.8288409801010999E-2</v>
      </c>
      <c r="I523" s="35"/>
      <c r="J523" s="35"/>
    </row>
    <row r="524" spans="1:10" x14ac:dyDescent="0.25">
      <c r="A524" s="34" t="s">
        <v>234</v>
      </c>
      <c r="B524" s="32" t="s">
        <v>84</v>
      </c>
      <c r="C524" s="32" t="s">
        <v>194</v>
      </c>
      <c r="D524" s="32" t="s">
        <v>271</v>
      </c>
      <c r="E524" s="35"/>
      <c r="F524" s="35"/>
      <c r="G524" s="35"/>
      <c r="H524" s="35"/>
      <c r="I524" s="33">
        <v>15996.524749378401</v>
      </c>
      <c r="J524" s="33">
        <v>58217.693338862497</v>
      </c>
    </row>
    <row r="525" spans="1:10" x14ac:dyDescent="0.25">
      <c r="A525" s="34" t="s">
        <v>234</v>
      </c>
      <c r="B525" s="34" t="s">
        <v>84</v>
      </c>
      <c r="C525" s="32" t="s">
        <v>82</v>
      </c>
      <c r="D525" s="32" t="s">
        <v>271</v>
      </c>
      <c r="E525" s="35"/>
      <c r="F525" s="35"/>
      <c r="G525" s="35"/>
      <c r="H525" s="35"/>
      <c r="I525" s="33">
        <v>508.72181141583798</v>
      </c>
      <c r="J525" s="33">
        <v>1851.4402894259099</v>
      </c>
    </row>
    <row r="526" spans="1:10" x14ac:dyDescent="0.25">
      <c r="A526" s="34" t="s">
        <v>234</v>
      </c>
      <c r="B526" s="34" t="s">
        <v>84</v>
      </c>
      <c r="C526" s="32" t="s">
        <v>277</v>
      </c>
      <c r="D526" s="32" t="s">
        <v>210</v>
      </c>
      <c r="E526" s="35"/>
      <c r="F526" s="35"/>
      <c r="G526" s="35"/>
      <c r="H526" s="35"/>
      <c r="I526" s="33">
        <v>783.06797344576398</v>
      </c>
      <c r="J526" s="33">
        <v>2849.8947024928998</v>
      </c>
    </row>
    <row r="527" spans="1:10" x14ac:dyDescent="0.25">
      <c r="A527" s="34" t="s">
        <v>234</v>
      </c>
      <c r="B527" s="32" t="s">
        <v>86</v>
      </c>
      <c r="C527" s="32" t="s">
        <v>194</v>
      </c>
      <c r="D527" s="32" t="s">
        <v>271</v>
      </c>
      <c r="E527" s="35"/>
      <c r="F527" s="35"/>
      <c r="G527" s="35"/>
      <c r="H527" s="33">
        <v>300.78047747722297</v>
      </c>
      <c r="I527" s="33">
        <v>3507.1298953446098</v>
      </c>
      <c r="J527" s="35"/>
    </row>
    <row r="528" spans="1:10" x14ac:dyDescent="0.25">
      <c r="A528" s="34" t="s">
        <v>234</v>
      </c>
      <c r="B528" s="34" t="s">
        <v>86</v>
      </c>
      <c r="C528" s="32" t="s">
        <v>82</v>
      </c>
      <c r="D528" s="32" t="s">
        <v>271</v>
      </c>
      <c r="E528" s="35"/>
      <c r="F528" s="35"/>
      <c r="G528" s="35"/>
      <c r="H528" s="33">
        <v>8.2550945124971893</v>
      </c>
      <c r="I528" s="33">
        <v>96.255212427696605</v>
      </c>
      <c r="J528" s="35"/>
    </row>
    <row r="529" spans="1:10" x14ac:dyDescent="0.25">
      <c r="A529" s="34" t="s">
        <v>234</v>
      </c>
      <c r="B529" s="34" t="s">
        <v>86</v>
      </c>
      <c r="C529" s="32" t="s">
        <v>91</v>
      </c>
      <c r="D529" s="32" t="s">
        <v>271</v>
      </c>
      <c r="E529" s="35"/>
      <c r="F529" s="35"/>
      <c r="G529" s="35"/>
      <c r="H529" s="33">
        <v>0.59485382774786599</v>
      </c>
      <c r="I529" s="33">
        <v>6.9360540290142296</v>
      </c>
      <c r="J529" s="35"/>
    </row>
    <row r="530" spans="1:10" x14ac:dyDescent="0.25">
      <c r="A530" s="34" t="s">
        <v>234</v>
      </c>
      <c r="B530" s="34" t="s">
        <v>86</v>
      </c>
      <c r="C530" s="32" t="s">
        <v>277</v>
      </c>
      <c r="D530" s="32" t="s">
        <v>210</v>
      </c>
      <c r="E530" s="35"/>
      <c r="F530" s="35"/>
      <c r="G530" s="35"/>
      <c r="H530" s="33">
        <v>0.56068777226165001</v>
      </c>
      <c r="I530" s="33">
        <v>6.5376744679245702</v>
      </c>
      <c r="J530" s="35"/>
    </row>
    <row r="531" spans="1:10" x14ac:dyDescent="0.25">
      <c r="A531" s="34" t="s">
        <v>234</v>
      </c>
      <c r="B531" s="34" t="s">
        <v>86</v>
      </c>
      <c r="C531" s="32" t="s">
        <v>284</v>
      </c>
      <c r="D531" s="32" t="s">
        <v>210</v>
      </c>
      <c r="E531" s="35"/>
      <c r="F531" s="35"/>
      <c r="G531" s="35"/>
      <c r="H531" s="33">
        <v>10.562909539633001</v>
      </c>
      <c r="I531" s="33">
        <v>123.164562204915</v>
      </c>
      <c r="J531" s="35"/>
    </row>
    <row r="532" spans="1:10" x14ac:dyDescent="0.25">
      <c r="A532" s="32" t="s">
        <v>235</v>
      </c>
      <c r="B532" s="32" t="s">
        <v>80</v>
      </c>
      <c r="C532" s="32" t="s">
        <v>195</v>
      </c>
      <c r="D532" s="32" t="s">
        <v>271</v>
      </c>
      <c r="E532" s="35"/>
      <c r="F532" s="35"/>
      <c r="G532" s="35"/>
      <c r="H532" s="35"/>
      <c r="I532" s="35"/>
      <c r="J532" s="33">
        <v>1058.23762816368</v>
      </c>
    </row>
    <row r="533" spans="1:10" x14ac:dyDescent="0.25">
      <c r="A533" s="34" t="s">
        <v>235</v>
      </c>
      <c r="B533" s="34" t="s">
        <v>80</v>
      </c>
      <c r="C533" s="32" t="s">
        <v>194</v>
      </c>
      <c r="D533" s="32" t="s">
        <v>271</v>
      </c>
      <c r="E533" s="35"/>
      <c r="F533" s="35"/>
      <c r="G533" s="35"/>
      <c r="H533" s="35"/>
      <c r="I533" s="35"/>
      <c r="J533" s="33">
        <v>426.17365770041698</v>
      </c>
    </row>
    <row r="534" spans="1:10" x14ac:dyDescent="0.25">
      <c r="A534" s="34" t="s">
        <v>235</v>
      </c>
      <c r="B534" s="34" t="s">
        <v>80</v>
      </c>
      <c r="C534" s="32" t="s">
        <v>196</v>
      </c>
      <c r="D534" s="32" t="s">
        <v>271</v>
      </c>
      <c r="E534" s="35"/>
      <c r="F534" s="35"/>
      <c r="G534" s="35"/>
      <c r="H534" s="35"/>
      <c r="I534" s="35"/>
      <c r="J534" s="33">
        <v>189.904506188413</v>
      </c>
    </row>
    <row r="535" spans="1:10" x14ac:dyDescent="0.25">
      <c r="A535" s="34" t="s">
        <v>235</v>
      </c>
      <c r="B535" s="34" t="s">
        <v>80</v>
      </c>
      <c r="C535" s="32" t="s">
        <v>79</v>
      </c>
      <c r="D535" s="32" t="s">
        <v>271</v>
      </c>
      <c r="E535" s="35"/>
      <c r="F535" s="35"/>
      <c r="G535" s="35"/>
      <c r="H535" s="35"/>
      <c r="I535" s="35"/>
      <c r="J535" s="33">
        <v>15.2700547214331</v>
      </c>
    </row>
    <row r="536" spans="1:10" x14ac:dyDescent="0.25">
      <c r="A536" s="34" t="s">
        <v>235</v>
      </c>
      <c r="B536" s="34" t="s">
        <v>80</v>
      </c>
      <c r="C536" s="32" t="s">
        <v>91</v>
      </c>
      <c r="D536" s="32" t="s">
        <v>271</v>
      </c>
      <c r="E536" s="35"/>
      <c r="F536" s="35"/>
      <c r="G536" s="35"/>
      <c r="H536" s="35"/>
      <c r="I536" s="35"/>
      <c r="J536" s="33">
        <v>0.11758195868485299</v>
      </c>
    </row>
    <row r="537" spans="1:10" x14ac:dyDescent="0.25">
      <c r="A537" s="34" t="s">
        <v>235</v>
      </c>
      <c r="B537" s="34" t="s">
        <v>80</v>
      </c>
      <c r="C537" s="32" t="s">
        <v>277</v>
      </c>
      <c r="D537" s="32" t="s">
        <v>210</v>
      </c>
      <c r="E537" s="35"/>
      <c r="F537" s="35"/>
      <c r="G537" s="35"/>
      <c r="H537" s="35"/>
      <c r="I537" s="35"/>
      <c r="J537" s="33">
        <v>0.29865685435858202</v>
      </c>
    </row>
    <row r="538" spans="1:10" x14ac:dyDescent="0.25">
      <c r="A538" s="34" t="s">
        <v>235</v>
      </c>
      <c r="B538" s="34" t="s">
        <v>80</v>
      </c>
      <c r="C538" s="32" t="s">
        <v>284</v>
      </c>
      <c r="D538" s="32" t="s">
        <v>210</v>
      </c>
      <c r="E538" s="35"/>
      <c r="F538" s="35"/>
      <c r="G538" s="35"/>
      <c r="H538" s="35"/>
      <c r="I538" s="35"/>
      <c r="J538" s="33">
        <v>20.879206540256298</v>
      </c>
    </row>
    <row r="539" spans="1:10" x14ac:dyDescent="0.25">
      <c r="A539" s="34" t="s">
        <v>235</v>
      </c>
      <c r="B539" s="32" t="s">
        <v>81</v>
      </c>
      <c r="C539" s="32" t="s">
        <v>194</v>
      </c>
      <c r="D539" s="32" t="s">
        <v>271</v>
      </c>
      <c r="E539" s="33">
        <v>1.9199988762606299</v>
      </c>
      <c r="F539" s="33">
        <v>1.87763275468749</v>
      </c>
      <c r="G539" s="33">
        <v>1.7652643300839701</v>
      </c>
      <c r="H539" s="33">
        <v>1.8971994857613601</v>
      </c>
      <c r="I539" s="35"/>
      <c r="J539" s="35"/>
    </row>
    <row r="540" spans="1:10" x14ac:dyDescent="0.25">
      <c r="A540" s="34" t="s">
        <v>235</v>
      </c>
      <c r="B540" s="34" t="s">
        <v>81</v>
      </c>
      <c r="C540" s="32" t="s">
        <v>283</v>
      </c>
      <c r="D540" s="32" t="s">
        <v>210</v>
      </c>
      <c r="E540" s="33">
        <v>5.90544403065595E-2</v>
      </c>
      <c r="F540" s="33">
        <v>5.77513626702153E-2</v>
      </c>
      <c r="G540" s="33">
        <v>5.4295186468688202E-2</v>
      </c>
      <c r="H540" s="33">
        <v>5.83531871642207E-2</v>
      </c>
      <c r="I540" s="35"/>
      <c r="J540" s="35"/>
    </row>
    <row r="541" spans="1:10" x14ac:dyDescent="0.25">
      <c r="A541" s="34" t="s">
        <v>235</v>
      </c>
      <c r="B541" s="34" t="s">
        <v>81</v>
      </c>
      <c r="C541" s="32" t="s">
        <v>82</v>
      </c>
      <c r="D541" s="32" t="s">
        <v>271</v>
      </c>
      <c r="E541" s="33">
        <v>4.0001076332782999E-2</v>
      </c>
      <c r="F541" s="33">
        <v>3.9118424533386299E-2</v>
      </c>
      <c r="G541" s="33">
        <v>3.6777351324679901E-2</v>
      </c>
      <c r="H541" s="33">
        <v>3.95260759715962E-2</v>
      </c>
      <c r="I541" s="35"/>
      <c r="J541" s="35"/>
    </row>
    <row r="542" spans="1:10" x14ac:dyDescent="0.25">
      <c r="A542" s="34" t="s">
        <v>235</v>
      </c>
      <c r="B542" s="34" t="s">
        <v>81</v>
      </c>
      <c r="C542" s="32" t="s">
        <v>91</v>
      </c>
      <c r="D542" s="32" t="s">
        <v>271</v>
      </c>
      <c r="E542" s="33">
        <v>4.1863692733320104E-3</v>
      </c>
      <c r="F542" s="33">
        <v>4.0939940996915702E-3</v>
      </c>
      <c r="G542" s="33">
        <v>3.8489857687653102E-3</v>
      </c>
      <c r="H542" s="33">
        <v>4.1366574380716104E-3</v>
      </c>
      <c r="I542" s="35"/>
      <c r="J542" s="35"/>
    </row>
    <row r="543" spans="1:10" x14ac:dyDescent="0.25">
      <c r="A543" s="34" t="s">
        <v>235</v>
      </c>
      <c r="B543" s="34" t="s">
        <v>81</v>
      </c>
      <c r="C543" s="32" t="s">
        <v>277</v>
      </c>
      <c r="D543" s="32" t="s">
        <v>210</v>
      </c>
      <c r="E543" s="33">
        <v>5.8698059232646996E-4</v>
      </c>
      <c r="F543" s="33">
        <v>5.7402845394604999E-4</v>
      </c>
      <c r="G543" s="33">
        <v>5.3967526486449003E-4</v>
      </c>
      <c r="H543" s="33">
        <v>5.8001038004905196E-4</v>
      </c>
      <c r="I543" s="35"/>
      <c r="J543" s="35"/>
    </row>
    <row r="544" spans="1:10" x14ac:dyDescent="0.25">
      <c r="A544" s="34" t="s">
        <v>235</v>
      </c>
      <c r="B544" s="32" t="s">
        <v>83</v>
      </c>
      <c r="C544" s="32" t="s">
        <v>194</v>
      </c>
      <c r="D544" s="32" t="s">
        <v>271</v>
      </c>
      <c r="E544" s="33">
        <v>0.64200760550269997</v>
      </c>
      <c r="F544" s="33">
        <v>0.49180044719793498</v>
      </c>
      <c r="G544" s="33">
        <v>0.44131608252099103</v>
      </c>
      <c r="H544" s="33">
        <v>0.64200760550269997</v>
      </c>
      <c r="I544" s="35"/>
      <c r="J544" s="35"/>
    </row>
    <row r="545" spans="1:10" x14ac:dyDescent="0.25">
      <c r="A545" s="34" t="s">
        <v>235</v>
      </c>
      <c r="B545" s="34" t="s">
        <v>83</v>
      </c>
      <c r="C545" s="32" t="s">
        <v>82</v>
      </c>
      <c r="D545" s="32" t="s">
        <v>271</v>
      </c>
      <c r="E545" s="33">
        <v>1.33755261794511E-2</v>
      </c>
      <c r="F545" s="33">
        <v>1.02461243452264E-2</v>
      </c>
      <c r="G545" s="33">
        <v>9.1943378311699908E-3</v>
      </c>
      <c r="H545" s="33">
        <v>1.33755261794511E-2</v>
      </c>
      <c r="I545" s="35"/>
      <c r="J545" s="35"/>
    </row>
    <row r="546" spans="1:10" x14ac:dyDescent="0.25">
      <c r="A546" s="34" t="s">
        <v>235</v>
      </c>
      <c r="B546" s="34" t="s">
        <v>83</v>
      </c>
      <c r="C546" s="32" t="s">
        <v>91</v>
      </c>
      <c r="D546" s="32" t="s">
        <v>271</v>
      </c>
      <c r="E546" s="33">
        <v>1.0299179911305899E-3</v>
      </c>
      <c r="F546" s="33">
        <v>7.8895347075929798E-4</v>
      </c>
      <c r="G546" s="33">
        <v>7.0796571453035303E-4</v>
      </c>
      <c r="H546" s="33">
        <v>1.0299179911305899E-3</v>
      </c>
      <c r="I546" s="35"/>
      <c r="J546" s="35"/>
    </row>
    <row r="547" spans="1:10" x14ac:dyDescent="0.25">
      <c r="A547" s="34" t="s">
        <v>235</v>
      </c>
      <c r="B547" s="34" t="s">
        <v>83</v>
      </c>
      <c r="C547" s="32" t="s">
        <v>277</v>
      </c>
      <c r="D547" s="32" t="s">
        <v>210</v>
      </c>
      <c r="E547" s="33">
        <v>4.4462086509337699E-4</v>
      </c>
      <c r="F547" s="33">
        <v>3.4059524904730401E-4</v>
      </c>
      <c r="G547" s="33">
        <v>3.0563242040795098E-4</v>
      </c>
      <c r="H547" s="33">
        <v>4.4462086509337699E-4</v>
      </c>
      <c r="I547" s="35"/>
      <c r="J547" s="35"/>
    </row>
    <row r="548" spans="1:10" x14ac:dyDescent="0.25">
      <c r="A548" s="34" t="s">
        <v>235</v>
      </c>
      <c r="B548" s="34" t="s">
        <v>83</v>
      </c>
      <c r="C548" s="32" t="s">
        <v>284</v>
      </c>
      <c r="D548" s="32" t="s">
        <v>210</v>
      </c>
      <c r="E548" s="33">
        <v>1.8288409801010999E-2</v>
      </c>
      <c r="F548" s="33">
        <v>1.4009566306669699E-2</v>
      </c>
      <c r="G548" s="33">
        <v>1.2571454449672699E-2</v>
      </c>
      <c r="H548" s="33">
        <v>1.8288409801010999E-2</v>
      </c>
      <c r="I548" s="35"/>
      <c r="J548" s="35"/>
    </row>
    <row r="549" spans="1:10" x14ac:dyDescent="0.25">
      <c r="A549" s="34" t="s">
        <v>235</v>
      </c>
      <c r="B549" s="32" t="s">
        <v>84</v>
      </c>
      <c r="C549" s="32" t="s">
        <v>194</v>
      </c>
      <c r="D549" s="32" t="s">
        <v>271</v>
      </c>
      <c r="E549" s="35"/>
      <c r="F549" s="35"/>
      <c r="G549" s="35"/>
      <c r="H549" s="33">
        <v>35.585464278860997</v>
      </c>
      <c r="I549" s="33">
        <v>17272.067903834501</v>
      </c>
      <c r="J549" s="33">
        <v>67615.555991832807</v>
      </c>
    </row>
    <row r="550" spans="1:10" x14ac:dyDescent="0.25">
      <c r="A550" s="34" t="s">
        <v>235</v>
      </c>
      <c r="B550" s="34" t="s">
        <v>84</v>
      </c>
      <c r="C550" s="32" t="s">
        <v>82</v>
      </c>
      <c r="D550" s="32" t="s">
        <v>271</v>
      </c>
      <c r="E550" s="35"/>
      <c r="F550" s="35"/>
      <c r="G550" s="35"/>
      <c r="H550" s="33">
        <v>1.1316896720782601</v>
      </c>
      <c r="I550" s="33">
        <v>549.28666123418304</v>
      </c>
      <c r="J550" s="33">
        <v>2150.3113121736501</v>
      </c>
    </row>
    <row r="551" spans="1:10" x14ac:dyDescent="0.25">
      <c r="A551" s="34" t="s">
        <v>235</v>
      </c>
      <c r="B551" s="34" t="s">
        <v>84</v>
      </c>
      <c r="C551" s="32" t="s">
        <v>277</v>
      </c>
      <c r="D551" s="32" t="s">
        <v>210</v>
      </c>
      <c r="E551" s="35"/>
      <c r="F551" s="35"/>
      <c r="G551" s="35"/>
      <c r="H551" s="33">
        <v>1.7419932037461501</v>
      </c>
      <c r="I551" s="33">
        <v>845.508847863901</v>
      </c>
      <c r="J551" s="33">
        <v>3309.94245521925</v>
      </c>
    </row>
    <row r="552" spans="1:10" x14ac:dyDescent="0.25">
      <c r="A552" s="34" t="s">
        <v>235</v>
      </c>
      <c r="B552" s="32" t="s">
        <v>86</v>
      </c>
      <c r="C552" s="32" t="s">
        <v>194</v>
      </c>
      <c r="D552" s="32" t="s">
        <v>271</v>
      </c>
      <c r="E552" s="35"/>
      <c r="F552" s="35"/>
      <c r="G552" s="35"/>
      <c r="H552" s="33">
        <v>3676.3239753031498</v>
      </c>
      <c r="I552" s="33">
        <v>8094.0571481710404</v>
      </c>
      <c r="J552" s="35"/>
    </row>
    <row r="553" spans="1:10" x14ac:dyDescent="0.25">
      <c r="A553" s="34" t="s">
        <v>235</v>
      </c>
      <c r="B553" s="34" t="s">
        <v>86</v>
      </c>
      <c r="C553" s="32" t="s">
        <v>82</v>
      </c>
      <c r="D553" s="32" t="s">
        <v>271</v>
      </c>
      <c r="E553" s="35"/>
      <c r="F553" s="35"/>
      <c r="G553" s="35"/>
      <c r="H553" s="33">
        <v>100.898842003418</v>
      </c>
      <c r="I553" s="33">
        <v>222.146089095045</v>
      </c>
      <c r="J553" s="35"/>
    </row>
    <row r="554" spans="1:10" x14ac:dyDescent="0.25">
      <c r="A554" s="34" t="s">
        <v>235</v>
      </c>
      <c r="B554" s="34" t="s">
        <v>86</v>
      </c>
      <c r="C554" s="32" t="s">
        <v>91</v>
      </c>
      <c r="D554" s="32" t="s">
        <v>271</v>
      </c>
      <c r="E554" s="35"/>
      <c r="F554" s="35"/>
      <c r="G554" s="35"/>
      <c r="H554" s="33">
        <v>7.2706693170135397</v>
      </c>
      <c r="I554" s="33">
        <v>16.007624287929801</v>
      </c>
      <c r="J554" s="35"/>
    </row>
    <row r="555" spans="1:10" x14ac:dyDescent="0.25">
      <c r="A555" s="34" t="s">
        <v>235</v>
      </c>
      <c r="B555" s="34" t="s">
        <v>86</v>
      </c>
      <c r="C555" s="32" t="s">
        <v>277</v>
      </c>
      <c r="D555" s="32" t="s">
        <v>210</v>
      </c>
      <c r="E555" s="35"/>
      <c r="F555" s="35"/>
      <c r="G555" s="35"/>
      <c r="H555" s="33">
        <v>6.8530707747842596</v>
      </c>
      <c r="I555" s="33">
        <v>15.0882095441522</v>
      </c>
      <c r="J555" s="35"/>
    </row>
    <row r="556" spans="1:10" x14ac:dyDescent="0.25">
      <c r="A556" s="34" t="s">
        <v>235</v>
      </c>
      <c r="B556" s="34" t="s">
        <v>86</v>
      </c>
      <c r="C556" s="32" t="s">
        <v>284</v>
      </c>
      <c r="D556" s="32" t="s">
        <v>210</v>
      </c>
      <c r="E556" s="35"/>
      <c r="F556" s="35"/>
      <c r="G556" s="35"/>
      <c r="H556" s="33">
        <v>129.10637656811201</v>
      </c>
      <c r="I556" s="33">
        <v>284.24980963475201</v>
      </c>
      <c r="J556" s="35"/>
    </row>
    <row r="557" spans="1:10" x14ac:dyDescent="0.25">
      <c r="A557" s="32" t="s">
        <v>236</v>
      </c>
      <c r="B557" s="32" t="s">
        <v>80</v>
      </c>
      <c r="C557" s="32" t="s">
        <v>195</v>
      </c>
      <c r="D557" s="32" t="s">
        <v>271</v>
      </c>
      <c r="E557" s="35"/>
      <c r="F557" s="35"/>
      <c r="G557" s="35"/>
      <c r="H557" s="35"/>
      <c r="I557" s="33">
        <v>22311.683008750198</v>
      </c>
      <c r="J557" s="33">
        <v>76089.903978677597</v>
      </c>
    </row>
    <row r="558" spans="1:10" x14ac:dyDescent="0.25">
      <c r="A558" s="34" t="s">
        <v>236</v>
      </c>
      <c r="B558" s="34" t="s">
        <v>80</v>
      </c>
      <c r="C558" s="32" t="s">
        <v>194</v>
      </c>
      <c r="D558" s="32" t="s">
        <v>271</v>
      </c>
      <c r="E558" s="35"/>
      <c r="F558" s="35"/>
      <c r="G558" s="35"/>
      <c r="H558" s="35"/>
      <c r="I558" s="33">
        <v>8985.3651998666301</v>
      </c>
      <c r="J558" s="33">
        <v>30642.940516996001</v>
      </c>
    </row>
    <row r="559" spans="1:10" x14ac:dyDescent="0.25">
      <c r="A559" s="34" t="s">
        <v>236</v>
      </c>
      <c r="B559" s="34" t="s">
        <v>80</v>
      </c>
      <c r="C559" s="32" t="s">
        <v>196</v>
      </c>
      <c r="D559" s="32" t="s">
        <v>271</v>
      </c>
      <c r="E559" s="35"/>
      <c r="F559" s="35"/>
      <c r="G559" s="35"/>
      <c r="H559" s="35"/>
      <c r="I559" s="33">
        <v>4003.9108714755998</v>
      </c>
      <c r="J559" s="33">
        <v>13654.603896545201</v>
      </c>
    </row>
    <row r="560" spans="1:10" x14ac:dyDescent="0.25">
      <c r="A560" s="34" t="s">
        <v>236</v>
      </c>
      <c r="B560" s="34" t="s">
        <v>80</v>
      </c>
      <c r="C560" s="32" t="s">
        <v>79</v>
      </c>
      <c r="D560" s="32" t="s">
        <v>271</v>
      </c>
      <c r="E560" s="35"/>
      <c r="F560" s="35"/>
      <c r="G560" s="35"/>
      <c r="H560" s="35"/>
      <c r="I560" s="33">
        <v>321.95096016580999</v>
      </c>
      <c r="J560" s="33">
        <v>1097.95471884627</v>
      </c>
    </row>
    <row r="561" spans="1:10" x14ac:dyDescent="0.25">
      <c r="A561" s="34" t="s">
        <v>236</v>
      </c>
      <c r="B561" s="34" t="s">
        <v>80</v>
      </c>
      <c r="C561" s="32" t="s">
        <v>91</v>
      </c>
      <c r="D561" s="32" t="s">
        <v>271</v>
      </c>
      <c r="E561" s="35"/>
      <c r="F561" s="35"/>
      <c r="G561" s="35"/>
      <c r="H561" s="35"/>
      <c r="I561" s="33">
        <v>2.4790758898611398</v>
      </c>
      <c r="J561" s="33">
        <v>8.4544337754086207</v>
      </c>
    </row>
    <row r="562" spans="1:10" x14ac:dyDescent="0.25">
      <c r="A562" s="34" t="s">
        <v>236</v>
      </c>
      <c r="B562" s="34" t="s">
        <v>80</v>
      </c>
      <c r="C562" s="32" t="s">
        <v>277</v>
      </c>
      <c r="D562" s="32" t="s">
        <v>210</v>
      </c>
      <c r="E562" s="35"/>
      <c r="F562" s="35"/>
      <c r="G562" s="35"/>
      <c r="H562" s="35"/>
      <c r="I562" s="33">
        <v>6.2968249148371003</v>
      </c>
      <c r="J562" s="33">
        <v>21.474166827872001</v>
      </c>
    </row>
    <row r="563" spans="1:10" x14ac:dyDescent="0.25">
      <c r="A563" s="34" t="s">
        <v>236</v>
      </c>
      <c r="B563" s="34" t="s">
        <v>80</v>
      </c>
      <c r="C563" s="32" t="s">
        <v>284</v>
      </c>
      <c r="D563" s="32" t="s">
        <v>210</v>
      </c>
      <c r="E563" s="35"/>
      <c r="F563" s="35"/>
      <c r="G563" s="35"/>
      <c r="H563" s="35"/>
      <c r="I563" s="33">
        <v>440.213261560918</v>
      </c>
      <c r="J563" s="33">
        <v>1501.2666139606899</v>
      </c>
    </row>
    <row r="564" spans="1:10" x14ac:dyDescent="0.25">
      <c r="A564" s="34" t="s">
        <v>236</v>
      </c>
      <c r="B564" s="32" t="s">
        <v>81</v>
      </c>
      <c r="C564" s="32" t="s">
        <v>194</v>
      </c>
      <c r="D564" s="32" t="s">
        <v>271</v>
      </c>
      <c r="E564" s="33">
        <v>1.9199988762606199</v>
      </c>
      <c r="F564" s="33">
        <v>1.87763275468748</v>
      </c>
      <c r="G564" s="33">
        <v>1.7652643300839701</v>
      </c>
      <c r="H564" s="33">
        <v>1.8495554134029999</v>
      </c>
      <c r="I564" s="35"/>
      <c r="J564" s="35"/>
    </row>
    <row r="565" spans="1:10" x14ac:dyDescent="0.25">
      <c r="A565" s="34" t="s">
        <v>236</v>
      </c>
      <c r="B565" s="34" t="s">
        <v>81</v>
      </c>
      <c r="C565" s="32" t="s">
        <v>283</v>
      </c>
      <c r="D565" s="32" t="s">
        <v>210</v>
      </c>
      <c r="E565" s="33">
        <v>5.90544403065595E-2</v>
      </c>
      <c r="F565" s="33">
        <v>5.77513626702153E-2</v>
      </c>
      <c r="G565" s="33">
        <v>5.4295186468688202E-2</v>
      </c>
      <c r="H565" s="33">
        <v>5.6887772750787199E-2</v>
      </c>
      <c r="I565" s="35"/>
      <c r="J565" s="35"/>
    </row>
    <row r="566" spans="1:10" x14ac:dyDescent="0.25">
      <c r="A566" s="34" t="s">
        <v>236</v>
      </c>
      <c r="B566" s="34" t="s">
        <v>81</v>
      </c>
      <c r="C566" s="32" t="s">
        <v>82</v>
      </c>
      <c r="D566" s="32" t="s">
        <v>271</v>
      </c>
      <c r="E566" s="33">
        <v>4.0001076332782999E-2</v>
      </c>
      <c r="F566" s="33">
        <v>3.9118424533386299E-2</v>
      </c>
      <c r="G566" s="33">
        <v>3.6777351324679901E-2</v>
      </c>
      <c r="H566" s="33">
        <v>3.85334638410499E-2</v>
      </c>
      <c r="I566" s="35"/>
      <c r="J566" s="35"/>
    </row>
    <row r="567" spans="1:10" x14ac:dyDescent="0.25">
      <c r="A567" s="34" t="s">
        <v>236</v>
      </c>
      <c r="B567" s="34" t="s">
        <v>81</v>
      </c>
      <c r="C567" s="32" t="s">
        <v>91</v>
      </c>
      <c r="D567" s="32" t="s">
        <v>271</v>
      </c>
      <c r="E567" s="33">
        <v>4.1863692733320104E-3</v>
      </c>
      <c r="F567" s="33">
        <v>4.0939940996915702E-3</v>
      </c>
      <c r="G567" s="33">
        <v>3.8489857687653102E-3</v>
      </c>
      <c r="H567" s="33">
        <v>4.0327742103033097E-3</v>
      </c>
      <c r="I567" s="35"/>
      <c r="J567" s="35"/>
    </row>
    <row r="568" spans="1:10" x14ac:dyDescent="0.25">
      <c r="A568" s="34" t="s">
        <v>236</v>
      </c>
      <c r="B568" s="34" t="s">
        <v>81</v>
      </c>
      <c r="C568" s="32" t="s">
        <v>277</v>
      </c>
      <c r="D568" s="32" t="s">
        <v>210</v>
      </c>
      <c r="E568" s="33">
        <v>5.8698059232646996E-4</v>
      </c>
      <c r="F568" s="33">
        <v>5.7402845394604999E-4</v>
      </c>
      <c r="G568" s="33">
        <v>5.3967526486449003E-4</v>
      </c>
      <c r="H568" s="33">
        <v>5.65444670579354E-4</v>
      </c>
      <c r="I568" s="35"/>
      <c r="J568" s="35"/>
    </row>
    <row r="569" spans="1:10" x14ac:dyDescent="0.25">
      <c r="A569" s="34" t="s">
        <v>236</v>
      </c>
      <c r="B569" s="32" t="s">
        <v>83</v>
      </c>
      <c r="C569" s="32" t="s">
        <v>194</v>
      </c>
      <c r="D569" s="32" t="s">
        <v>271</v>
      </c>
      <c r="E569" s="33">
        <v>0.64200760550269997</v>
      </c>
      <c r="F569" s="33">
        <v>0.49180044719793498</v>
      </c>
      <c r="G569" s="33">
        <v>0.44131608252099103</v>
      </c>
      <c r="H569" s="33">
        <v>0.64200760550269997</v>
      </c>
      <c r="I569" s="35"/>
      <c r="J569" s="35"/>
    </row>
    <row r="570" spans="1:10" x14ac:dyDescent="0.25">
      <c r="A570" s="34" t="s">
        <v>236</v>
      </c>
      <c r="B570" s="34" t="s">
        <v>83</v>
      </c>
      <c r="C570" s="32" t="s">
        <v>82</v>
      </c>
      <c r="D570" s="32" t="s">
        <v>271</v>
      </c>
      <c r="E570" s="33">
        <v>1.33755261794511E-2</v>
      </c>
      <c r="F570" s="33">
        <v>1.02461243452264E-2</v>
      </c>
      <c r="G570" s="33">
        <v>9.1943378311699908E-3</v>
      </c>
      <c r="H570" s="33">
        <v>1.33755261794511E-2</v>
      </c>
      <c r="I570" s="35"/>
      <c r="J570" s="35"/>
    </row>
    <row r="571" spans="1:10" x14ac:dyDescent="0.25">
      <c r="A571" s="34" t="s">
        <v>236</v>
      </c>
      <c r="B571" s="34" t="s">
        <v>83</v>
      </c>
      <c r="C571" s="32" t="s">
        <v>91</v>
      </c>
      <c r="D571" s="32" t="s">
        <v>271</v>
      </c>
      <c r="E571" s="33">
        <v>1.0299179911305899E-3</v>
      </c>
      <c r="F571" s="33">
        <v>7.8895347075929798E-4</v>
      </c>
      <c r="G571" s="33">
        <v>7.0796571453035303E-4</v>
      </c>
      <c r="H571" s="33">
        <v>1.0299179911305899E-3</v>
      </c>
      <c r="I571" s="35"/>
      <c r="J571" s="35"/>
    </row>
    <row r="572" spans="1:10" x14ac:dyDescent="0.25">
      <c r="A572" s="34" t="s">
        <v>236</v>
      </c>
      <c r="B572" s="34" t="s">
        <v>83</v>
      </c>
      <c r="C572" s="32" t="s">
        <v>277</v>
      </c>
      <c r="D572" s="32" t="s">
        <v>210</v>
      </c>
      <c r="E572" s="33">
        <v>4.4462086509337699E-4</v>
      </c>
      <c r="F572" s="33">
        <v>3.4059524904730401E-4</v>
      </c>
      <c r="G572" s="33">
        <v>3.0563242040795098E-4</v>
      </c>
      <c r="H572" s="33">
        <v>4.4462086509337699E-4</v>
      </c>
      <c r="I572" s="35"/>
      <c r="J572" s="35"/>
    </row>
    <row r="573" spans="1:10" x14ac:dyDescent="0.25">
      <c r="A573" s="34" t="s">
        <v>236</v>
      </c>
      <c r="B573" s="34" t="s">
        <v>83</v>
      </c>
      <c r="C573" s="32" t="s">
        <v>284</v>
      </c>
      <c r="D573" s="32" t="s">
        <v>210</v>
      </c>
      <c r="E573" s="33">
        <v>1.8288409801010999E-2</v>
      </c>
      <c r="F573" s="33">
        <v>1.4009566306669699E-2</v>
      </c>
      <c r="G573" s="33">
        <v>1.2571454449672699E-2</v>
      </c>
      <c r="H573" s="33">
        <v>1.8288409801010999E-2</v>
      </c>
      <c r="I573" s="35"/>
      <c r="J573" s="35"/>
    </row>
    <row r="574" spans="1:10" x14ac:dyDescent="0.25">
      <c r="A574" s="34" t="s">
        <v>236</v>
      </c>
      <c r="B574" s="32" t="s">
        <v>84</v>
      </c>
      <c r="C574" s="32" t="s">
        <v>194</v>
      </c>
      <c r="D574" s="32" t="s">
        <v>271</v>
      </c>
      <c r="E574" s="35"/>
      <c r="F574" s="35"/>
      <c r="G574" s="35"/>
      <c r="H574" s="35"/>
      <c r="I574" s="33">
        <v>8907.9294943391596</v>
      </c>
      <c r="J574" s="33">
        <v>37293.105069568097</v>
      </c>
    </row>
    <row r="575" spans="1:10" x14ac:dyDescent="0.25">
      <c r="A575" s="34" t="s">
        <v>236</v>
      </c>
      <c r="B575" s="34" t="s">
        <v>84</v>
      </c>
      <c r="C575" s="32" t="s">
        <v>82</v>
      </c>
      <c r="D575" s="32" t="s">
        <v>271</v>
      </c>
      <c r="E575" s="35"/>
      <c r="F575" s="35"/>
      <c r="G575" s="35"/>
      <c r="H575" s="35"/>
      <c r="I575" s="33">
        <v>283.29015828896701</v>
      </c>
      <c r="J575" s="33">
        <v>1185.9960998746999</v>
      </c>
    </row>
    <row r="576" spans="1:10" x14ac:dyDescent="0.25">
      <c r="A576" s="34" t="s">
        <v>236</v>
      </c>
      <c r="B576" s="34" t="s">
        <v>84</v>
      </c>
      <c r="C576" s="32" t="s">
        <v>277</v>
      </c>
      <c r="D576" s="32" t="s">
        <v>210</v>
      </c>
      <c r="E576" s="35"/>
      <c r="F576" s="35"/>
      <c r="G576" s="35"/>
      <c r="H576" s="35"/>
      <c r="I576" s="33">
        <v>436.06435810384198</v>
      </c>
      <c r="J576" s="33">
        <v>1825.58628626267</v>
      </c>
    </row>
    <row r="577" spans="1:10" x14ac:dyDescent="0.25">
      <c r="A577" s="34" t="s">
        <v>236</v>
      </c>
      <c r="B577" s="32" t="s">
        <v>86</v>
      </c>
      <c r="C577" s="32" t="s">
        <v>194</v>
      </c>
      <c r="D577" s="32" t="s">
        <v>271</v>
      </c>
      <c r="E577" s="35"/>
      <c r="F577" s="35"/>
      <c r="G577" s="35"/>
      <c r="H577" s="33">
        <v>2222.4877226786998</v>
      </c>
      <c r="I577" s="33">
        <v>5667.2367144412601</v>
      </c>
      <c r="J577" s="35"/>
    </row>
    <row r="578" spans="1:10" x14ac:dyDescent="0.25">
      <c r="A578" s="34" t="s">
        <v>236</v>
      </c>
      <c r="B578" s="34" t="s">
        <v>86</v>
      </c>
      <c r="C578" s="32" t="s">
        <v>82</v>
      </c>
      <c r="D578" s="32" t="s">
        <v>271</v>
      </c>
      <c r="E578" s="35"/>
      <c r="F578" s="35"/>
      <c r="G578" s="35"/>
      <c r="H578" s="33">
        <v>60.997463523764303</v>
      </c>
      <c r="I578" s="33">
        <v>155.54059590170499</v>
      </c>
      <c r="J578" s="35"/>
    </row>
    <row r="579" spans="1:10" x14ac:dyDescent="0.25">
      <c r="A579" s="34" t="s">
        <v>236</v>
      </c>
      <c r="B579" s="34" t="s">
        <v>86</v>
      </c>
      <c r="C579" s="32" t="s">
        <v>91</v>
      </c>
      <c r="D579" s="32" t="s">
        <v>271</v>
      </c>
      <c r="E579" s="35"/>
      <c r="F579" s="35"/>
      <c r="G579" s="35"/>
      <c r="H579" s="33">
        <v>4.39541601917358</v>
      </c>
      <c r="I579" s="33">
        <v>11.208099277633201</v>
      </c>
      <c r="J579" s="35"/>
    </row>
    <row r="580" spans="1:10" x14ac:dyDescent="0.25">
      <c r="A580" s="34" t="s">
        <v>236</v>
      </c>
      <c r="B580" s="34" t="s">
        <v>86</v>
      </c>
      <c r="C580" s="32" t="s">
        <v>277</v>
      </c>
      <c r="D580" s="32" t="s">
        <v>210</v>
      </c>
      <c r="E580" s="35"/>
      <c r="F580" s="35"/>
      <c r="G580" s="35"/>
      <c r="H580" s="33">
        <v>4.1429606753714703</v>
      </c>
      <c r="I580" s="33">
        <v>10.564350302755701</v>
      </c>
      <c r="J580" s="35"/>
    </row>
    <row r="581" spans="1:10" x14ac:dyDescent="0.25">
      <c r="A581" s="34" t="s">
        <v>236</v>
      </c>
      <c r="B581" s="34" t="s">
        <v>86</v>
      </c>
      <c r="C581" s="32" t="s">
        <v>284</v>
      </c>
      <c r="D581" s="32" t="s">
        <v>210</v>
      </c>
      <c r="E581" s="35"/>
      <c r="F581" s="35"/>
      <c r="G581" s="35"/>
      <c r="H581" s="33">
        <v>78.050068157690802</v>
      </c>
      <c r="I581" s="33">
        <v>199.02391689920501</v>
      </c>
      <c r="J581" s="35"/>
    </row>
    <row r="582" spans="1:10" x14ac:dyDescent="0.25">
      <c r="A582" s="32" t="s">
        <v>237</v>
      </c>
      <c r="B582" s="32" t="s">
        <v>80</v>
      </c>
      <c r="C582" s="32" t="s">
        <v>195</v>
      </c>
      <c r="D582" s="32" t="s">
        <v>271</v>
      </c>
      <c r="E582" s="35"/>
      <c r="F582" s="35"/>
      <c r="G582" s="35"/>
      <c r="H582" s="33">
        <v>4482.3875701597799</v>
      </c>
      <c r="I582" s="33">
        <v>24733.648936114401</v>
      </c>
      <c r="J582" s="33">
        <v>77054.6466084274</v>
      </c>
    </row>
    <row r="583" spans="1:10" x14ac:dyDescent="0.25">
      <c r="A583" s="34" t="s">
        <v>237</v>
      </c>
      <c r="B583" s="34" t="s">
        <v>80</v>
      </c>
      <c r="C583" s="32" t="s">
        <v>194</v>
      </c>
      <c r="D583" s="32" t="s">
        <v>271</v>
      </c>
      <c r="E583" s="35"/>
      <c r="F583" s="35"/>
      <c r="G583" s="35"/>
      <c r="H583" s="33">
        <v>1805.14796976243</v>
      </c>
      <c r="I583" s="33">
        <v>9960.7397760680906</v>
      </c>
      <c r="J583" s="33">
        <v>31031.461851257602</v>
      </c>
    </row>
    <row r="584" spans="1:10" x14ac:dyDescent="0.25">
      <c r="A584" s="34" t="s">
        <v>237</v>
      </c>
      <c r="B584" s="34" t="s">
        <v>80</v>
      </c>
      <c r="C584" s="32" t="s">
        <v>196</v>
      </c>
      <c r="D584" s="32" t="s">
        <v>271</v>
      </c>
      <c r="E584" s="35"/>
      <c r="F584" s="35"/>
      <c r="G584" s="35"/>
      <c r="H584" s="33">
        <v>804.38039189116</v>
      </c>
      <c r="I584" s="33">
        <v>4438.5412713030801</v>
      </c>
      <c r="J584" s="33">
        <v>13827.730392736299</v>
      </c>
    </row>
    <row r="585" spans="1:10" x14ac:dyDescent="0.25">
      <c r="A585" s="34" t="s">
        <v>237</v>
      </c>
      <c r="B585" s="34" t="s">
        <v>80</v>
      </c>
      <c r="C585" s="32" t="s">
        <v>79</v>
      </c>
      <c r="D585" s="32" t="s">
        <v>271</v>
      </c>
      <c r="E585" s="35"/>
      <c r="F585" s="35"/>
      <c r="G585" s="35"/>
      <c r="H585" s="33">
        <v>64.679521553003198</v>
      </c>
      <c r="I585" s="33">
        <v>356.89920927359702</v>
      </c>
      <c r="J585" s="33">
        <v>1111.8756685047599</v>
      </c>
    </row>
    <row r="586" spans="1:10" x14ac:dyDescent="0.25">
      <c r="A586" s="34" t="s">
        <v>237</v>
      </c>
      <c r="B586" s="34" t="s">
        <v>80</v>
      </c>
      <c r="C586" s="32" t="s">
        <v>91</v>
      </c>
      <c r="D586" s="32" t="s">
        <v>271</v>
      </c>
      <c r="E586" s="35"/>
      <c r="F586" s="35"/>
      <c r="G586" s="35"/>
      <c r="H586" s="33">
        <v>0.498043063351087</v>
      </c>
      <c r="I586" s="33">
        <v>2.7481832151238201</v>
      </c>
      <c r="J586" s="33">
        <v>8.5616274009363806</v>
      </c>
    </row>
    <row r="587" spans="1:10" x14ac:dyDescent="0.25">
      <c r="A587" s="34" t="s">
        <v>237</v>
      </c>
      <c r="B587" s="34" t="s">
        <v>80</v>
      </c>
      <c r="C587" s="32" t="s">
        <v>277</v>
      </c>
      <c r="D587" s="32" t="s">
        <v>210</v>
      </c>
      <c r="E587" s="35"/>
      <c r="F587" s="35"/>
      <c r="G587" s="35"/>
      <c r="H587" s="33">
        <v>1.2650237868057299</v>
      </c>
      <c r="I587" s="33">
        <v>6.9803544983441999</v>
      </c>
      <c r="J587" s="33">
        <v>21.7464374326951</v>
      </c>
    </row>
    <row r="588" spans="1:10" x14ac:dyDescent="0.25">
      <c r="A588" s="34" t="s">
        <v>237</v>
      </c>
      <c r="B588" s="34" t="s">
        <v>80</v>
      </c>
      <c r="C588" s="32" t="s">
        <v>284</v>
      </c>
      <c r="D588" s="32" t="s">
        <v>210</v>
      </c>
      <c r="E588" s="35"/>
      <c r="F588" s="35"/>
      <c r="G588" s="35"/>
      <c r="H588" s="33">
        <v>88.438261294152497</v>
      </c>
      <c r="I588" s="33">
        <v>487.99905700522697</v>
      </c>
      <c r="J588" s="33">
        <v>1520.3011484439301</v>
      </c>
    </row>
    <row r="589" spans="1:10" x14ac:dyDescent="0.25">
      <c r="A589" s="34" t="s">
        <v>237</v>
      </c>
      <c r="B589" s="32" t="s">
        <v>81</v>
      </c>
      <c r="C589" s="32" t="s">
        <v>194</v>
      </c>
      <c r="D589" s="32" t="s">
        <v>271</v>
      </c>
      <c r="E589" s="33">
        <v>1.9199988762606299</v>
      </c>
      <c r="F589" s="33">
        <v>1.87763275468749</v>
      </c>
      <c r="G589" s="33">
        <v>1.7652643300839701</v>
      </c>
      <c r="H589" s="33">
        <v>1.8495554134029999</v>
      </c>
      <c r="I589" s="35"/>
      <c r="J589" s="35"/>
    </row>
    <row r="590" spans="1:10" x14ac:dyDescent="0.25">
      <c r="A590" s="34" t="s">
        <v>237</v>
      </c>
      <c r="B590" s="34" t="s">
        <v>81</v>
      </c>
      <c r="C590" s="32" t="s">
        <v>283</v>
      </c>
      <c r="D590" s="32" t="s">
        <v>210</v>
      </c>
      <c r="E590" s="33">
        <v>5.90544403065595E-2</v>
      </c>
      <c r="F590" s="33">
        <v>5.77513626702153E-2</v>
      </c>
      <c r="G590" s="33">
        <v>5.4295186468688202E-2</v>
      </c>
      <c r="H590" s="33">
        <v>5.6887772750787199E-2</v>
      </c>
      <c r="I590" s="35"/>
      <c r="J590" s="35"/>
    </row>
    <row r="591" spans="1:10" x14ac:dyDescent="0.25">
      <c r="A591" s="34" t="s">
        <v>237</v>
      </c>
      <c r="B591" s="34" t="s">
        <v>81</v>
      </c>
      <c r="C591" s="32" t="s">
        <v>82</v>
      </c>
      <c r="D591" s="32" t="s">
        <v>271</v>
      </c>
      <c r="E591" s="33">
        <v>4.0001076332782999E-2</v>
      </c>
      <c r="F591" s="33">
        <v>3.9118424533386299E-2</v>
      </c>
      <c r="G591" s="33">
        <v>3.6777351324679901E-2</v>
      </c>
      <c r="H591" s="33">
        <v>3.85334638410499E-2</v>
      </c>
      <c r="I591" s="35"/>
      <c r="J591" s="35"/>
    </row>
    <row r="592" spans="1:10" x14ac:dyDescent="0.25">
      <c r="A592" s="34" t="s">
        <v>237</v>
      </c>
      <c r="B592" s="34" t="s">
        <v>81</v>
      </c>
      <c r="C592" s="32" t="s">
        <v>91</v>
      </c>
      <c r="D592" s="32" t="s">
        <v>271</v>
      </c>
      <c r="E592" s="33">
        <v>4.1863692733320104E-3</v>
      </c>
      <c r="F592" s="33">
        <v>4.0939940996915702E-3</v>
      </c>
      <c r="G592" s="33">
        <v>3.8489857687653102E-3</v>
      </c>
      <c r="H592" s="33">
        <v>4.0327742103033097E-3</v>
      </c>
      <c r="I592" s="35"/>
      <c r="J592" s="35"/>
    </row>
    <row r="593" spans="1:10" x14ac:dyDescent="0.25">
      <c r="A593" s="34" t="s">
        <v>237</v>
      </c>
      <c r="B593" s="34" t="s">
        <v>81</v>
      </c>
      <c r="C593" s="32" t="s">
        <v>277</v>
      </c>
      <c r="D593" s="32" t="s">
        <v>210</v>
      </c>
      <c r="E593" s="33">
        <v>5.8698059232646996E-4</v>
      </c>
      <c r="F593" s="33">
        <v>5.7402845394604999E-4</v>
      </c>
      <c r="G593" s="33">
        <v>5.3967526486449003E-4</v>
      </c>
      <c r="H593" s="33">
        <v>5.65444670579354E-4</v>
      </c>
      <c r="I593" s="35"/>
      <c r="J593" s="35"/>
    </row>
    <row r="594" spans="1:10" x14ac:dyDescent="0.25">
      <c r="A594" s="34" t="s">
        <v>237</v>
      </c>
      <c r="B594" s="32" t="s">
        <v>83</v>
      </c>
      <c r="C594" s="32" t="s">
        <v>194</v>
      </c>
      <c r="D594" s="32" t="s">
        <v>271</v>
      </c>
      <c r="E594" s="33">
        <v>0.64200760550269997</v>
      </c>
      <c r="F594" s="33">
        <v>0.49180044719793498</v>
      </c>
      <c r="G594" s="33">
        <v>0.44131608252099103</v>
      </c>
      <c r="H594" s="33">
        <v>0.64200760550269997</v>
      </c>
      <c r="I594" s="35"/>
      <c r="J594" s="35"/>
    </row>
    <row r="595" spans="1:10" x14ac:dyDescent="0.25">
      <c r="A595" s="34" t="s">
        <v>237</v>
      </c>
      <c r="B595" s="34" t="s">
        <v>83</v>
      </c>
      <c r="C595" s="32" t="s">
        <v>82</v>
      </c>
      <c r="D595" s="32" t="s">
        <v>271</v>
      </c>
      <c r="E595" s="33">
        <v>1.33755261794511E-2</v>
      </c>
      <c r="F595" s="33">
        <v>1.02461243452264E-2</v>
      </c>
      <c r="G595" s="33">
        <v>9.1943378311699908E-3</v>
      </c>
      <c r="H595" s="33">
        <v>1.33755261794511E-2</v>
      </c>
      <c r="I595" s="35"/>
      <c r="J595" s="35"/>
    </row>
    <row r="596" spans="1:10" x14ac:dyDescent="0.25">
      <c r="A596" s="34" t="s">
        <v>237</v>
      </c>
      <c r="B596" s="34" t="s">
        <v>83</v>
      </c>
      <c r="C596" s="32" t="s">
        <v>91</v>
      </c>
      <c r="D596" s="32" t="s">
        <v>271</v>
      </c>
      <c r="E596" s="33">
        <v>1.0299179911305899E-3</v>
      </c>
      <c r="F596" s="33">
        <v>7.8895347075929798E-4</v>
      </c>
      <c r="G596" s="33">
        <v>7.0796571453035303E-4</v>
      </c>
      <c r="H596" s="33">
        <v>1.0299179911305899E-3</v>
      </c>
      <c r="I596" s="35"/>
      <c r="J596" s="35"/>
    </row>
    <row r="597" spans="1:10" x14ac:dyDescent="0.25">
      <c r="A597" s="34" t="s">
        <v>237</v>
      </c>
      <c r="B597" s="34" t="s">
        <v>83</v>
      </c>
      <c r="C597" s="32" t="s">
        <v>277</v>
      </c>
      <c r="D597" s="32" t="s">
        <v>210</v>
      </c>
      <c r="E597" s="33">
        <v>4.4462086509337699E-4</v>
      </c>
      <c r="F597" s="33">
        <v>3.4059524904730401E-4</v>
      </c>
      <c r="G597" s="33">
        <v>3.0563242040795098E-4</v>
      </c>
      <c r="H597" s="33">
        <v>4.4462086509337699E-4</v>
      </c>
      <c r="I597" s="35"/>
      <c r="J597" s="35"/>
    </row>
    <row r="598" spans="1:10" x14ac:dyDescent="0.25">
      <c r="A598" s="34" t="s">
        <v>237</v>
      </c>
      <c r="B598" s="34" t="s">
        <v>83</v>
      </c>
      <c r="C598" s="32" t="s">
        <v>284</v>
      </c>
      <c r="D598" s="32" t="s">
        <v>210</v>
      </c>
      <c r="E598" s="33">
        <v>1.8288409801010999E-2</v>
      </c>
      <c r="F598" s="33">
        <v>1.4009566306669699E-2</v>
      </c>
      <c r="G598" s="33">
        <v>1.2571454449672699E-2</v>
      </c>
      <c r="H598" s="33">
        <v>1.8288409801010999E-2</v>
      </c>
      <c r="I598" s="35"/>
      <c r="J598" s="35"/>
    </row>
    <row r="599" spans="1:10" x14ac:dyDescent="0.25">
      <c r="A599" s="34" t="s">
        <v>237</v>
      </c>
      <c r="B599" s="32" t="s">
        <v>84</v>
      </c>
      <c r="C599" s="32" t="s">
        <v>194</v>
      </c>
      <c r="D599" s="32" t="s">
        <v>271</v>
      </c>
      <c r="E599" s="35"/>
      <c r="F599" s="35"/>
      <c r="G599" s="35"/>
      <c r="H599" s="35"/>
      <c r="I599" s="33">
        <v>9537.6025151217309</v>
      </c>
      <c r="J599" s="33">
        <v>37293.105069568097</v>
      </c>
    </row>
    <row r="600" spans="1:10" x14ac:dyDescent="0.25">
      <c r="A600" s="34" t="s">
        <v>237</v>
      </c>
      <c r="B600" s="34" t="s">
        <v>84</v>
      </c>
      <c r="C600" s="32" t="s">
        <v>82</v>
      </c>
      <c r="D600" s="32" t="s">
        <v>271</v>
      </c>
      <c r="E600" s="35"/>
      <c r="F600" s="35"/>
      <c r="G600" s="35"/>
      <c r="H600" s="35"/>
      <c r="I600" s="33">
        <v>303.31503273831498</v>
      </c>
      <c r="J600" s="33">
        <v>1185.9960998746999</v>
      </c>
    </row>
    <row r="601" spans="1:10" x14ac:dyDescent="0.25">
      <c r="A601" s="34" t="s">
        <v>237</v>
      </c>
      <c r="B601" s="34" t="s">
        <v>84</v>
      </c>
      <c r="C601" s="32" t="s">
        <v>277</v>
      </c>
      <c r="D601" s="32" t="s">
        <v>210</v>
      </c>
      <c r="E601" s="35"/>
      <c r="F601" s="35"/>
      <c r="G601" s="35"/>
      <c r="H601" s="35"/>
      <c r="I601" s="33">
        <v>466.88835169262597</v>
      </c>
      <c r="J601" s="33">
        <v>1825.58628626267</v>
      </c>
    </row>
    <row r="602" spans="1:10" x14ac:dyDescent="0.25">
      <c r="A602" s="34" t="s">
        <v>237</v>
      </c>
      <c r="B602" s="32" t="s">
        <v>86</v>
      </c>
      <c r="C602" s="32" t="s">
        <v>194</v>
      </c>
      <c r="D602" s="32" t="s">
        <v>271</v>
      </c>
      <c r="E602" s="35"/>
      <c r="F602" s="35"/>
      <c r="G602" s="35"/>
      <c r="H602" s="33">
        <v>1203.4065902652901</v>
      </c>
      <c r="I602" s="33">
        <v>4937.6155951217797</v>
      </c>
      <c r="J602" s="35"/>
    </row>
    <row r="603" spans="1:10" x14ac:dyDescent="0.25">
      <c r="A603" s="34" t="s">
        <v>237</v>
      </c>
      <c r="B603" s="34" t="s">
        <v>86</v>
      </c>
      <c r="C603" s="32" t="s">
        <v>82</v>
      </c>
      <c r="D603" s="32" t="s">
        <v>271</v>
      </c>
      <c r="E603" s="35"/>
      <c r="F603" s="35"/>
      <c r="G603" s="35"/>
      <c r="H603" s="33">
        <v>33.028191267347999</v>
      </c>
      <c r="I603" s="33">
        <v>135.51572145235701</v>
      </c>
      <c r="J603" s="35"/>
    </row>
    <row r="604" spans="1:10" x14ac:dyDescent="0.25">
      <c r="A604" s="34" t="s">
        <v>237</v>
      </c>
      <c r="B604" s="34" t="s">
        <v>86</v>
      </c>
      <c r="C604" s="32" t="s">
        <v>91</v>
      </c>
      <c r="D604" s="32" t="s">
        <v>271</v>
      </c>
      <c r="E604" s="35"/>
      <c r="F604" s="35"/>
      <c r="G604" s="35"/>
      <c r="H604" s="33">
        <v>2.3799783235949099</v>
      </c>
      <c r="I604" s="33">
        <v>9.7651269169494999</v>
      </c>
      <c r="J604" s="35"/>
    </row>
    <row r="605" spans="1:10" x14ac:dyDescent="0.25">
      <c r="A605" s="34" t="s">
        <v>237</v>
      </c>
      <c r="B605" s="34" t="s">
        <v>86</v>
      </c>
      <c r="C605" s="32" t="s">
        <v>277</v>
      </c>
      <c r="D605" s="32" t="s">
        <v>210</v>
      </c>
      <c r="E605" s="35"/>
      <c r="F605" s="35"/>
      <c r="G605" s="35"/>
      <c r="H605" s="33">
        <v>2.2432817644287799</v>
      </c>
      <c r="I605" s="33">
        <v>9.20425657786536</v>
      </c>
      <c r="J605" s="35"/>
    </row>
    <row r="606" spans="1:10" x14ac:dyDescent="0.25">
      <c r="A606" s="34" t="s">
        <v>237</v>
      </c>
      <c r="B606" s="34" t="s">
        <v>86</v>
      </c>
      <c r="C606" s="32" t="s">
        <v>284</v>
      </c>
      <c r="D606" s="32" t="s">
        <v>210</v>
      </c>
      <c r="E606" s="35"/>
      <c r="F606" s="35"/>
      <c r="G606" s="35"/>
      <c r="H606" s="33">
        <v>42.261635658627597</v>
      </c>
      <c r="I606" s="33">
        <v>173.400838080331</v>
      </c>
      <c r="J606" s="35"/>
    </row>
    <row r="607" spans="1:10" x14ac:dyDescent="0.25">
      <c r="A607" s="32" t="s">
        <v>238</v>
      </c>
      <c r="B607" s="32" t="s">
        <v>80</v>
      </c>
      <c r="C607" s="32" t="s">
        <v>195</v>
      </c>
      <c r="D607" s="32" t="s">
        <v>271</v>
      </c>
      <c r="E607" s="35"/>
      <c r="F607" s="35"/>
      <c r="G607" s="35"/>
      <c r="H607" s="33">
        <v>9166.0571566487306</v>
      </c>
      <c r="I607" s="33">
        <v>27696.061720518799</v>
      </c>
      <c r="J607" s="33">
        <v>75685.911258123102</v>
      </c>
    </row>
    <row r="608" spans="1:10" x14ac:dyDescent="0.25">
      <c r="A608" s="34" t="s">
        <v>238</v>
      </c>
      <c r="B608" s="34" t="s">
        <v>80</v>
      </c>
      <c r="C608" s="32" t="s">
        <v>194</v>
      </c>
      <c r="D608" s="32" t="s">
        <v>271</v>
      </c>
      <c r="E608" s="35"/>
      <c r="F608" s="35"/>
      <c r="G608" s="35"/>
      <c r="H608" s="33">
        <v>3691.35627119835</v>
      </c>
      <c r="I608" s="33">
        <v>11153.7632127218</v>
      </c>
      <c r="J608" s="33">
        <v>30480.2444921893</v>
      </c>
    </row>
    <row r="609" spans="1:10" x14ac:dyDescent="0.25">
      <c r="A609" s="34" t="s">
        <v>238</v>
      </c>
      <c r="B609" s="34" t="s">
        <v>80</v>
      </c>
      <c r="C609" s="32" t="s">
        <v>196</v>
      </c>
      <c r="D609" s="32" t="s">
        <v>271</v>
      </c>
      <c r="E609" s="35"/>
      <c r="F609" s="35"/>
      <c r="G609" s="35"/>
      <c r="H609" s="33">
        <v>1644.8815575086601</v>
      </c>
      <c r="I609" s="33">
        <v>4970.15678182388</v>
      </c>
      <c r="J609" s="33">
        <v>13582.1059659681</v>
      </c>
    </row>
    <row r="610" spans="1:10" x14ac:dyDescent="0.25">
      <c r="A610" s="34" t="s">
        <v>238</v>
      </c>
      <c r="B610" s="34" t="s">
        <v>80</v>
      </c>
      <c r="C610" s="32" t="s">
        <v>79</v>
      </c>
      <c r="D610" s="32" t="s">
        <v>271</v>
      </c>
      <c r="E610" s="35"/>
      <c r="F610" s="35"/>
      <c r="G610" s="35"/>
      <c r="H610" s="33">
        <v>132.26348282917101</v>
      </c>
      <c r="I610" s="33">
        <v>399.645946038028</v>
      </c>
      <c r="J610" s="33">
        <v>1092.12522385786</v>
      </c>
    </row>
    <row r="611" spans="1:10" x14ac:dyDescent="0.25">
      <c r="A611" s="34" t="s">
        <v>238</v>
      </c>
      <c r="B611" s="34" t="s">
        <v>80</v>
      </c>
      <c r="C611" s="32" t="s">
        <v>91</v>
      </c>
      <c r="D611" s="32" t="s">
        <v>271</v>
      </c>
      <c r="E611" s="35"/>
      <c r="F611" s="35"/>
      <c r="G611" s="35"/>
      <c r="H611" s="33">
        <v>1.01845079518319</v>
      </c>
      <c r="I611" s="33">
        <v>3.0773401911687599</v>
      </c>
      <c r="J611" s="33">
        <v>8.4095456953470098</v>
      </c>
    </row>
    <row r="612" spans="1:10" x14ac:dyDescent="0.25">
      <c r="A612" s="34" t="s">
        <v>238</v>
      </c>
      <c r="B612" s="34" t="s">
        <v>80</v>
      </c>
      <c r="C612" s="32" t="s">
        <v>277</v>
      </c>
      <c r="D612" s="32" t="s">
        <v>210</v>
      </c>
      <c r="E612" s="35"/>
      <c r="F612" s="35"/>
      <c r="G612" s="35"/>
      <c r="H612" s="33">
        <v>2.5868535803494099</v>
      </c>
      <c r="I612" s="33">
        <v>7.8164095203501001</v>
      </c>
      <c r="J612" s="33">
        <v>21.3601516087062</v>
      </c>
    </row>
    <row r="613" spans="1:10" x14ac:dyDescent="0.25">
      <c r="A613" s="34" t="s">
        <v>238</v>
      </c>
      <c r="B613" s="34" t="s">
        <v>80</v>
      </c>
      <c r="C613" s="32" t="s">
        <v>284</v>
      </c>
      <c r="D613" s="32" t="s">
        <v>210</v>
      </c>
      <c r="E613" s="35"/>
      <c r="F613" s="35"/>
      <c r="G613" s="35"/>
      <c r="H613" s="33">
        <v>180.84785065293701</v>
      </c>
      <c r="I613" s="33">
        <v>546.447959914119</v>
      </c>
      <c r="J613" s="33">
        <v>1493.29576957874</v>
      </c>
    </row>
    <row r="614" spans="1:10" x14ac:dyDescent="0.25">
      <c r="A614" s="34" t="s">
        <v>238</v>
      </c>
      <c r="B614" s="32" t="s">
        <v>81</v>
      </c>
      <c r="C614" s="32" t="s">
        <v>194</v>
      </c>
      <c r="D614" s="32" t="s">
        <v>271</v>
      </c>
      <c r="E614" s="33">
        <v>1.9199988762606299</v>
      </c>
      <c r="F614" s="33">
        <v>1.87763275468749</v>
      </c>
      <c r="G614" s="33">
        <v>1.7652643300839701</v>
      </c>
      <c r="H614" s="33">
        <v>1.81164736541944</v>
      </c>
      <c r="I614" s="35"/>
      <c r="J614" s="35"/>
    </row>
    <row r="615" spans="1:10" x14ac:dyDescent="0.25">
      <c r="A615" s="34" t="s">
        <v>238</v>
      </c>
      <c r="B615" s="34" t="s">
        <v>81</v>
      </c>
      <c r="C615" s="32" t="s">
        <v>283</v>
      </c>
      <c r="D615" s="32" t="s">
        <v>210</v>
      </c>
      <c r="E615" s="33">
        <v>5.90544403065595E-2</v>
      </c>
      <c r="F615" s="33">
        <v>5.77513626702153E-2</v>
      </c>
      <c r="G615" s="33">
        <v>5.4295186468688202E-2</v>
      </c>
      <c r="H615" s="33">
        <v>5.5721814486716301E-2</v>
      </c>
      <c r="I615" s="35"/>
      <c r="J615" s="35"/>
    </row>
    <row r="616" spans="1:10" x14ac:dyDescent="0.25">
      <c r="A616" s="34" t="s">
        <v>238</v>
      </c>
      <c r="B616" s="34" t="s">
        <v>81</v>
      </c>
      <c r="C616" s="32" t="s">
        <v>82</v>
      </c>
      <c r="D616" s="32" t="s">
        <v>271</v>
      </c>
      <c r="E616" s="33">
        <v>4.0001076332782999E-2</v>
      </c>
      <c r="F616" s="33">
        <v>3.9118424533386299E-2</v>
      </c>
      <c r="G616" s="33">
        <v>3.6777351324679901E-2</v>
      </c>
      <c r="H616" s="33">
        <v>3.7743691128281298E-2</v>
      </c>
      <c r="I616" s="35"/>
      <c r="J616" s="35"/>
    </row>
    <row r="617" spans="1:10" x14ac:dyDescent="0.25">
      <c r="A617" s="34" t="s">
        <v>238</v>
      </c>
      <c r="B617" s="34" t="s">
        <v>81</v>
      </c>
      <c r="C617" s="32" t="s">
        <v>91</v>
      </c>
      <c r="D617" s="32" t="s">
        <v>271</v>
      </c>
      <c r="E617" s="33">
        <v>4.1863692733320104E-3</v>
      </c>
      <c r="F617" s="33">
        <v>4.0939940996915702E-3</v>
      </c>
      <c r="G617" s="33">
        <v>3.8489857687653102E-3</v>
      </c>
      <c r="H617" s="33">
        <v>3.9501194289633199E-3</v>
      </c>
      <c r="I617" s="35"/>
      <c r="J617" s="35"/>
    </row>
    <row r="618" spans="1:10" x14ac:dyDescent="0.25">
      <c r="A618" s="34" t="s">
        <v>238</v>
      </c>
      <c r="B618" s="34" t="s">
        <v>81</v>
      </c>
      <c r="C618" s="32" t="s">
        <v>277</v>
      </c>
      <c r="D618" s="32" t="s">
        <v>210</v>
      </c>
      <c r="E618" s="33">
        <v>5.8698059232646996E-4</v>
      </c>
      <c r="F618" s="33">
        <v>5.7402845394604999E-4</v>
      </c>
      <c r="G618" s="33">
        <v>5.3967526486449003E-4</v>
      </c>
      <c r="H618" s="33">
        <v>5.5385545105717199E-4</v>
      </c>
      <c r="I618" s="35"/>
      <c r="J618" s="35"/>
    </row>
    <row r="619" spans="1:10" x14ac:dyDescent="0.25">
      <c r="A619" s="34" t="s">
        <v>238</v>
      </c>
      <c r="B619" s="32" t="s">
        <v>83</v>
      </c>
      <c r="C619" s="32" t="s">
        <v>194</v>
      </c>
      <c r="D619" s="32" t="s">
        <v>271</v>
      </c>
      <c r="E619" s="33">
        <v>0.64200760550269997</v>
      </c>
      <c r="F619" s="33">
        <v>0.49180044719793498</v>
      </c>
      <c r="G619" s="33">
        <v>0.44131608252099103</v>
      </c>
      <c r="H619" s="33">
        <v>0.64200760550269997</v>
      </c>
      <c r="I619" s="35"/>
      <c r="J619" s="35"/>
    </row>
    <row r="620" spans="1:10" x14ac:dyDescent="0.25">
      <c r="A620" s="34" t="s">
        <v>238</v>
      </c>
      <c r="B620" s="34" t="s">
        <v>83</v>
      </c>
      <c r="C620" s="32" t="s">
        <v>82</v>
      </c>
      <c r="D620" s="32" t="s">
        <v>271</v>
      </c>
      <c r="E620" s="33">
        <v>1.33755261794511E-2</v>
      </c>
      <c r="F620" s="33">
        <v>1.02461243452264E-2</v>
      </c>
      <c r="G620" s="33">
        <v>9.1943378311699908E-3</v>
      </c>
      <c r="H620" s="33">
        <v>1.33755261794511E-2</v>
      </c>
      <c r="I620" s="35"/>
      <c r="J620" s="35"/>
    </row>
    <row r="621" spans="1:10" x14ac:dyDescent="0.25">
      <c r="A621" s="34" t="s">
        <v>238</v>
      </c>
      <c r="B621" s="34" t="s">
        <v>83</v>
      </c>
      <c r="C621" s="32" t="s">
        <v>91</v>
      </c>
      <c r="D621" s="32" t="s">
        <v>271</v>
      </c>
      <c r="E621" s="33">
        <v>1.0299179911305899E-3</v>
      </c>
      <c r="F621" s="33">
        <v>7.8895347075929798E-4</v>
      </c>
      <c r="G621" s="33">
        <v>7.0796571453035303E-4</v>
      </c>
      <c r="H621" s="33">
        <v>1.0299179911305899E-3</v>
      </c>
      <c r="I621" s="35"/>
      <c r="J621" s="35"/>
    </row>
    <row r="622" spans="1:10" x14ac:dyDescent="0.25">
      <c r="A622" s="34" t="s">
        <v>238</v>
      </c>
      <c r="B622" s="34" t="s">
        <v>83</v>
      </c>
      <c r="C622" s="32" t="s">
        <v>277</v>
      </c>
      <c r="D622" s="32" t="s">
        <v>210</v>
      </c>
      <c r="E622" s="33">
        <v>4.4462086509337699E-4</v>
      </c>
      <c r="F622" s="33">
        <v>3.4059524904730401E-4</v>
      </c>
      <c r="G622" s="33">
        <v>3.0563242040795098E-4</v>
      </c>
      <c r="H622" s="33">
        <v>4.4462086509337699E-4</v>
      </c>
      <c r="I622" s="35"/>
      <c r="J622" s="35"/>
    </row>
    <row r="623" spans="1:10" x14ac:dyDescent="0.25">
      <c r="A623" s="34" t="s">
        <v>238</v>
      </c>
      <c r="B623" s="34" t="s">
        <v>83</v>
      </c>
      <c r="C623" s="32" t="s">
        <v>284</v>
      </c>
      <c r="D623" s="32" t="s">
        <v>210</v>
      </c>
      <c r="E623" s="33">
        <v>1.8288409801010999E-2</v>
      </c>
      <c r="F623" s="33">
        <v>1.4009566306669699E-2</v>
      </c>
      <c r="G623" s="33">
        <v>1.2571454449672699E-2</v>
      </c>
      <c r="H623" s="33">
        <v>1.8288409801010999E-2</v>
      </c>
      <c r="I623" s="35"/>
      <c r="J623" s="35"/>
    </row>
    <row r="624" spans="1:10" x14ac:dyDescent="0.25">
      <c r="A624" s="34" t="s">
        <v>238</v>
      </c>
      <c r="B624" s="32" t="s">
        <v>84</v>
      </c>
      <c r="C624" s="32" t="s">
        <v>194</v>
      </c>
      <c r="D624" s="32" t="s">
        <v>271</v>
      </c>
      <c r="E624" s="35"/>
      <c r="F624" s="35"/>
      <c r="G624" s="35"/>
      <c r="H624" s="35"/>
      <c r="I624" s="33">
        <v>10192.7543616486</v>
      </c>
      <c r="J624" s="33">
        <v>37293.105069568097</v>
      </c>
    </row>
    <row r="625" spans="1:10" x14ac:dyDescent="0.25">
      <c r="A625" s="34" t="s">
        <v>238</v>
      </c>
      <c r="B625" s="34" t="s">
        <v>84</v>
      </c>
      <c r="C625" s="32" t="s">
        <v>82</v>
      </c>
      <c r="D625" s="32" t="s">
        <v>271</v>
      </c>
      <c r="E625" s="35"/>
      <c r="F625" s="35"/>
      <c r="G625" s="35"/>
      <c r="H625" s="35"/>
      <c r="I625" s="33">
        <v>324.15018533172503</v>
      </c>
      <c r="J625" s="33">
        <v>1185.9960998746999</v>
      </c>
    </row>
    <row r="626" spans="1:10" x14ac:dyDescent="0.25">
      <c r="A626" s="34" t="s">
        <v>238</v>
      </c>
      <c r="B626" s="34" t="s">
        <v>84</v>
      </c>
      <c r="C626" s="32" t="s">
        <v>277</v>
      </c>
      <c r="D626" s="32" t="s">
        <v>210</v>
      </c>
      <c r="E626" s="35"/>
      <c r="F626" s="35"/>
      <c r="G626" s="35"/>
      <c r="H626" s="35"/>
      <c r="I626" s="33">
        <v>498.959594465463</v>
      </c>
      <c r="J626" s="33">
        <v>1825.58628626267</v>
      </c>
    </row>
    <row r="627" spans="1:10" x14ac:dyDescent="0.25">
      <c r="A627" s="34" t="s">
        <v>238</v>
      </c>
      <c r="B627" s="32" t="s">
        <v>86</v>
      </c>
      <c r="C627" s="32" t="s">
        <v>194</v>
      </c>
      <c r="D627" s="32" t="s">
        <v>271</v>
      </c>
      <c r="E627" s="35"/>
      <c r="F627" s="35"/>
      <c r="G627" s="35"/>
      <c r="H627" s="33">
        <v>300.79036718560502</v>
      </c>
      <c r="I627" s="33">
        <v>2268.98505859238</v>
      </c>
      <c r="J627" s="35"/>
    </row>
    <row r="628" spans="1:10" x14ac:dyDescent="0.25">
      <c r="A628" s="34" t="s">
        <v>238</v>
      </c>
      <c r="B628" s="34" t="s">
        <v>86</v>
      </c>
      <c r="C628" s="32" t="s">
        <v>82</v>
      </c>
      <c r="D628" s="32" t="s">
        <v>271</v>
      </c>
      <c r="E628" s="35"/>
      <c r="F628" s="35"/>
      <c r="G628" s="35"/>
      <c r="H628" s="33">
        <v>8.2553659412750093</v>
      </c>
      <c r="I628" s="33">
        <v>62.273609854025601</v>
      </c>
      <c r="J628" s="35"/>
    </row>
    <row r="629" spans="1:10" x14ac:dyDescent="0.25">
      <c r="A629" s="34" t="s">
        <v>238</v>
      </c>
      <c r="B629" s="34" t="s">
        <v>86</v>
      </c>
      <c r="C629" s="32" t="s">
        <v>91</v>
      </c>
      <c r="D629" s="32" t="s">
        <v>271</v>
      </c>
      <c r="E629" s="35"/>
      <c r="F629" s="35"/>
      <c r="G629" s="35"/>
      <c r="H629" s="33">
        <v>0.59487338663325595</v>
      </c>
      <c r="I629" s="33">
        <v>4.4873738432993999</v>
      </c>
      <c r="J629" s="35"/>
    </row>
    <row r="630" spans="1:10" x14ac:dyDescent="0.25">
      <c r="A630" s="34" t="s">
        <v>238</v>
      </c>
      <c r="B630" s="34" t="s">
        <v>86</v>
      </c>
      <c r="C630" s="32" t="s">
        <v>277</v>
      </c>
      <c r="D630" s="32" t="s">
        <v>210</v>
      </c>
      <c r="E630" s="35"/>
      <c r="F630" s="35"/>
      <c r="G630" s="35"/>
      <c r="H630" s="33">
        <v>0.56070620776187796</v>
      </c>
      <c r="I630" s="33">
        <v>4.2296368051130298</v>
      </c>
      <c r="J630" s="35"/>
    </row>
    <row r="631" spans="1:10" x14ac:dyDescent="0.25">
      <c r="A631" s="34" t="s">
        <v>238</v>
      </c>
      <c r="B631" s="34" t="s">
        <v>86</v>
      </c>
      <c r="C631" s="32" t="s">
        <v>284</v>
      </c>
      <c r="D631" s="32" t="s">
        <v>210</v>
      </c>
      <c r="E631" s="35"/>
      <c r="F631" s="35"/>
      <c r="G631" s="35"/>
      <c r="H631" s="33">
        <v>10.563256849724</v>
      </c>
      <c r="I631" s="33">
        <v>79.6829771722972</v>
      </c>
      <c r="J631" s="35"/>
    </row>
    <row r="632" spans="1:10" x14ac:dyDescent="0.25">
      <c r="A632" s="32" t="s">
        <v>239</v>
      </c>
      <c r="B632" s="32" t="s">
        <v>80</v>
      </c>
      <c r="C632" s="32" t="s">
        <v>195</v>
      </c>
      <c r="D632" s="32" t="s">
        <v>271</v>
      </c>
      <c r="E632" s="35"/>
      <c r="F632" s="35"/>
      <c r="G632" s="35"/>
      <c r="H632" s="33">
        <v>3024.4563994595401</v>
      </c>
      <c r="I632" s="33">
        <v>33680.9410937469</v>
      </c>
      <c r="J632" s="33">
        <v>87233.178081847596</v>
      </c>
    </row>
    <row r="633" spans="1:10" x14ac:dyDescent="0.25">
      <c r="A633" s="34" t="s">
        <v>239</v>
      </c>
      <c r="B633" s="34" t="s">
        <v>80</v>
      </c>
      <c r="C633" s="32" t="s">
        <v>194</v>
      </c>
      <c r="D633" s="32" t="s">
        <v>271</v>
      </c>
      <c r="E633" s="35"/>
      <c r="F633" s="35"/>
      <c r="G633" s="35"/>
      <c r="H633" s="33">
        <v>1218.0096530396099</v>
      </c>
      <c r="I633" s="33">
        <v>13563.9949654996</v>
      </c>
      <c r="J633" s="33">
        <v>35130.5619707398</v>
      </c>
    </row>
    <row r="634" spans="1:10" x14ac:dyDescent="0.25">
      <c r="A634" s="34" t="s">
        <v>239</v>
      </c>
      <c r="B634" s="34" t="s">
        <v>80</v>
      </c>
      <c r="C634" s="32" t="s">
        <v>196</v>
      </c>
      <c r="D634" s="32" t="s">
        <v>271</v>
      </c>
      <c r="E634" s="35"/>
      <c r="F634" s="35"/>
      <c r="G634" s="35"/>
      <c r="H634" s="33">
        <v>542.74945791184098</v>
      </c>
      <c r="I634" s="33">
        <v>6044.1646716607902</v>
      </c>
      <c r="J634" s="33">
        <v>15654.304067438499</v>
      </c>
    </row>
    <row r="635" spans="1:10" x14ac:dyDescent="0.25">
      <c r="A635" s="34" t="s">
        <v>239</v>
      </c>
      <c r="B635" s="34" t="s">
        <v>80</v>
      </c>
      <c r="C635" s="32" t="s">
        <v>79</v>
      </c>
      <c r="D635" s="32" t="s">
        <v>271</v>
      </c>
      <c r="E635" s="35"/>
      <c r="F635" s="35"/>
      <c r="G635" s="35"/>
      <c r="H635" s="33">
        <v>43.642007705279397</v>
      </c>
      <c r="I635" s="33">
        <v>486.005978131154</v>
      </c>
      <c r="J635" s="33">
        <v>1258.74885506179</v>
      </c>
    </row>
    <row r="636" spans="1:10" x14ac:dyDescent="0.25">
      <c r="A636" s="34" t="s">
        <v>239</v>
      </c>
      <c r="B636" s="34" t="s">
        <v>80</v>
      </c>
      <c r="C636" s="32" t="s">
        <v>91</v>
      </c>
      <c r="D636" s="32" t="s">
        <v>271</v>
      </c>
      <c r="E636" s="35"/>
      <c r="F636" s="35"/>
      <c r="G636" s="35"/>
      <c r="H636" s="33">
        <v>0.33605071105105999</v>
      </c>
      <c r="I636" s="33">
        <v>3.7423267881941</v>
      </c>
      <c r="J636" s="33">
        <v>9.6925753424275101</v>
      </c>
    </row>
    <row r="637" spans="1:10" x14ac:dyDescent="0.25">
      <c r="A637" s="34" t="s">
        <v>239</v>
      </c>
      <c r="B637" s="34" t="s">
        <v>80</v>
      </c>
      <c r="C637" s="32" t="s">
        <v>277</v>
      </c>
      <c r="D637" s="32" t="s">
        <v>210</v>
      </c>
      <c r="E637" s="35"/>
      <c r="F637" s="35"/>
      <c r="G637" s="35"/>
      <c r="H637" s="33">
        <v>0.85356503148984597</v>
      </c>
      <c r="I637" s="33">
        <v>9.5054680075497107</v>
      </c>
      <c r="J637" s="33">
        <v>24.6190325010792</v>
      </c>
    </row>
    <row r="638" spans="1:10" x14ac:dyDescent="0.25">
      <c r="A638" s="34" t="s">
        <v>239</v>
      </c>
      <c r="B638" s="34" t="s">
        <v>80</v>
      </c>
      <c r="C638" s="32" t="s">
        <v>284</v>
      </c>
      <c r="D638" s="32" t="s">
        <v>210</v>
      </c>
      <c r="E638" s="35"/>
      <c r="F638" s="35"/>
      <c r="G638" s="35"/>
      <c r="H638" s="33">
        <v>59.673033877933896</v>
      </c>
      <c r="I638" s="33">
        <v>664.53063740214805</v>
      </c>
      <c r="J638" s="33">
        <v>1721.12528779986</v>
      </c>
    </row>
    <row r="639" spans="1:10" x14ac:dyDescent="0.25">
      <c r="A639" s="34" t="s">
        <v>239</v>
      </c>
      <c r="B639" s="32" t="s">
        <v>81</v>
      </c>
      <c r="C639" s="32" t="s">
        <v>194</v>
      </c>
      <c r="D639" s="32" t="s">
        <v>271</v>
      </c>
      <c r="E639" s="33">
        <v>1.9199988762606299</v>
      </c>
      <c r="F639" s="33">
        <v>1.87763275468749</v>
      </c>
      <c r="G639" s="33">
        <v>1.7652643300839701</v>
      </c>
      <c r="H639" s="33">
        <v>1.9199988762606299</v>
      </c>
      <c r="I639" s="35"/>
      <c r="J639" s="35"/>
    </row>
    <row r="640" spans="1:10" x14ac:dyDescent="0.25">
      <c r="A640" s="34" t="s">
        <v>239</v>
      </c>
      <c r="B640" s="34" t="s">
        <v>81</v>
      </c>
      <c r="C640" s="32" t="s">
        <v>283</v>
      </c>
      <c r="D640" s="32" t="s">
        <v>210</v>
      </c>
      <c r="E640" s="33">
        <v>5.90544403065595E-2</v>
      </c>
      <c r="F640" s="33">
        <v>5.77513626702153E-2</v>
      </c>
      <c r="G640" s="33">
        <v>5.4295186468688202E-2</v>
      </c>
      <c r="H640" s="33">
        <v>5.90544403065595E-2</v>
      </c>
      <c r="I640" s="35"/>
      <c r="J640" s="35"/>
    </row>
    <row r="641" spans="1:10" x14ac:dyDescent="0.25">
      <c r="A641" s="34" t="s">
        <v>239</v>
      </c>
      <c r="B641" s="34" t="s">
        <v>81</v>
      </c>
      <c r="C641" s="32" t="s">
        <v>82</v>
      </c>
      <c r="D641" s="32" t="s">
        <v>271</v>
      </c>
      <c r="E641" s="33">
        <v>4.0001076332782999E-2</v>
      </c>
      <c r="F641" s="33">
        <v>3.9118424533386299E-2</v>
      </c>
      <c r="G641" s="33">
        <v>3.6777351324679901E-2</v>
      </c>
      <c r="H641" s="33">
        <v>4.0001076332782999E-2</v>
      </c>
      <c r="I641" s="35"/>
      <c r="J641" s="35"/>
    </row>
    <row r="642" spans="1:10" x14ac:dyDescent="0.25">
      <c r="A642" s="34" t="s">
        <v>239</v>
      </c>
      <c r="B642" s="34" t="s">
        <v>81</v>
      </c>
      <c r="C642" s="32" t="s">
        <v>91</v>
      </c>
      <c r="D642" s="32" t="s">
        <v>271</v>
      </c>
      <c r="E642" s="33">
        <v>4.1863692733320104E-3</v>
      </c>
      <c r="F642" s="33">
        <v>4.0939940996915702E-3</v>
      </c>
      <c r="G642" s="33">
        <v>3.8489857687653102E-3</v>
      </c>
      <c r="H642" s="33">
        <v>4.1863692733320104E-3</v>
      </c>
      <c r="I642" s="35"/>
      <c r="J642" s="35"/>
    </row>
    <row r="643" spans="1:10" x14ac:dyDescent="0.25">
      <c r="A643" s="34" t="s">
        <v>239</v>
      </c>
      <c r="B643" s="34" t="s">
        <v>81</v>
      </c>
      <c r="C643" s="32" t="s">
        <v>277</v>
      </c>
      <c r="D643" s="32" t="s">
        <v>210</v>
      </c>
      <c r="E643" s="33">
        <v>5.8698059232646996E-4</v>
      </c>
      <c r="F643" s="33">
        <v>5.7402845394604999E-4</v>
      </c>
      <c r="G643" s="33">
        <v>5.3967526486449003E-4</v>
      </c>
      <c r="H643" s="33">
        <v>5.8698059232646996E-4</v>
      </c>
      <c r="I643" s="35"/>
      <c r="J643" s="35"/>
    </row>
    <row r="644" spans="1:10" x14ac:dyDescent="0.25">
      <c r="A644" s="34" t="s">
        <v>239</v>
      </c>
      <c r="B644" s="32" t="s">
        <v>83</v>
      </c>
      <c r="C644" s="32" t="s">
        <v>194</v>
      </c>
      <c r="D644" s="32" t="s">
        <v>271</v>
      </c>
      <c r="E644" s="33">
        <v>0.64200760550269997</v>
      </c>
      <c r="F644" s="33">
        <v>0.49180044719793498</v>
      </c>
      <c r="G644" s="33">
        <v>0.44131608252099103</v>
      </c>
      <c r="H644" s="33">
        <v>0.64200760550269997</v>
      </c>
      <c r="I644" s="35"/>
      <c r="J644" s="35"/>
    </row>
    <row r="645" spans="1:10" x14ac:dyDescent="0.25">
      <c r="A645" s="34" t="s">
        <v>239</v>
      </c>
      <c r="B645" s="34" t="s">
        <v>83</v>
      </c>
      <c r="C645" s="32" t="s">
        <v>82</v>
      </c>
      <c r="D645" s="32" t="s">
        <v>271</v>
      </c>
      <c r="E645" s="33">
        <v>1.33755261794511E-2</v>
      </c>
      <c r="F645" s="33">
        <v>1.02461243452264E-2</v>
      </c>
      <c r="G645" s="33">
        <v>9.1943378311699908E-3</v>
      </c>
      <c r="H645" s="33">
        <v>1.33755261794511E-2</v>
      </c>
      <c r="I645" s="35"/>
      <c r="J645" s="35"/>
    </row>
    <row r="646" spans="1:10" x14ac:dyDescent="0.25">
      <c r="A646" s="34" t="s">
        <v>239</v>
      </c>
      <c r="B646" s="34" t="s">
        <v>83</v>
      </c>
      <c r="C646" s="32" t="s">
        <v>91</v>
      </c>
      <c r="D646" s="32" t="s">
        <v>271</v>
      </c>
      <c r="E646" s="33">
        <v>1.0299179911305899E-3</v>
      </c>
      <c r="F646" s="33">
        <v>7.8895347075929798E-4</v>
      </c>
      <c r="G646" s="33">
        <v>7.0796571453035303E-4</v>
      </c>
      <c r="H646" s="33">
        <v>1.0299179911305899E-3</v>
      </c>
      <c r="I646" s="35"/>
      <c r="J646" s="35"/>
    </row>
    <row r="647" spans="1:10" x14ac:dyDescent="0.25">
      <c r="A647" s="34" t="s">
        <v>239</v>
      </c>
      <c r="B647" s="34" t="s">
        <v>83</v>
      </c>
      <c r="C647" s="32" t="s">
        <v>277</v>
      </c>
      <c r="D647" s="32" t="s">
        <v>210</v>
      </c>
      <c r="E647" s="33">
        <v>4.4462086509337699E-4</v>
      </c>
      <c r="F647" s="33">
        <v>3.4059524904730401E-4</v>
      </c>
      <c r="G647" s="33">
        <v>3.0563242040795098E-4</v>
      </c>
      <c r="H647" s="33">
        <v>4.4462086509337699E-4</v>
      </c>
      <c r="I647" s="35"/>
      <c r="J647" s="35"/>
    </row>
    <row r="648" spans="1:10" x14ac:dyDescent="0.25">
      <c r="A648" s="34" t="s">
        <v>239</v>
      </c>
      <c r="B648" s="34" t="s">
        <v>83</v>
      </c>
      <c r="C648" s="32" t="s">
        <v>284</v>
      </c>
      <c r="D648" s="32" t="s">
        <v>210</v>
      </c>
      <c r="E648" s="33">
        <v>1.8288409801010999E-2</v>
      </c>
      <c r="F648" s="33">
        <v>1.4009566306669699E-2</v>
      </c>
      <c r="G648" s="33">
        <v>1.2571454449672699E-2</v>
      </c>
      <c r="H648" s="33">
        <v>1.8288409801010999E-2</v>
      </c>
      <c r="I648" s="35"/>
      <c r="J648" s="35"/>
    </row>
    <row r="649" spans="1:10" x14ac:dyDescent="0.25">
      <c r="A649" s="34" t="s">
        <v>239</v>
      </c>
      <c r="B649" s="32" t="s">
        <v>84</v>
      </c>
      <c r="C649" s="32" t="s">
        <v>194</v>
      </c>
      <c r="D649" s="32" t="s">
        <v>271</v>
      </c>
      <c r="E649" s="35"/>
      <c r="F649" s="35"/>
      <c r="G649" s="35"/>
      <c r="H649" s="35"/>
      <c r="I649" s="33">
        <v>7194.1168906590201</v>
      </c>
      <c r="J649" s="33">
        <v>37311.1041872188</v>
      </c>
    </row>
    <row r="650" spans="1:10" x14ac:dyDescent="0.25">
      <c r="A650" s="34" t="s">
        <v>239</v>
      </c>
      <c r="B650" s="34" t="s">
        <v>84</v>
      </c>
      <c r="C650" s="32" t="s">
        <v>82</v>
      </c>
      <c r="D650" s="32" t="s">
        <v>271</v>
      </c>
      <c r="E650" s="35"/>
      <c r="F650" s="35"/>
      <c r="G650" s="35"/>
      <c r="H650" s="35"/>
      <c r="I650" s="33">
        <v>228.787454368521</v>
      </c>
      <c r="J650" s="33">
        <v>1186.5685081870399</v>
      </c>
    </row>
    <row r="651" spans="1:10" x14ac:dyDescent="0.25">
      <c r="A651" s="34" t="s">
        <v>239</v>
      </c>
      <c r="B651" s="34" t="s">
        <v>84</v>
      </c>
      <c r="C651" s="32" t="s">
        <v>277</v>
      </c>
      <c r="D651" s="32" t="s">
        <v>210</v>
      </c>
      <c r="E651" s="35"/>
      <c r="F651" s="35"/>
      <c r="G651" s="35"/>
      <c r="H651" s="35"/>
      <c r="I651" s="33">
        <v>352.16915064749998</v>
      </c>
      <c r="J651" s="33">
        <v>1826.46738592672</v>
      </c>
    </row>
    <row r="652" spans="1:10" x14ac:dyDescent="0.25">
      <c r="A652" s="34" t="s">
        <v>239</v>
      </c>
      <c r="B652" s="32" t="s">
        <v>86</v>
      </c>
      <c r="C652" s="32" t="s">
        <v>194</v>
      </c>
      <c r="D652" s="32" t="s">
        <v>271</v>
      </c>
      <c r="E652" s="35"/>
      <c r="F652" s="35"/>
      <c r="G652" s="35"/>
      <c r="H652" s="33">
        <v>7159.8464205078399</v>
      </c>
      <c r="I652" s="33">
        <v>9399.0549534844795</v>
      </c>
      <c r="J652" s="35"/>
    </row>
    <row r="653" spans="1:10" x14ac:dyDescent="0.25">
      <c r="A653" s="34" t="s">
        <v>239</v>
      </c>
      <c r="B653" s="34" t="s">
        <v>86</v>
      </c>
      <c r="C653" s="32" t="s">
        <v>82</v>
      </c>
      <c r="D653" s="32" t="s">
        <v>271</v>
      </c>
      <c r="E653" s="35"/>
      <c r="F653" s="35"/>
      <c r="G653" s="35"/>
      <c r="H653" s="33">
        <v>196.50613428104799</v>
      </c>
      <c r="I653" s="33">
        <v>257.96251013347398</v>
      </c>
      <c r="J653" s="35"/>
    </row>
    <row r="654" spans="1:10" x14ac:dyDescent="0.25">
      <c r="A654" s="34" t="s">
        <v>239</v>
      </c>
      <c r="B654" s="34" t="s">
        <v>86</v>
      </c>
      <c r="C654" s="32" t="s">
        <v>91</v>
      </c>
      <c r="D654" s="32" t="s">
        <v>271</v>
      </c>
      <c r="E654" s="35"/>
      <c r="F654" s="35"/>
      <c r="G654" s="35"/>
      <c r="H654" s="33">
        <v>14.160034870110399</v>
      </c>
      <c r="I654" s="33">
        <v>18.5885196512336</v>
      </c>
      <c r="J654" s="35"/>
    </row>
    <row r="655" spans="1:10" x14ac:dyDescent="0.25">
      <c r="A655" s="34" t="s">
        <v>239</v>
      </c>
      <c r="B655" s="34" t="s">
        <v>86</v>
      </c>
      <c r="C655" s="32" t="s">
        <v>277</v>
      </c>
      <c r="D655" s="32" t="s">
        <v>210</v>
      </c>
      <c r="E655" s="35"/>
      <c r="F655" s="35"/>
      <c r="G655" s="35"/>
      <c r="H655" s="33">
        <v>13.3467383685302</v>
      </c>
      <c r="I655" s="33">
        <v>17.5208684667146</v>
      </c>
      <c r="J655" s="35"/>
    </row>
    <row r="656" spans="1:10" x14ac:dyDescent="0.25">
      <c r="A656" s="34" t="s">
        <v>239</v>
      </c>
      <c r="B656" s="34" t="s">
        <v>86</v>
      </c>
      <c r="C656" s="32" t="s">
        <v>284</v>
      </c>
      <c r="D656" s="32" t="s">
        <v>210</v>
      </c>
      <c r="E656" s="35"/>
      <c r="F656" s="35"/>
      <c r="G656" s="35"/>
      <c r="H656" s="33">
        <v>251.44188443286299</v>
      </c>
      <c r="I656" s="33">
        <v>330.07915960640798</v>
      </c>
      <c r="J656" s="35"/>
    </row>
    <row r="657" spans="1:10" x14ac:dyDescent="0.25">
      <c r="A657" s="32" t="s">
        <v>240</v>
      </c>
      <c r="B657" s="32" t="s">
        <v>80</v>
      </c>
      <c r="C657" s="32" t="s">
        <v>195</v>
      </c>
      <c r="D657" s="32" t="s">
        <v>271</v>
      </c>
      <c r="E657" s="35"/>
      <c r="F657" s="35"/>
      <c r="G657" s="35"/>
      <c r="H657" s="33">
        <v>14527.3219530402</v>
      </c>
      <c r="I657" s="33">
        <v>34512.071327219397</v>
      </c>
      <c r="J657" s="33">
        <v>86365.067599908594</v>
      </c>
    </row>
    <row r="658" spans="1:10" x14ac:dyDescent="0.25">
      <c r="A658" s="34" t="s">
        <v>240</v>
      </c>
      <c r="B658" s="34" t="s">
        <v>80</v>
      </c>
      <c r="C658" s="32" t="s">
        <v>194</v>
      </c>
      <c r="D658" s="32" t="s">
        <v>271</v>
      </c>
      <c r="E658" s="35"/>
      <c r="F658" s="35"/>
      <c r="G658" s="35"/>
      <c r="H658" s="33">
        <v>5850.4458436825798</v>
      </c>
      <c r="I658" s="33">
        <v>13898.707890269699</v>
      </c>
      <c r="J658" s="33">
        <v>34780.956353315298</v>
      </c>
    </row>
    <row r="659" spans="1:10" x14ac:dyDescent="0.25">
      <c r="A659" s="34" t="s">
        <v>240</v>
      </c>
      <c r="B659" s="34" t="s">
        <v>80</v>
      </c>
      <c r="C659" s="32" t="s">
        <v>196</v>
      </c>
      <c r="D659" s="32" t="s">
        <v>271</v>
      </c>
      <c r="E659" s="35"/>
      <c r="F659" s="35"/>
      <c r="G659" s="35"/>
      <c r="H659" s="33">
        <v>2606.9795935336701</v>
      </c>
      <c r="I659" s="33">
        <v>6193.3139481231501</v>
      </c>
      <c r="J659" s="33">
        <v>15498.518553861801</v>
      </c>
    </row>
    <row r="660" spans="1:10" x14ac:dyDescent="0.25">
      <c r="A660" s="34" t="s">
        <v>240</v>
      </c>
      <c r="B660" s="34" t="s">
        <v>80</v>
      </c>
      <c r="C660" s="32" t="s">
        <v>79</v>
      </c>
      <c r="D660" s="32" t="s">
        <v>271</v>
      </c>
      <c r="E660" s="35"/>
      <c r="F660" s="35"/>
      <c r="G660" s="35"/>
      <c r="H660" s="33">
        <v>209.62494176637799</v>
      </c>
      <c r="I660" s="33">
        <v>497.99894058873099</v>
      </c>
      <c r="J660" s="33">
        <v>1246.22227860045</v>
      </c>
    </row>
    <row r="661" spans="1:10" x14ac:dyDescent="0.25">
      <c r="A661" s="34" t="s">
        <v>240</v>
      </c>
      <c r="B661" s="34" t="s">
        <v>80</v>
      </c>
      <c r="C661" s="32" t="s">
        <v>91</v>
      </c>
      <c r="D661" s="32" t="s">
        <v>271</v>
      </c>
      <c r="E661" s="35"/>
      <c r="F661" s="35"/>
      <c r="G661" s="35"/>
      <c r="H661" s="33">
        <v>1.6141468836711299</v>
      </c>
      <c r="I661" s="33">
        <v>3.8346745919132599</v>
      </c>
      <c r="J661" s="33">
        <v>9.5961186222120691</v>
      </c>
    </row>
    <row r="662" spans="1:10" x14ac:dyDescent="0.25">
      <c r="A662" s="34" t="s">
        <v>240</v>
      </c>
      <c r="B662" s="34" t="s">
        <v>80</v>
      </c>
      <c r="C662" s="32" t="s">
        <v>277</v>
      </c>
      <c r="D662" s="32" t="s">
        <v>210</v>
      </c>
      <c r="E662" s="35"/>
      <c r="F662" s="35"/>
      <c r="G662" s="35"/>
      <c r="H662" s="33">
        <v>4.0999149541470397</v>
      </c>
      <c r="I662" s="33">
        <v>9.7400303917298707</v>
      </c>
      <c r="J662" s="33">
        <v>24.3740335151506</v>
      </c>
    </row>
    <row r="663" spans="1:10" x14ac:dyDescent="0.25">
      <c r="A663" s="34" t="s">
        <v>240</v>
      </c>
      <c r="B663" s="34" t="s">
        <v>80</v>
      </c>
      <c r="C663" s="32" t="s">
        <v>284</v>
      </c>
      <c r="D663" s="32" t="s">
        <v>210</v>
      </c>
      <c r="E663" s="35"/>
      <c r="F663" s="35"/>
      <c r="G663" s="35"/>
      <c r="H663" s="33">
        <v>286.626507564907</v>
      </c>
      <c r="I663" s="33">
        <v>680.92897681542001</v>
      </c>
      <c r="J663" s="33">
        <v>1703.99732185934</v>
      </c>
    </row>
    <row r="664" spans="1:10" x14ac:dyDescent="0.25">
      <c r="A664" s="34" t="s">
        <v>240</v>
      </c>
      <c r="B664" s="32" t="s">
        <v>81</v>
      </c>
      <c r="C664" s="32" t="s">
        <v>194</v>
      </c>
      <c r="D664" s="32" t="s">
        <v>271</v>
      </c>
      <c r="E664" s="33">
        <v>1.9199988762606299</v>
      </c>
      <c r="F664" s="33">
        <v>1.87763275468749</v>
      </c>
      <c r="G664" s="33">
        <v>1.7652643300839701</v>
      </c>
      <c r="H664" s="33">
        <v>1.8971994857613601</v>
      </c>
      <c r="I664" s="35"/>
      <c r="J664" s="35"/>
    </row>
    <row r="665" spans="1:10" x14ac:dyDescent="0.25">
      <c r="A665" s="34" t="s">
        <v>240</v>
      </c>
      <c r="B665" s="34" t="s">
        <v>81</v>
      </c>
      <c r="C665" s="32" t="s">
        <v>283</v>
      </c>
      <c r="D665" s="32" t="s">
        <v>210</v>
      </c>
      <c r="E665" s="33">
        <v>5.90544403065595E-2</v>
      </c>
      <c r="F665" s="33">
        <v>5.77513626702153E-2</v>
      </c>
      <c r="G665" s="33">
        <v>5.4295186468688202E-2</v>
      </c>
      <c r="H665" s="33">
        <v>5.83531871642207E-2</v>
      </c>
      <c r="I665" s="35"/>
      <c r="J665" s="35"/>
    </row>
    <row r="666" spans="1:10" x14ac:dyDescent="0.25">
      <c r="A666" s="34" t="s">
        <v>240</v>
      </c>
      <c r="B666" s="34" t="s">
        <v>81</v>
      </c>
      <c r="C666" s="32" t="s">
        <v>82</v>
      </c>
      <c r="D666" s="32" t="s">
        <v>271</v>
      </c>
      <c r="E666" s="33">
        <v>4.0001076332782999E-2</v>
      </c>
      <c r="F666" s="33">
        <v>3.9118424533386299E-2</v>
      </c>
      <c r="G666" s="33">
        <v>3.6777351324679901E-2</v>
      </c>
      <c r="H666" s="33">
        <v>3.95260759715962E-2</v>
      </c>
      <c r="I666" s="35"/>
      <c r="J666" s="35"/>
    </row>
    <row r="667" spans="1:10" x14ac:dyDescent="0.25">
      <c r="A667" s="34" t="s">
        <v>240</v>
      </c>
      <c r="B667" s="34" t="s">
        <v>81</v>
      </c>
      <c r="C667" s="32" t="s">
        <v>91</v>
      </c>
      <c r="D667" s="32" t="s">
        <v>271</v>
      </c>
      <c r="E667" s="33">
        <v>4.1863692733320104E-3</v>
      </c>
      <c r="F667" s="33">
        <v>4.0939940996915702E-3</v>
      </c>
      <c r="G667" s="33">
        <v>3.8489857687653102E-3</v>
      </c>
      <c r="H667" s="33">
        <v>4.1366574380716104E-3</v>
      </c>
      <c r="I667" s="35"/>
      <c r="J667" s="35"/>
    </row>
    <row r="668" spans="1:10" x14ac:dyDescent="0.25">
      <c r="A668" s="34" t="s">
        <v>240</v>
      </c>
      <c r="B668" s="34" t="s">
        <v>81</v>
      </c>
      <c r="C668" s="32" t="s">
        <v>277</v>
      </c>
      <c r="D668" s="32" t="s">
        <v>210</v>
      </c>
      <c r="E668" s="33">
        <v>5.8698059232646996E-4</v>
      </c>
      <c r="F668" s="33">
        <v>5.7402845394604999E-4</v>
      </c>
      <c r="G668" s="33">
        <v>5.3967526486449003E-4</v>
      </c>
      <c r="H668" s="33">
        <v>5.8001038004905196E-4</v>
      </c>
      <c r="I668" s="35"/>
      <c r="J668" s="35"/>
    </row>
    <row r="669" spans="1:10" x14ac:dyDescent="0.25">
      <c r="A669" s="34" t="s">
        <v>240</v>
      </c>
      <c r="B669" s="32" t="s">
        <v>83</v>
      </c>
      <c r="C669" s="32" t="s">
        <v>194</v>
      </c>
      <c r="D669" s="32" t="s">
        <v>271</v>
      </c>
      <c r="E669" s="33">
        <v>0.64200760550269997</v>
      </c>
      <c r="F669" s="33">
        <v>0.49180044719793498</v>
      </c>
      <c r="G669" s="33">
        <v>0.44131608252099103</v>
      </c>
      <c r="H669" s="33">
        <v>0.64200760550269997</v>
      </c>
      <c r="I669" s="35"/>
      <c r="J669" s="35"/>
    </row>
    <row r="670" spans="1:10" x14ac:dyDescent="0.25">
      <c r="A670" s="34" t="s">
        <v>240</v>
      </c>
      <c r="B670" s="34" t="s">
        <v>83</v>
      </c>
      <c r="C670" s="32" t="s">
        <v>82</v>
      </c>
      <c r="D670" s="32" t="s">
        <v>271</v>
      </c>
      <c r="E670" s="33">
        <v>1.33755261794511E-2</v>
      </c>
      <c r="F670" s="33">
        <v>1.02461243452264E-2</v>
      </c>
      <c r="G670" s="33">
        <v>9.1943378311699908E-3</v>
      </c>
      <c r="H670" s="33">
        <v>1.33755261794511E-2</v>
      </c>
      <c r="I670" s="35"/>
      <c r="J670" s="35"/>
    </row>
    <row r="671" spans="1:10" x14ac:dyDescent="0.25">
      <c r="A671" s="34" t="s">
        <v>240</v>
      </c>
      <c r="B671" s="34" t="s">
        <v>83</v>
      </c>
      <c r="C671" s="32" t="s">
        <v>91</v>
      </c>
      <c r="D671" s="32" t="s">
        <v>271</v>
      </c>
      <c r="E671" s="33">
        <v>1.0299179911305899E-3</v>
      </c>
      <c r="F671" s="33">
        <v>7.8895347075929798E-4</v>
      </c>
      <c r="G671" s="33">
        <v>7.0796571453035303E-4</v>
      </c>
      <c r="H671" s="33">
        <v>1.0299179911305899E-3</v>
      </c>
      <c r="I671" s="35"/>
      <c r="J671" s="35"/>
    </row>
    <row r="672" spans="1:10" x14ac:dyDescent="0.25">
      <c r="A672" s="34" t="s">
        <v>240</v>
      </c>
      <c r="B672" s="34" t="s">
        <v>83</v>
      </c>
      <c r="C672" s="32" t="s">
        <v>277</v>
      </c>
      <c r="D672" s="32" t="s">
        <v>210</v>
      </c>
      <c r="E672" s="33">
        <v>4.4462086509337699E-4</v>
      </c>
      <c r="F672" s="33">
        <v>3.4059524904730401E-4</v>
      </c>
      <c r="G672" s="33">
        <v>3.0563242040795098E-4</v>
      </c>
      <c r="H672" s="33">
        <v>4.4462086509337699E-4</v>
      </c>
      <c r="I672" s="35"/>
      <c r="J672" s="35"/>
    </row>
    <row r="673" spans="1:10" x14ac:dyDescent="0.25">
      <c r="A673" s="34" t="s">
        <v>240</v>
      </c>
      <c r="B673" s="34" t="s">
        <v>83</v>
      </c>
      <c r="C673" s="32" t="s">
        <v>284</v>
      </c>
      <c r="D673" s="32" t="s">
        <v>210</v>
      </c>
      <c r="E673" s="33">
        <v>1.8288409801010999E-2</v>
      </c>
      <c r="F673" s="33">
        <v>1.4009566306669699E-2</v>
      </c>
      <c r="G673" s="33">
        <v>1.2571454449672699E-2</v>
      </c>
      <c r="H673" s="33">
        <v>1.8288409801010999E-2</v>
      </c>
      <c r="I673" s="35"/>
      <c r="J673" s="35"/>
    </row>
    <row r="674" spans="1:10" x14ac:dyDescent="0.25">
      <c r="A674" s="34" t="s">
        <v>240</v>
      </c>
      <c r="B674" s="32" t="s">
        <v>84</v>
      </c>
      <c r="C674" s="32" t="s">
        <v>194</v>
      </c>
      <c r="D674" s="32" t="s">
        <v>271</v>
      </c>
      <c r="E674" s="35"/>
      <c r="F674" s="35"/>
      <c r="G674" s="35"/>
      <c r="H674" s="35"/>
      <c r="I674" s="33">
        <v>10182.0255940692</v>
      </c>
      <c r="J674" s="33">
        <v>37311.1041872188</v>
      </c>
    </row>
    <row r="675" spans="1:10" x14ac:dyDescent="0.25">
      <c r="A675" s="34" t="s">
        <v>240</v>
      </c>
      <c r="B675" s="34" t="s">
        <v>84</v>
      </c>
      <c r="C675" s="32" t="s">
        <v>82</v>
      </c>
      <c r="D675" s="32" t="s">
        <v>271</v>
      </c>
      <c r="E675" s="35"/>
      <c r="F675" s="35"/>
      <c r="G675" s="35"/>
      <c r="H675" s="35"/>
      <c r="I675" s="33">
        <v>323.80898884294101</v>
      </c>
      <c r="J675" s="33">
        <v>1186.5685081870399</v>
      </c>
    </row>
    <row r="676" spans="1:10" x14ac:dyDescent="0.25">
      <c r="A676" s="34" t="s">
        <v>240</v>
      </c>
      <c r="B676" s="34" t="s">
        <v>84</v>
      </c>
      <c r="C676" s="32" t="s">
        <v>277</v>
      </c>
      <c r="D676" s="32" t="s">
        <v>210</v>
      </c>
      <c r="E676" s="35"/>
      <c r="F676" s="35"/>
      <c r="G676" s="35"/>
      <c r="H676" s="35"/>
      <c r="I676" s="33">
        <v>498.43439574776897</v>
      </c>
      <c r="J676" s="33">
        <v>1826.46738592672</v>
      </c>
    </row>
    <row r="677" spans="1:10" x14ac:dyDescent="0.25">
      <c r="A677" s="34" t="s">
        <v>240</v>
      </c>
      <c r="B677" s="32" t="s">
        <v>86</v>
      </c>
      <c r="C677" s="32" t="s">
        <v>194</v>
      </c>
      <c r="D677" s="32" t="s">
        <v>271</v>
      </c>
      <c r="E677" s="35"/>
      <c r="F677" s="35"/>
      <c r="G677" s="35"/>
      <c r="H677" s="33">
        <v>1466.1513974581901</v>
      </c>
      <c r="I677" s="33">
        <v>4366.1230029333701</v>
      </c>
      <c r="J677" s="35"/>
    </row>
    <row r="678" spans="1:10" x14ac:dyDescent="0.25">
      <c r="A678" s="34" t="s">
        <v>240</v>
      </c>
      <c r="B678" s="34" t="s">
        <v>86</v>
      </c>
      <c r="C678" s="32" t="s">
        <v>82</v>
      </c>
      <c r="D678" s="32" t="s">
        <v>271</v>
      </c>
      <c r="E678" s="35"/>
      <c r="F678" s="35"/>
      <c r="G678" s="35"/>
      <c r="H678" s="33">
        <v>40.239374766481497</v>
      </c>
      <c r="I678" s="33">
        <v>119.83077606867801</v>
      </c>
      <c r="J678" s="35"/>
    </row>
    <row r="679" spans="1:10" x14ac:dyDescent="0.25">
      <c r="A679" s="34" t="s">
        <v>240</v>
      </c>
      <c r="B679" s="34" t="s">
        <v>86</v>
      </c>
      <c r="C679" s="32" t="s">
        <v>91</v>
      </c>
      <c r="D679" s="32" t="s">
        <v>271</v>
      </c>
      <c r="E679" s="35"/>
      <c r="F679" s="35"/>
      <c r="G679" s="35"/>
      <c r="H679" s="33">
        <v>2.8996089711372099</v>
      </c>
      <c r="I679" s="33">
        <v>8.6348854902313299</v>
      </c>
      <c r="J679" s="35"/>
    </row>
    <row r="680" spans="1:10" x14ac:dyDescent="0.25">
      <c r="A680" s="34" t="s">
        <v>240</v>
      </c>
      <c r="B680" s="34" t="s">
        <v>86</v>
      </c>
      <c r="C680" s="32" t="s">
        <v>277</v>
      </c>
      <c r="D680" s="32" t="s">
        <v>210</v>
      </c>
      <c r="E680" s="35"/>
      <c r="F680" s="35"/>
      <c r="G680" s="35"/>
      <c r="H680" s="33">
        <v>2.7330668789878199</v>
      </c>
      <c r="I680" s="33">
        <v>8.1389317567009893</v>
      </c>
      <c r="J680" s="35"/>
    </row>
    <row r="681" spans="1:10" x14ac:dyDescent="0.25">
      <c r="A681" s="34" t="s">
        <v>240</v>
      </c>
      <c r="B681" s="34" t="s">
        <v>86</v>
      </c>
      <c r="C681" s="32" t="s">
        <v>284</v>
      </c>
      <c r="D681" s="32" t="s">
        <v>210</v>
      </c>
      <c r="E681" s="35"/>
      <c r="F681" s="35"/>
      <c r="G681" s="35"/>
      <c r="H681" s="33">
        <v>51.488795791043799</v>
      </c>
      <c r="I681" s="33">
        <v>153.330969834597</v>
      </c>
      <c r="J681" s="35"/>
    </row>
    <row r="682" spans="1:10" x14ac:dyDescent="0.25">
      <c r="A682" s="32" t="s">
        <v>241</v>
      </c>
      <c r="B682" s="32" t="s">
        <v>80</v>
      </c>
      <c r="C682" s="32" t="s">
        <v>195</v>
      </c>
      <c r="D682" s="32" t="s">
        <v>271</v>
      </c>
      <c r="E682" s="35"/>
      <c r="F682" s="35"/>
      <c r="G682" s="35"/>
      <c r="H682" s="33">
        <v>16637.9232945398</v>
      </c>
      <c r="I682" s="33">
        <v>34851.795665814199</v>
      </c>
      <c r="J682" s="33">
        <v>87398.533196523102</v>
      </c>
    </row>
    <row r="683" spans="1:10" x14ac:dyDescent="0.25">
      <c r="A683" s="34" t="s">
        <v>241</v>
      </c>
      <c r="B683" s="34" t="s">
        <v>80</v>
      </c>
      <c r="C683" s="32" t="s">
        <v>194</v>
      </c>
      <c r="D683" s="32" t="s">
        <v>271</v>
      </c>
      <c r="E683" s="35"/>
      <c r="F683" s="35"/>
      <c r="G683" s="35"/>
      <c r="H683" s="33">
        <v>6700.4276149933503</v>
      </c>
      <c r="I683" s="33">
        <v>14035.521740141899</v>
      </c>
      <c r="J683" s="33">
        <v>35197.153813786499</v>
      </c>
    </row>
    <row r="684" spans="1:10" x14ac:dyDescent="0.25">
      <c r="A684" s="34" t="s">
        <v>241</v>
      </c>
      <c r="B684" s="34" t="s">
        <v>80</v>
      </c>
      <c r="C684" s="32" t="s">
        <v>196</v>
      </c>
      <c r="D684" s="32" t="s">
        <v>271</v>
      </c>
      <c r="E684" s="35"/>
      <c r="F684" s="35"/>
      <c r="G684" s="35"/>
      <c r="H684" s="33">
        <v>2985.7345110030001</v>
      </c>
      <c r="I684" s="33">
        <v>6254.2786889753297</v>
      </c>
      <c r="J684" s="33">
        <v>15683.9776308825</v>
      </c>
    </row>
    <row r="685" spans="1:10" x14ac:dyDescent="0.25">
      <c r="A685" s="34" t="s">
        <v>241</v>
      </c>
      <c r="B685" s="34" t="s">
        <v>80</v>
      </c>
      <c r="C685" s="32" t="s">
        <v>79</v>
      </c>
      <c r="D685" s="32" t="s">
        <v>271</v>
      </c>
      <c r="E685" s="35"/>
      <c r="F685" s="35"/>
      <c r="G685" s="35"/>
      <c r="H685" s="33">
        <v>240.08029236259</v>
      </c>
      <c r="I685" s="33">
        <v>502.90106191052399</v>
      </c>
      <c r="J685" s="33">
        <v>1261.1348802629</v>
      </c>
    </row>
    <row r="686" spans="1:10" x14ac:dyDescent="0.25">
      <c r="A686" s="34" t="s">
        <v>241</v>
      </c>
      <c r="B686" s="34" t="s">
        <v>80</v>
      </c>
      <c r="C686" s="32" t="s">
        <v>91</v>
      </c>
      <c r="D686" s="32" t="s">
        <v>271</v>
      </c>
      <c r="E686" s="35"/>
      <c r="F686" s="35"/>
      <c r="G686" s="35"/>
      <c r="H686" s="33">
        <v>1.8486581438377501</v>
      </c>
      <c r="I686" s="33">
        <v>3.8724217406460202</v>
      </c>
      <c r="J686" s="33">
        <v>9.71094813294701</v>
      </c>
    </row>
    <row r="687" spans="1:10" x14ac:dyDescent="0.25">
      <c r="A687" s="34" t="s">
        <v>241</v>
      </c>
      <c r="B687" s="34" t="s">
        <v>80</v>
      </c>
      <c r="C687" s="32" t="s">
        <v>277</v>
      </c>
      <c r="D687" s="32" t="s">
        <v>210</v>
      </c>
      <c r="E687" s="35"/>
      <c r="F687" s="35"/>
      <c r="G687" s="35"/>
      <c r="H687" s="33">
        <v>4.6955709208991196</v>
      </c>
      <c r="I687" s="33">
        <v>9.8359077255285392</v>
      </c>
      <c r="J687" s="33">
        <v>24.665699182632402</v>
      </c>
    </row>
    <row r="688" spans="1:10" x14ac:dyDescent="0.25">
      <c r="A688" s="34" t="s">
        <v>241</v>
      </c>
      <c r="B688" s="34" t="s">
        <v>80</v>
      </c>
      <c r="C688" s="32" t="s">
        <v>284</v>
      </c>
      <c r="D688" s="32" t="s">
        <v>210</v>
      </c>
      <c r="E688" s="35"/>
      <c r="F688" s="35"/>
      <c r="G688" s="35"/>
      <c r="H688" s="33">
        <v>328.26902731709202</v>
      </c>
      <c r="I688" s="33">
        <v>687.63179520279903</v>
      </c>
      <c r="J688" s="33">
        <v>1724.3877720471701</v>
      </c>
    </row>
    <row r="689" spans="1:10" x14ac:dyDescent="0.25">
      <c r="A689" s="34" t="s">
        <v>241</v>
      </c>
      <c r="B689" s="32" t="s">
        <v>81</v>
      </c>
      <c r="C689" s="32" t="s">
        <v>194</v>
      </c>
      <c r="D689" s="32" t="s">
        <v>271</v>
      </c>
      <c r="E689" s="33">
        <v>1.9199988762606299</v>
      </c>
      <c r="F689" s="33">
        <v>1.87763275468749</v>
      </c>
      <c r="G689" s="33">
        <v>1.7652643300839701</v>
      </c>
      <c r="H689" s="33">
        <v>1.8971994857613601</v>
      </c>
      <c r="I689" s="35"/>
      <c r="J689" s="35"/>
    </row>
    <row r="690" spans="1:10" x14ac:dyDescent="0.25">
      <c r="A690" s="34" t="s">
        <v>241</v>
      </c>
      <c r="B690" s="34" t="s">
        <v>81</v>
      </c>
      <c r="C690" s="32" t="s">
        <v>283</v>
      </c>
      <c r="D690" s="32" t="s">
        <v>210</v>
      </c>
      <c r="E690" s="33">
        <v>5.90544403065595E-2</v>
      </c>
      <c r="F690" s="33">
        <v>5.77513626702153E-2</v>
      </c>
      <c r="G690" s="33">
        <v>5.4295186468688202E-2</v>
      </c>
      <c r="H690" s="33">
        <v>5.8353187164220902E-2</v>
      </c>
      <c r="I690" s="35"/>
      <c r="J690" s="35"/>
    </row>
    <row r="691" spans="1:10" x14ac:dyDescent="0.25">
      <c r="A691" s="34" t="s">
        <v>241</v>
      </c>
      <c r="B691" s="34" t="s">
        <v>81</v>
      </c>
      <c r="C691" s="32" t="s">
        <v>82</v>
      </c>
      <c r="D691" s="32" t="s">
        <v>271</v>
      </c>
      <c r="E691" s="33">
        <v>4.0001076332782999E-2</v>
      </c>
      <c r="F691" s="33">
        <v>3.9118424533386299E-2</v>
      </c>
      <c r="G691" s="33">
        <v>3.6777351324679901E-2</v>
      </c>
      <c r="H691" s="33">
        <v>3.9526075971596297E-2</v>
      </c>
      <c r="I691" s="35"/>
      <c r="J691" s="35"/>
    </row>
    <row r="692" spans="1:10" x14ac:dyDescent="0.25">
      <c r="A692" s="34" t="s">
        <v>241</v>
      </c>
      <c r="B692" s="34" t="s">
        <v>81</v>
      </c>
      <c r="C692" s="32" t="s">
        <v>91</v>
      </c>
      <c r="D692" s="32" t="s">
        <v>271</v>
      </c>
      <c r="E692" s="33">
        <v>4.1863692733320104E-3</v>
      </c>
      <c r="F692" s="33">
        <v>4.0939940996915702E-3</v>
      </c>
      <c r="G692" s="33">
        <v>3.8489857687653102E-3</v>
      </c>
      <c r="H692" s="33">
        <v>4.13665743807162E-3</v>
      </c>
      <c r="I692" s="35"/>
      <c r="J692" s="35"/>
    </row>
    <row r="693" spans="1:10" x14ac:dyDescent="0.25">
      <c r="A693" s="34" t="s">
        <v>241</v>
      </c>
      <c r="B693" s="34" t="s">
        <v>81</v>
      </c>
      <c r="C693" s="32" t="s">
        <v>277</v>
      </c>
      <c r="D693" s="32" t="s">
        <v>210</v>
      </c>
      <c r="E693" s="33">
        <v>5.8698059232646996E-4</v>
      </c>
      <c r="F693" s="33">
        <v>5.7402845394604999E-4</v>
      </c>
      <c r="G693" s="33">
        <v>5.3967526486449003E-4</v>
      </c>
      <c r="H693" s="33">
        <v>5.8001038004905304E-4</v>
      </c>
      <c r="I693" s="35"/>
      <c r="J693" s="35"/>
    </row>
    <row r="694" spans="1:10" x14ac:dyDescent="0.25">
      <c r="A694" s="34" t="s">
        <v>241</v>
      </c>
      <c r="B694" s="32" t="s">
        <v>83</v>
      </c>
      <c r="C694" s="32" t="s">
        <v>194</v>
      </c>
      <c r="D694" s="32" t="s">
        <v>271</v>
      </c>
      <c r="E694" s="33">
        <v>0.64200760550269997</v>
      </c>
      <c r="F694" s="33">
        <v>0.49180044719793498</v>
      </c>
      <c r="G694" s="33">
        <v>0.44131608252099103</v>
      </c>
      <c r="H694" s="33">
        <v>0.64200760550269997</v>
      </c>
      <c r="I694" s="35"/>
      <c r="J694" s="35"/>
    </row>
    <row r="695" spans="1:10" x14ac:dyDescent="0.25">
      <c r="A695" s="34" t="s">
        <v>241</v>
      </c>
      <c r="B695" s="34" t="s">
        <v>83</v>
      </c>
      <c r="C695" s="32" t="s">
        <v>82</v>
      </c>
      <c r="D695" s="32" t="s">
        <v>271</v>
      </c>
      <c r="E695" s="33">
        <v>1.33755261794511E-2</v>
      </c>
      <c r="F695" s="33">
        <v>1.02461243452264E-2</v>
      </c>
      <c r="G695" s="33">
        <v>9.1943378311699908E-3</v>
      </c>
      <c r="H695" s="33">
        <v>1.33755261794511E-2</v>
      </c>
      <c r="I695" s="35"/>
      <c r="J695" s="35"/>
    </row>
    <row r="696" spans="1:10" x14ac:dyDescent="0.25">
      <c r="A696" s="34" t="s">
        <v>241</v>
      </c>
      <c r="B696" s="34" t="s">
        <v>83</v>
      </c>
      <c r="C696" s="32" t="s">
        <v>91</v>
      </c>
      <c r="D696" s="32" t="s">
        <v>271</v>
      </c>
      <c r="E696" s="33">
        <v>1.0299179911305899E-3</v>
      </c>
      <c r="F696" s="33">
        <v>7.8895347075929798E-4</v>
      </c>
      <c r="G696" s="33">
        <v>7.0796571453035303E-4</v>
      </c>
      <c r="H696" s="33">
        <v>1.0299179911305899E-3</v>
      </c>
      <c r="I696" s="35"/>
      <c r="J696" s="35"/>
    </row>
    <row r="697" spans="1:10" x14ac:dyDescent="0.25">
      <c r="A697" s="34" t="s">
        <v>241</v>
      </c>
      <c r="B697" s="34" t="s">
        <v>83</v>
      </c>
      <c r="C697" s="32" t="s">
        <v>277</v>
      </c>
      <c r="D697" s="32" t="s">
        <v>210</v>
      </c>
      <c r="E697" s="33">
        <v>4.4462086509337699E-4</v>
      </c>
      <c r="F697" s="33">
        <v>3.4059524904730401E-4</v>
      </c>
      <c r="G697" s="33">
        <v>3.0563242040795098E-4</v>
      </c>
      <c r="H697" s="33">
        <v>4.4462086509337699E-4</v>
      </c>
      <c r="I697" s="35"/>
      <c r="J697" s="35"/>
    </row>
    <row r="698" spans="1:10" x14ac:dyDescent="0.25">
      <c r="A698" s="34" t="s">
        <v>241</v>
      </c>
      <c r="B698" s="34" t="s">
        <v>83</v>
      </c>
      <c r="C698" s="32" t="s">
        <v>284</v>
      </c>
      <c r="D698" s="32" t="s">
        <v>210</v>
      </c>
      <c r="E698" s="33">
        <v>1.8288409801010999E-2</v>
      </c>
      <c r="F698" s="33">
        <v>1.4009566306669699E-2</v>
      </c>
      <c r="G698" s="33">
        <v>1.2571454449672699E-2</v>
      </c>
      <c r="H698" s="33">
        <v>1.8288409801010999E-2</v>
      </c>
      <c r="I698" s="35"/>
      <c r="J698" s="35"/>
    </row>
    <row r="699" spans="1:10" x14ac:dyDescent="0.25">
      <c r="A699" s="34" t="s">
        <v>241</v>
      </c>
      <c r="B699" s="32" t="s">
        <v>84</v>
      </c>
      <c r="C699" s="32" t="s">
        <v>194</v>
      </c>
      <c r="D699" s="32" t="s">
        <v>271</v>
      </c>
      <c r="E699" s="35"/>
      <c r="F699" s="35"/>
      <c r="G699" s="35"/>
      <c r="H699" s="35"/>
      <c r="I699" s="33">
        <v>10201.678781160599</v>
      </c>
      <c r="J699" s="33">
        <v>37311.1041872188</v>
      </c>
    </row>
    <row r="700" spans="1:10" x14ac:dyDescent="0.25">
      <c r="A700" s="34" t="s">
        <v>241</v>
      </c>
      <c r="B700" s="34" t="s">
        <v>84</v>
      </c>
      <c r="C700" s="32" t="s">
        <v>82</v>
      </c>
      <c r="D700" s="32" t="s">
        <v>271</v>
      </c>
      <c r="E700" s="35"/>
      <c r="F700" s="35"/>
      <c r="G700" s="35"/>
      <c r="H700" s="35"/>
      <c r="I700" s="33">
        <v>324.43399990590001</v>
      </c>
      <c r="J700" s="33">
        <v>1186.5685081870399</v>
      </c>
    </row>
    <row r="701" spans="1:10" x14ac:dyDescent="0.25">
      <c r="A701" s="34" t="s">
        <v>241</v>
      </c>
      <c r="B701" s="34" t="s">
        <v>84</v>
      </c>
      <c r="C701" s="32" t="s">
        <v>277</v>
      </c>
      <c r="D701" s="32" t="s">
        <v>210</v>
      </c>
      <c r="E701" s="35"/>
      <c r="F701" s="35"/>
      <c r="G701" s="35"/>
      <c r="H701" s="35"/>
      <c r="I701" s="33">
        <v>499.39646604919801</v>
      </c>
      <c r="J701" s="33">
        <v>1826.46738592672</v>
      </c>
    </row>
    <row r="702" spans="1:10" x14ac:dyDescent="0.25">
      <c r="A702" s="34" t="s">
        <v>241</v>
      </c>
      <c r="B702" s="32" t="s">
        <v>86</v>
      </c>
      <c r="C702" s="32" t="s">
        <v>194</v>
      </c>
      <c r="D702" s="32" t="s">
        <v>271</v>
      </c>
      <c r="E702" s="35"/>
      <c r="F702" s="35"/>
      <c r="G702" s="35"/>
      <c r="H702" s="33">
        <v>551.81962732654802</v>
      </c>
      <c r="I702" s="33">
        <v>4343.3502623353497</v>
      </c>
      <c r="J702" s="35"/>
    </row>
    <row r="703" spans="1:10" x14ac:dyDescent="0.25">
      <c r="A703" s="34" t="s">
        <v>241</v>
      </c>
      <c r="B703" s="34" t="s">
        <v>86</v>
      </c>
      <c r="C703" s="32" t="s">
        <v>82</v>
      </c>
      <c r="D703" s="32" t="s">
        <v>271</v>
      </c>
      <c r="E703" s="35"/>
      <c r="F703" s="35"/>
      <c r="G703" s="35"/>
      <c r="H703" s="33">
        <v>15.1450094621802</v>
      </c>
      <c r="I703" s="33">
        <v>119.205765005719</v>
      </c>
      <c r="J703" s="35"/>
    </row>
    <row r="704" spans="1:10" x14ac:dyDescent="0.25">
      <c r="A704" s="34" t="s">
        <v>241</v>
      </c>
      <c r="B704" s="34" t="s">
        <v>86</v>
      </c>
      <c r="C704" s="32" t="s">
        <v>91</v>
      </c>
      <c r="D704" s="32" t="s">
        <v>271</v>
      </c>
      <c r="E704" s="35"/>
      <c r="F704" s="35"/>
      <c r="G704" s="35"/>
      <c r="H704" s="33">
        <v>1.0913341859644301</v>
      </c>
      <c r="I704" s="33">
        <v>8.5898478201449393</v>
      </c>
      <c r="J704" s="35"/>
    </row>
    <row r="705" spans="1:10" x14ac:dyDescent="0.25">
      <c r="A705" s="34" t="s">
        <v>241</v>
      </c>
      <c r="B705" s="34" t="s">
        <v>86</v>
      </c>
      <c r="C705" s="32" t="s">
        <v>277</v>
      </c>
      <c r="D705" s="32" t="s">
        <v>210</v>
      </c>
      <c r="E705" s="35"/>
      <c r="F705" s="35"/>
      <c r="G705" s="35"/>
      <c r="H705" s="33">
        <v>1.0286522587205</v>
      </c>
      <c r="I705" s="33">
        <v>8.09648087258347</v>
      </c>
      <c r="J705" s="35"/>
    </row>
    <row r="706" spans="1:10" x14ac:dyDescent="0.25">
      <c r="A706" s="34" t="s">
        <v>241</v>
      </c>
      <c r="B706" s="34" t="s">
        <v>86</v>
      </c>
      <c r="C706" s="32" t="s">
        <v>284</v>
      </c>
      <c r="D706" s="32" t="s">
        <v>210</v>
      </c>
      <c r="E706" s="35"/>
      <c r="F706" s="35"/>
      <c r="G706" s="35"/>
      <c r="H706" s="33">
        <v>19.3789864772248</v>
      </c>
      <c r="I706" s="33">
        <v>152.53122910366901</v>
      </c>
      <c r="J706" s="35"/>
    </row>
    <row r="707" spans="1:10" x14ac:dyDescent="0.25">
      <c r="A707" s="32" t="s">
        <v>242</v>
      </c>
      <c r="B707" s="32" t="s">
        <v>78</v>
      </c>
      <c r="C707" s="32" t="s">
        <v>194</v>
      </c>
      <c r="D707" s="32" t="s">
        <v>271</v>
      </c>
      <c r="E707" s="35"/>
      <c r="F707" s="35"/>
      <c r="G707" s="35"/>
      <c r="H707" s="35"/>
      <c r="I707" s="33">
        <v>7195.9976424318302</v>
      </c>
      <c r="J707" s="33">
        <v>36115.634202806701</v>
      </c>
    </row>
    <row r="708" spans="1:10" x14ac:dyDescent="0.25">
      <c r="A708" s="34" t="s">
        <v>242</v>
      </c>
      <c r="B708" s="34" t="s">
        <v>78</v>
      </c>
      <c r="C708" s="32" t="s">
        <v>79</v>
      </c>
      <c r="D708" s="32" t="s">
        <v>271</v>
      </c>
      <c r="E708" s="35"/>
      <c r="F708" s="35"/>
      <c r="G708" s="35"/>
      <c r="H708" s="35"/>
      <c r="I708" s="33">
        <v>228.847266075356</v>
      </c>
      <c r="J708" s="33">
        <v>1148.5501469809899</v>
      </c>
    </row>
    <row r="709" spans="1:10" x14ac:dyDescent="0.25">
      <c r="A709" s="34" t="s">
        <v>242</v>
      </c>
      <c r="B709" s="34" t="s">
        <v>78</v>
      </c>
      <c r="C709" s="32" t="s">
        <v>277</v>
      </c>
      <c r="D709" s="32" t="s">
        <v>210</v>
      </c>
      <c r="E709" s="35"/>
      <c r="F709" s="35"/>
      <c r="G709" s="35"/>
      <c r="H709" s="35"/>
      <c r="I709" s="33">
        <v>351.575884815954</v>
      </c>
      <c r="J709" s="33">
        <v>1764.50669962283</v>
      </c>
    </row>
    <row r="710" spans="1:10" x14ac:dyDescent="0.25">
      <c r="A710" s="34" t="s">
        <v>242</v>
      </c>
      <c r="B710" s="32" t="s">
        <v>81</v>
      </c>
      <c r="C710" s="32" t="s">
        <v>194</v>
      </c>
      <c r="D710" s="32" t="s">
        <v>271</v>
      </c>
      <c r="E710" s="33">
        <v>1.74467567883135</v>
      </c>
      <c r="F710" s="33">
        <v>1.6349089093009399</v>
      </c>
      <c r="G710" s="33">
        <v>1.74467567883135</v>
      </c>
      <c r="H710" s="35"/>
      <c r="I710" s="35"/>
      <c r="J710" s="35"/>
    </row>
    <row r="711" spans="1:10" x14ac:dyDescent="0.25">
      <c r="A711" s="34" t="s">
        <v>242</v>
      </c>
      <c r="B711" s="34" t="s">
        <v>81</v>
      </c>
      <c r="C711" s="32" t="s">
        <v>283</v>
      </c>
      <c r="D711" s="32" t="s">
        <v>210</v>
      </c>
      <c r="E711" s="33">
        <v>5.36619302249354E-2</v>
      </c>
      <c r="F711" s="33">
        <v>5.0285774530770697E-2</v>
      </c>
      <c r="G711" s="33">
        <v>5.36619302249354E-2</v>
      </c>
      <c r="H711" s="35"/>
      <c r="I711" s="35"/>
      <c r="J711" s="35"/>
    </row>
    <row r="712" spans="1:10" x14ac:dyDescent="0.25">
      <c r="A712" s="34" t="s">
        <v>242</v>
      </c>
      <c r="B712" s="34" t="s">
        <v>81</v>
      </c>
      <c r="C712" s="32" t="s">
        <v>82</v>
      </c>
      <c r="D712" s="32" t="s">
        <v>271</v>
      </c>
      <c r="E712" s="33">
        <v>3.6348409297407E-2</v>
      </c>
      <c r="F712" s="33">
        <v>3.4061538726242797E-2</v>
      </c>
      <c r="G712" s="33">
        <v>3.6348409297407E-2</v>
      </c>
      <c r="H712" s="35"/>
      <c r="I712" s="35"/>
      <c r="J712" s="35"/>
    </row>
    <row r="713" spans="1:10" x14ac:dyDescent="0.25">
      <c r="A713" s="34" t="s">
        <v>242</v>
      </c>
      <c r="B713" s="34" t="s">
        <v>81</v>
      </c>
      <c r="C713" s="32" t="s">
        <v>91</v>
      </c>
      <c r="D713" s="32" t="s">
        <v>271</v>
      </c>
      <c r="E713" s="33">
        <v>3.8040942336456701E-3</v>
      </c>
      <c r="F713" s="33">
        <v>3.56475855648634E-3</v>
      </c>
      <c r="G713" s="33">
        <v>3.8040942336456701E-3</v>
      </c>
      <c r="H713" s="35"/>
      <c r="I713" s="35"/>
      <c r="J713" s="35"/>
    </row>
    <row r="714" spans="1:10" x14ac:dyDescent="0.25">
      <c r="A714" s="34" t="s">
        <v>242</v>
      </c>
      <c r="B714" s="34" t="s">
        <v>81</v>
      </c>
      <c r="C714" s="32" t="s">
        <v>277</v>
      </c>
      <c r="D714" s="32" t="s">
        <v>210</v>
      </c>
      <c r="E714" s="33">
        <v>5.33380918103723E-4</v>
      </c>
      <c r="F714" s="33">
        <v>4.9982310502718404E-4</v>
      </c>
      <c r="G714" s="33">
        <v>5.33380918103723E-4</v>
      </c>
      <c r="H714" s="35"/>
      <c r="I714" s="35"/>
      <c r="J714" s="35"/>
    </row>
    <row r="715" spans="1:10" x14ac:dyDescent="0.25">
      <c r="A715" s="34" t="s">
        <v>242</v>
      </c>
      <c r="B715" s="32" t="s">
        <v>83</v>
      </c>
      <c r="C715" s="32" t="s">
        <v>194</v>
      </c>
      <c r="D715" s="32" t="s">
        <v>271</v>
      </c>
      <c r="E715" s="33">
        <v>0.81733080293197902</v>
      </c>
      <c r="F715" s="33">
        <v>0.73452429258448104</v>
      </c>
      <c r="G715" s="33">
        <v>8980.4633808927701</v>
      </c>
      <c r="H715" s="33">
        <v>522.334386422953</v>
      </c>
      <c r="I715" s="35"/>
      <c r="J715" s="35"/>
    </row>
    <row r="716" spans="1:10" x14ac:dyDescent="0.25">
      <c r="A716" s="34" t="s">
        <v>242</v>
      </c>
      <c r="B716" s="34" t="s">
        <v>83</v>
      </c>
      <c r="C716" s="32" t="s">
        <v>82</v>
      </c>
      <c r="D716" s="32" t="s">
        <v>271</v>
      </c>
      <c r="E716" s="33">
        <v>1.7028193214827101E-2</v>
      </c>
      <c r="F716" s="33">
        <v>1.53030101523699E-2</v>
      </c>
      <c r="G716" s="33">
        <v>187.098130964787</v>
      </c>
      <c r="H716" s="33">
        <v>10.882265568423</v>
      </c>
      <c r="I716" s="35"/>
      <c r="J716" s="35"/>
    </row>
    <row r="717" spans="1:10" x14ac:dyDescent="0.25">
      <c r="A717" s="34" t="s">
        <v>242</v>
      </c>
      <c r="B717" s="34" t="s">
        <v>83</v>
      </c>
      <c r="C717" s="32" t="s">
        <v>91</v>
      </c>
      <c r="D717" s="32" t="s">
        <v>271</v>
      </c>
      <c r="E717" s="33">
        <v>1.3111740288274699E-3</v>
      </c>
      <c r="F717" s="33">
        <v>1.17833461375099E-3</v>
      </c>
      <c r="G717" s="33">
        <v>14.4065907091999</v>
      </c>
      <c r="H717" s="33">
        <v>0.83793646267153798</v>
      </c>
      <c r="I717" s="35"/>
      <c r="J717" s="35"/>
    </row>
    <row r="718" spans="1:10" x14ac:dyDescent="0.25">
      <c r="A718" s="34" t="s">
        <v>242</v>
      </c>
      <c r="B718" s="34" t="s">
        <v>83</v>
      </c>
      <c r="C718" s="32" t="s">
        <v>277</v>
      </c>
      <c r="D718" s="32" t="s">
        <v>210</v>
      </c>
      <c r="E718" s="33">
        <v>5.66040535271435E-4</v>
      </c>
      <c r="F718" s="33">
        <v>5.0869308027167695E-4</v>
      </c>
      <c r="G718" s="33">
        <v>6.2193989029544996</v>
      </c>
      <c r="H718" s="33">
        <v>0.36174145721769801</v>
      </c>
      <c r="I718" s="35"/>
      <c r="J718" s="35"/>
    </row>
    <row r="719" spans="1:10" x14ac:dyDescent="0.25">
      <c r="A719" s="34" t="s">
        <v>242</v>
      </c>
      <c r="B719" s="34" t="s">
        <v>83</v>
      </c>
      <c r="C719" s="32" t="s">
        <v>284</v>
      </c>
      <c r="D719" s="32" t="s">
        <v>210</v>
      </c>
      <c r="E719" s="33">
        <v>2.3282715872665002E-2</v>
      </c>
      <c r="F719" s="33">
        <v>2.09238662539897E-2</v>
      </c>
      <c r="G719" s="33">
        <v>255.82001382076899</v>
      </c>
      <c r="H719" s="33">
        <v>14.8793647149752</v>
      </c>
      <c r="I719" s="35"/>
      <c r="J719" s="35"/>
    </row>
    <row r="720" spans="1:10" x14ac:dyDescent="0.25">
      <c r="A720" s="34" t="s">
        <v>242</v>
      </c>
      <c r="B720" s="32" t="s">
        <v>84</v>
      </c>
      <c r="C720" s="32" t="s">
        <v>194</v>
      </c>
      <c r="D720" s="32" t="s">
        <v>271</v>
      </c>
      <c r="E720" s="35"/>
      <c r="F720" s="35"/>
      <c r="G720" s="35"/>
      <c r="H720" s="33">
        <v>6919.8129842758999</v>
      </c>
      <c r="I720" s="33">
        <v>3352.9669249076701</v>
      </c>
      <c r="J720" s="33">
        <v>2226.02107115955</v>
      </c>
    </row>
    <row r="721" spans="1:10" x14ac:dyDescent="0.25">
      <c r="A721" s="34" t="s">
        <v>242</v>
      </c>
      <c r="B721" s="34" t="s">
        <v>84</v>
      </c>
      <c r="C721" s="32" t="s">
        <v>82</v>
      </c>
      <c r="D721" s="32" t="s">
        <v>271</v>
      </c>
      <c r="E721" s="35"/>
      <c r="F721" s="35"/>
      <c r="G721" s="35"/>
      <c r="H721" s="33">
        <v>220.06403585606699</v>
      </c>
      <c r="I721" s="33">
        <v>106.631123595936</v>
      </c>
      <c r="J721" s="33">
        <v>70.791968212602796</v>
      </c>
    </row>
    <row r="722" spans="1:10" x14ac:dyDescent="0.25">
      <c r="A722" s="34" t="s">
        <v>242</v>
      </c>
      <c r="B722" s="34" t="s">
        <v>84</v>
      </c>
      <c r="C722" s="32" t="s">
        <v>277</v>
      </c>
      <c r="D722" s="32" t="s">
        <v>210</v>
      </c>
      <c r="E722" s="35"/>
      <c r="F722" s="35"/>
      <c r="G722" s="35"/>
      <c r="H722" s="33">
        <v>338.74132132550699</v>
      </c>
      <c r="I722" s="33">
        <v>164.13571422881401</v>
      </c>
      <c r="J722" s="33">
        <v>108.96903148343</v>
      </c>
    </row>
    <row r="723" spans="1:10" x14ac:dyDescent="0.25">
      <c r="A723" s="34" t="s">
        <v>242</v>
      </c>
      <c r="B723" s="32" t="s">
        <v>86</v>
      </c>
      <c r="C723" s="32" t="s">
        <v>194</v>
      </c>
      <c r="D723" s="32" t="s">
        <v>271</v>
      </c>
      <c r="E723" s="35"/>
      <c r="F723" s="35"/>
      <c r="G723" s="35"/>
      <c r="H723" s="33">
        <v>474.74143902130299</v>
      </c>
      <c r="I723" s="35"/>
      <c r="J723" s="35"/>
    </row>
    <row r="724" spans="1:10" x14ac:dyDescent="0.25">
      <c r="A724" s="34" t="s">
        <v>242</v>
      </c>
      <c r="B724" s="34" t="s">
        <v>86</v>
      </c>
      <c r="C724" s="32" t="s">
        <v>82</v>
      </c>
      <c r="D724" s="32" t="s">
        <v>271</v>
      </c>
      <c r="E724" s="35"/>
      <c r="F724" s="35"/>
      <c r="G724" s="35"/>
      <c r="H724" s="33">
        <v>13.029553915834001</v>
      </c>
      <c r="I724" s="35"/>
      <c r="J724" s="35"/>
    </row>
    <row r="725" spans="1:10" x14ac:dyDescent="0.25">
      <c r="A725" s="34" t="s">
        <v>242</v>
      </c>
      <c r="B725" s="34" t="s">
        <v>86</v>
      </c>
      <c r="C725" s="32" t="s">
        <v>91</v>
      </c>
      <c r="D725" s="32" t="s">
        <v>271</v>
      </c>
      <c r="E725" s="35"/>
      <c r="F725" s="35"/>
      <c r="G725" s="35"/>
      <c r="H725" s="33">
        <v>0.93889658185590597</v>
      </c>
      <c r="I725" s="35"/>
      <c r="J725" s="35"/>
    </row>
    <row r="726" spans="1:10" x14ac:dyDescent="0.25">
      <c r="A726" s="34" t="s">
        <v>242</v>
      </c>
      <c r="B726" s="34" t="s">
        <v>86</v>
      </c>
      <c r="C726" s="32" t="s">
        <v>277</v>
      </c>
      <c r="D726" s="32" t="s">
        <v>210</v>
      </c>
      <c r="E726" s="35"/>
      <c r="F726" s="35"/>
      <c r="G726" s="35"/>
      <c r="H726" s="33">
        <v>0.88497006879477802</v>
      </c>
      <c r="I726" s="35"/>
      <c r="J726" s="35"/>
    </row>
    <row r="727" spans="1:10" x14ac:dyDescent="0.25">
      <c r="A727" s="34" t="s">
        <v>242</v>
      </c>
      <c r="B727" s="34" t="s">
        <v>86</v>
      </c>
      <c r="C727" s="32" t="s">
        <v>284</v>
      </c>
      <c r="D727" s="32" t="s">
        <v>210</v>
      </c>
      <c r="E727" s="35"/>
      <c r="F727" s="35"/>
      <c r="G727" s="35"/>
      <c r="H727" s="33">
        <v>16.672128846783099</v>
      </c>
      <c r="I727" s="35"/>
      <c r="J727" s="35"/>
    </row>
    <row r="728" spans="1:10" x14ac:dyDescent="0.25">
      <c r="A728" s="32" t="s">
        <v>243</v>
      </c>
      <c r="B728" s="32" t="s">
        <v>78</v>
      </c>
      <c r="C728" s="32" t="s">
        <v>194</v>
      </c>
      <c r="D728" s="32" t="s">
        <v>271</v>
      </c>
      <c r="E728" s="35"/>
      <c r="F728" s="35"/>
      <c r="G728" s="35"/>
      <c r="H728" s="35"/>
      <c r="I728" s="33">
        <v>8017.7808348250901</v>
      </c>
      <c r="J728" s="33">
        <v>35658.628943468197</v>
      </c>
    </row>
    <row r="729" spans="1:10" x14ac:dyDescent="0.25">
      <c r="A729" s="34" t="s">
        <v>243</v>
      </c>
      <c r="B729" s="34" t="s">
        <v>78</v>
      </c>
      <c r="C729" s="32" t="s">
        <v>79</v>
      </c>
      <c r="D729" s="32" t="s">
        <v>271</v>
      </c>
      <c r="E729" s="35"/>
      <c r="F729" s="35"/>
      <c r="G729" s="35"/>
      <c r="H729" s="35"/>
      <c r="I729" s="33">
        <v>254.981632181446</v>
      </c>
      <c r="J729" s="33">
        <v>1134.0164562575501</v>
      </c>
    </row>
    <row r="730" spans="1:10" x14ac:dyDescent="0.25">
      <c r="A730" s="34" t="s">
        <v>243</v>
      </c>
      <c r="B730" s="34" t="s">
        <v>78</v>
      </c>
      <c r="C730" s="32" t="s">
        <v>277</v>
      </c>
      <c r="D730" s="32" t="s">
        <v>210</v>
      </c>
      <c r="E730" s="35"/>
      <c r="F730" s="35"/>
      <c r="G730" s="35"/>
      <c r="H730" s="35"/>
      <c r="I730" s="33">
        <v>391.725863644311</v>
      </c>
      <c r="J730" s="33">
        <v>1742.1787283808701</v>
      </c>
    </row>
    <row r="731" spans="1:10" x14ac:dyDescent="0.25">
      <c r="A731" s="34" t="s">
        <v>243</v>
      </c>
      <c r="B731" s="32" t="s">
        <v>81</v>
      </c>
      <c r="C731" s="32" t="s">
        <v>194</v>
      </c>
      <c r="D731" s="32" t="s">
        <v>271</v>
      </c>
      <c r="E731" s="33">
        <v>1.7023095572582101</v>
      </c>
      <c r="F731" s="33">
        <v>1.6349089093009399</v>
      </c>
      <c r="G731" s="33">
        <v>1.7023095572582101</v>
      </c>
      <c r="H731" s="35"/>
      <c r="I731" s="35"/>
      <c r="J731" s="35"/>
    </row>
    <row r="732" spans="1:10" x14ac:dyDescent="0.25">
      <c r="A732" s="34" t="s">
        <v>243</v>
      </c>
      <c r="B732" s="34" t="s">
        <v>81</v>
      </c>
      <c r="C732" s="32" t="s">
        <v>283</v>
      </c>
      <c r="D732" s="32" t="s">
        <v>210</v>
      </c>
      <c r="E732" s="33">
        <v>5.2358852588591097E-2</v>
      </c>
      <c r="F732" s="33">
        <v>5.0285774530770599E-2</v>
      </c>
      <c r="G732" s="33">
        <v>5.2358852588591097E-2</v>
      </c>
      <c r="H732" s="35"/>
      <c r="I732" s="35"/>
      <c r="J732" s="35"/>
    </row>
    <row r="733" spans="1:10" x14ac:dyDescent="0.25">
      <c r="A733" s="34" t="s">
        <v>243</v>
      </c>
      <c r="B733" s="34" t="s">
        <v>81</v>
      </c>
      <c r="C733" s="32" t="s">
        <v>82</v>
      </c>
      <c r="D733" s="32" t="s">
        <v>271</v>
      </c>
      <c r="E733" s="33">
        <v>3.54657574980103E-2</v>
      </c>
      <c r="F733" s="33">
        <v>3.4061538726242797E-2</v>
      </c>
      <c r="G733" s="33">
        <v>3.54657574980103E-2</v>
      </c>
      <c r="H733" s="35"/>
      <c r="I733" s="35"/>
      <c r="J733" s="35"/>
    </row>
    <row r="734" spans="1:10" x14ac:dyDescent="0.25">
      <c r="A734" s="34" t="s">
        <v>243</v>
      </c>
      <c r="B734" s="34" t="s">
        <v>81</v>
      </c>
      <c r="C734" s="32" t="s">
        <v>91</v>
      </c>
      <c r="D734" s="32" t="s">
        <v>271</v>
      </c>
      <c r="E734" s="33">
        <v>3.71171906000523E-3</v>
      </c>
      <c r="F734" s="33">
        <v>3.56475855648634E-3</v>
      </c>
      <c r="G734" s="33">
        <v>3.71171906000523E-3</v>
      </c>
      <c r="H734" s="35"/>
      <c r="I734" s="35"/>
      <c r="J734" s="35"/>
    </row>
    <row r="735" spans="1:10" x14ac:dyDescent="0.25">
      <c r="A735" s="34" t="s">
        <v>243</v>
      </c>
      <c r="B735" s="34" t="s">
        <v>81</v>
      </c>
      <c r="C735" s="32" t="s">
        <v>277</v>
      </c>
      <c r="D735" s="32" t="s">
        <v>210</v>
      </c>
      <c r="E735" s="33">
        <v>5.2042877972330499E-4</v>
      </c>
      <c r="F735" s="33">
        <v>4.9982310502718296E-4</v>
      </c>
      <c r="G735" s="33">
        <v>5.2042877972330499E-4</v>
      </c>
      <c r="H735" s="35"/>
      <c r="I735" s="35"/>
      <c r="J735" s="35"/>
    </row>
    <row r="736" spans="1:10" x14ac:dyDescent="0.25">
      <c r="A736" s="34" t="s">
        <v>243</v>
      </c>
      <c r="B736" s="32" t="s">
        <v>83</v>
      </c>
      <c r="C736" s="32" t="s">
        <v>194</v>
      </c>
      <c r="D736" s="32" t="s">
        <v>271</v>
      </c>
      <c r="E736" s="33">
        <v>0.85969692450511803</v>
      </c>
      <c r="F736" s="33">
        <v>0.73452429258448104</v>
      </c>
      <c r="G736" s="33">
        <v>8980.4397929348106</v>
      </c>
      <c r="H736" s="35"/>
      <c r="I736" s="35"/>
      <c r="J736" s="35"/>
    </row>
    <row r="737" spans="1:10" x14ac:dyDescent="0.25">
      <c r="A737" s="34" t="s">
        <v>243</v>
      </c>
      <c r="B737" s="34" t="s">
        <v>83</v>
      </c>
      <c r="C737" s="32" t="s">
        <v>82</v>
      </c>
      <c r="D737" s="32" t="s">
        <v>271</v>
      </c>
      <c r="E737" s="33">
        <v>1.7910845014223801E-2</v>
      </c>
      <c r="F737" s="33">
        <v>1.53030101523699E-2</v>
      </c>
      <c r="G737" s="33">
        <v>187.097639535485</v>
      </c>
      <c r="H737" s="35"/>
      <c r="I737" s="35"/>
      <c r="J737" s="35"/>
    </row>
    <row r="738" spans="1:10" x14ac:dyDescent="0.25">
      <c r="A738" s="34" t="s">
        <v>243</v>
      </c>
      <c r="B738" s="34" t="s">
        <v>83</v>
      </c>
      <c r="C738" s="32" t="s">
        <v>91</v>
      </c>
      <c r="D738" s="32" t="s">
        <v>271</v>
      </c>
      <c r="E738" s="33">
        <v>1.3791383807270699E-3</v>
      </c>
      <c r="F738" s="33">
        <v>1.17833461375099E-3</v>
      </c>
      <c r="G738" s="33">
        <v>14.4065528690527</v>
      </c>
      <c r="H738" s="35"/>
      <c r="I738" s="35"/>
      <c r="J738" s="35"/>
    </row>
    <row r="739" spans="1:10" x14ac:dyDescent="0.25">
      <c r="A739" s="34" t="s">
        <v>243</v>
      </c>
      <c r="B739" s="34" t="s">
        <v>83</v>
      </c>
      <c r="C739" s="32" t="s">
        <v>277</v>
      </c>
      <c r="D739" s="32" t="s">
        <v>210</v>
      </c>
      <c r="E739" s="33">
        <v>5.9538109364340496E-4</v>
      </c>
      <c r="F739" s="33">
        <v>5.0869308027167695E-4</v>
      </c>
      <c r="G739" s="33">
        <v>6.2193825671693999</v>
      </c>
      <c r="H739" s="35"/>
      <c r="I739" s="35"/>
      <c r="J739" s="35"/>
    </row>
    <row r="740" spans="1:10" x14ac:dyDescent="0.25">
      <c r="A740" s="34" t="s">
        <v>243</v>
      </c>
      <c r="B740" s="34" t="s">
        <v>83</v>
      </c>
      <c r="C740" s="32" t="s">
        <v>284</v>
      </c>
      <c r="D740" s="32" t="s">
        <v>210</v>
      </c>
      <c r="E740" s="33">
        <v>2.4489569165940799E-2</v>
      </c>
      <c r="F740" s="33">
        <v>2.09238662539897E-2</v>
      </c>
      <c r="G740" s="33">
        <v>255.819341887543</v>
      </c>
      <c r="H740" s="35"/>
      <c r="I740" s="35"/>
      <c r="J740" s="35"/>
    </row>
    <row r="741" spans="1:10" x14ac:dyDescent="0.25">
      <c r="A741" s="34" t="s">
        <v>243</v>
      </c>
      <c r="B741" s="32" t="s">
        <v>84</v>
      </c>
      <c r="C741" s="32" t="s">
        <v>194</v>
      </c>
      <c r="D741" s="32" t="s">
        <v>271</v>
      </c>
      <c r="E741" s="35"/>
      <c r="F741" s="35"/>
      <c r="G741" s="35"/>
      <c r="H741" s="33">
        <v>7671.8664384060903</v>
      </c>
      <c r="I741" s="33">
        <v>3185.1966217957702</v>
      </c>
      <c r="J741" s="33">
        <v>2226.02107115955</v>
      </c>
    </row>
    <row r="742" spans="1:10" x14ac:dyDescent="0.25">
      <c r="A742" s="34" t="s">
        <v>243</v>
      </c>
      <c r="B742" s="34" t="s">
        <v>84</v>
      </c>
      <c r="C742" s="32" t="s">
        <v>82</v>
      </c>
      <c r="D742" s="32" t="s">
        <v>271</v>
      </c>
      <c r="E742" s="35"/>
      <c r="F742" s="35"/>
      <c r="G742" s="35"/>
      <c r="H742" s="33">
        <v>243.98085538160299</v>
      </c>
      <c r="I742" s="33">
        <v>101.295688941344</v>
      </c>
      <c r="J742" s="33">
        <v>70.791968212602796</v>
      </c>
    </row>
    <row r="743" spans="1:10" x14ac:dyDescent="0.25">
      <c r="A743" s="34" t="s">
        <v>243</v>
      </c>
      <c r="B743" s="34" t="s">
        <v>84</v>
      </c>
      <c r="C743" s="32" t="s">
        <v>277</v>
      </c>
      <c r="D743" s="32" t="s">
        <v>210</v>
      </c>
      <c r="E743" s="35"/>
      <c r="F743" s="35"/>
      <c r="G743" s="35"/>
      <c r="H743" s="33">
        <v>375.55612850864202</v>
      </c>
      <c r="I743" s="33">
        <v>155.922958438384</v>
      </c>
      <c r="J743" s="33">
        <v>108.96903148343</v>
      </c>
    </row>
    <row r="744" spans="1:10" x14ac:dyDescent="0.25">
      <c r="A744" s="32" t="s">
        <v>244</v>
      </c>
      <c r="B744" s="32" t="s">
        <v>81</v>
      </c>
      <c r="C744" s="32" t="s">
        <v>194</v>
      </c>
      <c r="D744" s="32" t="s">
        <v>271</v>
      </c>
      <c r="E744" s="33">
        <v>2.3160000754824002</v>
      </c>
      <c r="F744" s="33">
        <v>2.24859942752513</v>
      </c>
      <c r="G744" s="33">
        <v>2.1121519560310702</v>
      </c>
      <c r="H744" s="33">
        <v>1.97169493050811</v>
      </c>
      <c r="I744" s="35"/>
      <c r="J744" s="35"/>
    </row>
    <row r="745" spans="1:10" x14ac:dyDescent="0.25">
      <c r="A745" s="34" t="s">
        <v>244</v>
      </c>
      <c r="B745" s="34" t="s">
        <v>81</v>
      </c>
      <c r="C745" s="32" t="s">
        <v>283</v>
      </c>
      <c r="D745" s="32" t="s">
        <v>210</v>
      </c>
      <c r="E745" s="33">
        <v>7.1234462633611106E-2</v>
      </c>
      <c r="F745" s="33">
        <v>6.9161384575790505E-2</v>
      </c>
      <c r="G745" s="33">
        <v>6.4964596150570195E-2</v>
      </c>
      <c r="H745" s="33">
        <v>6.0644483710954003E-2</v>
      </c>
      <c r="I745" s="35"/>
      <c r="J745" s="35"/>
    </row>
    <row r="746" spans="1:10" x14ac:dyDescent="0.25">
      <c r="A746" s="34" t="s">
        <v>244</v>
      </c>
      <c r="B746" s="34" t="s">
        <v>81</v>
      </c>
      <c r="C746" s="32" t="s">
        <v>82</v>
      </c>
      <c r="D746" s="32" t="s">
        <v>271</v>
      </c>
      <c r="E746" s="33">
        <v>4.8251328139593701E-2</v>
      </c>
      <c r="F746" s="33">
        <v>4.6847109367826198E-2</v>
      </c>
      <c r="G746" s="33">
        <v>4.4004375556815203E-2</v>
      </c>
      <c r="H746" s="33">
        <v>4.1078107073595098E-2</v>
      </c>
      <c r="I746" s="35"/>
      <c r="J746" s="35"/>
    </row>
    <row r="747" spans="1:10" x14ac:dyDescent="0.25">
      <c r="A747" s="34" t="s">
        <v>244</v>
      </c>
      <c r="B747" s="34" t="s">
        <v>81</v>
      </c>
      <c r="C747" s="32" t="s">
        <v>91</v>
      </c>
      <c r="D747" s="32" t="s">
        <v>271</v>
      </c>
      <c r="E747" s="33">
        <v>5.0498110560966902E-3</v>
      </c>
      <c r="F747" s="33">
        <v>4.9028505525777998E-3</v>
      </c>
      <c r="G747" s="33">
        <v>4.60534022111392E-3</v>
      </c>
      <c r="H747" s="33">
        <v>4.29908745026953E-3</v>
      </c>
      <c r="I747" s="35"/>
      <c r="J747" s="35"/>
    </row>
    <row r="748" spans="1:10" x14ac:dyDescent="0.25">
      <c r="A748" s="34" t="s">
        <v>244</v>
      </c>
      <c r="B748" s="34" t="s">
        <v>81</v>
      </c>
      <c r="C748" s="32" t="s">
        <v>277</v>
      </c>
      <c r="D748" s="32" t="s">
        <v>210</v>
      </c>
      <c r="E748" s="33">
        <v>7.0804577697589901E-4</v>
      </c>
      <c r="F748" s="33">
        <v>6.8744010227977698E-4</v>
      </c>
      <c r="G748" s="33">
        <v>6.4572548534468002E-4</v>
      </c>
      <c r="H748" s="33">
        <v>6.02785070609411E-4</v>
      </c>
      <c r="I748" s="35"/>
      <c r="J748" s="35"/>
    </row>
    <row r="749" spans="1:10" x14ac:dyDescent="0.25">
      <c r="A749" s="34" t="s">
        <v>244</v>
      </c>
      <c r="B749" s="32" t="s">
        <v>83</v>
      </c>
      <c r="C749" s="32" t="s">
        <v>194</v>
      </c>
      <c r="D749" s="32" t="s">
        <v>271</v>
      </c>
      <c r="E749" s="33">
        <v>0.24600640628092801</v>
      </c>
      <c r="F749" s="33">
        <v>0.120833774360291</v>
      </c>
      <c r="G749" s="33">
        <v>9.4428456573884698E-2</v>
      </c>
      <c r="H749" s="33">
        <v>8.2153955437838003E-2</v>
      </c>
      <c r="I749" s="35"/>
      <c r="J749" s="35"/>
    </row>
    <row r="750" spans="1:10" x14ac:dyDescent="0.25">
      <c r="A750" s="34" t="s">
        <v>244</v>
      </c>
      <c r="B750" s="34" t="s">
        <v>83</v>
      </c>
      <c r="C750" s="32" t="s">
        <v>82</v>
      </c>
      <c r="D750" s="32" t="s">
        <v>271</v>
      </c>
      <c r="E750" s="33">
        <v>5.1252743726404298E-3</v>
      </c>
      <c r="F750" s="33">
        <v>2.51743951078655E-3</v>
      </c>
      <c r="G750" s="33">
        <v>1.96731359903469E-3</v>
      </c>
      <c r="H750" s="33">
        <v>1.7115877947331301E-3</v>
      </c>
      <c r="I750" s="35"/>
      <c r="J750" s="35"/>
    </row>
    <row r="751" spans="1:10" x14ac:dyDescent="0.25">
      <c r="A751" s="34" t="s">
        <v>244</v>
      </c>
      <c r="B751" s="34" t="s">
        <v>83</v>
      </c>
      <c r="C751" s="32" t="s">
        <v>91</v>
      </c>
      <c r="D751" s="32" t="s">
        <v>271</v>
      </c>
      <c r="E751" s="33">
        <v>3.94647075191141E-4</v>
      </c>
      <c r="F751" s="33">
        <v>1.9384330821506799E-4</v>
      </c>
      <c r="G751" s="33">
        <v>1.51483511202311E-4</v>
      </c>
      <c r="H751" s="33">
        <v>1.31792576945748E-4</v>
      </c>
      <c r="I751" s="35"/>
      <c r="J751" s="35"/>
    </row>
    <row r="752" spans="1:10" x14ac:dyDescent="0.25">
      <c r="A752" s="34" t="s">
        <v>244</v>
      </c>
      <c r="B752" s="34" t="s">
        <v>83</v>
      </c>
      <c r="C752" s="32" t="s">
        <v>277</v>
      </c>
      <c r="D752" s="32" t="s">
        <v>210</v>
      </c>
      <c r="E752" s="33">
        <v>1.7037116109160999E-4</v>
      </c>
      <c r="F752" s="33">
        <v>8.3683147719882596E-5</v>
      </c>
      <c r="G752" s="33">
        <v>6.5396206667113106E-5</v>
      </c>
      <c r="H752" s="33">
        <v>5.6895529623847501E-5</v>
      </c>
      <c r="I752" s="35"/>
      <c r="J752" s="35"/>
    </row>
    <row r="753" spans="1:10" x14ac:dyDescent="0.25">
      <c r="A753" s="34" t="s">
        <v>244</v>
      </c>
      <c r="B753" s="34" t="s">
        <v>83</v>
      </c>
      <c r="C753" s="32" t="s">
        <v>284</v>
      </c>
      <c r="D753" s="32" t="s">
        <v>210</v>
      </c>
      <c r="E753" s="33">
        <v>7.0078079031739597E-3</v>
      </c>
      <c r="F753" s="33">
        <v>3.4421049912228799E-3</v>
      </c>
      <c r="G753" s="33">
        <v>2.6899156581610098E-3</v>
      </c>
      <c r="H753" s="33">
        <v>2.34026075539202E-3</v>
      </c>
      <c r="I753" s="35"/>
      <c r="J753" s="35"/>
    </row>
    <row r="754" spans="1:10" x14ac:dyDescent="0.25">
      <c r="A754" s="34" t="s">
        <v>244</v>
      </c>
      <c r="B754" s="32" t="s">
        <v>84</v>
      </c>
      <c r="C754" s="32" t="s">
        <v>194</v>
      </c>
      <c r="D754" s="32" t="s">
        <v>271</v>
      </c>
      <c r="E754" s="35"/>
      <c r="F754" s="35"/>
      <c r="G754" s="35"/>
      <c r="H754" s="35"/>
      <c r="I754" s="33">
        <v>0.24628288974914</v>
      </c>
      <c r="J754" s="33">
        <v>0.84186994547687899</v>
      </c>
    </row>
    <row r="755" spans="1:10" x14ac:dyDescent="0.25">
      <c r="A755" s="34" t="s">
        <v>244</v>
      </c>
      <c r="B755" s="34" t="s">
        <v>84</v>
      </c>
      <c r="C755" s="32" t="s">
        <v>82</v>
      </c>
      <c r="D755" s="32" t="s">
        <v>271</v>
      </c>
      <c r="E755" s="35"/>
      <c r="F755" s="35"/>
      <c r="G755" s="35"/>
      <c r="H755" s="35"/>
      <c r="I755" s="33">
        <v>7.8322935610610107E-3</v>
      </c>
      <c r="J755" s="33">
        <v>2.6773165443712599E-2</v>
      </c>
    </row>
    <row r="756" spans="1:10" x14ac:dyDescent="0.25">
      <c r="A756" s="34" t="s">
        <v>244</v>
      </c>
      <c r="B756" s="34" t="s">
        <v>84</v>
      </c>
      <c r="C756" s="32" t="s">
        <v>277</v>
      </c>
      <c r="D756" s="32" t="s">
        <v>210</v>
      </c>
      <c r="E756" s="35"/>
      <c r="F756" s="35"/>
      <c r="G756" s="35"/>
      <c r="H756" s="35"/>
      <c r="I756" s="33">
        <v>1.2056133841053199E-2</v>
      </c>
      <c r="J756" s="33">
        <v>4.12115382833445E-2</v>
      </c>
    </row>
    <row r="757" spans="1:10" x14ac:dyDescent="0.25">
      <c r="A757" s="34" t="s">
        <v>244</v>
      </c>
      <c r="B757" s="32" t="s">
        <v>86</v>
      </c>
      <c r="C757" s="32" t="s">
        <v>194</v>
      </c>
      <c r="D757" s="32" t="s">
        <v>271</v>
      </c>
      <c r="E757" s="35"/>
      <c r="F757" s="35"/>
      <c r="G757" s="35"/>
      <c r="H757" s="35"/>
      <c r="I757" s="33">
        <v>1.1914598896000901</v>
      </c>
      <c r="J757" s="33">
        <v>0.41807146952253199</v>
      </c>
    </row>
    <row r="758" spans="1:10" x14ac:dyDescent="0.25">
      <c r="A758" s="34" t="s">
        <v>244</v>
      </c>
      <c r="B758" s="34" t="s">
        <v>86</v>
      </c>
      <c r="C758" s="32" t="s">
        <v>82</v>
      </c>
      <c r="D758" s="32" t="s">
        <v>271</v>
      </c>
      <c r="E758" s="35"/>
      <c r="F758" s="35"/>
      <c r="G758" s="35"/>
      <c r="H758" s="35"/>
      <c r="I758" s="33">
        <v>3.2700307144246203E-2</v>
      </c>
      <c r="J758" s="33">
        <v>1.14742137615911E-2</v>
      </c>
    </row>
    <row r="759" spans="1:10" x14ac:dyDescent="0.25">
      <c r="A759" s="34" t="s">
        <v>244</v>
      </c>
      <c r="B759" s="34" t="s">
        <v>86</v>
      </c>
      <c r="C759" s="32" t="s">
        <v>91</v>
      </c>
      <c r="D759" s="32" t="s">
        <v>271</v>
      </c>
      <c r="E759" s="35"/>
      <c r="F759" s="35"/>
      <c r="G759" s="35"/>
      <c r="H759" s="35"/>
      <c r="I759" s="33">
        <v>2.3563513226696501E-3</v>
      </c>
      <c r="J759" s="33">
        <v>8.2682033090557305E-4</v>
      </c>
    </row>
    <row r="760" spans="1:10" x14ac:dyDescent="0.25">
      <c r="A760" s="34" t="s">
        <v>244</v>
      </c>
      <c r="B760" s="34" t="s">
        <v>86</v>
      </c>
      <c r="C760" s="32" t="s">
        <v>277</v>
      </c>
      <c r="D760" s="32" t="s">
        <v>210</v>
      </c>
      <c r="E760" s="35"/>
      <c r="F760" s="35"/>
      <c r="G760" s="35"/>
      <c r="H760" s="35"/>
      <c r="I760" s="33">
        <v>2.22101180516137E-3</v>
      </c>
      <c r="J760" s="33">
        <v>7.7933103524145295E-4</v>
      </c>
    </row>
    <row r="761" spans="1:10" x14ac:dyDescent="0.25">
      <c r="A761" s="34" t="s">
        <v>244</v>
      </c>
      <c r="B761" s="34" t="s">
        <v>86</v>
      </c>
      <c r="C761" s="32" t="s">
        <v>284</v>
      </c>
      <c r="D761" s="32" t="s">
        <v>210</v>
      </c>
      <c r="E761" s="35"/>
      <c r="F761" s="35"/>
      <c r="G761" s="35"/>
      <c r="H761" s="35"/>
      <c r="I761" s="33">
        <v>4.1842087423708797E-2</v>
      </c>
      <c r="J761" s="33">
        <v>1.4681973879113699E-2</v>
      </c>
    </row>
    <row r="762" spans="1:10" x14ac:dyDescent="0.25">
      <c r="A762" s="32" t="s">
        <v>245</v>
      </c>
      <c r="B762" s="32" t="s">
        <v>81</v>
      </c>
      <c r="C762" s="32" t="s">
        <v>194</v>
      </c>
      <c r="D762" s="32" t="s">
        <v>271</v>
      </c>
      <c r="E762" s="33">
        <v>2.4595262224927898</v>
      </c>
      <c r="F762" s="33">
        <v>2.27465587381</v>
      </c>
      <c r="G762" s="33">
        <v>2.1183171961007599</v>
      </c>
      <c r="H762" s="33">
        <v>2.4595262224927898</v>
      </c>
      <c r="I762" s="33">
        <v>3.4994980417562402E-3</v>
      </c>
      <c r="J762" s="33">
        <v>3.4994980417562402E-3</v>
      </c>
    </row>
    <row r="763" spans="1:10" x14ac:dyDescent="0.25">
      <c r="A763" s="34" t="s">
        <v>245</v>
      </c>
      <c r="B763" s="34" t="s">
        <v>81</v>
      </c>
      <c r="C763" s="32" t="s">
        <v>283</v>
      </c>
      <c r="D763" s="32" t="s">
        <v>210</v>
      </c>
      <c r="E763" s="33">
        <v>7.5648973697056796E-2</v>
      </c>
      <c r="F763" s="33">
        <v>6.9962816738463496E-2</v>
      </c>
      <c r="G763" s="33">
        <v>6.51542237624258E-2</v>
      </c>
      <c r="H763" s="33">
        <v>7.5648973697056796E-2</v>
      </c>
      <c r="I763" s="33">
        <v>1.07635947481546E-4</v>
      </c>
      <c r="J763" s="33">
        <v>1.07635947481546E-4</v>
      </c>
    </row>
    <row r="764" spans="1:10" x14ac:dyDescent="0.25">
      <c r="A764" s="34" t="s">
        <v>245</v>
      </c>
      <c r="B764" s="34" t="s">
        <v>81</v>
      </c>
      <c r="C764" s="32" t="s">
        <v>82</v>
      </c>
      <c r="D764" s="32" t="s">
        <v>271</v>
      </c>
      <c r="E764" s="33">
        <v>5.1241538411744697E-2</v>
      </c>
      <c r="F764" s="33">
        <v>4.7389966923468203E-2</v>
      </c>
      <c r="G764" s="33">
        <v>4.41328215896159E-2</v>
      </c>
      <c r="H764" s="33">
        <v>5.1241538411744697E-2</v>
      </c>
      <c r="I764" s="33">
        <v>7.2908213658617803E-5</v>
      </c>
      <c r="J764" s="33">
        <v>7.2908213658617803E-5</v>
      </c>
    </row>
    <row r="765" spans="1:10" x14ac:dyDescent="0.25">
      <c r="A765" s="34" t="s">
        <v>245</v>
      </c>
      <c r="B765" s="34" t="s">
        <v>81</v>
      </c>
      <c r="C765" s="32" t="s">
        <v>91</v>
      </c>
      <c r="D765" s="32" t="s">
        <v>271</v>
      </c>
      <c r="E765" s="33">
        <v>5.3627557453843596E-3</v>
      </c>
      <c r="F765" s="33">
        <v>4.9596640785896798E-3</v>
      </c>
      <c r="G765" s="33">
        <v>4.61878292251837E-3</v>
      </c>
      <c r="H765" s="33">
        <v>5.3627557453843596E-3</v>
      </c>
      <c r="I765" s="33">
        <v>7.6303123169667897E-6</v>
      </c>
      <c r="J765" s="33">
        <v>7.6303123169667897E-6</v>
      </c>
    </row>
    <row r="766" spans="1:10" x14ac:dyDescent="0.25">
      <c r="A766" s="34" t="s">
        <v>245</v>
      </c>
      <c r="B766" s="34" t="s">
        <v>81</v>
      </c>
      <c r="C766" s="32" t="s">
        <v>277</v>
      </c>
      <c r="D766" s="32" t="s">
        <v>210</v>
      </c>
      <c r="E766" s="33">
        <v>7.5192448119190203E-4</v>
      </c>
      <c r="F766" s="33">
        <v>6.9540605916825501E-4</v>
      </c>
      <c r="G766" s="33">
        <v>6.4761031783738799E-4</v>
      </c>
      <c r="H766" s="33">
        <v>7.5192448119190095E-4</v>
      </c>
      <c r="I766" s="33">
        <v>1.0698638727310201E-6</v>
      </c>
      <c r="J766" s="33">
        <v>1.0698638727310201E-6</v>
      </c>
    </row>
    <row r="767" spans="1:10" x14ac:dyDescent="0.25">
      <c r="A767" s="34" t="s">
        <v>245</v>
      </c>
      <c r="B767" s="32" t="s">
        <v>83</v>
      </c>
      <c r="C767" s="32" t="s">
        <v>194</v>
      </c>
      <c r="D767" s="32" t="s">
        <v>271</v>
      </c>
      <c r="E767" s="33">
        <v>0.102480259270533</v>
      </c>
      <c r="F767" s="33">
        <v>9.4777328075416806E-2</v>
      </c>
      <c r="G767" s="33">
        <v>8.82632165041983E-2</v>
      </c>
      <c r="H767" s="33">
        <v>8.2153955437838003E-2</v>
      </c>
      <c r="I767" s="35"/>
      <c r="J767" s="35"/>
    </row>
    <row r="768" spans="1:10" x14ac:dyDescent="0.25">
      <c r="A768" s="34" t="s">
        <v>245</v>
      </c>
      <c r="B768" s="34" t="s">
        <v>83</v>
      </c>
      <c r="C768" s="32" t="s">
        <v>82</v>
      </c>
      <c r="D768" s="32" t="s">
        <v>271</v>
      </c>
      <c r="E768" s="33">
        <v>2.1350641004893602E-3</v>
      </c>
      <c r="F768" s="33">
        <v>1.9745819551445099E-3</v>
      </c>
      <c r="G768" s="33">
        <v>1.8388675662339999E-3</v>
      </c>
      <c r="H768" s="33">
        <v>1.7115877947331301E-3</v>
      </c>
      <c r="I768" s="35"/>
      <c r="J768" s="35"/>
    </row>
    <row r="769" spans="1:10" x14ac:dyDescent="0.25">
      <c r="A769" s="34" t="s">
        <v>245</v>
      </c>
      <c r="B769" s="34" t="s">
        <v>83</v>
      </c>
      <c r="C769" s="32" t="s">
        <v>91</v>
      </c>
      <c r="D769" s="32" t="s">
        <v>271</v>
      </c>
      <c r="E769" s="33">
        <v>1.64400330858705E-4</v>
      </c>
      <c r="F769" s="33">
        <v>1.5204317596787E-4</v>
      </c>
      <c r="G769" s="33">
        <v>1.4159314290607E-4</v>
      </c>
      <c r="H769" s="33">
        <v>1.31792576945748E-4</v>
      </c>
      <c r="I769" s="35"/>
      <c r="J769" s="35"/>
    </row>
    <row r="770" spans="1:10" x14ac:dyDescent="0.25">
      <c r="A770" s="34" t="s">
        <v>245</v>
      </c>
      <c r="B770" s="34" t="s">
        <v>83</v>
      </c>
      <c r="C770" s="32" t="s">
        <v>277</v>
      </c>
      <c r="D770" s="32" t="s">
        <v>210</v>
      </c>
      <c r="E770" s="33">
        <v>7.09724637859704E-5</v>
      </c>
      <c r="F770" s="33">
        <v>6.5637816809248706E-5</v>
      </c>
      <c r="G770" s="33">
        <v>6.1126484081590294E-5</v>
      </c>
      <c r="H770" s="33">
        <v>5.6895529623847501E-5</v>
      </c>
      <c r="I770" s="35"/>
      <c r="J770" s="35"/>
    </row>
    <row r="771" spans="1:10" x14ac:dyDescent="0.25">
      <c r="A771" s="34" t="s">
        <v>245</v>
      </c>
      <c r="B771" s="34" t="s">
        <v>83</v>
      </c>
      <c r="C771" s="32" t="s">
        <v>284</v>
      </c>
      <c r="D771" s="32" t="s">
        <v>210</v>
      </c>
      <c r="E771" s="33">
        <v>2.9192815816969E-3</v>
      </c>
      <c r="F771" s="33">
        <v>2.69985371019222E-3</v>
      </c>
      <c r="G771" s="33">
        <v>2.5142908899345499E-3</v>
      </c>
      <c r="H771" s="33">
        <v>2.34026075539202E-3</v>
      </c>
      <c r="I771" s="35"/>
      <c r="J771" s="35"/>
    </row>
    <row r="772" spans="1:10" x14ac:dyDescent="0.25">
      <c r="A772" s="34" t="s">
        <v>245</v>
      </c>
      <c r="B772" s="32" t="s">
        <v>85</v>
      </c>
      <c r="C772" s="32" t="s">
        <v>194</v>
      </c>
      <c r="D772" s="32" t="s">
        <v>271</v>
      </c>
      <c r="E772" s="35"/>
      <c r="F772" s="35"/>
      <c r="G772" s="35"/>
      <c r="H772" s="35"/>
      <c r="I772" s="33">
        <v>3105.6297052600098</v>
      </c>
      <c r="J772" s="33">
        <v>3105.6297052600098</v>
      </c>
    </row>
    <row r="773" spans="1:10" x14ac:dyDescent="0.25">
      <c r="A773" s="34" t="s">
        <v>245</v>
      </c>
      <c r="B773" s="34" t="s">
        <v>85</v>
      </c>
      <c r="C773" s="32" t="s">
        <v>283</v>
      </c>
      <c r="D773" s="32" t="s">
        <v>210</v>
      </c>
      <c r="E773" s="35"/>
      <c r="F773" s="35"/>
      <c r="G773" s="35"/>
      <c r="H773" s="35"/>
      <c r="I773" s="33">
        <v>86.017331037559799</v>
      </c>
      <c r="J773" s="33">
        <v>86.017331037559799</v>
      </c>
    </row>
    <row r="774" spans="1:10" x14ac:dyDescent="0.25">
      <c r="A774" s="34" t="s">
        <v>245</v>
      </c>
      <c r="B774" s="34" t="s">
        <v>85</v>
      </c>
      <c r="C774" s="32" t="s">
        <v>82</v>
      </c>
      <c r="D774" s="32" t="s">
        <v>271</v>
      </c>
      <c r="E774" s="35"/>
      <c r="F774" s="35"/>
      <c r="G774" s="35"/>
      <c r="H774" s="35"/>
      <c r="I774" s="33">
        <v>64.702397713591594</v>
      </c>
      <c r="J774" s="33">
        <v>64.702397713591594</v>
      </c>
    </row>
    <row r="775" spans="1:10" x14ac:dyDescent="0.25">
      <c r="A775" s="34" t="s">
        <v>245</v>
      </c>
      <c r="B775" s="34" t="s">
        <v>85</v>
      </c>
      <c r="C775" s="32" t="s">
        <v>91</v>
      </c>
      <c r="D775" s="32" t="s">
        <v>271</v>
      </c>
      <c r="E775" s="35"/>
      <c r="F775" s="35"/>
      <c r="G775" s="35"/>
      <c r="H775" s="35"/>
      <c r="I775" s="33">
        <v>6.7715210322252499</v>
      </c>
      <c r="J775" s="33">
        <v>6.7715210322252499</v>
      </c>
    </row>
    <row r="776" spans="1:10" x14ac:dyDescent="0.25">
      <c r="A776" s="34" t="s">
        <v>245</v>
      </c>
      <c r="B776" s="34" t="s">
        <v>85</v>
      </c>
      <c r="C776" s="32" t="s">
        <v>277</v>
      </c>
      <c r="D776" s="32" t="s">
        <v>210</v>
      </c>
      <c r="E776" s="35"/>
      <c r="F776" s="35"/>
      <c r="G776" s="35"/>
      <c r="H776" s="35"/>
      <c r="I776" s="33">
        <v>3.8074912539010901</v>
      </c>
      <c r="J776" s="33">
        <v>3.8074912539010901</v>
      </c>
    </row>
    <row r="777" spans="1:10" x14ac:dyDescent="0.25">
      <c r="A777" s="34" t="s">
        <v>245</v>
      </c>
      <c r="B777" s="32" t="s">
        <v>86</v>
      </c>
      <c r="C777" s="32" t="s">
        <v>194</v>
      </c>
      <c r="D777" s="32" t="s">
        <v>271</v>
      </c>
      <c r="E777" s="35"/>
      <c r="F777" s="35"/>
      <c r="G777" s="35"/>
      <c r="H777" s="35"/>
      <c r="I777" s="33">
        <v>27438.144279945402</v>
      </c>
      <c r="J777" s="33">
        <v>109840.86426508499</v>
      </c>
    </row>
    <row r="778" spans="1:10" x14ac:dyDescent="0.25">
      <c r="A778" s="34" t="s">
        <v>245</v>
      </c>
      <c r="B778" s="34" t="s">
        <v>86</v>
      </c>
      <c r="C778" s="32" t="s">
        <v>82</v>
      </c>
      <c r="D778" s="32" t="s">
        <v>271</v>
      </c>
      <c r="E778" s="35"/>
      <c r="F778" s="35"/>
      <c r="G778" s="35"/>
      <c r="H778" s="35"/>
      <c r="I778" s="33">
        <v>753.055770701195</v>
      </c>
      <c r="J778" s="33">
        <v>3014.64617467175</v>
      </c>
    </row>
    <row r="779" spans="1:10" x14ac:dyDescent="0.25">
      <c r="A779" s="34" t="s">
        <v>245</v>
      </c>
      <c r="B779" s="34" t="s">
        <v>86</v>
      </c>
      <c r="C779" s="32" t="s">
        <v>91</v>
      </c>
      <c r="D779" s="32" t="s">
        <v>271</v>
      </c>
      <c r="E779" s="35"/>
      <c r="F779" s="35"/>
      <c r="G779" s="35"/>
      <c r="H779" s="35"/>
      <c r="I779" s="33">
        <v>54.2644432515063</v>
      </c>
      <c r="J779" s="33">
        <v>217.23237857472901</v>
      </c>
    </row>
    <row r="780" spans="1:10" x14ac:dyDescent="0.25">
      <c r="A780" s="34" t="s">
        <v>245</v>
      </c>
      <c r="B780" s="34" t="s">
        <v>86</v>
      </c>
      <c r="C780" s="32" t="s">
        <v>277</v>
      </c>
      <c r="D780" s="32" t="s">
        <v>210</v>
      </c>
      <c r="E780" s="35"/>
      <c r="F780" s="35"/>
      <c r="G780" s="35"/>
      <c r="H780" s="35"/>
      <c r="I780" s="33">
        <v>51.147707857739199</v>
      </c>
      <c r="J780" s="33">
        <v>204.75540834510599</v>
      </c>
    </row>
    <row r="781" spans="1:10" x14ac:dyDescent="0.25">
      <c r="A781" s="34" t="s">
        <v>245</v>
      </c>
      <c r="B781" s="34" t="s">
        <v>86</v>
      </c>
      <c r="C781" s="32" t="s">
        <v>284</v>
      </c>
      <c r="D781" s="32" t="s">
        <v>210</v>
      </c>
      <c r="E781" s="35"/>
      <c r="F781" s="35"/>
      <c r="G781" s="35"/>
      <c r="H781" s="35"/>
      <c r="I781" s="33">
        <v>963.58193987643097</v>
      </c>
      <c r="J781" s="33">
        <v>3857.42825704191</v>
      </c>
    </row>
    <row r="782" spans="1:10" x14ac:dyDescent="0.25">
      <c r="A782" s="32" t="s">
        <v>246</v>
      </c>
      <c r="B782" s="32" t="s">
        <v>81</v>
      </c>
      <c r="C782" s="32" t="s">
        <v>194</v>
      </c>
      <c r="D782" s="32" t="s">
        <v>271</v>
      </c>
      <c r="E782" s="33">
        <v>1.9199988762606299</v>
      </c>
      <c r="F782" s="33">
        <v>1.87763275468749</v>
      </c>
      <c r="G782" s="33">
        <v>1.73830407090106</v>
      </c>
      <c r="H782" s="33">
        <v>1.50140716181473</v>
      </c>
      <c r="I782" s="35"/>
      <c r="J782" s="35"/>
    </row>
    <row r="783" spans="1:10" x14ac:dyDescent="0.25">
      <c r="A783" s="34" t="s">
        <v>246</v>
      </c>
      <c r="B783" s="34" t="s">
        <v>81</v>
      </c>
      <c r="C783" s="32" t="s">
        <v>283</v>
      </c>
      <c r="D783" s="32" t="s">
        <v>210</v>
      </c>
      <c r="E783" s="33">
        <v>5.90544403065595E-2</v>
      </c>
      <c r="F783" s="33">
        <v>5.77513626702153E-2</v>
      </c>
      <c r="G783" s="33">
        <v>5.3465955245559998E-2</v>
      </c>
      <c r="H783" s="33">
        <v>4.6179589326589401E-2</v>
      </c>
      <c r="I783" s="35"/>
      <c r="J783" s="35"/>
    </row>
    <row r="784" spans="1:10" x14ac:dyDescent="0.25">
      <c r="A784" s="34" t="s">
        <v>246</v>
      </c>
      <c r="B784" s="34" t="s">
        <v>81</v>
      </c>
      <c r="C784" s="32" t="s">
        <v>82</v>
      </c>
      <c r="D784" s="32" t="s">
        <v>271</v>
      </c>
      <c r="E784" s="33">
        <v>4.0001076332782999E-2</v>
      </c>
      <c r="F784" s="33">
        <v>3.9118424533386299E-2</v>
      </c>
      <c r="G784" s="33">
        <v>3.6215663815973E-2</v>
      </c>
      <c r="H784" s="33">
        <v>3.1280175852657903E-2</v>
      </c>
      <c r="I784" s="35"/>
      <c r="J784" s="35"/>
    </row>
    <row r="785" spans="1:10" x14ac:dyDescent="0.25">
      <c r="A785" s="34" t="s">
        <v>246</v>
      </c>
      <c r="B785" s="34" t="s">
        <v>81</v>
      </c>
      <c r="C785" s="32" t="s">
        <v>91</v>
      </c>
      <c r="D785" s="32" t="s">
        <v>271</v>
      </c>
      <c r="E785" s="33">
        <v>4.1863692733320104E-3</v>
      </c>
      <c r="F785" s="33">
        <v>4.0939940996915702E-3</v>
      </c>
      <c r="G785" s="33">
        <v>3.7902015673577502E-3</v>
      </c>
      <c r="H785" s="33">
        <v>3.2736710873619299E-3</v>
      </c>
      <c r="I785" s="35"/>
      <c r="J785" s="35"/>
    </row>
    <row r="786" spans="1:10" x14ac:dyDescent="0.25">
      <c r="A786" s="34" t="s">
        <v>246</v>
      </c>
      <c r="B786" s="34" t="s">
        <v>81</v>
      </c>
      <c r="C786" s="32" t="s">
        <v>277</v>
      </c>
      <c r="D786" s="32" t="s">
        <v>210</v>
      </c>
      <c r="E786" s="33">
        <v>5.8698059232646996E-4</v>
      </c>
      <c r="F786" s="33">
        <v>5.7402845394604999E-4</v>
      </c>
      <c r="G786" s="33">
        <v>5.3143299498604199E-4</v>
      </c>
      <c r="H786" s="33">
        <v>4.5900905258945701E-4</v>
      </c>
      <c r="I786" s="35"/>
      <c r="J786" s="35"/>
    </row>
    <row r="787" spans="1:10" x14ac:dyDescent="0.25">
      <c r="A787" s="34" t="s">
        <v>246</v>
      </c>
      <c r="B787" s="32" t="s">
        <v>83</v>
      </c>
      <c r="C787" s="32" t="s">
        <v>194</v>
      </c>
      <c r="D787" s="32" t="s">
        <v>271</v>
      </c>
      <c r="E787" s="33">
        <v>0.64200760550269997</v>
      </c>
      <c r="F787" s="33">
        <v>0.49180044719793498</v>
      </c>
      <c r="G787" s="33">
        <v>0.46827634170389698</v>
      </c>
      <c r="H787" s="33">
        <v>0.54037608633922496</v>
      </c>
      <c r="I787" s="35"/>
      <c r="J787" s="35"/>
    </row>
    <row r="788" spans="1:10" x14ac:dyDescent="0.25">
      <c r="A788" s="34" t="s">
        <v>246</v>
      </c>
      <c r="B788" s="34" t="s">
        <v>83</v>
      </c>
      <c r="C788" s="32" t="s">
        <v>82</v>
      </c>
      <c r="D788" s="32" t="s">
        <v>271</v>
      </c>
      <c r="E788" s="33">
        <v>1.33755261794511E-2</v>
      </c>
      <c r="F788" s="33">
        <v>1.02461243452264E-2</v>
      </c>
      <c r="G788" s="33">
        <v>9.7560253398769805E-3</v>
      </c>
      <c r="H788" s="33">
        <v>1.125814465067E-2</v>
      </c>
      <c r="I788" s="35"/>
      <c r="J788" s="35"/>
    </row>
    <row r="789" spans="1:10" x14ac:dyDescent="0.25">
      <c r="A789" s="34" t="s">
        <v>246</v>
      </c>
      <c r="B789" s="34" t="s">
        <v>83</v>
      </c>
      <c r="C789" s="32" t="s">
        <v>91</v>
      </c>
      <c r="D789" s="32" t="s">
        <v>271</v>
      </c>
      <c r="E789" s="33">
        <v>1.0299179911305899E-3</v>
      </c>
      <c r="F789" s="33">
        <v>7.8895347075929798E-4</v>
      </c>
      <c r="G789" s="33">
        <v>7.51215756648276E-4</v>
      </c>
      <c r="H789" s="33">
        <v>8.66879221565799E-4</v>
      </c>
      <c r="I789" s="35"/>
      <c r="J789" s="35"/>
    </row>
    <row r="790" spans="1:10" x14ac:dyDescent="0.25">
      <c r="A790" s="34" t="s">
        <v>246</v>
      </c>
      <c r="B790" s="34" t="s">
        <v>83</v>
      </c>
      <c r="C790" s="32" t="s">
        <v>277</v>
      </c>
      <c r="D790" s="32" t="s">
        <v>210</v>
      </c>
      <c r="E790" s="33">
        <v>4.4462086509337699E-4</v>
      </c>
      <c r="F790" s="33">
        <v>3.4059524904730401E-4</v>
      </c>
      <c r="G790" s="33">
        <v>3.2430368482647701E-4</v>
      </c>
      <c r="H790" s="33">
        <v>3.7423619428276198E-4</v>
      </c>
      <c r="I790" s="35"/>
      <c r="J790" s="35"/>
    </row>
    <row r="791" spans="1:10" x14ac:dyDescent="0.25">
      <c r="A791" s="34" t="s">
        <v>246</v>
      </c>
      <c r="B791" s="34" t="s">
        <v>83</v>
      </c>
      <c r="C791" s="32" t="s">
        <v>284</v>
      </c>
      <c r="D791" s="32" t="s">
        <v>210</v>
      </c>
      <c r="E791" s="33">
        <v>1.8288409801010999E-2</v>
      </c>
      <c r="F791" s="33">
        <v>1.4009566306669699E-2</v>
      </c>
      <c r="G791" s="33">
        <v>1.3339451999939101E-2</v>
      </c>
      <c r="H791" s="33">
        <v>1.5393305669486599E-2</v>
      </c>
      <c r="I791" s="35"/>
      <c r="J791" s="35"/>
    </row>
    <row r="792" spans="1:10" x14ac:dyDescent="0.25">
      <c r="A792" s="34" t="s">
        <v>246</v>
      </c>
      <c r="B792" s="32" t="s">
        <v>84</v>
      </c>
      <c r="C792" s="32" t="s">
        <v>194</v>
      </c>
      <c r="D792" s="32" t="s">
        <v>271</v>
      </c>
      <c r="E792" s="35"/>
      <c r="F792" s="35"/>
      <c r="G792" s="35"/>
      <c r="H792" s="35"/>
      <c r="I792" s="33">
        <v>6237.0409883545899</v>
      </c>
      <c r="J792" s="33">
        <v>8265.9097805329093</v>
      </c>
    </row>
    <row r="793" spans="1:10" x14ac:dyDescent="0.25">
      <c r="A793" s="34" t="s">
        <v>246</v>
      </c>
      <c r="B793" s="34" t="s">
        <v>84</v>
      </c>
      <c r="C793" s="32" t="s">
        <v>82</v>
      </c>
      <c r="D793" s="32" t="s">
        <v>271</v>
      </c>
      <c r="E793" s="35"/>
      <c r="F793" s="35"/>
      <c r="G793" s="35"/>
      <c r="H793" s="35"/>
      <c r="I793" s="33">
        <v>198.35050669951701</v>
      </c>
      <c r="J793" s="33">
        <v>262.87263405234302</v>
      </c>
    </row>
    <row r="794" spans="1:10" x14ac:dyDescent="0.25">
      <c r="A794" s="34" t="s">
        <v>246</v>
      </c>
      <c r="B794" s="34" t="s">
        <v>84</v>
      </c>
      <c r="C794" s="32" t="s">
        <v>277</v>
      </c>
      <c r="D794" s="32" t="s">
        <v>210</v>
      </c>
      <c r="E794" s="35"/>
      <c r="F794" s="35"/>
      <c r="G794" s="35"/>
      <c r="H794" s="35"/>
      <c r="I794" s="33">
        <v>305.31800647754898</v>
      </c>
      <c r="J794" s="33">
        <v>404.63596449466002</v>
      </c>
    </row>
    <row r="795" spans="1:10" x14ac:dyDescent="0.25">
      <c r="A795" s="34" t="s">
        <v>246</v>
      </c>
      <c r="B795" s="32" t="s">
        <v>86</v>
      </c>
      <c r="C795" s="32" t="s">
        <v>194</v>
      </c>
      <c r="D795" s="32" t="s">
        <v>271</v>
      </c>
      <c r="E795" s="35"/>
      <c r="F795" s="35"/>
      <c r="G795" s="35"/>
      <c r="H795" s="33">
        <v>9.1590110102176894E-3</v>
      </c>
      <c r="I795" s="33">
        <v>0.458038063021664</v>
      </c>
      <c r="J795" s="35"/>
    </row>
    <row r="796" spans="1:10" x14ac:dyDescent="0.25">
      <c r="A796" s="34" t="s">
        <v>246</v>
      </c>
      <c r="B796" s="34" t="s">
        <v>86</v>
      </c>
      <c r="C796" s="32" t="s">
        <v>82</v>
      </c>
      <c r="D796" s="32" t="s">
        <v>271</v>
      </c>
      <c r="E796" s="35"/>
      <c r="F796" s="35"/>
      <c r="G796" s="35"/>
      <c r="H796" s="33">
        <v>2.5137436500038398E-4</v>
      </c>
      <c r="I796" s="33">
        <v>1.25711200815928E-2</v>
      </c>
      <c r="J796" s="35"/>
    </row>
    <row r="797" spans="1:10" x14ac:dyDescent="0.25">
      <c r="A797" s="34" t="s">
        <v>246</v>
      </c>
      <c r="B797" s="34" t="s">
        <v>86</v>
      </c>
      <c r="C797" s="32" t="s">
        <v>91</v>
      </c>
      <c r="D797" s="32" t="s">
        <v>271</v>
      </c>
      <c r="E797" s="35"/>
      <c r="F797" s="35"/>
      <c r="G797" s="35"/>
      <c r="H797" s="33">
        <v>1.8113784523217299E-5</v>
      </c>
      <c r="I797" s="33">
        <v>9.0586229973415797E-4</v>
      </c>
      <c r="J797" s="35"/>
    </row>
    <row r="798" spans="1:10" x14ac:dyDescent="0.25">
      <c r="A798" s="34" t="s">
        <v>246</v>
      </c>
      <c r="B798" s="34" t="s">
        <v>86</v>
      </c>
      <c r="C798" s="32" t="s">
        <v>277</v>
      </c>
      <c r="D798" s="32" t="s">
        <v>210</v>
      </c>
      <c r="E798" s="35"/>
      <c r="F798" s="35"/>
      <c r="G798" s="35"/>
      <c r="H798" s="33">
        <v>1.7073400250279701E-5</v>
      </c>
      <c r="I798" s="33">
        <v>8.5383314542449202E-4</v>
      </c>
      <c r="J798" s="35"/>
    </row>
    <row r="799" spans="1:10" x14ac:dyDescent="0.25">
      <c r="A799" s="34" t="s">
        <v>246</v>
      </c>
      <c r="B799" s="34" t="s">
        <v>86</v>
      </c>
      <c r="C799" s="32" t="s">
        <v>284</v>
      </c>
      <c r="D799" s="32" t="s">
        <v>210</v>
      </c>
      <c r="E799" s="35"/>
      <c r="F799" s="35"/>
      <c r="G799" s="35"/>
      <c r="H799" s="33">
        <v>3.2164921601588402E-4</v>
      </c>
      <c r="I799" s="33">
        <v>1.6085534094455699E-2</v>
      </c>
      <c r="J799" s="35"/>
    </row>
    <row r="800" spans="1:10" x14ac:dyDescent="0.25">
      <c r="A800" s="32" t="s">
        <v>247</v>
      </c>
      <c r="B800" s="32" t="s">
        <v>81</v>
      </c>
      <c r="C800" s="32" t="s">
        <v>194</v>
      </c>
      <c r="D800" s="32" t="s">
        <v>271</v>
      </c>
      <c r="E800" s="33">
        <v>2.3169566227942</v>
      </c>
      <c r="F800" s="33">
        <v>2.2495559748369298</v>
      </c>
      <c r="G800" s="33">
        <v>2.1183171961007599</v>
      </c>
      <c r="H800" s="33">
        <v>2.1274435134878402</v>
      </c>
      <c r="I800" s="35"/>
      <c r="J800" s="35"/>
    </row>
    <row r="801" spans="1:10" x14ac:dyDescent="0.25">
      <c r="A801" s="34" t="s">
        <v>247</v>
      </c>
      <c r="B801" s="34" t="s">
        <v>81</v>
      </c>
      <c r="C801" s="32" t="s">
        <v>283</v>
      </c>
      <c r="D801" s="32" t="s">
        <v>210</v>
      </c>
      <c r="E801" s="33">
        <v>7.12638836748542E-2</v>
      </c>
      <c r="F801" s="33">
        <v>6.9190805617033599E-2</v>
      </c>
      <c r="G801" s="33">
        <v>6.51542237624258E-2</v>
      </c>
      <c r="H801" s="33">
        <v>6.5434926825338094E-2</v>
      </c>
      <c r="I801" s="35"/>
      <c r="J801" s="35"/>
    </row>
    <row r="802" spans="1:10" x14ac:dyDescent="0.25">
      <c r="A802" s="34" t="s">
        <v>247</v>
      </c>
      <c r="B802" s="34" t="s">
        <v>81</v>
      </c>
      <c r="C802" s="32" t="s">
        <v>82</v>
      </c>
      <c r="D802" s="32" t="s">
        <v>271</v>
      </c>
      <c r="E802" s="33">
        <v>4.82712567564842E-2</v>
      </c>
      <c r="F802" s="33">
        <v>4.6867037984716697E-2</v>
      </c>
      <c r="G802" s="33">
        <v>4.41328215896159E-2</v>
      </c>
      <c r="H802" s="33">
        <v>4.4322958429252497E-2</v>
      </c>
      <c r="I802" s="35"/>
      <c r="J802" s="35"/>
    </row>
    <row r="803" spans="1:10" x14ac:dyDescent="0.25">
      <c r="A803" s="34" t="s">
        <v>247</v>
      </c>
      <c r="B803" s="34" t="s">
        <v>81</v>
      </c>
      <c r="C803" s="32" t="s">
        <v>91</v>
      </c>
      <c r="D803" s="32" t="s">
        <v>271</v>
      </c>
      <c r="E803" s="33">
        <v>5.0518967137104104E-3</v>
      </c>
      <c r="F803" s="33">
        <v>4.9049362101915199E-3</v>
      </c>
      <c r="G803" s="33">
        <v>4.61878292251837E-3</v>
      </c>
      <c r="H803" s="33">
        <v>4.6386819626482202E-3</v>
      </c>
      <c r="I803" s="35"/>
      <c r="J803" s="35"/>
    </row>
    <row r="804" spans="1:10" x14ac:dyDescent="0.25">
      <c r="A804" s="34" t="s">
        <v>247</v>
      </c>
      <c r="B804" s="34" t="s">
        <v>81</v>
      </c>
      <c r="C804" s="32" t="s">
        <v>277</v>
      </c>
      <c r="D804" s="32" t="s">
        <v>210</v>
      </c>
      <c r="E804" s="33">
        <v>7.0833821189063295E-4</v>
      </c>
      <c r="F804" s="33">
        <v>6.87732537194512E-4</v>
      </c>
      <c r="G804" s="33">
        <v>6.4761031783738799E-4</v>
      </c>
      <c r="H804" s="33">
        <v>6.5040040862955704E-4</v>
      </c>
      <c r="I804" s="35"/>
      <c r="J804" s="35"/>
    </row>
    <row r="805" spans="1:10" x14ac:dyDescent="0.25">
      <c r="A805" s="34" t="s">
        <v>247</v>
      </c>
      <c r="B805" s="32" t="s">
        <v>83</v>
      </c>
      <c r="C805" s="32" t="s">
        <v>194</v>
      </c>
      <c r="D805" s="32" t="s">
        <v>271</v>
      </c>
      <c r="E805" s="33">
        <v>0.24504985896912601</v>
      </c>
      <c r="F805" s="33">
        <v>0.11987722704848899</v>
      </c>
      <c r="G805" s="33">
        <v>8.82632165041983E-2</v>
      </c>
      <c r="H805" s="33">
        <v>8.2153955437838003E-2</v>
      </c>
      <c r="I805" s="35"/>
      <c r="J805" s="35"/>
    </row>
    <row r="806" spans="1:10" x14ac:dyDescent="0.25">
      <c r="A806" s="34" t="s">
        <v>247</v>
      </c>
      <c r="B806" s="34" t="s">
        <v>83</v>
      </c>
      <c r="C806" s="32" t="s">
        <v>82</v>
      </c>
      <c r="D806" s="32" t="s">
        <v>271</v>
      </c>
      <c r="E806" s="33">
        <v>5.1053457557498697E-3</v>
      </c>
      <c r="F806" s="33">
        <v>2.4975108938959899E-3</v>
      </c>
      <c r="G806" s="33">
        <v>1.8388675662339999E-3</v>
      </c>
      <c r="H806" s="33">
        <v>1.7115877947331301E-3</v>
      </c>
      <c r="I806" s="35"/>
      <c r="J806" s="35"/>
    </row>
    <row r="807" spans="1:10" x14ac:dyDescent="0.25">
      <c r="A807" s="34" t="s">
        <v>247</v>
      </c>
      <c r="B807" s="34" t="s">
        <v>83</v>
      </c>
      <c r="C807" s="32" t="s">
        <v>91</v>
      </c>
      <c r="D807" s="32" t="s">
        <v>271</v>
      </c>
      <c r="E807" s="33">
        <v>3.9311256800252201E-4</v>
      </c>
      <c r="F807" s="33">
        <v>1.92308801026448E-4</v>
      </c>
      <c r="G807" s="33">
        <v>1.4159314290607E-4</v>
      </c>
      <c r="H807" s="33">
        <v>1.31792576945748E-4</v>
      </c>
      <c r="I807" s="35"/>
      <c r="J807" s="35"/>
    </row>
    <row r="808" spans="1:10" x14ac:dyDescent="0.25">
      <c r="A808" s="34" t="s">
        <v>247</v>
      </c>
      <c r="B808" s="34" t="s">
        <v>83</v>
      </c>
      <c r="C808" s="32" t="s">
        <v>277</v>
      </c>
      <c r="D808" s="32" t="s">
        <v>210</v>
      </c>
      <c r="E808" s="33">
        <v>1.6970870648884401E-4</v>
      </c>
      <c r="F808" s="33">
        <v>8.3020693117116505E-5</v>
      </c>
      <c r="G808" s="33">
        <v>6.1126484081590294E-5</v>
      </c>
      <c r="H808" s="33">
        <v>5.6895529623847501E-5</v>
      </c>
      <c r="I808" s="35"/>
      <c r="J808" s="35"/>
    </row>
    <row r="809" spans="1:10" x14ac:dyDescent="0.25">
      <c r="A809" s="34" t="s">
        <v>247</v>
      </c>
      <c r="B809" s="34" t="s">
        <v>83</v>
      </c>
      <c r="C809" s="32" t="s">
        <v>284</v>
      </c>
      <c r="D809" s="32" t="s">
        <v>210</v>
      </c>
      <c r="E809" s="33">
        <v>6.9805594265479097E-3</v>
      </c>
      <c r="F809" s="33">
        <v>3.41485651459683E-3</v>
      </c>
      <c r="G809" s="33">
        <v>2.5142908899345499E-3</v>
      </c>
      <c r="H809" s="33">
        <v>2.34026075539202E-3</v>
      </c>
      <c r="I809" s="35"/>
      <c r="J809" s="35"/>
    </row>
    <row r="810" spans="1:10" x14ac:dyDescent="0.25">
      <c r="A810" s="34" t="s">
        <v>247</v>
      </c>
      <c r="B810" s="32" t="s">
        <v>84</v>
      </c>
      <c r="C810" s="32" t="s">
        <v>194</v>
      </c>
      <c r="D810" s="32" t="s">
        <v>271</v>
      </c>
      <c r="E810" s="35"/>
      <c r="F810" s="35"/>
      <c r="G810" s="35"/>
      <c r="H810" s="35"/>
      <c r="I810" s="33">
        <v>3185.48868327542</v>
      </c>
      <c r="J810" s="33">
        <v>26168.121402307799</v>
      </c>
    </row>
    <row r="811" spans="1:10" x14ac:dyDescent="0.25">
      <c r="A811" s="34" t="s">
        <v>247</v>
      </c>
      <c r="B811" s="34" t="s">
        <v>84</v>
      </c>
      <c r="C811" s="32" t="s">
        <v>82</v>
      </c>
      <c r="D811" s="32" t="s">
        <v>271</v>
      </c>
      <c r="E811" s="35"/>
      <c r="F811" s="35"/>
      <c r="G811" s="35"/>
      <c r="H811" s="35"/>
      <c r="I811" s="33">
        <v>101.30497708657001</v>
      </c>
      <c r="J811" s="33">
        <v>832.19913885663595</v>
      </c>
    </row>
    <row r="812" spans="1:10" x14ac:dyDescent="0.25">
      <c r="A812" s="34" t="s">
        <v>247</v>
      </c>
      <c r="B812" s="34" t="s">
        <v>84</v>
      </c>
      <c r="C812" s="32" t="s">
        <v>277</v>
      </c>
      <c r="D812" s="32" t="s">
        <v>210</v>
      </c>
      <c r="E812" s="35"/>
      <c r="F812" s="35"/>
      <c r="G812" s="35"/>
      <c r="H812" s="35"/>
      <c r="I812" s="33">
        <v>155.93725554319701</v>
      </c>
      <c r="J812" s="33">
        <v>1280.9918476939299</v>
      </c>
    </row>
    <row r="813" spans="1:10" x14ac:dyDescent="0.25">
      <c r="A813" s="34" t="s">
        <v>247</v>
      </c>
      <c r="B813" s="32" t="s">
        <v>86</v>
      </c>
      <c r="C813" s="32" t="s">
        <v>194</v>
      </c>
      <c r="D813" s="32" t="s">
        <v>271</v>
      </c>
      <c r="E813" s="35"/>
      <c r="F813" s="35"/>
      <c r="G813" s="35"/>
      <c r="H813" s="35"/>
      <c r="I813" s="33">
        <v>1.2660914337371001</v>
      </c>
      <c r="J813" s="35"/>
    </row>
    <row r="814" spans="1:10" x14ac:dyDescent="0.25">
      <c r="A814" s="34" t="s">
        <v>247</v>
      </c>
      <c r="B814" s="34" t="s">
        <v>86</v>
      </c>
      <c r="C814" s="32" t="s">
        <v>82</v>
      </c>
      <c r="D814" s="32" t="s">
        <v>271</v>
      </c>
      <c r="E814" s="35"/>
      <c r="F814" s="35"/>
      <c r="G814" s="35"/>
      <c r="H814" s="35"/>
      <c r="I814" s="33">
        <v>3.4748613123517201E-2</v>
      </c>
      <c r="J814" s="35"/>
    </row>
    <row r="815" spans="1:10" x14ac:dyDescent="0.25">
      <c r="A815" s="34" t="s">
        <v>247</v>
      </c>
      <c r="B815" s="34" t="s">
        <v>86</v>
      </c>
      <c r="C815" s="32" t="s">
        <v>91</v>
      </c>
      <c r="D815" s="32" t="s">
        <v>271</v>
      </c>
      <c r="E815" s="35"/>
      <c r="F815" s="35"/>
      <c r="G815" s="35"/>
      <c r="H815" s="35"/>
      <c r="I815" s="33">
        <v>2.50395019634985E-3</v>
      </c>
      <c r="J815" s="35"/>
    </row>
    <row r="816" spans="1:10" x14ac:dyDescent="0.25">
      <c r="A816" s="34" t="s">
        <v>247</v>
      </c>
      <c r="B816" s="34" t="s">
        <v>86</v>
      </c>
      <c r="C816" s="32" t="s">
        <v>277</v>
      </c>
      <c r="D816" s="32" t="s">
        <v>210</v>
      </c>
      <c r="E816" s="35"/>
      <c r="F816" s="35"/>
      <c r="G816" s="35"/>
      <c r="H816" s="35"/>
      <c r="I816" s="33">
        <v>2.36013318223211E-3</v>
      </c>
      <c r="J816" s="35"/>
    </row>
    <row r="817" spans="1:10" x14ac:dyDescent="0.25">
      <c r="A817" s="34" t="s">
        <v>247</v>
      </c>
      <c r="B817" s="34" t="s">
        <v>86</v>
      </c>
      <c r="C817" s="32" t="s">
        <v>284</v>
      </c>
      <c r="D817" s="32" t="s">
        <v>210</v>
      </c>
      <c r="E817" s="35"/>
      <c r="F817" s="35"/>
      <c r="G817" s="35"/>
      <c r="H817" s="35"/>
      <c r="I817" s="33">
        <v>4.4463022984867401E-2</v>
      </c>
      <c r="J817" s="35"/>
    </row>
    <row r="818" spans="1:10" x14ac:dyDescent="0.25">
      <c r="A818" s="32" t="s">
        <v>248</v>
      </c>
      <c r="B818" s="32" t="s">
        <v>81</v>
      </c>
      <c r="C818" s="32" t="s">
        <v>194</v>
      </c>
      <c r="D818" s="32" t="s">
        <v>271</v>
      </c>
      <c r="E818" s="33">
        <v>1.9199988762606299</v>
      </c>
      <c r="F818" s="33">
        <v>1.87763275468749</v>
      </c>
      <c r="G818" s="33">
        <v>1.73830407090106</v>
      </c>
      <c r="H818" s="33">
        <v>1.5134727996067301</v>
      </c>
      <c r="I818" s="35"/>
      <c r="J818" s="35"/>
    </row>
    <row r="819" spans="1:10" x14ac:dyDescent="0.25">
      <c r="A819" s="34" t="s">
        <v>248</v>
      </c>
      <c r="B819" s="34" t="s">
        <v>81</v>
      </c>
      <c r="C819" s="32" t="s">
        <v>283</v>
      </c>
      <c r="D819" s="32" t="s">
        <v>210</v>
      </c>
      <c r="E819" s="33">
        <v>5.90544403065595E-2</v>
      </c>
      <c r="F819" s="33">
        <v>5.77513626702153E-2</v>
      </c>
      <c r="G819" s="33">
        <v>5.3465955245559998E-2</v>
      </c>
      <c r="H819" s="33">
        <v>4.6550698651474001E-2</v>
      </c>
      <c r="I819" s="35"/>
      <c r="J819" s="35"/>
    </row>
    <row r="820" spans="1:10" x14ac:dyDescent="0.25">
      <c r="A820" s="34" t="s">
        <v>248</v>
      </c>
      <c r="B820" s="34" t="s">
        <v>81</v>
      </c>
      <c r="C820" s="32" t="s">
        <v>82</v>
      </c>
      <c r="D820" s="32" t="s">
        <v>271</v>
      </c>
      <c r="E820" s="33">
        <v>4.0001076332782999E-2</v>
      </c>
      <c r="F820" s="33">
        <v>3.9118424533386299E-2</v>
      </c>
      <c r="G820" s="33">
        <v>3.6215663815973E-2</v>
      </c>
      <c r="H820" s="33">
        <v>3.15315502176583E-2</v>
      </c>
      <c r="I820" s="35"/>
      <c r="J820" s="35"/>
    </row>
    <row r="821" spans="1:10" x14ac:dyDescent="0.25">
      <c r="A821" s="34" t="s">
        <v>248</v>
      </c>
      <c r="B821" s="34" t="s">
        <v>81</v>
      </c>
      <c r="C821" s="32" t="s">
        <v>91</v>
      </c>
      <c r="D821" s="32" t="s">
        <v>271</v>
      </c>
      <c r="E821" s="33">
        <v>4.1863692733320104E-3</v>
      </c>
      <c r="F821" s="33">
        <v>4.0939940996915702E-3</v>
      </c>
      <c r="G821" s="33">
        <v>3.7902015673577502E-3</v>
      </c>
      <c r="H821" s="33">
        <v>3.2999790274029898E-3</v>
      </c>
      <c r="I821" s="35"/>
      <c r="J821" s="35"/>
    </row>
    <row r="822" spans="1:10" x14ac:dyDescent="0.25">
      <c r="A822" s="34" t="s">
        <v>248</v>
      </c>
      <c r="B822" s="34" t="s">
        <v>81</v>
      </c>
      <c r="C822" s="32" t="s">
        <v>277</v>
      </c>
      <c r="D822" s="32" t="s">
        <v>210</v>
      </c>
      <c r="E822" s="33">
        <v>5.8698059232646996E-4</v>
      </c>
      <c r="F822" s="33">
        <v>5.7402845394604999E-4</v>
      </c>
      <c r="G822" s="33">
        <v>5.3143299498604199E-4</v>
      </c>
      <c r="H822" s="33">
        <v>4.6269775017439399E-4</v>
      </c>
      <c r="I822" s="35"/>
      <c r="J822" s="35"/>
    </row>
    <row r="823" spans="1:10" x14ac:dyDescent="0.25">
      <c r="A823" s="34" t="s">
        <v>248</v>
      </c>
      <c r="B823" s="32" t="s">
        <v>83</v>
      </c>
      <c r="C823" s="32" t="s">
        <v>194</v>
      </c>
      <c r="D823" s="32" t="s">
        <v>271</v>
      </c>
      <c r="E823" s="33">
        <v>0.64200760550269997</v>
      </c>
      <c r="F823" s="33">
        <v>0.49180044719793498</v>
      </c>
      <c r="G823" s="33">
        <v>0.46827634170389698</v>
      </c>
      <c r="H823" s="33">
        <v>0.54037608633922496</v>
      </c>
      <c r="I823" s="35"/>
      <c r="J823" s="35"/>
    </row>
    <row r="824" spans="1:10" x14ac:dyDescent="0.25">
      <c r="A824" s="34" t="s">
        <v>248</v>
      </c>
      <c r="B824" s="34" t="s">
        <v>83</v>
      </c>
      <c r="C824" s="32" t="s">
        <v>82</v>
      </c>
      <c r="D824" s="32" t="s">
        <v>271</v>
      </c>
      <c r="E824" s="33">
        <v>1.33755261794511E-2</v>
      </c>
      <c r="F824" s="33">
        <v>1.02461243452264E-2</v>
      </c>
      <c r="G824" s="33">
        <v>9.7560253398769805E-3</v>
      </c>
      <c r="H824" s="33">
        <v>1.125814465067E-2</v>
      </c>
      <c r="I824" s="35"/>
      <c r="J824" s="35"/>
    </row>
    <row r="825" spans="1:10" x14ac:dyDescent="0.25">
      <c r="A825" s="34" t="s">
        <v>248</v>
      </c>
      <c r="B825" s="34" t="s">
        <v>83</v>
      </c>
      <c r="C825" s="32" t="s">
        <v>91</v>
      </c>
      <c r="D825" s="32" t="s">
        <v>271</v>
      </c>
      <c r="E825" s="33">
        <v>1.0299179911305899E-3</v>
      </c>
      <c r="F825" s="33">
        <v>7.8895347075929798E-4</v>
      </c>
      <c r="G825" s="33">
        <v>7.51215756648276E-4</v>
      </c>
      <c r="H825" s="33">
        <v>8.66879221565799E-4</v>
      </c>
      <c r="I825" s="35"/>
      <c r="J825" s="35"/>
    </row>
    <row r="826" spans="1:10" x14ac:dyDescent="0.25">
      <c r="A826" s="34" t="s">
        <v>248</v>
      </c>
      <c r="B826" s="34" t="s">
        <v>83</v>
      </c>
      <c r="C826" s="32" t="s">
        <v>277</v>
      </c>
      <c r="D826" s="32" t="s">
        <v>210</v>
      </c>
      <c r="E826" s="33">
        <v>4.4462086509337699E-4</v>
      </c>
      <c r="F826" s="33">
        <v>3.4059524904730401E-4</v>
      </c>
      <c r="G826" s="33">
        <v>3.2430368482647701E-4</v>
      </c>
      <c r="H826" s="33">
        <v>3.7423619428276198E-4</v>
      </c>
      <c r="I826" s="35"/>
      <c r="J826" s="35"/>
    </row>
    <row r="827" spans="1:10" x14ac:dyDescent="0.25">
      <c r="A827" s="34" t="s">
        <v>248</v>
      </c>
      <c r="B827" s="34" t="s">
        <v>83</v>
      </c>
      <c r="C827" s="32" t="s">
        <v>284</v>
      </c>
      <c r="D827" s="32" t="s">
        <v>210</v>
      </c>
      <c r="E827" s="33">
        <v>1.8288409801010999E-2</v>
      </c>
      <c r="F827" s="33">
        <v>1.4009566306669699E-2</v>
      </c>
      <c r="G827" s="33">
        <v>1.3339451999939101E-2</v>
      </c>
      <c r="H827" s="33">
        <v>1.5393305669486599E-2</v>
      </c>
      <c r="I827" s="35"/>
      <c r="J827" s="35"/>
    </row>
    <row r="828" spans="1:10" x14ac:dyDescent="0.25">
      <c r="A828" s="34" t="s">
        <v>248</v>
      </c>
      <c r="B828" s="32" t="s">
        <v>84</v>
      </c>
      <c r="C828" s="32" t="s">
        <v>194</v>
      </c>
      <c r="D828" s="32" t="s">
        <v>271</v>
      </c>
      <c r="E828" s="35"/>
      <c r="F828" s="35"/>
      <c r="G828" s="35"/>
      <c r="H828" s="35"/>
      <c r="I828" s="33">
        <v>12881.9388235923</v>
      </c>
      <c r="J828" s="33">
        <v>53898.2063679356</v>
      </c>
    </row>
    <row r="829" spans="1:10" x14ac:dyDescent="0.25">
      <c r="A829" s="34" t="s">
        <v>248</v>
      </c>
      <c r="B829" s="34" t="s">
        <v>84</v>
      </c>
      <c r="C829" s="32" t="s">
        <v>82</v>
      </c>
      <c r="D829" s="32" t="s">
        <v>271</v>
      </c>
      <c r="E829" s="35"/>
      <c r="F829" s="35"/>
      <c r="G829" s="35"/>
      <c r="H829" s="35"/>
      <c r="I829" s="33">
        <v>409.67168529155299</v>
      </c>
      <c r="J829" s="33">
        <v>1714.07187530693</v>
      </c>
    </row>
    <row r="830" spans="1:10" x14ac:dyDescent="0.25">
      <c r="A830" s="34" t="s">
        <v>248</v>
      </c>
      <c r="B830" s="34" t="s">
        <v>84</v>
      </c>
      <c r="C830" s="32" t="s">
        <v>277</v>
      </c>
      <c r="D830" s="32" t="s">
        <v>210</v>
      </c>
      <c r="E830" s="35"/>
      <c r="F830" s="35"/>
      <c r="G830" s="35"/>
      <c r="H830" s="35"/>
      <c r="I830" s="33">
        <v>630.60157669775799</v>
      </c>
      <c r="J830" s="33">
        <v>2638.4455307732301</v>
      </c>
    </row>
    <row r="831" spans="1:10" x14ac:dyDescent="0.25">
      <c r="A831" s="34" t="s">
        <v>248</v>
      </c>
      <c r="B831" s="32" t="s">
        <v>86</v>
      </c>
      <c r="C831" s="32" t="s">
        <v>194</v>
      </c>
      <c r="D831" s="32" t="s">
        <v>271</v>
      </c>
      <c r="E831" s="35"/>
      <c r="F831" s="35"/>
      <c r="G831" s="35"/>
      <c r="H831" s="35"/>
      <c r="I831" s="33">
        <v>2891.01922654695</v>
      </c>
      <c r="J831" s="35"/>
    </row>
    <row r="832" spans="1:10" x14ac:dyDescent="0.25">
      <c r="A832" s="34" t="s">
        <v>248</v>
      </c>
      <c r="B832" s="34" t="s">
        <v>86</v>
      </c>
      <c r="C832" s="32" t="s">
        <v>82</v>
      </c>
      <c r="D832" s="32" t="s">
        <v>271</v>
      </c>
      <c r="E832" s="35"/>
      <c r="F832" s="35"/>
      <c r="G832" s="35"/>
      <c r="H832" s="35"/>
      <c r="I832" s="33">
        <v>79.345698074433301</v>
      </c>
      <c r="J832" s="35"/>
    </row>
    <row r="833" spans="1:10" x14ac:dyDescent="0.25">
      <c r="A833" s="34" t="s">
        <v>248</v>
      </c>
      <c r="B833" s="34" t="s">
        <v>86</v>
      </c>
      <c r="C833" s="32" t="s">
        <v>91</v>
      </c>
      <c r="D833" s="32" t="s">
        <v>271</v>
      </c>
      <c r="E833" s="35"/>
      <c r="F833" s="35"/>
      <c r="G833" s="35"/>
      <c r="H833" s="35"/>
      <c r="I833" s="33">
        <v>5.7175713910300496</v>
      </c>
      <c r="J833" s="35"/>
    </row>
    <row r="834" spans="1:10" x14ac:dyDescent="0.25">
      <c r="A834" s="34" t="s">
        <v>248</v>
      </c>
      <c r="B834" s="34" t="s">
        <v>86</v>
      </c>
      <c r="C834" s="32" t="s">
        <v>277</v>
      </c>
      <c r="D834" s="32" t="s">
        <v>210</v>
      </c>
      <c r="E834" s="35"/>
      <c r="F834" s="35"/>
      <c r="G834" s="35"/>
      <c r="H834" s="35"/>
      <c r="I834" s="33">
        <v>5.3891766623083299</v>
      </c>
      <c r="J834" s="35"/>
    </row>
    <row r="835" spans="1:10" x14ac:dyDescent="0.25">
      <c r="A835" s="34" t="s">
        <v>248</v>
      </c>
      <c r="B835" s="34" t="s">
        <v>86</v>
      </c>
      <c r="C835" s="32" t="s">
        <v>284</v>
      </c>
      <c r="D835" s="32" t="s">
        <v>210</v>
      </c>
      <c r="E835" s="35"/>
      <c r="F835" s="35"/>
      <c r="G835" s="35"/>
      <c r="H835" s="35"/>
      <c r="I835" s="33">
        <v>101.52778140219399</v>
      </c>
      <c r="J835" s="35"/>
    </row>
    <row r="836" spans="1:10" x14ac:dyDescent="0.25">
      <c r="A836" s="32" t="s">
        <v>249</v>
      </c>
      <c r="B836" s="32" t="s">
        <v>81</v>
      </c>
      <c r="C836" s="32" t="s">
        <v>194</v>
      </c>
      <c r="D836" s="32" t="s">
        <v>271</v>
      </c>
      <c r="E836" s="33">
        <v>1.9199988762606299</v>
      </c>
      <c r="F836" s="33">
        <v>1.87763275468749</v>
      </c>
      <c r="G836" s="33">
        <v>1.73830407090106</v>
      </c>
      <c r="H836" s="33">
        <v>1.50140716181473</v>
      </c>
      <c r="I836" s="35"/>
      <c r="J836" s="35"/>
    </row>
    <row r="837" spans="1:10" x14ac:dyDescent="0.25">
      <c r="A837" s="34" t="s">
        <v>249</v>
      </c>
      <c r="B837" s="34" t="s">
        <v>81</v>
      </c>
      <c r="C837" s="32" t="s">
        <v>283</v>
      </c>
      <c r="D837" s="32" t="s">
        <v>210</v>
      </c>
      <c r="E837" s="33">
        <v>5.90544403065595E-2</v>
      </c>
      <c r="F837" s="33">
        <v>5.77513626702153E-2</v>
      </c>
      <c r="G837" s="33">
        <v>5.3465955245559998E-2</v>
      </c>
      <c r="H837" s="33">
        <v>4.6179589326589401E-2</v>
      </c>
      <c r="I837" s="35"/>
      <c r="J837" s="35"/>
    </row>
    <row r="838" spans="1:10" x14ac:dyDescent="0.25">
      <c r="A838" s="34" t="s">
        <v>249</v>
      </c>
      <c r="B838" s="34" t="s">
        <v>81</v>
      </c>
      <c r="C838" s="32" t="s">
        <v>82</v>
      </c>
      <c r="D838" s="32" t="s">
        <v>271</v>
      </c>
      <c r="E838" s="33">
        <v>4.0001076332782999E-2</v>
      </c>
      <c r="F838" s="33">
        <v>3.9118424533386299E-2</v>
      </c>
      <c r="G838" s="33">
        <v>3.6215663815973E-2</v>
      </c>
      <c r="H838" s="33">
        <v>3.1280175852657903E-2</v>
      </c>
      <c r="I838" s="35"/>
      <c r="J838" s="35"/>
    </row>
    <row r="839" spans="1:10" x14ac:dyDescent="0.25">
      <c r="A839" s="34" t="s">
        <v>249</v>
      </c>
      <c r="B839" s="34" t="s">
        <v>81</v>
      </c>
      <c r="C839" s="32" t="s">
        <v>91</v>
      </c>
      <c r="D839" s="32" t="s">
        <v>271</v>
      </c>
      <c r="E839" s="33">
        <v>4.1863692733320104E-3</v>
      </c>
      <c r="F839" s="33">
        <v>4.0939940996915702E-3</v>
      </c>
      <c r="G839" s="33">
        <v>3.7902015673577502E-3</v>
      </c>
      <c r="H839" s="33">
        <v>3.2736710873619299E-3</v>
      </c>
      <c r="I839" s="35"/>
      <c r="J839" s="35"/>
    </row>
    <row r="840" spans="1:10" x14ac:dyDescent="0.25">
      <c r="A840" s="34" t="s">
        <v>249</v>
      </c>
      <c r="B840" s="34" t="s">
        <v>81</v>
      </c>
      <c r="C840" s="32" t="s">
        <v>277</v>
      </c>
      <c r="D840" s="32" t="s">
        <v>210</v>
      </c>
      <c r="E840" s="33">
        <v>5.8698059232646996E-4</v>
      </c>
      <c r="F840" s="33">
        <v>5.7402845394604999E-4</v>
      </c>
      <c r="G840" s="33">
        <v>5.3143299498604199E-4</v>
      </c>
      <c r="H840" s="33">
        <v>4.5900905258945701E-4</v>
      </c>
      <c r="I840" s="35"/>
      <c r="J840" s="35"/>
    </row>
    <row r="841" spans="1:10" x14ac:dyDescent="0.25">
      <c r="A841" s="34" t="s">
        <v>249</v>
      </c>
      <c r="B841" s="32" t="s">
        <v>83</v>
      </c>
      <c r="C841" s="32" t="s">
        <v>194</v>
      </c>
      <c r="D841" s="32" t="s">
        <v>271</v>
      </c>
      <c r="E841" s="33">
        <v>0.64200760550269997</v>
      </c>
      <c r="F841" s="33">
        <v>0.49180044719793498</v>
      </c>
      <c r="G841" s="33">
        <v>0.46827634170389698</v>
      </c>
      <c r="H841" s="33">
        <v>0.54037608633922496</v>
      </c>
      <c r="I841" s="35"/>
      <c r="J841" s="35"/>
    </row>
    <row r="842" spans="1:10" x14ac:dyDescent="0.25">
      <c r="A842" s="34" t="s">
        <v>249</v>
      </c>
      <c r="B842" s="34" t="s">
        <v>83</v>
      </c>
      <c r="C842" s="32" t="s">
        <v>82</v>
      </c>
      <c r="D842" s="32" t="s">
        <v>271</v>
      </c>
      <c r="E842" s="33">
        <v>1.33755261794511E-2</v>
      </c>
      <c r="F842" s="33">
        <v>1.02461243452264E-2</v>
      </c>
      <c r="G842" s="33">
        <v>9.7560253398769805E-3</v>
      </c>
      <c r="H842" s="33">
        <v>1.125814465067E-2</v>
      </c>
      <c r="I842" s="35"/>
      <c r="J842" s="35"/>
    </row>
    <row r="843" spans="1:10" x14ac:dyDescent="0.25">
      <c r="A843" s="34" t="s">
        <v>249</v>
      </c>
      <c r="B843" s="34" t="s">
        <v>83</v>
      </c>
      <c r="C843" s="32" t="s">
        <v>91</v>
      </c>
      <c r="D843" s="32" t="s">
        <v>271</v>
      </c>
      <c r="E843" s="33">
        <v>1.0299179911305899E-3</v>
      </c>
      <c r="F843" s="33">
        <v>7.8895347075929798E-4</v>
      </c>
      <c r="G843" s="33">
        <v>7.51215756648276E-4</v>
      </c>
      <c r="H843" s="33">
        <v>8.66879221565799E-4</v>
      </c>
      <c r="I843" s="35"/>
      <c r="J843" s="35"/>
    </row>
    <row r="844" spans="1:10" x14ac:dyDescent="0.25">
      <c r="A844" s="34" t="s">
        <v>249</v>
      </c>
      <c r="B844" s="34" t="s">
        <v>83</v>
      </c>
      <c r="C844" s="32" t="s">
        <v>277</v>
      </c>
      <c r="D844" s="32" t="s">
        <v>210</v>
      </c>
      <c r="E844" s="33">
        <v>4.4462086509337699E-4</v>
      </c>
      <c r="F844" s="33">
        <v>3.4059524904730401E-4</v>
      </c>
      <c r="G844" s="33">
        <v>3.2430368482647701E-4</v>
      </c>
      <c r="H844" s="33">
        <v>3.7423619428276198E-4</v>
      </c>
      <c r="I844" s="35"/>
      <c r="J844" s="35"/>
    </row>
    <row r="845" spans="1:10" x14ac:dyDescent="0.25">
      <c r="A845" s="34" t="s">
        <v>249</v>
      </c>
      <c r="B845" s="34" t="s">
        <v>83</v>
      </c>
      <c r="C845" s="32" t="s">
        <v>284</v>
      </c>
      <c r="D845" s="32" t="s">
        <v>210</v>
      </c>
      <c r="E845" s="33">
        <v>1.8288409801010999E-2</v>
      </c>
      <c r="F845" s="33">
        <v>1.4009566306669699E-2</v>
      </c>
      <c r="G845" s="33">
        <v>1.3339451999939101E-2</v>
      </c>
      <c r="H845" s="33">
        <v>1.5393305669486599E-2</v>
      </c>
      <c r="I845" s="35"/>
      <c r="J845" s="35"/>
    </row>
    <row r="846" spans="1:10" x14ac:dyDescent="0.25">
      <c r="A846" s="34" t="s">
        <v>249</v>
      </c>
      <c r="B846" s="32" t="s">
        <v>84</v>
      </c>
      <c r="C846" s="32" t="s">
        <v>194</v>
      </c>
      <c r="D846" s="32" t="s">
        <v>271</v>
      </c>
      <c r="E846" s="35"/>
      <c r="F846" s="35"/>
      <c r="G846" s="35"/>
      <c r="H846" s="35"/>
      <c r="I846" s="33">
        <v>6237.0409883396696</v>
      </c>
      <c r="J846" s="33">
        <v>8265.9097805179899</v>
      </c>
    </row>
    <row r="847" spans="1:10" x14ac:dyDescent="0.25">
      <c r="A847" s="34" t="s">
        <v>249</v>
      </c>
      <c r="B847" s="34" t="s">
        <v>84</v>
      </c>
      <c r="C847" s="32" t="s">
        <v>82</v>
      </c>
      <c r="D847" s="32" t="s">
        <v>271</v>
      </c>
      <c r="E847" s="35"/>
      <c r="F847" s="35"/>
      <c r="G847" s="35"/>
      <c r="H847" s="35"/>
      <c r="I847" s="33">
        <v>198.350506699043</v>
      </c>
      <c r="J847" s="33">
        <v>262.87263405186798</v>
      </c>
    </row>
    <row r="848" spans="1:10" x14ac:dyDescent="0.25">
      <c r="A848" s="34" t="s">
        <v>249</v>
      </c>
      <c r="B848" s="34" t="s">
        <v>84</v>
      </c>
      <c r="C848" s="32" t="s">
        <v>277</v>
      </c>
      <c r="D848" s="32" t="s">
        <v>210</v>
      </c>
      <c r="E848" s="35"/>
      <c r="F848" s="35"/>
      <c r="G848" s="35"/>
      <c r="H848" s="35"/>
      <c r="I848" s="33">
        <v>305.31800647681899</v>
      </c>
      <c r="J848" s="33">
        <v>404.63596449392998</v>
      </c>
    </row>
    <row r="849" spans="1:10" x14ac:dyDescent="0.25">
      <c r="A849" s="34" t="s">
        <v>249</v>
      </c>
      <c r="B849" s="32" t="s">
        <v>86</v>
      </c>
      <c r="C849" s="32" t="s">
        <v>194</v>
      </c>
      <c r="D849" s="32" t="s">
        <v>271</v>
      </c>
      <c r="E849" s="35"/>
      <c r="F849" s="35"/>
      <c r="G849" s="35"/>
      <c r="H849" s="33">
        <v>9.1590110102176894E-3</v>
      </c>
      <c r="I849" s="33">
        <v>0.458038063021664</v>
      </c>
      <c r="J849" s="35"/>
    </row>
    <row r="850" spans="1:10" x14ac:dyDescent="0.25">
      <c r="A850" s="34" t="s">
        <v>249</v>
      </c>
      <c r="B850" s="34" t="s">
        <v>86</v>
      </c>
      <c r="C850" s="32" t="s">
        <v>82</v>
      </c>
      <c r="D850" s="32" t="s">
        <v>271</v>
      </c>
      <c r="E850" s="35"/>
      <c r="F850" s="35"/>
      <c r="G850" s="35"/>
      <c r="H850" s="33">
        <v>2.5137436500038398E-4</v>
      </c>
      <c r="I850" s="33">
        <v>1.25711200815928E-2</v>
      </c>
      <c r="J850" s="35"/>
    </row>
    <row r="851" spans="1:10" x14ac:dyDescent="0.25">
      <c r="A851" s="34" t="s">
        <v>249</v>
      </c>
      <c r="B851" s="34" t="s">
        <v>86</v>
      </c>
      <c r="C851" s="32" t="s">
        <v>91</v>
      </c>
      <c r="D851" s="32" t="s">
        <v>271</v>
      </c>
      <c r="E851" s="35"/>
      <c r="F851" s="35"/>
      <c r="G851" s="35"/>
      <c r="H851" s="33">
        <v>1.8113784523217299E-5</v>
      </c>
      <c r="I851" s="33">
        <v>9.0586229973415797E-4</v>
      </c>
      <c r="J851" s="35"/>
    </row>
    <row r="852" spans="1:10" x14ac:dyDescent="0.25">
      <c r="A852" s="34" t="s">
        <v>249</v>
      </c>
      <c r="B852" s="34" t="s">
        <v>86</v>
      </c>
      <c r="C852" s="32" t="s">
        <v>277</v>
      </c>
      <c r="D852" s="32" t="s">
        <v>210</v>
      </c>
      <c r="E852" s="35"/>
      <c r="F852" s="35"/>
      <c r="G852" s="35"/>
      <c r="H852" s="33">
        <v>1.7073400250279701E-5</v>
      </c>
      <c r="I852" s="33">
        <v>8.5383314542449202E-4</v>
      </c>
      <c r="J852" s="35"/>
    </row>
    <row r="853" spans="1:10" x14ac:dyDescent="0.25">
      <c r="A853" s="34" t="s">
        <v>249</v>
      </c>
      <c r="B853" s="34" t="s">
        <v>86</v>
      </c>
      <c r="C853" s="32" t="s">
        <v>284</v>
      </c>
      <c r="D853" s="32" t="s">
        <v>210</v>
      </c>
      <c r="E853" s="35"/>
      <c r="F853" s="35"/>
      <c r="G853" s="35"/>
      <c r="H853" s="33">
        <v>3.2164921601588402E-4</v>
      </c>
      <c r="I853" s="33">
        <v>1.6085534094455699E-2</v>
      </c>
      <c r="J853" s="35"/>
    </row>
    <row r="854" spans="1:10" x14ac:dyDescent="0.25">
      <c r="A854" s="32" t="s">
        <v>250</v>
      </c>
      <c r="B854" s="32" t="s">
        <v>81</v>
      </c>
      <c r="C854" s="32" t="s">
        <v>194</v>
      </c>
      <c r="D854" s="32" t="s">
        <v>271</v>
      </c>
      <c r="E854" s="33">
        <v>1.9199988762606299</v>
      </c>
      <c r="F854" s="33">
        <v>1.87763275468749</v>
      </c>
      <c r="G854" s="33">
        <v>1.73830407090106</v>
      </c>
      <c r="H854" s="33">
        <v>1.50140716181473</v>
      </c>
      <c r="I854" s="35"/>
      <c r="J854" s="35"/>
    </row>
    <row r="855" spans="1:10" x14ac:dyDescent="0.25">
      <c r="A855" s="34" t="s">
        <v>250</v>
      </c>
      <c r="B855" s="34" t="s">
        <v>81</v>
      </c>
      <c r="C855" s="32" t="s">
        <v>283</v>
      </c>
      <c r="D855" s="32" t="s">
        <v>210</v>
      </c>
      <c r="E855" s="33">
        <v>5.90544403065595E-2</v>
      </c>
      <c r="F855" s="33">
        <v>5.77513626702153E-2</v>
      </c>
      <c r="G855" s="33">
        <v>5.3465955245559998E-2</v>
      </c>
      <c r="H855" s="33">
        <v>4.6179589326589401E-2</v>
      </c>
      <c r="I855" s="35"/>
      <c r="J855" s="35"/>
    </row>
    <row r="856" spans="1:10" x14ac:dyDescent="0.25">
      <c r="A856" s="34" t="s">
        <v>250</v>
      </c>
      <c r="B856" s="34" t="s">
        <v>81</v>
      </c>
      <c r="C856" s="32" t="s">
        <v>82</v>
      </c>
      <c r="D856" s="32" t="s">
        <v>271</v>
      </c>
      <c r="E856" s="33">
        <v>4.0001076332782999E-2</v>
      </c>
      <c r="F856" s="33">
        <v>3.9118424533386299E-2</v>
      </c>
      <c r="G856" s="33">
        <v>3.6215663815973E-2</v>
      </c>
      <c r="H856" s="33">
        <v>3.1280175852657903E-2</v>
      </c>
      <c r="I856" s="35"/>
      <c r="J856" s="35"/>
    </row>
    <row r="857" spans="1:10" x14ac:dyDescent="0.25">
      <c r="A857" s="34" t="s">
        <v>250</v>
      </c>
      <c r="B857" s="34" t="s">
        <v>81</v>
      </c>
      <c r="C857" s="32" t="s">
        <v>91</v>
      </c>
      <c r="D857" s="32" t="s">
        <v>271</v>
      </c>
      <c r="E857" s="33">
        <v>4.1863692733320104E-3</v>
      </c>
      <c r="F857" s="33">
        <v>4.0939940996915702E-3</v>
      </c>
      <c r="G857" s="33">
        <v>3.7902015673577502E-3</v>
      </c>
      <c r="H857" s="33">
        <v>3.2736710873619299E-3</v>
      </c>
      <c r="I857" s="35"/>
      <c r="J857" s="35"/>
    </row>
    <row r="858" spans="1:10" x14ac:dyDescent="0.25">
      <c r="A858" s="34" t="s">
        <v>250</v>
      </c>
      <c r="B858" s="34" t="s">
        <v>81</v>
      </c>
      <c r="C858" s="32" t="s">
        <v>277</v>
      </c>
      <c r="D858" s="32" t="s">
        <v>210</v>
      </c>
      <c r="E858" s="33">
        <v>5.8698059232646996E-4</v>
      </c>
      <c r="F858" s="33">
        <v>5.7402845394604999E-4</v>
      </c>
      <c r="G858" s="33">
        <v>5.3143299498604199E-4</v>
      </c>
      <c r="H858" s="33">
        <v>4.5900905258945701E-4</v>
      </c>
      <c r="I858" s="35"/>
      <c r="J858" s="35"/>
    </row>
    <row r="859" spans="1:10" x14ac:dyDescent="0.25">
      <c r="A859" s="34" t="s">
        <v>250</v>
      </c>
      <c r="B859" s="32" t="s">
        <v>83</v>
      </c>
      <c r="C859" s="32" t="s">
        <v>194</v>
      </c>
      <c r="D859" s="32" t="s">
        <v>271</v>
      </c>
      <c r="E859" s="33">
        <v>0.64200760550269997</v>
      </c>
      <c r="F859" s="33">
        <v>0.49180044719793498</v>
      </c>
      <c r="G859" s="33">
        <v>0.46827634170389698</v>
      </c>
      <c r="H859" s="33">
        <v>0.54037608633922496</v>
      </c>
      <c r="I859" s="35"/>
      <c r="J859" s="35"/>
    </row>
    <row r="860" spans="1:10" x14ac:dyDescent="0.25">
      <c r="A860" s="34" t="s">
        <v>250</v>
      </c>
      <c r="B860" s="34" t="s">
        <v>83</v>
      </c>
      <c r="C860" s="32" t="s">
        <v>82</v>
      </c>
      <c r="D860" s="32" t="s">
        <v>271</v>
      </c>
      <c r="E860" s="33">
        <v>1.33755261794511E-2</v>
      </c>
      <c r="F860" s="33">
        <v>1.02461243452264E-2</v>
      </c>
      <c r="G860" s="33">
        <v>9.7560253398769805E-3</v>
      </c>
      <c r="H860" s="33">
        <v>1.125814465067E-2</v>
      </c>
      <c r="I860" s="35"/>
      <c r="J860" s="35"/>
    </row>
    <row r="861" spans="1:10" x14ac:dyDescent="0.25">
      <c r="A861" s="34" t="s">
        <v>250</v>
      </c>
      <c r="B861" s="34" t="s">
        <v>83</v>
      </c>
      <c r="C861" s="32" t="s">
        <v>91</v>
      </c>
      <c r="D861" s="32" t="s">
        <v>271</v>
      </c>
      <c r="E861" s="33">
        <v>1.0299179911305899E-3</v>
      </c>
      <c r="F861" s="33">
        <v>7.8895347075929798E-4</v>
      </c>
      <c r="G861" s="33">
        <v>7.51215756648276E-4</v>
      </c>
      <c r="H861" s="33">
        <v>8.66879221565799E-4</v>
      </c>
      <c r="I861" s="35"/>
      <c r="J861" s="35"/>
    </row>
    <row r="862" spans="1:10" x14ac:dyDescent="0.25">
      <c r="A862" s="34" t="s">
        <v>250</v>
      </c>
      <c r="B862" s="34" t="s">
        <v>83</v>
      </c>
      <c r="C862" s="32" t="s">
        <v>277</v>
      </c>
      <c r="D862" s="32" t="s">
        <v>210</v>
      </c>
      <c r="E862" s="33">
        <v>4.4462086509337699E-4</v>
      </c>
      <c r="F862" s="33">
        <v>3.4059524904730401E-4</v>
      </c>
      <c r="G862" s="33">
        <v>3.2430368482647701E-4</v>
      </c>
      <c r="H862" s="33">
        <v>3.7423619428276198E-4</v>
      </c>
      <c r="I862" s="35"/>
      <c r="J862" s="35"/>
    </row>
    <row r="863" spans="1:10" x14ac:dyDescent="0.25">
      <c r="A863" s="34" t="s">
        <v>250</v>
      </c>
      <c r="B863" s="34" t="s">
        <v>83</v>
      </c>
      <c r="C863" s="32" t="s">
        <v>284</v>
      </c>
      <c r="D863" s="32" t="s">
        <v>210</v>
      </c>
      <c r="E863" s="33">
        <v>1.8288409801010999E-2</v>
      </c>
      <c r="F863" s="33">
        <v>1.4009566306669699E-2</v>
      </c>
      <c r="G863" s="33">
        <v>1.3339451999939101E-2</v>
      </c>
      <c r="H863" s="33">
        <v>1.5393305669486599E-2</v>
      </c>
      <c r="I863" s="35"/>
      <c r="J863" s="35"/>
    </row>
    <row r="864" spans="1:10" x14ac:dyDescent="0.25">
      <c r="A864" s="34" t="s">
        <v>250</v>
      </c>
      <c r="B864" s="32" t="s">
        <v>84</v>
      </c>
      <c r="C864" s="32" t="s">
        <v>194</v>
      </c>
      <c r="D864" s="32" t="s">
        <v>271</v>
      </c>
      <c r="E864" s="35"/>
      <c r="F864" s="35"/>
      <c r="G864" s="35"/>
      <c r="H864" s="35"/>
      <c r="I864" s="33">
        <v>6237.0409883656903</v>
      </c>
      <c r="J864" s="33">
        <v>8265.9097805440197</v>
      </c>
    </row>
    <row r="865" spans="1:10" x14ac:dyDescent="0.25">
      <c r="A865" s="34" t="s">
        <v>250</v>
      </c>
      <c r="B865" s="34" t="s">
        <v>84</v>
      </c>
      <c r="C865" s="32" t="s">
        <v>82</v>
      </c>
      <c r="D865" s="32" t="s">
        <v>271</v>
      </c>
      <c r="E865" s="35"/>
      <c r="F865" s="35"/>
      <c r="G865" s="35"/>
      <c r="H865" s="35"/>
      <c r="I865" s="33">
        <v>198.35050669987001</v>
      </c>
      <c r="J865" s="33">
        <v>262.87263405269601</v>
      </c>
    </row>
    <row r="866" spans="1:10" x14ac:dyDescent="0.25">
      <c r="A866" s="34" t="s">
        <v>250</v>
      </c>
      <c r="B866" s="34" t="s">
        <v>84</v>
      </c>
      <c r="C866" s="32" t="s">
        <v>277</v>
      </c>
      <c r="D866" s="32" t="s">
        <v>210</v>
      </c>
      <c r="E866" s="35"/>
      <c r="F866" s="35"/>
      <c r="G866" s="35"/>
      <c r="H866" s="35"/>
      <c r="I866" s="33">
        <v>305.31800647809303</v>
      </c>
      <c r="J866" s="33">
        <v>404.63596449520401</v>
      </c>
    </row>
    <row r="867" spans="1:10" x14ac:dyDescent="0.25">
      <c r="A867" s="34" t="s">
        <v>250</v>
      </c>
      <c r="B867" s="32" t="s">
        <v>86</v>
      </c>
      <c r="C867" s="32" t="s">
        <v>194</v>
      </c>
      <c r="D867" s="32" t="s">
        <v>271</v>
      </c>
      <c r="E867" s="35"/>
      <c r="F867" s="35"/>
      <c r="G867" s="35"/>
      <c r="H867" s="33">
        <v>9.1590110102176894E-3</v>
      </c>
      <c r="I867" s="33">
        <v>0.458038063021664</v>
      </c>
      <c r="J867" s="35"/>
    </row>
    <row r="868" spans="1:10" x14ac:dyDescent="0.25">
      <c r="A868" s="34" t="s">
        <v>250</v>
      </c>
      <c r="B868" s="34" t="s">
        <v>86</v>
      </c>
      <c r="C868" s="32" t="s">
        <v>82</v>
      </c>
      <c r="D868" s="32" t="s">
        <v>271</v>
      </c>
      <c r="E868" s="35"/>
      <c r="F868" s="35"/>
      <c r="G868" s="35"/>
      <c r="H868" s="33">
        <v>2.5137436500038398E-4</v>
      </c>
      <c r="I868" s="33">
        <v>1.25711200815928E-2</v>
      </c>
      <c r="J868" s="35"/>
    </row>
    <row r="869" spans="1:10" x14ac:dyDescent="0.25">
      <c r="A869" s="34" t="s">
        <v>250</v>
      </c>
      <c r="B869" s="34" t="s">
        <v>86</v>
      </c>
      <c r="C869" s="32" t="s">
        <v>91</v>
      </c>
      <c r="D869" s="32" t="s">
        <v>271</v>
      </c>
      <c r="E869" s="35"/>
      <c r="F869" s="35"/>
      <c r="G869" s="35"/>
      <c r="H869" s="33">
        <v>1.8113784523217299E-5</v>
      </c>
      <c r="I869" s="33">
        <v>9.0586229973415797E-4</v>
      </c>
      <c r="J869" s="35"/>
    </row>
    <row r="870" spans="1:10" x14ac:dyDescent="0.25">
      <c r="A870" s="34" t="s">
        <v>250</v>
      </c>
      <c r="B870" s="34" t="s">
        <v>86</v>
      </c>
      <c r="C870" s="32" t="s">
        <v>277</v>
      </c>
      <c r="D870" s="32" t="s">
        <v>210</v>
      </c>
      <c r="E870" s="35"/>
      <c r="F870" s="35"/>
      <c r="G870" s="35"/>
      <c r="H870" s="33">
        <v>1.7073400250279701E-5</v>
      </c>
      <c r="I870" s="33">
        <v>8.5383314542449202E-4</v>
      </c>
      <c r="J870" s="35"/>
    </row>
    <row r="871" spans="1:10" x14ac:dyDescent="0.25">
      <c r="A871" s="34" t="s">
        <v>250</v>
      </c>
      <c r="B871" s="34" t="s">
        <v>86</v>
      </c>
      <c r="C871" s="32" t="s">
        <v>284</v>
      </c>
      <c r="D871" s="32" t="s">
        <v>210</v>
      </c>
      <c r="E871" s="35"/>
      <c r="F871" s="35"/>
      <c r="G871" s="35"/>
      <c r="H871" s="33">
        <v>3.2164921601588402E-4</v>
      </c>
      <c r="I871" s="33">
        <v>1.6085534094455699E-2</v>
      </c>
      <c r="J871" s="35"/>
    </row>
    <row r="872" spans="1:10" x14ac:dyDescent="0.25">
      <c r="A872" s="32" t="s">
        <v>251</v>
      </c>
      <c r="B872" s="32" t="s">
        <v>78</v>
      </c>
      <c r="C872" s="32" t="s">
        <v>194</v>
      </c>
      <c r="D872" s="32" t="s">
        <v>271</v>
      </c>
      <c r="E872" s="35"/>
      <c r="F872" s="35"/>
      <c r="G872" s="35"/>
      <c r="H872" s="35"/>
      <c r="I872" s="35"/>
      <c r="J872" s="33">
        <v>209.933080795308</v>
      </c>
    </row>
    <row r="873" spans="1:10" x14ac:dyDescent="0.25">
      <c r="A873" s="34" t="s">
        <v>251</v>
      </c>
      <c r="B873" s="34" t="s">
        <v>78</v>
      </c>
      <c r="C873" s="32" t="s">
        <v>79</v>
      </c>
      <c r="D873" s="32" t="s">
        <v>271</v>
      </c>
      <c r="E873" s="35"/>
      <c r="F873" s="35"/>
      <c r="G873" s="35"/>
      <c r="H873" s="35"/>
      <c r="I873" s="35"/>
      <c r="J873" s="33">
        <v>6.6762961837974597</v>
      </c>
    </row>
    <row r="874" spans="1:10" x14ac:dyDescent="0.25">
      <c r="A874" s="34" t="s">
        <v>251</v>
      </c>
      <c r="B874" s="34" t="s">
        <v>78</v>
      </c>
      <c r="C874" s="32" t="s">
        <v>277</v>
      </c>
      <c r="D874" s="32" t="s">
        <v>210</v>
      </c>
      <c r="E874" s="35"/>
      <c r="F874" s="35"/>
      <c r="G874" s="35"/>
      <c r="H874" s="35"/>
      <c r="I874" s="35"/>
      <c r="J874" s="33">
        <v>10.2567305188565</v>
      </c>
    </row>
    <row r="875" spans="1:10" x14ac:dyDescent="0.25">
      <c r="A875" s="34" t="s">
        <v>251</v>
      </c>
      <c r="B875" s="32" t="s">
        <v>81</v>
      </c>
      <c r="C875" s="32" t="s">
        <v>194</v>
      </c>
      <c r="D875" s="32" t="s">
        <v>271</v>
      </c>
      <c r="E875" s="33">
        <v>1.9199988762606299</v>
      </c>
      <c r="F875" s="33">
        <v>1.87763275468749</v>
      </c>
      <c r="G875" s="33">
        <v>1.73830407090106</v>
      </c>
      <c r="H875" s="33">
        <v>1.50140716181473</v>
      </c>
      <c r="I875" s="35"/>
      <c r="J875" s="35"/>
    </row>
    <row r="876" spans="1:10" x14ac:dyDescent="0.25">
      <c r="A876" s="34" t="s">
        <v>251</v>
      </c>
      <c r="B876" s="34" t="s">
        <v>81</v>
      </c>
      <c r="C876" s="32" t="s">
        <v>283</v>
      </c>
      <c r="D876" s="32" t="s">
        <v>210</v>
      </c>
      <c r="E876" s="33">
        <v>5.90544403065595E-2</v>
      </c>
      <c r="F876" s="33">
        <v>5.77513626702153E-2</v>
      </c>
      <c r="G876" s="33">
        <v>5.3465955245559998E-2</v>
      </c>
      <c r="H876" s="33">
        <v>4.6179589326589401E-2</v>
      </c>
      <c r="I876" s="35"/>
      <c r="J876" s="35"/>
    </row>
    <row r="877" spans="1:10" x14ac:dyDescent="0.25">
      <c r="A877" s="34" t="s">
        <v>251</v>
      </c>
      <c r="B877" s="34" t="s">
        <v>81</v>
      </c>
      <c r="C877" s="32" t="s">
        <v>82</v>
      </c>
      <c r="D877" s="32" t="s">
        <v>271</v>
      </c>
      <c r="E877" s="33">
        <v>4.0001076332782999E-2</v>
      </c>
      <c r="F877" s="33">
        <v>3.9118424533386299E-2</v>
      </c>
      <c r="G877" s="33">
        <v>3.6215663815973E-2</v>
      </c>
      <c r="H877" s="33">
        <v>3.1280175852657903E-2</v>
      </c>
      <c r="I877" s="35"/>
      <c r="J877" s="35"/>
    </row>
    <row r="878" spans="1:10" x14ac:dyDescent="0.25">
      <c r="A878" s="34" t="s">
        <v>251</v>
      </c>
      <c r="B878" s="34" t="s">
        <v>81</v>
      </c>
      <c r="C878" s="32" t="s">
        <v>91</v>
      </c>
      <c r="D878" s="32" t="s">
        <v>271</v>
      </c>
      <c r="E878" s="33">
        <v>4.1863692733320104E-3</v>
      </c>
      <c r="F878" s="33">
        <v>4.0939940996915702E-3</v>
      </c>
      <c r="G878" s="33">
        <v>3.7902015673577502E-3</v>
      </c>
      <c r="H878" s="33">
        <v>3.2736710873619299E-3</v>
      </c>
      <c r="I878" s="35"/>
      <c r="J878" s="35"/>
    </row>
    <row r="879" spans="1:10" x14ac:dyDescent="0.25">
      <c r="A879" s="34" t="s">
        <v>251</v>
      </c>
      <c r="B879" s="34" t="s">
        <v>81</v>
      </c>
      <c r="C879" s="32" t="s">
        <v>277</v>
      </c>
      <c r="D879" s="32" t="s">
        <v>210</v>
      </c>
      <c r="E879" s="33">
        <v>5.8698059232646996E-4</v>
      </c>
      <c r="F879" s="33">
        <v>5.7402845394604999E-4</v>
      </c>
      <c r="G879" s="33">
        <v>5.3143299498604199E-4</v>
      </c>
      <c r="H879" s="33">
        <v>4.5900905258945701E-4</v>
      </c>
      <c r="I879" s="35"/>
      <c r="J879" s="35"/>
    </row>
    <row r="880" spans="1:10" x14ac:dyDescent="0.25">
      <c r="A880" s="34" t="s">
        <v>251</v>
      </c>
      <c r="B880" s="32" t="s">
        <v>83</v>
      </c>
      <c r="C880" s="32" t="s">
        <v>194</v>
      </c>
      <c r="D880" s="32" t="s">
        <v>271</v>
      </c>
      <c r="E880" s="33">
        <v>0.64200760550269997</v>
      </c>
      <c r="F880" s="33">
        <v>0.49180044719793498</v>
      </c>
      <c r="G880" s="33">
        <v>0.46827634170389698</v>
      </c>
      <c r="H880" s="33">
        <v>0.54037608633922496</v>
      </c>
      <c r="I880" s="35"/>
      <c r="J880" s="35"/>
    </row>
    <row r="881" spans="1:10" x14ac:dyDescent="0.25">
      <c r="A881" s="34" t="s">
        <v>251</v>
      </c>
      <c r="B881" s="34" t="s">
        <v>83</v>
      </c>
      <c r="C881" s="32" t="s">
        <v>82</v>
      </c>
      <c r="D881" s="32" t="s">
        <v>271</v>
      </c>
      <c r="E881" s="33">
        <v>1.33755261794511E-2</v>
      </c>
      <c r="F881" s="33">
        <v>1.02461243452264E-2</v>
      </c>
      <c r="G881" s="33">
        <v>9.7560253398769805E-3</v>
      </c>
      <c r="H881" s="33">
        <v>1.125814465067E-2</v>
      </c>
      <c r="I881" s="35"/>
      <c r="J881" s="35"/>
    </row>
    <row r="882" spans="1:10" x14ac:dyDescent="0.25">
      <c r="A882" s="34" t="s">
        <v>251</v>
      </c>
      <c r="B882" s="34" t="s">
        <v>83</v>
      </c>
      <c r="C882" s="32" t="s">
        <v>91</v>
      </c>
      <c r="D882" s="32" t="s">
        <v>271</v>
      </c>
      <c r="E882" s="33">
        <v>1.0299179911305899E-3</v>
      </c>
      <c r="F882" s="33">
        <v>7.8895347075929798E-4</v>
      </c>
      <c r="G882" s="33">
        <v>7.51215756648276E-4</v>
      </c>
      <c r="H882" s="33">
        <v>8.66879221565799E-4</v>
      </c>
      <c r="I882" s="35"/>
      <c r="J882" s="35"/>
    </row>
    <row r="883" spans="1:10" x14ac:dyDescent="0.25">
      <c r="A883" s="34" t="s">
        <v>251</v>
      </c>
      <c r="B883" s="34" t="s">
        <v>83</v>
      </c>
      <c r="C883" s="32" t="s">
        <v>277</v>
      </c>
      <c r="D883" s="32" t="s">
        <v>210</v>
      </c>
      <c r="E883" s="33">
        <v>4.4462086509337699E-4</v>
      </c>
      <c r="F883" s="33">
        <v>3.4059524904730401E-4</v>
      </c>
      <c r="G883" s="33">
        <v>3.2430368482647701E-4</v>
      </c>
      <c r="H883" s="33">
        <v>3.7423619428276198E-4</v>
      </c>
      <c r="I883" s="35"/>
      <c r="J883" s="35"/>
    </row>
    <row r="884" spans="1:10" x14ac:dyDescent="0.25">
      <c r="A884" s="34" t="s">
        <v>251</v>
      </c>
      <c r="B884" s="34" t="s">
        <v>83</v>
      </c>
      <c r="C884" s="32" t="s">
        <v>284</v>
      </c>
      <c r="D884" s="32" t="s">
        <v>210</v>
      </c>
      <c r="E884" s="33">
        <v>1.8288409801010999E-2</v>
      </c>
      <c r="F884" s="33">
        <v>1.4009566306669699E-2</v>
      </c>
      <c r="G884" s="33">
        <v>1.3339451999939101E-2</v>
      </c>
      <c r="H884" s="33">
        <v>1.5393305669486599E-2</v>
      </c>
      <c r="I884" s="35"/>
      <c r="J884" s="35"/>
    </row>
    <row r="885" spans="1:10" x14ac:dyDescent="0.25">
      <c r="A885" s="34" t="s">
        <v>251</v>
      </c>
      <c r="B885" s="32" t="s">
        <v>84</v>
      </c>
      <c r="C885" s="32" t="s">
        <v>194</v>
      </c>
      <c r="D885" s="32" t="s">
        <v>271</v>
      </c>
      <c r="E885" s="35"/>
      <c r="F885" s="35"/>
      <c r="G885" s="35"/>
      <c r="H885" s="35"/>
      <c r="I885" s="33">
        <v>6228.1653802676101</v>
      </c>
      <c r="J885" s="33">
        <v>8257.0341724459395</v>
      </c>
    </row>
    <row r="886" spans="1:10" x14ac:dyDescent="0.25">
      <c r="A886" s="34" t="s">
        <v>251</v>
      </c>
      <c r="B886" s="34" t="s">
        <v>84</v>
      </c>
      <c r="C886" s="32" t="s">
        <v>82</v>
      </c>
      <c r="D886" s="32" t="s">
        <v>271</v>
      </c>
      <c r="E886" s="35"/>
      <c r="F886" s="35"/>
      <c r="G886" s="35"/>
      <c r="H886" s="35"/>
      <c r="I886" s="33">
        <v>198.06824442729501</v>
      </c>
      <c r="J886" s="33">
        <v>262.59037178011999</v>
      </c>
    </row>
    <row r="887" spans="1:10" x14ac:dyDescent="0.25">
      <c r="A887" s="34" t="s">
        <v>251</v>
      </c>
      <c r="B887" s="34" t="s">
        <v>84</v>
      </c>
      <c r="C887" s="32" t="s">
        <v>277</v>
      </c>
      <c r="D887" s="32" t="s">
        <v>210</v>
      </c>
      <c r="E887" s="35"/>
      <c r="F887" s="35"/>
      <c r="G887" s="35"/>
      <c r="H887" s="35"/>
      <c r="I887" s="33">
        <v>304.88352432929202</v>
      </c>
      <c r="J887" s="33">
        <v>404.20148234640197</v>
      </c>
    </row>
    <row r="888" spans="1:10" x14ac:dyDescent="0.25">
      <c r="A888" s="34" t="s">
        <v>251</v>
      </c>
      <c r="B888" s="32" t="s">
        <v>86</v>
      </c>
      <c r="C888" s="32" t="s">
        <v>194</v>
      </c>
      <c r="D888" s="32" t="s">
        <v>271</v>
      </c>
      <c r="E888" s="35"/>
      <c r="F888" s="35"/>
      <c r="G888" s="35"/>
      <c r="H888" s="33">
        <v>9.1590110102176894E-3</v>
      </c>
      <c r="I888" s="33">
        <v>0.458038063021664</v>
      </c>
      <c r="J888" s="35"/>
    </row>
    <row r="889" spans="1:10" x14ac:dyDescent="0.25">
      <c r="A889" s="34" t="s">
        <v>251</v>
      </c>
      <c r="B889" s="34" t="s">
        <v>86</v>
      </c>
      <c r="C889" s="32" t="s">
        <v>82</v>
      </c>
      <c r="D889" s="32" t="s">
        <v>271</v>
      </c>
      <c r="E889" s="35"/>
      <c r="F889" s="35"/>
      <c r="G889" s="35"/>
      <c r="H889" s="33">
        <v>2.5137436500038398E-4</v>
      </c>
      <c r="I889" s="33">
        <v>1.25711200815928E-2</v>
      </c>
      <c r="J889" s="35"/>
    </row>
    <row r="890" spans="1:10" x14ac:dyDescent="0.25">
      <c r="A890" s="34" t="s">
        <v>251</v>
      </c>
      <c r="B890" s="34" t="s">
        <v>86</v>
      </c>
      <c r="C890" s="32" t="s">
        <v>91</v>
      </c>
      <c r="D890" s="32" t="s">
        <v>271</v>
      </c>
      <c r="E890" s="35"/>
      <c r="F890" s="35"/>
      <c r="G890" s="35"/>
      <c r="H890" s="33">
        <v>1.8113784523217299E-5</v>
      </c>
      <c r="I890" s="33">
        <v>9.0586229973415797E-4</v>
      </c>
      <c r="J890" s="35"/>
    </row>
    <row r="891" spans="1:10" x14ac:dyDescent="0.25">
      <c r="A891" s="34" t="s">
        <v>251</v>
      </c>
      <c r="B891" s="34" t="s">
        <v>86</v>
      </c>
      <c r="C891" s="32" t="s">
        <v>277</v>
      </c>
      <c r="D891" s="32" t="s">
        <v>210</v>
      </c>
      <c r="E891" s="35"/>
      <c r="F891" s="35"/>
      <c r="G891" s="35"/>
      <c r="H891" s="33">
        <v>1.7073400250279701E-5</v>
      </c>
      <c r="I891" s="33">
        <v>8.5383314542449202E-4</v>
      </c>
      <c r="J891" s="35"/>
    </row>
    <row r="892" spans="1:10" x14ac:dyDescent="0.25">
      <c r="A892" s="34" t="s">
        <v>251</v>
      </c>
      <c r="B892" s="34" t="s">
        <v>86</v>
      </c>
      <c r="C892" s="32" t="s">
        <v>284</v>
      </c>
      <c r="D892" s="32" t="s">
        <v>210</v>
      </c>
      <c r="E892" s="35"/>
      <c r="F892" s="35"/>
      <c r="G892" s="35"/>
      <c r="H892" s="33">
        <v>3.2164921601588402E-4</v>
      </c>
      <c r="I892" s="33">
        <v>1.6085534094455699E-2</v>
      </c>
      <c r="J892" s="35"/>
    </row>
    <row r="893" spans="1:10" x14ac:dyDescent="0.25">
      <c r="A893" s="32" t="s">
        <v>252</v>
      </c>
      <c r="B893" s="32" t="s">
        <v>78</v>
      </c>
      <c r="C893" s="32" t="s">
        <v>194</v>
      </c>
      <c r="D893" s="32" t="s">
        <v>271</v>
      </c>
      <c r="E893" s="35"/>
      <c r="F893" s="35"/>
      <c r="G893" s="35"/>
      <c r="H893" s="35"/>
      <c r="I893" s="35"/>
      <c r="J893" s="33">
        <v>7991.4961387557896</v>
      </c>
    </row>
    <row r="894" spans="1:10" x14ac:dyDescent="0.25">
      <c r="A894" s="34" t="s">
        <v>252</v>
      </c>
      <c r="B894" s="34" t="s">
        <v>78</v>
      </c>
      <c r="C894" s="32" t="s">
        <v>79</v>
      </c>
      <c r="D894" s="32" t="s">
        <v>271</v>
      </c>
      <c r="E894" s="35"/>
      <c r="F894" s="35"/>
      <c r="G894" s="35"/>
      <c r="H894" s="35"/>
      <c r="I894" s="35"/>
      <c r="J894" s="33">
        <v>254.145725732616</v>
      </c>
    </row>
    <row r="895" spans="1:10" x14ac:dyDescent="0.25">
      <c r="A895" s="34" t="s">
        <v>252</v>
      </c>
      <c r="B895" s="34" t="s">
        <v>78</v>
      </c>
      <c r="C895" s="32" t="s">
        <v>277</v>
      </c>
      <c r="D895" s="32" t="s">
        <v>210</v>
      </c>
      <c r="E895" s="35"/>
      <c r="F895" s="35"/>
      <c r="G895" s="35"/>
      <c r="H895" s="35"/>
      <c r="I895" s="35"/>
      <c r="J895" s="33">
        <v>390.44166849349602</v>
      </c>
    </row>
    <row r="896" spans="1:10" x14ac:dyDescent="0.25">
      <c r="A896" s="34" t="s">
        <v>252</v>
      </c>
      <c r="B896" s="32" t="s">
        <v>81</v>
      </c>
      <c r="C896" s="32" t="s">
        <v>194</v>
      </c>
      <c r="D896" s="32" t="s">
        <v>271</v>
      </c>
      <c r="E896" s="33">
        <v>1.9199988762606299</v>
      </c>
      <c r="F896" s="33">
        <v>1.87763275468749</v>
      </c>
      <c r="G896" s="33">
        <v>1.73830407090106</v>
      </c>
      <c r="H896" s="33">
        <v>1.5134727996067301</v>
      </c>
      <c r="I896" s="35"/>
      <c r="J896" s="35"/>
    </row>
    <row r="897" spans="1:10" x14ac:dyDescent="0.25">
      <c r="A897" s="34" t="s">
        <v>252</v>
      </c>
      <c r="B897" s="34" t="s">
        <v>81</v>
      </c>
      <c r="C897" s="32" t="s">
        <v>283</v>
      </c>
      <c r="D897" s="32" t="s">
        <v>210</v>
      </c>
      <c r="E897" s="33">
        <v>5.90544403065595E-2</v>
      </c>
      <c r="F897" s="33">
        <v>5.77513626702153E-2</v>
      </c>
      <c r="G897" s="33">
        <v>5.3465955245559998E-2</v>
      </c>
      <c r="H897" s="33">
        <v>4.6550698651474001E-2</v>
      </c>
      <c r="I897" s="35"/>
      <c r="J897" s="35"/>
    </row>
    <row r="898" spans="1:10" x14ac:dyDescent="0.25">
      <c r="A898" s="34" t="s">
        <v>252</v>
      </c>
      <c r="B898" s="34" t="s">
        <v>81</v>
      </c>
      <c r="C898" s="32" t="s">
        <v>82</v>
      </c>
      <c r="D898" s="32" t="s">
        <v>271</v>
      </c>
      <c r="E898" s="33">
        <v>4.0001076332782999E-2</v>
      </c>
      <c r="F898" s="33">
        <v>3.9118424533386299E-2</v>
      </c>
      <c r="G898" s="33">
        <v>3.6215663815973E-2</v>
      </c>
      <c r="H898" s="33">
        <v>3.15315502176583E-2</v>
      </c>
      <c r="I898" s="35"/>
      <c r="J898" s="35"/>
    </row>
    <row r="899" spans="1:10" x14ac:dyDescent="0.25">
      <c r="A899" s="34" t="s">
        <v>252</v>
      </c>
      <c r="B899" s="34" t="s">
        <v>81</v>
      </c>
      <c r="C899" s="32" t="s">
        <v>91</v>
      </c>
      <c r="D899" s="32" t="s">
        <v>271</v>
      </c>
      <c r="E899" s="33">
        <v>4.1863692733320104E-3</v>
      </c>
      <c r="F899" s="33">
        <v>4.0939940996915702E-3</v>
      </c>
      <c r="G899" s="33">
        <v>3.7902015673577502E-3</v>
      </c>
      <c r="H899" s="33">
        <v>3.2999790274029898E-3</v>
      </c>
      <c r="I899" s="35"/>
      <c r="J899" s="35"/>
    </row>
    <row r="900" spans="1:10" x14ac:dyDescent="0.25">
      <c r="A900" s="34" t="s">
        <v>252</v>
      </c>
      <c r="B900" s="34" t="s">
        <v>81</v>
      </c>
      <c r="C900" s="32" t="s">
        <v>277</v>
      </c>
      <c r="D900" s="32" t="s">
        <v>210</v>
      </c>
      <c r="E900" s="33">
        <v>5.8698059232646996E-4</v>
      </c>
      <c r="F900" s="33">
        <v>5.7402845394604999E-4</v>
      </c>
      <c r="G900" s="33">
        <v>5.3143299498604199E-4</v>
      </c>
      <c r="H900" s="33">
        <v>4.6269775017439399E-4</v>
      </c>
      <c r="I900" s="35"/>
      <c r="J900" s="35"/>
    </row>
    <row r="901" spans="1:10" x14ac:dyDescent="0.25">
      <c r="A901" s="34" t="s">
        <v>252</v>
      </c>
      <c r="B901" s="32" t="s">
        <v>83</v>
      </c>
      <c r="C901" s="32" t="s">
        <v>194</v>
      </c>
      <c r="D901" s="32" t="s">
        <v>271</v>
      </c>
      <c r="E901" s="33">
        <v>0.64200760550269997</v>
      </c>
      <c r="F901" s="33">
        <v>0.49180044719793498</v>
      </c>
      <c r="G901" s="33">
        <v>0.46827634170389698</v>
      </c>
      <c r="H901" s="33">
        <v>0.54037608633922496</v>
      </c>
      <c r="I901" s="35"/>
      <c r="J901" s="35"/>
    </row>
    <row r="902" spans="1:10" x14ac:dyDescent="0.25">
      <c r="A902" s="34" t="s">
        <v>252</v>
      </c>
      <c r="B902" s="34" t="s">
        <v>83</v>
      </c>
      <c r="C902" s="32" t="s">
        <v>82</v>
      </c>
      <c r="D902" s="32" t="s">
        <v>271</v>
      </c>
      <c r="E902" s="33">
        <v>1.33755261794511E-2</v>
      </c>
      <c r="F902" s="33">
        <v>1.02461243452264E-2</v>
      </c>
      <c r="G902" s="33">
        <v>9.7560253398769805E-3</v>
      </c>
      <c r="H902" s="33">
        <v>1.125814465067E-2</v>
      </c>
      <c r="I902" s="35"/>
      <c r="J902" s="35"/>
    </row>
    <row r="903" spans="1:10" x14ac:dyDescent="0.25">
      <c r="A903" s="34" t="s">
        <v>252</v>
      </c>
      <c r="B903" s="34" t="s">
        <v>83</v>
      </c>
      <c r="C903" s="32" t="s">
        <v>91</v>
      </c>
      <c r="D903" s="32" t="s">
        <v>271</v>
      </c>
      <c r="E903" s="33">
        <v>1.0299179911305899E-3</v>
      </c>
      <c r="F903" s="33">
        <v>7.8895347075929798E-4</v>
      </c>
      <c r="G903" s="33">
        <v>7.51215756648276E-4</v>
      </c>
      <c r="H903" s="33">
        <v>8.66879221565799E-4</v>
      </c>
      <c r="I903" s="35"/>
      <c r="J903" s="35"/>
    </row>
    <row r="904" spans="1:10" x14ac:dyDescent="0.25">
      <c r="A904" s="34" t="s">
        <v>252</v>
      </c>
      <c r="B904" s="34" t="s">
        <v>83</v>
      </c>
      <c r="C904" s="32" t="s">
        <v>277</v>
      </c>
      <c r="D904" s="32" t="s">
        <v>210</v>
      </c>
      <c r="E904" s="33">
        <v>4.4462086509337699E-4</v>
      </c>
      <c r="F904" s="33">
        <v>3.4059524904730401E-4</v>
      </c>
      <c r="G904" s="33">
        <v>3.2430368482647701E-4</v>
      </c>
      <c r="H904" s="33">
        <v>3.7423619428276198E-4</v>
      </c>
      <c r="I904" s="35"/>
      <c r="J904" s="35"/>
    </row>
    <row r="905" spans="1:10" x14ac:dyDescent="0.25">
      <c r="A905" s="34" t="s">
        <v>252</v>
      </c>
      <c r="B905" s="34" t="s">
        <v>83</v>
      </c>
      <c r="C905" s="32" t="s">
        <v>284</v>
      </c>
      <c r="D905" s="32" t="s">
        <v>210</v>
      </c>
      <c r="E905" s="33">
        <v>1.8288409801010999E-2</v>
      </c>
      <c r="F905" s="33">
        <v>1.4009566306669699E-2</v>
      </c>
      <c r="G905" s="33">
        <v>1.3339451999939101E-2</v>
      </c>
      <c r="H905" s="33">
        <v>1.5393305669486599E-2</v>
      </c>
      <c r="I905" s="35"/>
      <c r="J905" s="35"/>
    </row>
    <row r="906" spans="1:10" x14ac:dyDescent="0.25">
      <c r="A906" s="34" t="s">
        <v>252</v>
      </c>
      <c r="B906" s="32" t="s">
        <v>84</v>
      </c>
      <c r="C906" s="32" t="s">
        <v>194</v>
      </c>
      <c r="D906" s="32" t="s">
        <v>271</v>
      </c>
      <c r="E906" s="35"/>
      <c r="F906" s="35"/>
      <c r="G906" s="35"/>
      <c r="H906" s="35"/>
      <c r="I906" s="33">
        <v>14228.6428972625</v>
      </c>
      <c r="J906" s="33">
        <v>47915.236479885702</v>
      </c>
    </row>
    <row r="907" spans="1:10" x14ac:dyDescent="0.25">
      <c r="A907" s="34" t="s">
        <v>252</v>
      </c>
      <c r="B907" s="34" t="s">
        <v>84</v>
      </c>
      <c r="C907" s="32" t="s">
        <v>82</v>
      </c>
      <c r="D907" s="32" t="s">
        <v>271</v>
      </c>
      <c r="E907" s="35"/>
      <c r="F907" s="35"/>
      <c r="G907" s="35"/>
      <c r="H907" s="35"/>
      <c r="I907" s="33">
        <v>452.49959613670097</v>
      </c>
      <c r="J907" s="33">
        <v>1523.80134300188</v>
      </c>
    </row>
    <row r="908" spans="1:10" x14ac:dyDescent="0.25">
      <c r="A908" s="34" t="s">
        <v>252</v>
      </c>
      <c r="B908" s="34" t="s">
        <v>84</v>
      </c>
      <c r="C908" s="32" t="s">
        <v>277</v>
      </c>
      <c r="D908" s="32" t="s">
        <v>210</v>
      </c>
      <c r="E908" s="35"/>
      <c r="F908" s="35"/>
      <c r="G908" s="35"/>
      <c r="H908" s="35"/>
      <c r="I908" s="33">
        <v>696.52594754218501</v>
      </c>
      <c r="J908" s="33">
        <v>2345.5649095867898</v>
      </c>
    </row>
    <row r="909" spans="1:10" x14ac:dyDescent="0.25">
      <c r="A909" s="34" t="s">
        <v>252</v>
      </c>
      <c r="B909" s="32" t="s">
        <v>86</v>
      </c>
      <c r="C909" s="32" t="s">
        <v>194</v>
      </c>
      <c r="D909" s="32" t="s">
        <v>271</v>
      </c>
      <c r="E909" s="35"/>
      <c r="F909" s="35"/>
      <c r="G909" s="35"/>
      <c r="H909" s="35"/>
      <c r="I909" s="33">
        <v>3266.7123366273199</v>
      </c>
      <c r="J909" s="35"/>
    </row>
    <row r="910" spans="1:10" x14ac:dyDescent="0.25">
      <c r="A910" s="34" t="s">
        <v>252</v>
      </c>
      <c r="B910" s="34" t="s">
        <v>86</v>
      </c>
      <c r="C910" s="32" t="s">
        <v>82</v>
      </c>
      <c r="D910" s="32" t="s">
        <v>271</v>
      </c>
      <c r="E910" s="35"/>
      <c r="F910" s="35"/>
      <c r="G910" s="35"/>
      <c r="H910" s="35"/>
      <c r="I910" s="33">
        <v>89.656813202050799</v>
      </c>
      <c r="J910" s="35"/>
    </row>
    <row r="911" spans="1:10" x14ac:dyDescent="0.25">
      <c r="A911" s="34" t="s">
        <v>252</v>
      </c>
      <c r="B911" s="34" t="s">
        <v>86</v>
      </c>
      <c r="C911" s="32" t="s">
        <v>91</v>
      </c>
      <c r="D911" s="32" t="s">
        <v>271</v>
      </c>
      <c r="E911" s="35"/>
      <c r="F911" s="35"/>
      <c r="G911" s="35"/>
      <c r="H911" s="35"/>
      <c r="I911" s="33">
        <v>6.4605800013768802</v>
      </c>
      <c r="J911" s="35"/>
    </row>
    <row r="912" spans="1:10" x14ac:dyDescent="0.25">
      <c r="A912" s="34" t="s">
        <v>252</v>
      </c>
      <c r="B912" s="34" t="s">
        <v>86</v>
      </c>
      <c r="C912" s="32" t="s">
        <v>277</v>
      </c>
      <c r="D912" s="32" t="s">
        <v>210</v>
      </c>
      <c r="E912" s="35"/>
      <c r="F912" s="35"/>
      <c r="G912" s="35"/>
      <c r="H912" s="35"/>
      <c r="I912" s="33">
        <v>6.0895097913458098</v>
      </c>
      <c r="J912" s="35"/>
    </row>
    <row r="913" spans="1:10" x14ac:dyDescent="0.25">
      <c r="A913" s="34" t="s">
        <v>252</v>
      </c>
      <c r="B913" s="34" t="s">
        <v>86</v>
      </c>
      <c r="C913" s="32" t="s">
        <v>284</v>
      </c>
      <c r="D913" s="32" t="s">
        <v>210</v>
      </c>
      <c r="E913" s="35"/>
      <c r="F913" s="35"/>
      <c r="G913" s="35"/>
      <c r="H913" s="35"/>
      <c r="I913" s="33">
        <v>114.721497861877</v>
      </c>
      <c r="J913" s="35"/>
    </row>
    <row r="914" spans="1:10" x14ac:dyDescent="0.25">
      <c r="A914" s="32" t="s">
        <v>253</v>
      </c>
      <c r="B914" s="32" t="s">
        <v>78</v>
      </c>
      <c r="C914" s="32" t="s">
        <v>194</v>
      </c>
      <c r="D914" s="32" t="s">
        <v>271</v>
      </c>
      <c r="E914" s="35"/>
      <c r="F914" s="35"/>
      <c r="G914" s="35"/>
      <c r="H914" s="35"/>
      <c r="I914" s="35"/>
      <c r="J914" s="33">
        <v>7991.4961387557896</v>
      </c>
    </row>
    <row r="915" spans="1:10" x14ac:dyDescent="0.25">
      <c r="A915" s="34" t="s">
        <v>253</v>
      </c>
      <c r="B915" s="34" t="s">
        <v>78</v>
      </c>
      <c r="C915" s="32" t="s">
        <v>79</v>
      </c>
      <c r="D915" s="32" t="s">
        <v>271</v>
      </c>
      <c r="E915" s="35"/>
      <c r="F915" s="35"/>
      <c r="G915" s="35"/>
      <c r="H915" s="35"/>
      <c r="I915" s="35"/>
      <c r="J915" s="33">
        <v>254.14572573261501</v>
      </c>
    </row>
    <row r="916" spans="1:10" x14ac:dyDescent="0.25">
      <c r="A916" s="34" t="s">
        <v>253</v>
      </c>
      <c r="B916" s="34" t="s">
        <v>78</v>
      </c>
      <c r="C916" s="32" t="s">
        <v>277</v>
      </c>
      <c r="D916" s="32" t="s">
        <v>210</v>
      </c>
      <c r="E916" s="35"/>
      <c r="F916" s="35"/>
      <c r="G916" s="35"/>
      <c r="H916" s="35"/>
      <c r="I916" s="35"/>
      <c r="J916" s="33">
        <v>390.44166849349602</v>
      </c>
    </row>
    <row r="917" spans="1:10" x14ac:dyDescent="0.25">
      <c r="A917" s="34" t="s">
        <v>253</v>
      </c>
      <c r="B917" s="32" t="s">
        <v>81</v>
      </c>
      <c r="C917" s="32" t="s">
        <v>194</v>
      </c>
      <c r="D917" s="32" t="s">
        <v>271</v>
      </c>
      <c r="E917" s="33">
        <v>1.9199988762606299</v>
      </c>
      <c r="F917" s="33">
        <v>1.87763275468749</v>
      </c>
      <c r="G917" s="33">
        <v>1.73830407090106</v>
      </c>
      <c r="H917" s="33">
        <v>1.5134727996067301</v>
      </c>
      <c r="I917" s="35"/>
      <c r="J917" s="35"/>
    </row>
    <row r="918" spans="1:10" x14ac:dyDescent="0.25">
      <c r="A918" s="34" t="s">
        <v>253</v>
      </c>
      <c r="B918" s="34" t="s">
        <v>81</v>
      </c>
      <c r="C918" s="32" t="s">
        <v>283</v>
      </c>
      <c r="D918" s="32" t="s">
        <v>210</v>
      </c>
      <c r="E918" s="33">
        <v>5.90544403065595E-2</v>
      </c>
      <c r="F918" s="33">
        <v>5.77513626702153E-2</v>
      </c>
      <c r="G918" s="33">
        <v>5.3465955245559998E-2</v>
      </c>
      <c r="H918" s="33">
        <v>4.6550698651474001E-2</v>
      </c>
      <c r="I918" s="35"/>
      <c r="J918" s="35"/>
    </row>
    <row r="919" spans="1:10" x14ac:dyDescent="0.25">
      <c r="A919" s="34" t="s">
        <v>253</v>
      </c>
      <c r="B919" s="34" t="s">
        <v>81</v>
      </c>
      <c r="C919" s="32" t="s">
        <v>82</v>
      </c>
      <c r="D919" s="32" t="s">
        <v>271</v>
      </c>
      <c r="E919" s="33">
        <v>4.0001076332782999E-2</v>
      </c>
      <c r="F919" s="33">
        <v>3.9118424533386299E-2</v>
      </c>
      <c r="G919" s="33">
        <v>3.6215663815973E-2</v>
      </c>
      <c r="H919" s="33">
        <v>3.15315502176583E-2</v>
      </c>
      <c r="I919" s="35"/>
      <c r="J919" s="35"/>
    </row>
    <row r="920" spans="1:10" x14ac:dyDescent="0.25">
      <c r="A920" s="34" t="s">
        <v>253</v>
      </c>
      <c r="B920" s="34" t="s">
        <v>81</v>
      </c>
      <c r="C920" s="32" t="s">
        <v>91</v>
      </c>
      <c r="D920" s="32" t="s">
        <v>271</v>
      </c>
      <c r="E920" s="33">
        <v>4.1863692733320104E-3</v>
      </c>
      <c r="F920" s="33">
        <v>4.0939940996915702E-3</v>
      </c>
      <c r="G920" s="33">
        <v>3.7902015673577502E-3</v>
      </c>
      <c r="H920" s="33">
        <v>3.2999790274029898E-3</v>
      </c>
      <c r="I920" s="35"/>
      <c r="J920" s="35"/>
    </row>
    <row r="921" spans="1:10" x14ac:dyDescent="0.25">
      <c r="A921" s="34" t="s">
        <v>253</v>
      </c>
      <c r="B921" s="34" t="s">
        <v>81</v>
      </c>
      <c r="C921" s="32" t="s">
        <v>277</v>
      </c>
      <c r="D921" s="32" t="s">
        <v>210</v>
      </c>
      <c r="E921" s="33">
        <v>5.8698059232646996E-4</v>
      </c>
      <c r="F921" s="33">
        <v>5.7402845394604999E-4</v>
      </c>
      <c r="G921" s="33">
        <v>5.3143299498604199E-4</v>
      </c>
      <c r="H921" s="33">
        <v>4.6269775017439399E-4</v>
      </c>
      <c r="I921" s="35"/>
      <c r="J921" s="35"/>
    </row>
    <row r="922" spans="1:10" x14ac:dyDescent="0.25">
      <c r="A922" s="34" t="s">
        <v>253</v>
      </c>
      <c r="B922" s="32" t="s">
        <v>83</v>
      </c>
      <c r="C922" s="32" t="s">
        <v>194</v>
      </c>
      <c r="D922" s="32" t="s">
        <v>271</v>
      </c>
      <c r="E922" s="33">
        <v>0.64200760550269997</v>
      </c>
      <c r="F922" s="33">
        <v>0.49180044719793498</v>
      </c>
      <c r="G922" s="33">
        <v>0.46827634170389698</v>
      </c>
      <c r="H922" s="33">
        <v>0.54037608633922496</v>
      </c>
      <c r="I922" s="35"/>
      <c r="J922" s="35"/>
    </row>
    <row r="923" spans="1:10" x14ac:dyDescent="0.25">
      <c r="A923" s="34" t="s">
        <v>253</v>
      </c>
      <c r="B923" s="34" t="s">
        <v>83</v>
      </c>
      <c r="C923" s="32" t="s">
        <v>82</v>
      </c>
      <c r="D923" s="32" t="s">
        <v>271</v>
      </c>
      <c r="E923" s="33">
        <v>1.33755261794511E-2</v>
      </c>
      <c r="F923" s="33">
        <v>1.02461243452264E-2</v>
      </c>
      <c r="G923" s="33">
        <v>9.7560253398769805E-3</v>
      </c>
      <c r="H923" s="33">
        <v>1.125814465067E-2</v>
      </c>
      <c r="I923" s="35"/>
      <c r="J923" s="35"/>
    </row>
    <row r="924" spans="1:10" x14ac:dyDescent="0.25">
      <c r="A924" s="34" t="s">
        <v>253</v>
      </c>
      <c r="B924" s="34" t="s">
        <v>83</v>
      </c>
      <c r="C924" s="32" t="s">
        <v>91</v>
      </c>
      <c r="D924" s="32" t="s">
        <v>271</v>
      </c>
      <c r="E924" s="33">
        <v>1.0299179911305899E-3</v>
      </c>
      <c r="F924" s="33">
        <v>7.8895347075929798E-4</v>
      </c>
      <c r="G924" s="33">
        <v>7.51215756648276E-4</v>
      </c>
      <c r="H924" s="33">
        <v>8.66879221565799E-4</v>
      </c>
      <c r="I924" s="35"/>
      <c r="J924" s="35"/>
    </row>
    <row r="925" spans="1:10" x14ac:dyDescent="0.25">
      <c r="A925" s="34" t="s">
        <v>253</v>
      </c>
      <c r="B925" s="34" t="s">
        <v>83</v>
      </c>
      <c r="C925" s="32" t="s">
        <v>277</v>
      </c>
      <c r="D925" s="32" t="s">
        <v>210</v>
      </c>
      <c r="E925" s="33">
        <v>4.4462086509337699E-4</v>
      </c>
      <c r="F925" s="33">
        <v>3.4059524904730401E-4</v>
      </c>
      <c r="G925" s="33">
        <v>3.2430368482647701E-4</v>
      </c>
      <c r="H925" s="33">
        <v>3.7423619428276198E-4</v>
      </c>
      <c r="I925" s="35"/>
      <c r="J925" s="35"/>
    </row>
    <row r="926" spans="1:10" x14ac:dyDescent="0.25">
      <c r="A926" s="34" t="s">
        <v>253</v>
      </c>
      <c r="B926" s="34" t="s">
        <v>83</v>
      </c>
      <c r="C926" s="32" t="s">
        <v>284</v>
      </c>
      <c r="D926" s="32" t="s">
        <v>210</v>
      </c>
      <c r="E926" s="33">
        <v>1.8288409801010999E-2</v>
      </c>
      <c r="F926" s="33">
        <v>1.4009566306669699E-2</v>
      </c>
      <c r="G926" s="33">
        <v>1.3339451999939101E-2</v>
      </c>
      <c r="H926" s="33">
        <v>1.5393305669486599E-2</v>
      </c>
      <c r="I926" s="35"/>
      <c r="J926" s="35"/>
    </row>
    <row r="927" spans="1:10" x14ac:dyDescent="0.25">
      <c r="A927" s="34" t="s">
        <v>253</v>
      </c>
      <c r="B927" s="32" t="s">
        <v>84</v>
      </c>
      <c r="C927" s="32" t="s">
        <v>194</v>
      </c>
      <c r="D927" s="32" t="s">
        <v>271</v>
      </c>
      <c r="E927" s="35"/>
      <c r="F927" s="35"/>
      <c r="G927" s="35"/>
      <c r="H927" s="35"/>
      <c r="I927" s="33">
        <v>14228.642890003101</v>
      </c>
      <c r="J927" s="33">
        <v>47915.236479885702</v>
      </c>
    </row>
    <row r="928" spans="1:10" x14ac:dyDescent="0.25">
      <c r="A928" s="34" t="s">
        <v>253</v>
      </c>
      <c r="B928" s="34" t="s">
        <v>84</v>
      </c>
      <c r="C928" s="32" t="s">
        <v>82</v>
      </c>
      <c r="D928" s="32" t="s">
        <v>271</v>
      </c>
      <c r="E928" s="35"/>
      <c r="F928" s="35"/>
      <c r="G928" s="35"/>
      <c r="H928" s="35"/>
      <c r="I928" s="33">
        <v>452.49959590583802</v>
      </c>
      <c r="J928" s="33">
        <v>1523.80134300188</v>
      </c>
    </row>
    <row r="929" spans="1:10" x14ac:dyDescent="0.25">
      <c r="A929" s="34" t="s">
        <v>253</v>
      </c>
      <c r="B929" s="34" t="s">
        <v>84</v>
      </c>
      <c r="C929" s="32" t="s">
        <v>277</v>
      </c>
      <c r="D929" s="32" t="s">
        <v>210</v>
      </c>
      <c r="E929" s="35"/>
      <c r="F929" s="35"/>
      <c r="G929" s="35"/>
      <c r="H929" s="35"/>
      <c r="I929" s="33">
        <v>696.52594718682201</v>
      </c>
      <c r="J929" s="33">
        <v>2345.5649095867898</v>
      </c>
    </row>
    <row r="930" spans="1:10" x14ac:dyDescent="0.25">
      <c r="A930" s="34" t="s">
        <v>253</v>
      </c>
      <c r="B930" s="32" t="s">
        <v>86</v>
      </c>
      <c r="C930" s="32" t="s">
        <v>194</v>
      </c>
      <c r="D930" s="32" t="s">
        <v>271</v>
      </c>
      <c r="E930" s="35"/>
      <c r="F930" s="35"/>
      <c r="G930" s="35"/>
      <c r="H930" s="35"/>
      <c r="I930" s="33">
        <v>3266.7123366273199</v>
      </c>
      <c r="J930" s="35"/>
    </row>
    <row r="931" spans="1:10" x14ac:dyDescent="0.25">
      <c r="A931" s="34" t="s">
        <v>253</v>
      </c>
      <c r="B931" s="34" t="s">
        <v>86</v>
      </c>
      <c r="C931" s="32" t="s">
        <v>82</v>
      </c>
      <c r="D931" s="32" t="s">
        <v>271</v>
      </c>
      <c r="E931" s="35"/>
      <c r="F931" s="35"/>
      <c r="G931" s="35"/>
      <c r="H931" s="35"/>
      <c r="I931" s="33">
        <v>89.656813202050898</v>
      </c>
      <c r="J931" s="35"/>
    </row>
    <row r="932" spans="1:10" x14ac:dyDescent="0.25">
      <c r="A932" s="34" t="s">
        <v>253</v>
      </c>
      <c r="B932" s="34" t="s">
        <v>86</v>
      </c>
      <c r="C932" s="32" t="s">
        <v>91</v>
      </c>
      <c r="D932" s="32" t="s">
        <v>271</v>
      </c>
      <c r="E932" s="35"/>
      <c r="F932" s="35"/>
      <c r="G932" s="35"/>
      <c r="H932" s="35"/>
      <c r="I932" s="33">
        <v>6.4605800013768802</v>
      </c>
      <c r="J932" s="35"/>
    </row>
    <row r="933" spans="1:10" x14ac:dyDescent="0.25">
      <c r="A933" s="34" t="s">
        <v>253</v>
      </c>
      <c r="B933" s="34" t="s">
        <v>86</v>
      </c>
      <c r="C933" s="32" t="s">
        <v>277</v>
      </c>
      <c r="D933" s="32" t="s">
        <v>210</v>
      </c>
      <c r="E933" s="35"/>
      <c r="F933" s="35"/>
      <c r="G933" s="35"/>
      <c r="H933" s="35"/>
      <c r="I933" s="33">
        <v>6.0895097913458196</v>
      </c>
      <c r="J933" s="35"/>
    </row>
    <row r="934" spans="1:10" x14ac:dyDescent="0.25">
      <c r="A934" s="34" t="s">
        <v>253</v>
      </c>
      <c r="B934" s="34" t="s">
        <v>86</v>
      </c>
      <c r="C934" s="32" t="s">
        <v>284</v>
      </c>
      <c r="D934" s="32" t="s">
        <v>210</v>
      </c>
      <c r="E934" s="35"/>
      <c r="F934" s="35"/>
      <c r="G934" s="35"/>
      <c r="H934" s="35"/>
      <c r="I934" s="33">
        <v>114.721497861877</v>
      </c>
      <c r="J934" s="35"/>
    </row>
    <row r="935" spans="1:10" x14ac:dyDescent="0.25">
      <c r="A935" s="32" t="s">
        <v>254</v>
      </c>
      <c r="B935" s="32" t="s">
        <v>78</v>
      </c>
      <c r="C935" s="32" t="s">
        <v>194</v>
      </c>
      <c r="D935" s="32" t="s">
        <v>271</v>
      </c>
      <c r="E935" s="35"/>
      <c r="F935" s="35"/>
      <c r="G935" s="35"/>
      <c r="H935" s="35"/>
      <c r="I935" s="33">
        <v>1084.37091756614</v>
      </c>
      <c r="J935" s="33">
        <v>7991.4961387557896</v>
      </c>
    </row>
    <row r="936" spans="1:10" x14ac:dyDescent="0.25">
      <c r="A936" s="34" t="s">
        <v>254</v>
      </c>
      <c r="B936" s="34" t="s">
        <v>78</v>
      </c>
      <c r="C936" s="32" t="s">
        <v>79</v>
      </c>
      <c r="D936" s="32" t="s">
        <v>271</v>
      </c>
      <c r="E936" s="35"/>
      <c r="F936" s="35"/>
      <c r="G936" s="35"/>
      <c r="H936" s="35"/>
      <c r="I936" s="33">
        <v>34.485186381019197</v>
      </c>
      <c r="J936" s="33">
        <v>254.145725732616</v>
      </c>
    </row>
    <row r="937" spans="1:10" x14ac:dyDescent="0.25">
      <c r="A937" s="34" t="s">
        <v>254</v>
      </c>
      <c r="B937" s="34" t="s">
        <v>78</v>
      </c>
      <c r="C937" s="32" t="s">
        <v>277</v>
      </c>
      <c r="D937" s="32" t="s">
        <v>210</v>
      </c>
      <c r="E937" s="35"/>
      <c r="F937" s="35"/>
      <c r="G937" s="35"/>
      <c r="H937" s="35"/>
      <c r="I937" s="33">
        <v>52.979264829659897</v>
      </c>
      <c r="J937" s="33">
        <v>390.44166849349602</v>
      </c>
    </row>
    <row r="938" spans="1:10" x14ac:dyDescent="0.25">
      <c r="A938" s="34" t="s">
        <v>254</v>
      </c>
      <c r="B938" s="32" t="s">
        <v>81</v>
      </c>
      <c r="C938" s="32" t="s">
        <v>194</v>
      </c>
      <c r="D938" s="32" t="s">
        <v>271</v>
      </c>
      <c r="E938" s="33">
        <v>1.9199988762606299</v>
      </c>
      <c r="F938" s="33">
        <v>1.87763275468749</v>
      </c>
      <c r="G938" s="33">
        <v>1.73830407090106</v>
      </c>
      <c r="H938" s="33">
        <v>1.5134727996067301</v>
      </c>
      <c r="I938" s="35"/>
      <c r="J938" s="35"/>
    </row>
    <row r="939" spans="1:10" x14ac:dyDescent="0.25">
      <c r="A939" s="34" t="s">
        <v>254</v>
      </c>
      <c r="B939" s="34" t="s">
        <v>81</v>
      </c>
      <c r="C939" s="32" t="s">
        <v>283</v>
      </c>
      <c r="D939" s="32" t="s">
        <v>210</v>
      </c>
      <c r="E939" s="33">
        <v>5.90544403065595E-2</v>
      </c>
      <c r="F939" s="33">
        <v>5.77513626702153E-2</v>
      </c>
      <c r="G939" s="33">
        <v>5.3465955245559998E-2</v>
      </c>
      <c r="H939" s="33">
        <v>4.6550698651474001E-2</v>
      </c>
      <c r="I939" s="35"/>
      <c r="J939" s="35"/>
    </row>
    <row r="940" spans="1:10" x14ac:dyDescent="0.25">
      <c r="A940" s="34" t="s">
        <v>254</v>
      </c>
      <c r="B940" s="34" t="s">
        <v>81</v>
      </c>
      <c r="C940" s="32" t="s">
        <v>82</v>
      </c>
      <c r="D940" s="32" t="s">
        <v>271</v>
      </c>
      <c r="E940" s="33">
        <v>4.0001076332782999E-2</v>
      </c>
      <c r="F940" s="33">
        <v>3.9118424533386299E-2</v>
      </c>
      <c r="G940" s="33">
        <v>3.6215663815973E-2</v>
      </c>
      <c r="H940" s="33">
        <v>3.15315502176583E-2</v>
      </c>
      <c r="I940" s="35"/>
      <c r="J940" s="35"/>
    </row>
    <row r="941" spans="1:10" x14ac:dyDescent="0.25">
      <c r="A941" s="34" t="s">
        <v>254</v>
      </c>
      <c r="B941" s="34" t="s">
        <v>81</v>
      </c>
      <c r="C941" s="32" t="s">
        <v>91</v>
      </c>
      <c r="D941" s="32" t="s">
        <v>271</v>
      </c>
      <c r="E941" s="33">
        <v>4.1863692733320104E-3</v>
      </c>
      <c r="F941" s="33">
        <v>4.0939940996915702E-3</v>
      </c>
      <c r="G941" s="33">
        <v>3.7902015673577502E-3</v>
      </c>
      <c r="H941" s="33">
        <v>3.2999790274029898E-3</v>
      </c>
      <c r="I941" s="35"/>
      <c r="J941" s="35"/>
    </row>
    <row r="942" spans="1:10" x14ac:dyDescent="0.25">
      <c r="A942" s="34" t="s">
        <v>254</v>
      </c>
      <c r="B942" s="34" t="s">
        <v>81</v>
      </c>
      <c r="C942" s="32" t="s">
        <v>277</v>
      </c>
      <c r="D942" s="32" t="s">
        <v>210</v>
      </c>
      <c r="E942" s="33">
        <v>5.8698059232646996E-4</v>
      </c>
      <c r="F942" s="33">
        <v>5.7402845394604999E-4</v>
      </c>
      <c r="G942" s="33">
        <v>5.3143299498604199E-4</v>
      </c>
      <c r="H942" s="33">
        <v>4.6269775017439399E-4</v>
      </c>
      <c r="I942" s="35"/>
      <c r="J942" s="35"/>
    </row>
    <row r="943" spans="1:10" x14ac:dyDescent="0.25">
      <c r="A943" s="34" t="s">
        <v>254</v>
      </c>
      <c r="B943" s="32" t="s">
        <v>83</v>
      </c>
      <c r="C943" s="32" t="s">
        <v>194</v>
      </c>
      <c r="D943" s="32" t="s">
        <v>271</v>
      </c>
      <c r="E943" s="33">
        <v>0.64200760550269997</v>
      </c>
      <c r="F943" s="33">
        <v>0.49180044719793498</v>
      </c>
      <c r="G943" s="33">
        <v>0.46827634170389698</v>
      </c>
      <c r="H943" s="33">
        <v>0.54037608633922496</v>
      </c>
      <c r="I943" s="35"/>
      <c r="J943" s="35"/>
    </row>
    <row r="944" spans="1:10" x14ac:dyDescent="0.25">
      <c r="A944" s="34" t="s">
        <v>254</v>
      </c>
      <c r="B944" s="34" t="s">
        <v>83</v>
      </c>
      <c r="C944" s="32" t="s">
        <v>82</v>
      </c>
      <c r="D944" s="32" t="s">
        <v>271</v>
      </c>
      <c r="E944" s="33">
        <v>1.33755261794511E-2</v>
      </c>
      <c r="F944" s="33">
        <v>1.02461243452264E-2</v>
      </c>
      <c r="G944" s="33">
        <v>9.7560253398769805E-3</v>
      </c>
      <c r="H944" s="33">
        <v>1.125814465067E-2</v>
      </c>
      <c r="I944" s="35"/>
      <c r="J944" s="35"/>
    </row>
    <row r="945" spans="1:10" x14ac:dyDescent="0.25">
      <c r="A945" s="34" t="s">
        <v>254</v>
      </c>
      <c r="B945" s="34" t="s">
        <v>83</v>
      </c>
      <c r="C945" s="32" t="s">
        <v>91</v>
      </c>
      <c r="D945" s="32" t="s">
        <v>271</v>
      </c>
      <c r="E945" s="33">
        <v>1.0299179911305899E-3</v>
      </c>
      <c r="F945" s="33">
        <v>7.8895347075929798E-4</v>
      </c>
      <c r="G945" s="33">
        <v>7.51215756648276E-4</v>
      </c>
      <c r="H945" s="33">
        <v>8.66879221565799E-4</v>
      </c>
      <c r="I945" s="35"/>
      <c r="J945" s="35"/>
    </row>
    <row r="946" spans="1:10" x14ac:dyDescent="0.25">
      <c r="A946" s="34" t="s">
        <v>254</v>
      </c>
      <c r="B946" s="34" t="s">
        <v>83</v>
      </c>
      <c r="C946" s="32" t="s">
        <v>277</v>
      </c>
      <c r="D946" s="32" t="s">
        <v>210</v>
      </c>
      <c r="E946" s="33">
        <v>4.4462086509337699E-4</v>
      </c>
      <c r="F946" s="33">
        <v>3.4059524904730401E-4</v>
      </c>
      <c r="G946" s="33">
        <v>3.2430368482647701E-4</v>
      </c>
      <c r="H946" s="33">
        <v>3.7423619428276198E-4</v>
      </c>
      <c r="I946" s="35"/>
      <c r="J946" s="35"/>
    </row>
    <row r="947" spans="1:10" x14ac:dyDescent="0.25">
      <c r="A947" s="34" t="s">
        <v>254</v>
      </c>
      <c r="B947" s="34" t="s">
        <v>83</v>
      </c>
      <c r="C947" s="32" t="s">
        <v>284</v>
      </c>
      <c r="D947" s="32" t="s">
        <v>210</v>
      </c>
      <c r="E947" s="33">
        <v>1.8288409801010999E-2</v>
      </c>
      <c r="F947" s="33">
        <v>1.4009566306669699E-2</v>
      </c>
      <c r="G947" s="33">
        <v>1.3339451999939101E-2</v>
      </c>
      <c r="H947" s="33">
        <v>1.5393305669486599E-2</v>
      </c>
      <c r="I947" s="35"/>
      <c r="J947" s="35"/>
    </row>
    <row r="948" spans="1:10" x14ac:dyDescent="0.25">
      <c r="A948" s="34" t="s">
        <v>254</v>
      </c>
      <c r="B948" s="32" t="s">
        <v>84</v>
      </c>
      <c r="C948" s="32" t="s">
        <v>194</v>
      </c>
      <c r="D948" s="32" t="s">
        <v>271</v>
      </c>
      <c r="E948" s="35"/>
      <c r="F948" s="35"/>
      <c r="G948" s="35"/>
      <c r="H948" s="35"/>
      <c r="I948" s="33">
        <v>13478.2649321753</v>
      </c>
      <c r="J948" s="33">
        <v>46841.601908037999</v>
      </c>
    </row>
    <row r="949" spans="1:10" x14ac:dyDescent="0.25">
      <c r="A949" s="34" t="s">
        <v>254</v>
      </c>
      <c r="B949" s="34" t="s">
        <v>84</v>
      </c>
      <c r="C949" s="32" t="s">
        <v>82</v>
      </c>
      <c r="D949" s="32" t="s">
        <v>271</v>
      </c>
      <c r="E949" s="35"/>
      <c r="F949" s="35"/>
      <c r="G949" s="35"/>
      <c r="H949" s="35"/>
      <c r="I949" s="33">
        <v>428.63606054841699</v>
      </c>
      <c r="J949" s="33">
        <v>1489.6575941097899</v>
      </c>
    </row>
    <row r="950" spans="1:10" x14ac:dyDescent="0.25">
      <c r="A950" s="34" t="s">
        <v>254</v>
      </c>
      <c r="B950" s="34" t="s">
        <v>84</v>
      </c>
      <c r="C950" s="32" t="s">
        <v>277</v>
      </c>
      <c r="D950" s="32" t="s">
        <v>210</v>
      </c>
      <c r="E950" s="35"/>
      <c r="F950" s="35"/>
      <c r="G950" s="35"/>
      <c r="H950" s="35"/>
      <c r="I950" s="33">
        <v>659.79315953696596</v>
      </c>
      <c r="J950" s="33">
        <v>2293.0079410220601</v>
      </c>
    </row>
    <row r="951" spans="1:10" x14ac:dyDescent="0.25">
      <c r="A951" s="34" t="s">
        <v>254</v>
      </c>
      <c r="B951" s="32" t="s">
        <v>86</v>
      </c>
      <c r="C951" s="32" t="s">
        <v>194</v>
      </c>
      <c r="D951" s="32" t="s">
        <v>271</v>
      </c>
      <c r="E951" s="35"/>
      <c r="F951" s="35"/>
      <c r="G951" s="35"/>
      <c r="H951" s="35"/>
      <c r="I951" s="33">
        <v>3266.7123366273199</v>
      </c>
      <c r="J951" s="35"/>
    </row>
    <row r="952" spans="1:10" x14ac:dyDescent="0.25">
      <c r="A952" s="34" t="s">
        <v>254</v>
      </c>
      <c r="B952" s="34" t="s">
        <v>86</v>
      </c>
      <c r="C952" s="32" t="s">
        <v>82</v>
      </c>
      <c r="D952" s="32" t="s">
        <v>271</v>
      </c>
      <c r="E952" s="35"/>
      <c r="F952" s="35"/>
      <c r="G952" s="35"/>
      <c r="H952" s="35"/>
      <c r="I952" s="33">
        <v>89.656813202050898</v>
      </c>
      <c r="J952" s="35"/>
    </row>
    <row r="953" spans="1:10" x14ac:dyDescent="0.25">
      <c r="A953" s="34" t="s">
        <v>254</v>
      </c>
      <c r="B953" s="34" t="s">
        <v>86</v>
      </c>
      <c r="C953" s="32" t="s">
        <v>91</v>
      </c>
      <c r="D953" s="32" t="s">
        <v>271</v>
      </c>
      <c r="E953" s="35"/>
      <c r="F953" s="35"/>
      <c r="G953" s="35"/>
      <c r="H953" s="35"/>
      <c r="I953" s="33">
        <v>6.4605800013768802</v>
      </c>
      <c r="J953" s="35"/>
    </row>
    <row r="954" spans="1:10" x14ac:dyDescent="0.25">
      <c r="A954" s="34" t="s">
        <v>254</v>
      </c>
      <c r="B954" s="34" t="s">
        <v>86</v>
      </c>
      <c r="C954" s="32" t="s">
        <v>277</v>
      </c>
      <c r="D954" s="32" t="s">
        <v>210</v>
      </c>
      <c r="E954" s="35"/>
      <c r="F954" s="35"/>
      <c r="G954" s="35"/>
      <c r="H954" s="35"/>
      <c r="I954" s="33">
        <v>6.0895097913458098</v>
      </c>
      <c r="J954" s="35"/>
    </row>
    <row r="955" spans="1:10" x14ac:dyDescent="0.25">
      <c r="A955" s="34" t="s">
        <v>254</v>
      </c>
      <c r="B955" s="34" t="s">
        <v>86</v>
      </c>
      <c r="C955" s="32" t="s">
        <v>284</v>
      </c>
      <c r="D955" s="32" t="s">
        <v>210</v>
      </c>
      <c r="E955" s="35"/>
      <c r="F955" s="35"/>
      <c r="G955" s="35"/>
      <c r="H955" s="35"/>
      <c r="I955" s="33">
        <v>114.721497861877</v>
      </c>
      <c r="J955" s="35"/>
    </row>
    <row r="956" spans="1:10" x14ac:dyDescent="0.25">
      <c r="A956" s="32" t="s">
        <v>255</v>
      </c>
      <c r="B956" s="32" t="s">
        <v>81</v>
      </c>
      <c r="C956" s="32" t="s">
        <v>194</v>
      </c>
      <c r="D956" s="32" t="s">
        <v>271</v>
      </c>
      <c r="E956" s="33">
        <v>1.9199988762606299</v>
      </c>
      <c r="F956" s="33">
        <v>1.87763275468749</v>
      </c>
      <c r="G956" s="33">
        <v>1.73830407090106</v>
      </c>
      <c r="H956" s="33">
        <v>1.50140716181473</v>
      </c>
      <c r="I956" s="35"/>
      <c r="J956" s="35"/>
    </row>
    <row r="957" spans="1:10" x14ac:dyDescent="0.25">
      <c r="A957" s="34" t="s">
        <v>255</v>
      </c>
      <c r="B957" s="34" t="s">
        <v>81</v>
      </c>
      <c r="C957" s="32" t="s">
        <v>283</v>
      </c>
      <c r="D957" s="32" t="s">
        <v>210</v>
      </c>
      <c r="E957" s="33">
        <v>5.90544403065595E-2</v>
      </c>
      <c r="F957" s="33">
        <v>5.77513626702153E-2</v>
      </c>
      <c r="G957" s="33">
        <v>5.3465955245559998E-2</v>
      </c>
      <c r="H957" s="33">
        <v>4.6179589326589401E-2</v>
      </c>
      <c r="I957" s="35"/>
      <c r="J957" s="35"/>
    </row>
    <row r="958" spans="1:10" x14ac:dyDescent="0.25">
      <c r="A958" s="34" t="s">
        <v>255</v>
      </c>
      <c r="B958" s="34" t="s">
        <v>81</v>
      </c>
      <c r="C958" s="32" t="s">
        <v>82</v>
      </c>
      <c r="D958" s="32" t="s">
        <v>271</v>
      </c>
      <c r="E958" s="33">
        <v>4.0001076332782999E-2</v>
      </c>
      <c r="F958" s="33">
        <v>3.9118424533386299E-2</v>
      </c>
      <c r="G958" s="33">
        <v>3.6215663815973E-2</v>
      </c>
      <c r="H958" s="33">
        <v>3.1280175852657903E-2</v>
      </c>
      <c r="I958" s="35"/>
      <c r="J958" s="35"/>
    </row>
    <row r="959" spans="1:10" x14ac:dyDescent="0.25">
      <c r="A959" s="34" t="s">
        <v>255</v>
      </c>
      <c r="B959" s="34" t="s">
        <v>81</v>
      </c>
      <c r="C959" s="32" t="s">
        <v>91</v>
      </c>
      <c r="D959" s="32" t="s">
        <v>271</v>
      </c>
      <c r="E959" s="33">
        <v>4.1863692733320104E-3</v>
      </c>
      <c r="F959" s="33">
        <v>4.0939940996915702E-3</v>
      </c>
      <c r="G959" s="33">
        <v>3.7902015673577502E-3</v>
      </c>
      <c r="H959" s="33">
        <v>3.2736710873619299E-3</v>
      </c>
      <c r="I959" s="35"/>
      <c r="J959" s="35"/>
    </row>
    <row r="960" spans="1:10" x14ac:dyDescent="0.25">
      <c r="A960" s="34" t="s">
        <v>255</v>
      </c>
      <c r="B960" s="34" t="s">
        <v>81</v>
      </c>
      <c r="C960" s="32" t="s">
        <v>277</v>
      </c>
      <c r="D960" s="32" t="s">
        <v>210</v>
      </c>
      <c r="E960" s="33">
        <v>5.8698059232646996E-4</v>
      </c>
      <c r="F960" s="33">
        <v>5.7402845394604999E-4</v>
      </c>
      <c r="G960" s="33">
        <v>5.3143299498604199E-4</v>
      </c>
      <c r="H960" s="33">
        <v>4.5900905258945701E-4</v>
      </c>
      <c r="I960" s="35"/>
      <c r="J960" s="35"/>
    </row>
    <row r="961" spans="1:10" x14ac:dyDescent="0.25">
      <c r="A961" s="34" t="s">
        <v>255</v>
      </c>
      <c r="B961" s="32" t="s">
        <v>83</v>
      </c>
      <c r="C961" s="32" t="s">
        <v>194</v>
      </c>
      <c r="D961" s="32" t="s">
        <v>271</v>
      </c>
      <c r="E961" s="33">
        <v>0.64200760550269997</v>
      </c>
      <c r="F961" s="33">
        <v>0.49180044719793498</v>
      </c>
      <c r="G961" s="33">
        <v>0.46827634170389698</v>
      </c>
      <c r="H961" s="33">
        <v>0.54037608633922496</v>
      </c>
      <c r="I961" s="35"/>
      <c r="J961" s="35"/>
    </row>
    <row r="962" spans="1:10" x14ac:dyDescent="0.25">
      <c r="A962" s="34" t="s">
        <v>255</v>
      </c>
      <c r="B962" s="34" t="s">
        <v>83</v>
      </c>
      <c r="C962" s="32" t="s">
        <v>82</v>
      </c>
      <c r="D962" s="32" t="s">
        <v>271</v>
      </c>
      <c r="E962" s="33">
        <v>1.33755261794511E-2</v>
      </c>
      <c r="F962" s="33">
        <v>1.02461243452264E-2</v>
      </c>
      <c r="G962" s="33">
        <v>9.7560253398769805E-3</v>
      </c>
      <c r="H962" s="33">
        <v>1.125814465067E-2</v>
      </c>
      <c r="I962" s="35"/>
      <c r="J962" s="35"/>
    </row>
    <row r="963" spans="1:10" x14ac:dyDescent="0.25">
      <c r="A963" s="34" t="s">
        <v>255</v>
      </c>
      <c r="B963" s="34" t="s">
        <v>83</v>
      </c>
      <c r="C963" s="32" t="s">
        <v>91</v>
      </c>
      <c r="D963" s="32" t="s">
        <v>271</v>
      </c>
      <c r="E963" s="33">
        <v>1.0299179911305899E-3</v>
      </c>
      <c r="F963" s="33">
        <v>7.8895347075929798E-4</v>
      </c>
      <c r="G963" s="33">
        <v>7.51215756648276E-4</v>
      </c>
      <c r="H963" s="33">
        <v>8.66879221565799E-4</v>
      </c>
      <c r="I963" s="35"/>
      <c r="J963" s="35"/>
    </row>
    <row r="964" spans="1:10" x14ac:dyDescent="0.25">
      <c r="A964" s="34" t="s">
        <v>255</v>
      </c>
      <c r="B964" s="34" t="s">
        <v>83</v>
      </c>
      <c r="C964" s="32" t="s">
        <v>277</v>
      </c>
      <c r="D964" s="32" t="s">
        <v>210</v>
      </c>
      <c r="E964" s="33">
        <v>4.4462086509337699E-4</v>
      </c>
      <c r="F964" s="33">
        <v>3.4059524904730401E-4</v>
      </c>
      <c r="G964" s="33">
        <v>3.2430368482647701E-4</v>
      </c>
      <c r="H964" s="33">
        <v>3.7423619428276198E-4</v>
      </c>
      <c r="I964" s="35"/>
      <c r="J964" s="35"/>
    </row>
    <row r="965" spans="1:10" x14ac:dyDescent="0.25">
      <c r="A965" s="34" t="s">
        <v>255</v>
      </c>
      <c r="B965" s="34" t="s">
        <v>83</v>
      </c>
      <c r="C965" s="32" t="s">
        <v>284</v>
      </c>
      <c r="D965" s="32" t="s">
        <v>210</v>
      </c>
      <c r="E965" s="33">
        <v>1.8288409801010999E-2</v>
      </c>
      <c r="F965" s="33">
        <v>1.4009566306669699E-2</v>
      </c>
      <c r="G965" s="33">
        <v>1.3339451999939101E-2</v>
      </c>
      <c r="H965" s="33">
        <v>1.5393305669486599E-2</v>
      </c>
      <c r="I965" s="35"/>
      <c r="J965" s="35"/>
    </row>
    <row r="966" spans="1:10" x14ac:dyDescent="0.25">
      <c r="A966" s="34" t="s">
        <v>255</v>
      </c>
      <c r="B966" s="32" t="s">
        <v>84</v>
      </c>
      <c r="C966" s="32" t="s">
        <v>194</v>
      </c>
      <c r="D966" s="32" t="s">
        <v>271</v>
      </c>
      <c r="E966" s="35"/>
      <c r="F966" s="35"/>
      <c r="G966" s="35"/>
      <c r="H966" s="35"/>
      <c r="I966" s="33">
        <v>6237.0409887447604</v>
      </c>
      <c r="J966" s="33">
        <v>8265.9097809230898</v>
      </c>
    </row>
    <row r="967" spans="1:10" x14ac:dyDescent="0.25">
      <c r="A967" s="34" t="s">
        <v>255</v>
      </c>
      <c r="B967" s="34" t="s">
        <v>84</v>
      </c>
      <c r="C967" s="32" t="s">
        <v>82</v>
      </c>
      <c r="D967" s="32" t="s">
        <v>271</v>
      </c>
      <c r="E967" s="35"/>
      <c r="F967" s="35"/>
      <c r="G967" s="35"/>
      <c r="H967" s="35"/>
      <c r="I967" s="33">
        <v>198.35050671192599</v>
      </c>
      <c r="J967" s="33">
        <v>262.87263406475103</v>
      </c>
    </row>
    <row r="968" spans="1:10" x14ac:dyDescent="0.25">
      <c r="A968" s="34" t="s">
        <v>255</v>
      </c>
      <c r="B968" s="34" t="s">
        <v>84</v>
      </c>
      <c r="C968" s="32" t="s">
        <v>277</v>
      </c>
      <c r="D968" s="32" t="s">
        <v>210</v>
      </c>
      <c r="E968" s="35"/>
      <c r="F968" s="35"/>
      <c r="G968" s="35"/>
      <c r="H968" s="35"/>
      <c r="I968" s="33">
        <v>305.31800649665001</v>
      </c>
      <c r="J968" s="33">
        <v>404.63596451375997</v>
      </c>
    </row>
    <row r="969" spans="1:10" x14ac:dyDescent="0.25">
      <c r="A969" s="34" t="s">
        <v>255</v>
      </c>
      <c r="B969" s="32" t="s">
        <v>86</v>
      </c>
      <c r="C969" s="32" t="s">
        <v>194</v>
      </c>
      <c r="D969" s="32" t="s">
        <v>271</v>
      </c>
      <c r="E969" s="35"/>
      <c r="F969" s="35"/>
      <c r="G969" s="35"/>
      <c r="H969" s="33">
        <v>9.1590110102176894E-3</v>
      </c>
      <c r="I969" s="33">
        <v>0.458038063021664</v>
      </c>
      <c r="J969" s="35"/>
    </row>
    <row r="970" spans="1:10" x14ac:dyDescent="0.25">
      <c r="A970" s="34" t="s">
        <v>255</v>
      </c>
      <c r="B970" s="34" t="s">
        <v>86</v>
      </c>
      <c r="C970" s="32" t="s">
        <v>82</v>
      </c>
      <c r="D970" s="32" t="s">
        <v>271</v>
      </c>
      <c r="E970" s="35"/>
      <c r="F970" s="35"/>
      <c r="G970" s="35"/>
      <c r="H970" s="33">
        <v>2.5137436500038398E-4</v>
      </c>
      <c r="I970" s="33">
        <v>1.25711200815928E-2</v>
      </c>
      <c r="J970" s="35"/>
    </row>
    <row r="971" spans="1:10" x14ac:dyDescent="0.25">
      <c r="A971" s="34" t="s">
        <v>255</v>
      </c>
      <c r="B971" s="34" t="s">
        <v>86</v>
      </c>
      <c r="C971" s="32" t="s">
        <v>91</v>
      </c>
      <c r="D971" s="32" t="s">
        <v>271</v>
      </c>
      <c r="E971" s="35"/>
      <c r="F971" s="35"/>
      <c r="G971" s="35"/>
      <c r="H971" s="33">
        <v>1.8113784523217299E-5</v>
      </c>
      <c r="I971" s="33">
        <v>9.0586229973415797E-4</v>
      </c>
      <c r="J971" s="35"/>
    </row>
    <row r="972" spans="1:10" x14ac:dyDescent="0.25">
      <c r="A972" s="34" t="s">
        <v>255</v>
      </c>
      <c r="B972" s="34" t="s">
        <v>86</v>
      </c>
      <c r="C972" s="32" t="s">
        <v>277</v>
      </c>
      <c r="D972" s="32" t="s">
        <v>210</v>
      </c>
      <c r="E972" s="35"/>
      <c r="F972" s="35"/>
      <c r="G972" s="35"/>
      <c r="H972" s="33">
        <v>1.7073400250279701E-5</v>
      </c>
      <c r="I972" s="33">
        <v>8.5383314542449202E-4</v>
      </c>
      <c r="J972" s="35"/>
    </row>
    <row r="973" spans="1:10" x14ac:dyDescent="0.25">
      <c r="A973" s="34" t="s">
        <v>255</v>
      </c>
      <c r="B973" s="34" t="s">
        <v>86</v>
      </c>
      <c r="C973" s="32" t="s">
        <v>284</v>
      </c>
      <c r="D973" s="32" t="s">
        <v>210</v>
      </c>
      <c r="E973" s="35"/>
      <c r="F973" s="35"/>
      <c r="G973" s="35"/>
      <c r="H973" s="33">
        <v>3.2164921601588402E-4</v>
      </c>
      <c r="I973" s="33">
        <v>1.6085534094455699E-2</v>
      </c>
      <c r="J973" s="35"/>
    </row>
    <row r="974" spans="1:10" x14ac:dyDescent="0.25">
      <c r="A974" s="32" t="s">
        <v>256</v>
      </c>
      <c r="B974" s="32" t="s">
        <v>80</v>
      </c>
      <c r="C974" s="32" t="s">
        <v>195</v>
      </c>
      <c r="D974" s="32" t="s">
        <v>271</v>
      </c>
      <c r="E974" s="35"/>
      <c r="F974" s="35"/>
      <c r="G974" s="35"/>
      <c r="H974" s="35"/>
      <c r="I974" s="35"/>
      <c r="J974" s="33">
        <v>242.67966981663099</v>
      </c>
    </row>
    <row r="975" spans="1:10" x14ac:dyDescent="0.25">
      <c r="A975" s="34" t="s">
        <v>256</v>
      </c>
      <c r="B975" s="34" t="s">
        <v>80</v>
      </c>
      <c r="C975" s="32" t="s">
        <v>194</v>
      </c>
      <c r="D975" s="32" t="s">
        <v>271</v>
      </c>
      <c r="E975" s="35"/>
      <c r="F975" s="35"/>
      <c r="G975" s="35"/>
      <c r="H975" s="35"/>
      <c r="I975" s="35"/>
      <c r="J975" s="33">
        <v>97.732002513226107</v>
      </c>
    </row>
    <row r="976" spans="1:10" x14ac:dyDescent="0.25">
      <c r="A976" s="34" t="s">
        <v>256</v>
      </c>
      <c r="B976" s="34" t="s">
        <v>80</v>
      </c>
      <c r="C976" s="32" t="s">
        <v>196</v>
      </c>
      <c r="D976" s="32" t="s">
        <v>271</v>
      </c>
      <c r="E976" s="35"/>
      <c r="F976" s="35"/>
      <c r="G976" s="35"/>
      <c r="H976" s="35"/>
      <c r="I976" s="35"/>
      <c r="J976" s="33">
        <v>43.549729882942799</v>
      </c>
    </row>
    <row r="977" spans="1:10" x14ac:dyDescent="0.25">
      <c r="A977" s="34" t="s">
        <v>256</v>
      </c>
      <c r="B977" s="34" t="s">
        <v>80</v>
      </c>
      <c r="C977" s="32" t="s">
        <v>79</v>
      </c>
      <c r="D977" s="32" t="s">
        <v>271</v>
      </c>
      <c r="E977" s="35"/>
      <c r="F977" s="35"/>
      <c r="G977" s="35"/>
      <c r="H977" s="35"/>
      <c r="I977" s="35"/>
      <c r="J977" s="33">
        <v>3.5017955695921499</v>
      </c>
    </row>
    <row r="978" spans="1:10" x14ac:dyDescent="0.25">
      <c r="A978" s="34" t="s">
        <v>256</v>
      </c>
      <c r="B978" s="34" t="s">
        <v>80</v>
      </c>
      <c r="C978" s="32" t="s">
        <v>91</v>
      </c>
      <c r="D978" s="32" t="s">
        <v>271</v>
      </c>
      <c r="E978" s="35"/>
      <c r="F978" s="35"/>
      <c r="G978" s="35"/>
      <c r="H978" s="35"/>
      <c r="I978" s="35"/>
      <c r="J978" s="33">
        <v>2.69644077574034E-2</v>
      </c>
    </row>
    <row r="979" spans="1:10" x14ac:dyDescent="0.25">
      <c r="A979" s="34" t="s">
        <v>256</v>
      </c>
      <c r="B979" s="34" t="s">
        <v>80</v>
      </c>
      <c r="C979" s="32" t="s">
        <v>277</v>
      </c>
      <c r="D979" s="32" t="s">
        <v>210</v>
      </c>
      <c r="E979" s="35"/>
      <c r="F979" s="35"/>
      <c r="G979" s="35"/>
      <c r="H979" s="35"/>
      <c r="I979" s="35"/>
      <c r="J979" s="33">
        <v>6.8489292834902002E-2</v>
      </c>
    </row>
    <row r="980" spans="1:10" x14ac:dyDescent="0.25">
      <c r="A980" s="34" t="s">
        <v>256</v>
      </c>
      <c r="B980" s="34" t="s">
        <v>80</v>
      </c>
      <c r="C980" s="32" t="s">
        <v>284</v>
      </c>
      <c r="D980" s="32" t="s">
        <v>210</v>
      </c>
      <c r="E980" s="35"/>
      <c r="F980" s="35"/>
      <c r="G980" s="35"/>
      <c r="H980" s="35"/>
      <c r="I980" s="35"/>
      <c r="J980" s="33">
        <v>4.7881107365414204</v>
      </c>
    </row>
    <row r="981" spans="1:10" x14ac:dyDescent="0.25">
      <c r="A981" s="34" t="s">
        <v>256</v>
      </c>
      <c r="B981" s="32" t="s">
        <v>81</v>
      </c>
      <c r="C981" s="32" t="s">
        <v>194</v>
      </c>
      <c r="D981" s="32" t="s">
        <v>271</v>
      </c>
      <c r="E981" s="33">
        <v>1.9199988762606299</v>
      </c>
      <c r="F981" s="33">
        <v>1.87763275468749</v>
      </c>
      <c r="G981" s="33">
        <v>1.73830407090106</v>
      </c>
      <c r="H981" s="33">
        <v>1.5134727996067301</v>
      </c>
      <c r="I981" s="35"/>
      <c r="J981" s="35"/>
    </row>
    <row r="982" spans="1:10" x14ac:dyDescent="0.25">
      <c r="A982" s="34" t="s">
        <v>256</v>
      </c>
      <c r="B982" s="34" t="s">
        <v>81</v>
      </c>
      <c r="C982" s="32" t="s">
        <v>283</v>
      </c>
      <c r="D982" s="32" t="s">
        <v>210</v>
      </c>
      <c r="E982" s="33">
        <v>5.90544403065595E-2</v>
      </c>
      <c r="F982" s="33">
        <v>5.77513626702153E-2</v>
      </c>
      <c r="G982" s="33">
        <v>5.3465955245559998E-2</v>
      </c>
      <c r="H982" s="33">
        <v>4.6550698651474001E-2</v>
      </c>
      <c r="I982" s="35"/>
      <c r="J982" s="35"/>
    </row>
    <row r="983" spans="1:10" x14ac:dyDescent="0.25">
      <c r="A983" s="34" t="s">
        <v>256</v>
      </c>
      <c r="B983" s="34" t="s">
        <v>81</v>
      </c>
      <c r="C983" s="32" t="s">
        <v>82</v>
      </c>
      <c r="D983" s="32" t="s">
        <v>271</v>
      </c>
      <c r="E983" s="33">
        <v>4.0001076332782999E-2</v>
      </c>
      <c r="F983" s="33">
        <v>3.9118424533386299E-2</v>
      </c>
      <c r="G983" s="33">
        <v>3.6215663815973E-2</v>
      </c>
      <c r="H983" s="33">
        <v>3.15315502176583E-2</v>
      </c>
      <c r="I983" s="35"/>
      <c r="J983" s="35"/>
    </row>
    <row r="984" spans="1:10" x14ac:dyDescent="0.25">
      <c r="A984" s="34" t="s">
        <v>256</v>
      </c>
      <c r="B984" s="34" t="s">
        <v>81</v>
      </c>
      <c r="C984" s="32" t="s">
        <v>91</v>
      </c>
      <c r="D984" s="32" t="s">
        <v>271</v>
      </c>
      <c r="E984" s="33">
        <v>4.1863692733320104E-3</v>
      </c>
      <c r="F984" s="33">
        <v>4.0939940996915702E-3</v>
      </c>
      <c r="G984" s="33">
        <v>3.7902015673577502E-3</v>
      </c>
      <c r="H984" s="33">
        <v>3.2999790274029898E-3</v>
      </c>
      <c r="I984" s="35"/>
      <c r="J984" s="35"/>
    </row>
    <row r="985" spans="1:10" x14ac:dyDescent="0.25">
      <c r="A985" s="34" t="s">
        <v>256</v>
      </c>
      <c r="B985" s="34" t="s">
        <v>81</v>
      </c>
      <c r="C985" s="32" t="s">
        <v>277</v>
      </c>
      <c r="D985" s="32" t="s">
        <v>210</v>
      </c>
      <c r="E985" s="33">
        <v>5.8698059232646996E-4</v>
      </c>
      <c r="F985" s="33">
        <v>5.7402845394604999E-4</v>
      </c>
      <c r="G985" s="33">
        <v>5.3143299498604199E-4</v>
      </c>
      <c r="H985" s="33">
        <v>4.6269775017439399E-4</v>
      </c>
      <c r="I985" s="35"/>
      <c r="J985" s="35"/>
    </row>
    <row r="986" spans="1:10" x14ac:dyDescent="0.25">
      <c r="A986" s="34" t="s">
        <v>256</v>
      </c>
      <c r="B986" s="32" t="s">
        <v>83</v>
      </c>
      <c r="C986" s="32" t="s">
        <v>194</v>
      </c>
      <c r="D986" s="32" t="s">
        <v>271</v>
      </c>
      <c r="E986" s="33">
        <v>0.64200760550269997</v>
      </c>
      <c r="F986" s="33">
        <v>0.49180044719793498</v>
      </c>
      <c r="G986" s="33">
        <v>0.46827634170389698</v>
      </c>
      <c r="H986" s="33">
        <v>0.54037608633922496</v>
      </c>
      <c r="I986" s="35"/>
      <c r="J986" s="35"/>
    </row>
    <row r="987" spans="1:10" x14ac:dyDescent="0.25">
      <c r="A987" s="34" t="s">
        <v>256</v>
      </c>
      <c r="B987" s="34" t="s">
        <v>83</v>
      </c>
      <c r="C987" s="32" t="s">
        <v>82</v>
      </c>
      <c r="D987" s="32" t="s">
        <v>271</v>
      </c>
      <c r="E987" s="33">
        <v>1.33755261794511E-2</v>
      </c>
      <c r="F987" s="33">
        <v>1.02461243452264E-2</v>
      </c>
      <c r="G987" s="33">
        <v>9.7560253398769805E-3</v>
      </c>
      <c r="H987" s="33">
        <v>1.125814465067E-2</v>
      </c>
      <c r="I987" s="35"/>
      <c r="J987" s="35"/>
    </row>
    <row r="988" spans="1:10" x14ac:dyDescent="0.25">
      <c r="A988" s="34" t="s">
        <v>256</v>
      </c>
      <c r="B988" s="34" t="s">
        <v>83</v>
      </c>
      <c r="C988" s="32" t="s">
        <v>91</v>
      </c>
      <c r="D988" s="32" t="s">
        <v>271</v>
      </c>
      <c r="E988" s="33">
        <v>1.0299179911305899E-3</v>
      </c>
      <c r="F988" s="33">
        <v>7.8895347075929798E-4</v>
      </c>
      <c r="G988" s="33">
        <v>7.51215756648276E-4</v>
      </c>
      <c r="H988" s="33">
        <v>8.66879221565799E-4</v>
      </c>
      <c r="I988" s="35"/>
      <c r="J988" s="35"/>
    </row>
    <row r="989" spans="1:10" x14ac:dyDescent="0.25">
      <c r="A989" s="34" t="s">
        <v>256</v>
      </c>
      <c r="B989" s="34" t="s">
        <v>83</v>
      </c>
      <c r="C989" s="32" t="s">
        <v>277</v>
      </c>
      <c r="D989" s="32" t="s">
        <v>210</v>
      </c>
      <c r="E989" s="33">
        <v>4.4462086509337699E-4</v>
      </c>
      <c r="F989" s="33">
        <v>3.4059524904730401E-4</v>
      </c>
      <c r="G989" s="33">
        <v>3.2430368482647701E-4</v>
      </c>
      <c r="H989" s="33">
        <v>3.7423619428276198E-4</v>
      </c>
      <c r="I989" s="35"/>
      <c r="J989" s="35"/>
    </row>
    <row r="990" spans="1:10" x14ac:dyDescent="0.25">
      <c r="A990" s="34" t="s">
        <v>256</v>
      </c>
      <c r="B990" s="34" t="s">
        <v>83</v>
      </c>
      <c r="C990" s="32" t="s">
        <v>284</v>
      </c>
      <c r="D990" s="32" t="s">
        <v>210</v>
      </c>
      <c r="E990" s="33">
        <v>1.8288409801010999E-2</v>
      </c>
      <c r="F990" s="33">
        <v>1.4009566306669699E-2</v>
      </c>
      <c r="G990" s="33">
        <v>1.3339451999939101E-2</v>
      </c>
      <c r="H990" s="33">
        <v>1.5393305669486599E-2</v>
      </c>
      <c r="I990" s="35"/>
      <c r="J990" s="35"/>
    </row>
    <row r="991" spans="1:10" x14ac:dyDescent="0.25">
      <c r="A991" s="34" t="s">
        <v>256</v>
      </c>
      <c r="B991" s="32" t="s">
        <v>84</v>
      </c>
      <c r="C991" s="32" t="s">
        <v>194</v>
      </c>
      <c r="D991" s="32" t="s">
        <v>271</v>
      </c>
      <c r="E991" s="35"/>
      <c r="F991" s="35"/>
      <c r="G991" s="35"/>
      <c r="H991" s="35"/>
      <c r="I991" s="33">
        <v>12846.467259347901</v>
      </c>
      <c r="J991" s="33">
        <v>53789.184228819999</v>
      </c>
    </row>
    <row r="992" spans="1:10" x14ac:dyDescent="0.25">
      <c r="A992" s="34" t="s">
        <v>256</v>
      </c>
      <c r="B992" s="34" t="s">
        <v>84</v>
      </c>
      <c r="C992" s="32" t="s">
        <v>82</v>
      </c>
      <c r="D992" s="32" t="s">
        <v>271</v>
      </c>
      <c r="E992" s="35"/>
      <c r="F992" s="35"/>
      <c r="G992" s="35"/>
      <c r="H992" s="35"/>
      <c r="I992" s="33">
        <v>408.54361787073202</v>
      </c>
      <c r="J992" s="33">
        <v>1710.6047509806101</v>
      </c>
    </row>
    <row r="993" spans="1:10" x14ac:dyDescent="0.25">
      <c r="A993" s="34" t="s">
        <v>256</v>
      </c>
      <c r="B993" s="34" t="s">
        <v>84</v>
      </c>
      <c r="C993" s="32" t="s">
        <v>277</v>
      </c>
      <c r="D993" s="32" t="s">
        <v>210</v>
      </c>
      <c r="E993" s="35"/>
      <c r="F993" s="35"/>
      <c r="G993" s="35"/>
      <c r="H993" s="35"/>
      <c r="I993" s="33">
        <v>628.86515917189195</v>
      </c>
      <c r="J993" s="33">
        <v>2633.1086374870001</v>
      </c>
    </row>
    <row r="994" spans="1:10" x14ac:dyDescent="0.25">
      <c r="A994" s="34" t="s">
        <v>256</v>
      </c>
      <c r="B994" s="32" t="s">
        <v>86</v>
      </c>
      <c r="C994" s="32" t="s">
        <v>194</v>
      </c>
      <c r="D994" s="32" t="s">
        <v>271</v>
      </c>
      <c r="E994" s="35"/>
      <c r="F994" s="35"/>
      <c r="G994" s="35"/>
      <c r="H994" s="35"/>
      <c r="I994" s="33">
        <v>2912.8046810978099</v>
      </c>
      <c r="J994" s="35"/>
    </row>
    <row r="995" spans="1:10" x14ac:dyDescent="0.25">
      <c r="A995" s="34" t="s">
        <v>256</v>
      </c>
      <c r="B995" s="34" t="s">
        <v>86</v>
      </c>
      <c r="C995" s="32" t="s">
        <v>82</v>
      </c>
      <c r="D995" s="32" t="s">
        <v>271</v>
      </c>
      <c r="E995" s="35"/>
      <c r="F995" s="35"/>
      <c r="G995" s="35"/>
      <c r="H995" s="35"/>
      <c r="I995" s="33">
        <v>79.943612499676206</v>
      </c>
      <c r="J995" s="35"/>
    </row>
    <row r="996" spans="1:10" x14ac:dyDescent="0.25">
      <c r="A996" s="34" t="s">
        <v>256</v>
      </c>
      <c r="B996" s="34" t="s">
        <v>86</v>
      </c>
      <c r="C996" s="32" t="s">
        <v>91</v>
      </c>
      <c r="D996" s="32" t="s">
        <v>271</v>
      </c>
      <c r="E996" s="35"/>
      <c r="F996" s="35"/>
      <c r="G996" s="35"/>
      <c r="H996" s="35"/>
      <c r="I996" s="33">
        <v>5.7606565045902904</v>
      </c>
      <c r="J996" s="35"/>
    </row>
    <row r="997" spans="1:10" x14ac:dyDescent="0.25">
      <c r="A997" s="34" t="s">
        <v>256</v>
      </c>
      <c r="B997" s="34" t="s">
        <v>86</v>
      </c>
      <c r="C997" s="32" t="s">
        <v>277</v>
      </c>
      <c r="D997" s="32" t="s">
        <v>210</v>
      </c>
      <c r="E997" s="35"/>
      <c r="F997" s="35"/>
      <c r="G997" s="35"/>
      <c r="H997" s="35"/>
      <c r="I997" s="33">
        <v>5.4297871370382103</v>
      </c>
      <c r="J997" s="35"/>
    </row>
    <row r="998" spans="1:10" x14ac:dyDescent="0.25">
      <c r="A998" s="34" t="s">
        <v>256</v>
      </c>
      <c r="B998" s="34" t="s">
        <v>86</v>
      </c>
      <c r="C998" s="32" t="s">
        <v>284</v>
      </c>
      <c r="D998" s="32" t="s">
        <v>210</v>
      </c>
      <c r="E998" s="35"/>
      <c r="F998" s="35"/>
      <c r="G998" s="35"/>
      <c r="H998" s="35"/>
      <c r="I998" s="33">
        <v>102.292850291075</v>
      </c>
      <c r="J998" s="35"/>
    </row>
    <row r="999" spans="1:10" x14ac:dyDescent="0.25">
      <c r="A999" s="32" t="s">
        <v>257</v>
      </c>
      <c r="B999" s="32" t="s">
        <v>80</v>
      </c>
      <c r="C999" s="32" t="s">
        <v>195</v>
      </c>
      <c r="D999" s="32" t="s">
        <v>271</v>
      </c>
      <c r="E999" s="35"/>
      <c r="F999" s="35"/>
      <c r="G999" s="35"/>
      <c r="H999" s="35"/>
      <c r="I999" s="33">
        <v>18649.8678281229</v>
      </c>
      <c r="J999" s="33">
        <v>27684.239561573399</v>
      </c>
    </row>
    <row r="1000" spans="1:10" x14ac:dyDescent="0.25">
      <c r="A1000" s="34" t="s">
        <v>257</v>
      </c>
      <c r="B1000" s="34" t="s">
        <v>80</v>
      </c>
      <c r="C1000" s="32" t="s">
        <v>194</v>
      </c>
      <c r="D1000" s="32" t="s">
        <v>271</v>
      </c>
      <c r="E1000" s="35"/>
      <c r="F1000" s="35"/>
      <c r="G1000" s="35"/>
      <c r="H1000" s="35"/>
      <c r="I1000" s="33">
        <v>7510.6782979664704</v>
      </c>
      <c r="J1000" s="33">
        <v>11149.002190636</v>
      </c>
    </row>
    <row r="1001" spans="1:10" x14ac:dyDescent="0.25">
      <c r="A1001" s="34" t="s">
        <v>257</v>
      </c>
      <c r="B1001" s="34" t="s">
        <v>80</v>
      </c>
      <c r="C1001" s="32" t="s">
        <v>196</v>
      </c>
      <c r="D1001" s="32" t="s">
        <v>271</v>
      </c>
      <c r="E1001" s="35"/>
      <c r="F1001" s="35"/>
      <c r="G1001" s="35"/>
      <c r="H1001" s="35"/>
      <c r="I1001" s="33">
        <v>3346.7851134008602</v>
      </c>
      <c r="J1001" s="33">
        <v>4968.0352533534697</v>
      </c>
    </row>
    <row r="1002" spans="1:10" x14ac:dyDescent="0.25">
      <c r="A1002" s="34" t="s">
        <v>257</v>
      </c>
      <c r="B1002" s="34" t="s">
        <v>80</v>
      </c>
      <c r="C1002" s="32" t="s">
        <v>79</v>
      </c>
      <c r="D1002" s="32" t="s">
        <v>271</v>
      </c>
      <c r="E1002" s="35"/>
      <c r="F1002" s="35"/>
      <c r="G1002" s="35"/>
      <c r="H1002" s="35"/>
      <c r="I1002" s="33">
        <v>269.11205451757297</v>
      </c>
      <c r="J1002" s="33">
        <v>399.47535579513902</v>
      </c>
    </row>
    <row r="1003" spans="1:10" x14ac:dyDescent="0.25">
      <c r="A1003" s="34" t="s">
        <v>257</v>
      </c>
      <c r="B1003" s="34" t="s">
        <v>80</v>
      </c>
      <c r="C1003" s="32" t="s">
        <v>91</v>
      </c>
      <c r="D1003" s="32" t="s">
        <v>271</v>
      </c>
      <c r="E1003" s="35"/>
      <c r="F1003" s="35"/>
      <c r="G1003" s="35"/>
      <c r="H1003" s="35"/>
      <c r="I1003" s="33">
        <v>2.0722075364580901</v>
      </c>
      <c r="J1003" s="33">
        <v>3.0760266179525999</v>
      </c>
    </row>
    <row r="1004" spans="1:10" x14ac:dyDescent="0.25">
      <c r="A1004" s="34" t="s">
        <v>257</v>
      </c>
      <c r="B1004" s="34" t="s">
        <v>80</v>
      </c>
      <c r="C1004" s="32" t="s">
        <v>277</v>
      </c>
      <c r="D1004" s="32" t="s">
        <v>210</v>
      </c>
      <c r="E1004" s="35"/>
      <c r="F1004" s="35"/>
      <c r="G1004" s="35"/>
      <c r="H1004" s="35"/>
      <c r="I1004" s="33">
        <v>5.2633838672092601</v>
      </c>
      <c r="J1004" s="33">
        <v>7.8130730591353599</v>
      </c>
    </row>
    <row r="1005" spans="1:10" x14ac:dyDescent="0.25">
      <c r="A1005" s="34" t="s">
        <v>257</v>
      </c>
      <c r="B1005" s="34" t="s">
        <v>80</v>
      </c>
      <c r="C1005" s="32" t="s">
        <v>284</v>
      </c>
      <c r="D1005" s="32" t="s">
        <v>210</v>
      </c>
      <c r="E1005" s="35"/>
      <c r="F1005" s="35"/>
      <c r="G1005" s="35"/>
      <c r="H1005" s="35"/>
      <c r="I1005" s="33">
        <v>367.96503164186299</v>
      </c>
      <c r="J1005" s="33">
        <v>546.21470672806402</v>
      </c>
    </row>
    <row r="1006" spans="1:10" x14ac:dyDescent="0.25">
      <c r="A1006" s="34" t="s">
        <v>257</v>
      </c>
      <c r="B1006" s="32" t="s">
        <v>81</v>
      </c>
      <c r="C1006" s="32" t="s">
        <v>194</v>
      </c>
      <c r="D1006" s="32" t="s">
        <v>271</v>
      </c>
      <c r="E1006" s="33">
        <v>1.9199988762606299</v>
      </c>
      <c r="F1006" s="33">
        <v>1.87763275468749</v>
      </c>
      <c r="G1006" s="33">
        <v>1.73830407090106</v>
      </c>
      <c r="H1006" s="33">
        <v>1.50140716181473</v>
      </c>
      <c r="I1006" s="35"/>
      <c r="J1006" s="35"/>
    </row>
    <row r="1007" spans="1:10" x14ac:dyDescent="0.25">
      <c r="A1007" s="34" t="s">
        <v>257</v>
      </c>
      <c r="B1007" s="34" t="s">
        <v>81</v>
      </c>
      <c r="C1007" s="32" t="s">
        <v>283</v>
      </c>
      <c r="D1007" s="32" t="s">
        <v>210</v>
      </c>
      <c r="E1007" s="33">
        <v>5.90544403065595E-2</v>
      </c>
      <c r="F1007" s="33">
        <v>5.77513626702153E-2</v>
      </c>
      <c r="G1007" s="33">
        <v>5.3465955245559998E-2</v>
      </c>
      <c r="H1007" s="33">
        <v>4.6179589326589401E-2</v>
      </c>
      <c r="I1007" s="35"/>
      <c r="J1007" s="35"/>
    </row>
    <row r="1008" spans="1:10" x14ac:dyDescent="0.25">
      <c r="A1008" s="34" t="s">
        <v>257</v>
      </c>
      <c r="B1008" s="34" t="s">
        <v>81</v>
      </c>
      <c r="C1008" s="32" t="s">
        <v>82</v>
      </c>
      <c r="D1008" s="32" t="s">
        <v>271</v>
      </c>
      <c r="E1008" s="33">
        <v>4.0001076332782999E-2</v>
      </c>
      <c r="F1008" s="33">
        <v>3.9118424533386299E-2</v>
      </c>
      <c r="G1008" s="33">
        <v>3.6215663815973E-2</v>
      </c>
      <c r="H1008" s="33">
        <v>3.1280175852657903E-2</v>
      </c>
      <c r="I1008" s="35"/>
      <c r="J1008" s="35"/>
    </row>
    <row r="1009" spans="1:10" x14ac:dyDescent="0.25">
      <c r="A1009" s="34" t="s">
        <v>257</v>
      </c>
      <c r="B1009" s="34" t="s">
        <v>81</v>
      </c>
      <c r="C1009" s="32" t="s">
        <v>91</v>
      </c>
      <c r="D1009" s="32" t="s">
        <v>271</v>
      </c>
      <c r="E1009" s="33">
        <v>4.1863692733320104E-3</v>
      </c>
      <c r="F1009" s="33">
        <v>4.0939940996915702E-3</v>
      </c>
      <c r="G1009" s="33">
        <v>3.7902015673577502E-3</v>
      </c>
      <c r="H1009" s="33">
        <v>3.2736710873619299E-3</v>
      </c>
      <c r="I1009" s="35"/>
      <c r="J1009" s="35"/>
    </row>
    <row r="1010" spans="1:10" x14ac:dyDescent="0.25">
      <c r="A1010" s="34" t="s">
        <v>257</v>
      </c>
      <c r="B1010" s="34" t="s">
        <v>81</v>
      </c>
      <c r="C1010" s="32" t="s">
        <v>277</v>
      </c>
      <c r="D1010" s="32" t="s">
        <v>210</v>
      </c>
      <c r="E1010" s="33">
        <v>5.8698059232646996E-4</v>
      </c>
      <c r="F1010" s="33">
        <v>5.7402845394604999E-4</v>
      </c>
      <c r="G1010" s="33">
        <v>5.3143299498604199E-4</v>
      </c>
      <c r="H1010" s="33">
        <v>4.5900905258945701E-4</v>
      </c>
      <c r="I1010" s="35"/>
      <c r="J1010" s="35"/>
    </row>
    <row r="1011" spans="1:10" x14ac:dyDescent="0.25">
      <c r="A1011" s="34" t="s">
        <v>257</v>
      </c>
      <c r="B1011" s="32" t="s">
        <v>83</v>
      </c>
      <c r="C1011" s="32" t="s">
        <v>194</v>
      </c>
      <c r="D1011" s="32" t="s">
        <v>271</v>
      </c>
      <c r="E1011" s="33">
        <v>0.64200760550269997</v>
      </c>
      <c r="F1011" s="33">
        <v>0.49180044719793498</v>
      </c>
      <c r="G1011" s="33">
        <v>0.46827634170389698</v>
      </c>
      <c r="H1011" s="33">
        <v>0.54037608633922496</v>
      </c>
      <c r="I1011" s="35"/>
      <c r="J1011" s="35"/>
    </row>
    <row r="1012" spans="1:10" x14ac:dyDescent="0.25">
      <c r="A1012" s="34" t="s">
        <v>257</v>
      </c>
      <c r="B1012" s="34" t="s">
        <v>83</v>
      </c>
      <c r="C1012" s="32" t="s">
        <v>82</v>
      </c>
      <c r="D1012" s="32" t="s">
        <v>271</v>
      </c>
      <c r="E1012" s="33">
        <v>1.33755261794511E-2</v>
      </c>
      <c r="F1012" s="33">
        <v>1.02461243452264E-2</v>
      </c>
      <c r="G1012" s="33">
        <v>9.7560253398769805E-3</v>
      </c>
      <c r="H1012" s="33">
        <v>1.125814465067E-2</v>
      </c>
      <c r="I1012" s="35"/>
      <c r="J1012" s="35"/>
    </row>
    <row r="1013" spans="1:10" x14ac:dyDescent="0.25">
      <c r="A1013" s="34" t="s">
        <v>257</v>
      </c>
      <c r="B1013" s="34" t="s">
        <v>83</v>
      </c>
      <c r="C1013" s="32" t="s">
        <v>91</v>
      </c>
      <c r="D1013" s="32" t="s">
        <v>271</v>
      </c>
      <c r="E1013" s="33">
        <v>1.0299179911305899E-3</v>
      </c>
      <c r="F1013" s="33">
        <v>7.8895347075929798E-4</v>
      </c>
      <c r="G1013" s="33">
        <v>7.51215756648276E-4</v>
      </c>
      <c r="H1013" s="33">
        <v>8.66879221565799E-4</v>
      </c>
      <c r="I1013" s="35"/>
      <c r="J1013" s="35"/>
    </row>
    <row r="1014" spans="1:10" x14ac:dyDescent="0.25">
      <c r="A1014" s="34" t="s">
        <v>257</v>
      </c>
      <c r="B1014" s="34" t="s">
        <v>83</v>
      </c>
      <c r="C1014" s="32" t="s">
        <v>277</v>
      </c>
      <c r="D1014" s="32" t="s">
        <v>210</v>
      </c>
      <c r="E1014" s="33">
        <v>4.4462086509337699E-4</v>
      </c>
      <c r="F1014" s="33">
        <v>3.4059524904730401E-4</v>
      </c>
      <c r="G1014" s="33">
        <v>3.2430368482647701E-4</v>
      </c>
      <c r="H1014" s="33">
        <v>3.7423619428276198E-4</v>
      </c>
      <c r="I1014" s="35"/>
      <c r="J1014" s="35"/>
    </row>
    <row r="1015" spans="1:10" x14ac:dyDescent="0.25">
      <c r="A1015" s="34" t="s">
        <v>257</v>
      </c>
      <c r="B1015" s="34" t="s">
        <v>83</v>
      </c>
      <c r="C1015" s="32" t="s">
        <v>284</v>
      </c>
      <c r="D1015" s="32" t="s">
        <v>210</v>
      </c>
      <c r="E1015" s="33">
        <v>1.8288409801010999E-2</v>
      </c>
      <c r="F1015" s="33">
        <v>1.4009566306669699E-2</v>
      </c>
      <c r="G1015" s="33">
        <v>1.3339451999939101E-2</v>
      </c>
      <c r="H1015" s="33">
        <v>1.5393305669486599E-2</v>
      </c>
      <c r="I1015" s="35"/>
      <c r="J1015" s="35"/>
    </row>
    <row r="1016" spans="1:10" x14ac:dyDescent="0.25">
      <c r="A1016" s="34" t="s">
        <v>257</v>
      </c>
      <c r="B1016" s="32" t="s">
        <v>84</v>
      </c>
      <c r="C1016" s="32" t="s">
        <v>194</v>
      </c>
      <c r="D1016" s="32" t="s">
        <v>271</v>
      </c>
      <c r="E1016" s="35"/>
      <c r="F1016" s="35"/>
      <c r="G1016" s="35"/>
      <c r="H1016" s="35"/>
      <c r="I1016" s="33">
        <v>6595.7636594076703</v>
      </c>
      <c r="J1016" s="33">
        <v>8624.2716501807899</v>
      </c>
    </row>
    <row r="1017" spans="1:10" x14ac:dyDescent="0.25">
      <c r="A1017" s="34" t="s">
        <v>257</v>
      </c>
      <c r="B1017" s="34" t="s">
        <v>84</v>
      </c>
      <c r="C1017" s="32" t="s">
        <v>82</v>
      </c>
      <c r="D1017" s="32" t="s">
        <v>271</v>
      </c>
      <c r="E1017" s="35"/>
      <c r="F1017" s="35"/>
      <c r="G1017" s="35"/>
      <c r="H1017" s="35"/>
      <c r="I1017" s="33">
        <v>209.75861251457201</v>
      </c>
      <c r="J1017" s="33">
        <v>274.26926565363601</v>
      </c>
    </row>
    <row r="1018" spans="1:10" x14ac:dyDescent="0.25">
      <c r="A1018" s="34" t="s">
        <v>257</v>
      </c>
      <c r="B1018" s="34" t="s">
        <v>84</v>
      </c>
      <c r="C1018" s="32" t="s">
        <v>277</v>
      </c>
      <c r="D1018" s="32" t="s">
        <v>210</v>
      </c>
      <c r="E1018" s="35"/>
      <c r="F1018" s="35"/>
      <c r="G1018" s="35"/>
      <c r="H1018" s="35"/>
      <c r="I1018" s="33">
        <v>322.87833532719497</v>
      </c>
      <c r="J1018" s="33">
        <v>422.17863125647</v>
      </c>
    </row>
    <row r="1019" spans="1:10" x14ac:dyDescent="0.25">
      <c r="A1019" s="34" t="s">
        <v>257</v>
      </c>
      <c r="B1019" s="32" t="s">
        <v>86</v>
      </c>
      <c r="C1019" s="32" t="s">
        <v>194</v>
      </c>
      <c r="D1019" s="32" t="s">
        <v>271</v>
      </c>
      <c r="E1019" s="35"/>
      <c r="F1019" s="35"/>
      <c r="G1019" s="35"/>
      <c r="H1019" s="33">
        <v>9.1590110102176894E-3</v>
      </c>
      <c r="I1019" s="33">
        <v>3.99665934991318E-2</v>
      </c>
      <c r="J1019" s="35"/>
    </row>
    <row r="1020" spans="1:10" x14ac:dyDescent="0.25">
      <c r="A1020" s="34" t="s">
        <v>257</v>
      </c>
      <c r="B1020" s="34" t="s">
        <v>86</v>
      </c>
      <c r="C1020" s="32" t="s">
        <v>82</v>
      </c>
      <c r="D1020" s="32" t="s">
        <v>271</v>
      </c>
      <c r="E1020" s="35"/>
      <c r="F1020" s="35"/>
      <c r="G1020" s="35"/>
      <c r="H1020" s="33">
        <v>2.5137436500038398E-4</v>
      </c>
      <c r="I1020" s="33">
        <v>1.09690632000168E-3</v>
      </c>
      <c r="J1020" s="35"/>
    </row>
    <row r="1021" spans="1:10" x14ac:dyDescent="0.25">
      <c r="A1021" s="34" t="s">
        <v>257</v>
      </c>
      <c r="B1021" s="34" t="s">
        <v>86</v>
      </c>
      <c r="C1021" s="32" t="s">
        <v>91</v>
      </c>
      <c r="D1021" s="32" t="s">
        <v>271</v>
      </c>
      <c r="E1021" s="35"/>
      <c r="F1021" s="35"/>
      <c r="G1021" s="35"/>
      <c r="H1021" s="33">
        <v>1.8113784523217299E-5</v>
      </c>
      <c r="I1021" s="33">
        <v>7.9041968828584894E-5</v>
      </c>
      <c r="J1021" s="35"/>
    </row>
    <row r="1022" spans="1:10" x14ac:dyDescent="0.25">
      <c r="A1022" s="34" t="s">
        <v>257</v>
      </c>
      <c r="B1022" s="34" t="s">
        <v>86</v>
      </c>
      <c r="C1022" s="32" t="s">
        <v>277</v>
      </c>
      <c r="D1022" s="32" t="s">
        <v>210</v>
      </c>
      <c r="E1022" s="35"/>
      <c r="F1022" s="35"/>
      <c r="G1022" s="35"/>
      <c r="H1022" s="33">
        <v>1.7073400250279701E-5</v>
      </c>
      <c r="I1022" s="33">
        <v>7.4502110183039002E-5</v>
      </c>
      <c r="J1022" s="35"/>
    </row>
    <row r="1023" spans="1:10" x14ac:dyDescent="0.25">
      <c r="A1023" s="34" t="s">
        <v>257</v>
      </c>
      <c r="B1023" s="34" t="s">
        <v>86</v>
      </c>
      <c r="C1023" s="32" t="s">
        <v>284</v>
      </c>
      <c r="D1023" s="32" t="s">
        <v>210</v>
      </c>
      <c r="E1023" s="35"/>
      <c r="F1023" s="35"/>
      <c r="G1023" s="35"/>
      <c r="H1023" s="33">
        <v>3.2164921601588402E-4</v>
      </c>
      <c r="I1023" s="33">
        <v>1.4035602153420401E-3</v>
      </c>
      <c r="J1023" s="35"/>
    </row>
    <row r="1024" spans="1:10" x14ac:dyDescent="0.25">
      <c r="A1024" s="32" t="s">
        <v>258</v>
      </c>
      <c r="B1024" s="32" t="s">
        <v>80</v>
      </c>
      <c r="C1024" s="32" t="s">
        <v>195</v>
      </c>
      <c r="D1024" s="32" t="s">
        <v>271</v>
      </c>
      <c r="E1024" s="35"/>
      <c r="F1024" s="35"/>
      <c r="G1024" s="35"/>
      <c r="H1024" s="35"/>
      <c r="I1024" s="33">
        <v>18649.8678281229</v>
      </c>
      <c r="J1024" s="33">
        <v>31219.428500749698</v>
      </c>
    </row>
    <row r="1025" spans="1:10" x14ac:dyDescent="0.25">
      <c r="A1025" s="34" t="s">
        <v>258</v>
      </c>
      <c r="B1025" s="34" t="s">
        <v>80</v>
      </c>
      <c r="C1025" s="32" t="s">
        <v>194</v>
      </c>
      <c r="D1025" s="32" t="s">
        <v>271</v>
      </c>
      <c r="E1025" s="35"/>
      <c r="F1025" s="35"/>
      <c r="G1025" s="35"/>
      <c r="H1025" s="35"/>
      <c r="I1025" s="33">
        <v>7510.6782979664704</v>
      </c>
      <c r="J1025" s="33">
        <v>12572.6941486372</v>
      </c>
    </row>
    <row r="1026" spans="1:10" x14ac:dyDescent="0.25">
      <c r="A1026" s="34" t="s">
        <v>258</v>
      </c>
      <c r="B1026" s="34" t="s">
        <v>80</v>
      </c>
      <c r="C1026" s="32" t="s">
        <v>196</v>
      </c>
      <c r="D1026" s="32" t="s">
        <v>271</v>
      </c>
      <c r="E1026" s="35"/>
      <c r="F1026" s="35"/>
      <c r="G1026" s="35"/>
      <c r="H1026" s="35"/>
      <c r="I1026" s="33">
        <v>3346.7851134008602</v>
      </c>
      <c r="J1026" s="33">
        <v>5602.4374820305802</v>
      </c>
    </row>
    <row r="1027" spans="1:10" x14ac:dyDescent="0.25">
      <c r="A1027" s="34" t="s">
        <v>258</v>
      </c>
      <c r="B1027" s="34" t="s">
        <v>80</v>
      </c>
      <c r="C1027" s="32" t="s">
        <v>79</v>
      </c>
      <c r="D1027" s="32" t="s">
        <v>271</v>
      </c>
      <c r="E1027" s="35"/>
      <c r="F1027" s="35"/>
      <c r="G1027" s="35"/>
      <c r="H1027" s="35"/>
      <c r="I1027" s="33">
        <v>269.11205451757297</v>
      </c>
      <c r="J1027" s="33">
        <v>450.487082382013</v>
      </c>
    </row>
    <row r="1028" spans="1:10" x14ac:dyDescent="0.25">
      <c r="A1028" s="34" t="s">
        <v>258</v>
      </c>
      <c r="B1028" s="34" t="s">
        <v>80</v>
      </c>
      <c r="C1028" s="32" t="s">
        <v>91</v>
      </c>
      <c r="D1028" s="32" t="s">
        <v>271</v>
      </c>
      <c r="E1028" s="35"/>
      <c r="F1028" s="35"/>
      <c r="G1028" s="35"/>
      <c r="H1028" s="35"/>
      <c r="I1028" s="33">
        <v>2.0722075364580901</v>
      </c>
      <c r="J1028" s="33">
        <v>3.4688253889721898</v>
      </c>
    </row>
    <row r="1029" spans="1:10" x14ac:dyDescent="0.25">
      <c r="A1029" s="34" t="s">
        <v>258</v>
      </c>
      <c r="B1029" s="34" t="s">
        <v>80</v>
      </c>
      <c r="C1029" s="32" t="s">
        <v>277</v>
      </c>
      <c r="D1029" s="32" t="s">
        <v>210</v>
      </c>
      <c r="E1029" s="35"/>
      <c r="F1029" s="35"/>
      <c r="G1029" s="35"/>
      <c r="H1029" s="35"/>
      <c r="I1029" s="33">
        <v>5.2633838672092601</v>
      </c>
      <c r="J1029" s="33">
        <v>8.8107775255412193</v>
      </c>
    </row>
    <row r="1030" spans="1:10" x14ac:dyDescent="0.25">
      <c r="A1030" s="34" t="s">
        <v>258</v>
      </c>
      <c r="B1030" s="34" t="s">
        <v>80</v>
      </c>
      <c r="C1030" s="32" t="s">
        <v>284</v>
      </c>
      <c r="D1030" s="32" t="s">
        <v>210</v>
      </c>
      <c r="E1030" s="35"/>
      <c r="F1030" s="35"/>
      <c r="G1030" s="35"/>
      <c r="H1030" s="35"/>
      <c r="I1030" s="33">
        <v>367.96503164186299</v>
      </c>
      <c r="J1030" s="33">
        <v>615.96457958788199</v>
      </c>
    </row>
    <row r="1031" spans="1:10" x14ac:dyDescent="0.25">
      <c r="A1031" s="34" t="s">
        <v>258</v>
      </c>
      <c r="B1031" s="32" t="s">
        <v>81</v>
      </c>
      <c r="C1031" s="32" t="s">
        <v>194</v>
      </c>
      <c r="D1031" s="32" t="s">
        <v>271</v>
      </c>
      <c r="E1031" s="33">
        <v>1.9199988762606299</v>
      </c>
      <c r="F1031" s="33">
        <v>1.87763275468749</v>
      </c>
      <c r="G1031" s="33">
        <v>1.73830407090106</v>
      </c>
      <c r="H1031" s="33">
        <v>1.50140716181473</v>
      </c>
      <c r="I1031" s="35"/>
      <c r="J1031" s="35"/>
    </row>
    <row r="1032" spans="1:10" x14ac:dyDescent="0.25">
      <c r="A1032" s="34" t="s">
        <v>258</v>
      </c>
      <c r="B1032" s="34" t="s">
        <v>81</v>
      </c>
      <c r="C1032" s="32" t="s">
        <v>283</v>
      </c>
      <c r="D1032" s="32" t="s">
        <v>210</v>
      </c>
      <c r="E1032" s="33">
        <v>5.90544403065595E-2</v>
      </c>
      <c r="F1032" s="33">
        <v>5.77513626702153E-2</v>
      </c>
      <c r="G1032" s="33">
        <v>5.3465955245559998E-2</v>
      </c>
      <c r="H1032" s="33">
        <v>4.6179589326589401E-2</v>
      </c>
      <c r="I1032" s="35"/>
      <c r="J1032" s="35"/>
    </row>
    <row r="1033" spans="1:10" x14ac:dyDescent="0.25">
      <c r="A1033" s="34" t="s">
        <v>258</v>
      </c>
      <c r="B1033" s="34" t="s">
        <v>81</v>
      </c>
      <c r="C1033" s="32" t="s">
        <v>82</v>
      </c>
      <c r="D1033" s="32" t="s">
        <v>271</v>
      </c>
      <c r="E1033" s="33">
        <v>4.0001076332782999E-2</v>
      </c>
      <c r="F1033" s="33">
        <v>3.9118424533386299E-2</v>
      </c>
      <c r="G1033" s="33">
        <v>3.6215663815973E-2</v>
      </c>
      <c r="H1033" s="33">
        <v>3.1280175852657903E-2</v>
      </c>
      <c r="I1033" s="35"/>
      <c r="J1033" s="35"/>
    </row>
    <row r="1034" spans="1:10" x14ac:dyDescent="0.25">
      <c r="A1034" s="34" t="s">
        <v>258</v>
      </c>
      <c r="B1034" s="34" t="s">
        <v>81</v>
      </c>
      <c r="C1034" s="32" t="s">
        <v>91</v>
      </c>
      <c r="D1034" s="32" t="s">
        <v>271</v>
      </c>
      <c r="E1034" s="33">
        <v>4.1863692733320104E-3</v>
      </c>
      <c r="F1034" s="33">
        <v>4.0939940996915702E-3</v>
      </c>
      <c r="G1034" s="33">
        <v>3.7902015673577502E-3</v>
      </c>
      <c r="H1034" s="33">
        <v>3.2736710873619299E-3</v>
      </c>
      <c r="I1034" s="35"/>
      <c r="J1034" s="35"/>
    </row>
    <row r="1035" spans="1:10" x14ac:dyDescent="0.25">
      <c r="A1035" s="34" t="s">
        <v>258</v>
      </c>
      <c r="B1035" s="34" t="s">
        <v>81</v>
      </c>
      <c r="C1035" s="32" t="s">
        <v>277</v>
      </c>
      <c r="D1035" s="32" t="s">
        <v>210</v>
      </c>
      <c r="E1035" s="33">
        <v>5.8698059232646996E-4</v>
      </c>
      <c r="F1035" s="33">
        <v>5.7402845394604999E-4</v>
      </c>
      <c r="G1035" s="33">
        <v>5.3143299498604199E-4</v>
      </c>
      <c r="H1035" s="33">
        <v>4.5900905258945701E-4</v>
      </c>
      <c r="I1035" s="35"/>
      <c r="J1035" s="35"/>
    </row>
    <row r="1036" spans="1:10" x14ac:dyDescent="0.25">
      <c r="A1036" s="34" t="s">
        <v>258</v>
      </c>
      <c r="B1036" s="32" t="s">
        <v>83</v>
      </c>
      <c r="C1036" s="32" t="s">
        <v>194</v>
      </c>
      <c r="D1036" s="32" t="s">
        <v>271</v>
      </c>
      <c r="E1036" s="33">
        <v>0.64200760550269997</v>
      </c>
      <c r="F1036" s="33">
        <v>0.49180044719793498</v>
      </c>
      <c r="G1036" s="33">
        <v>0.46827634170389698</v>
      </c>
      <c r="H1036" s="33">
        <v>0.54037608633922496</v>
      </c>
      <c r="I1036" s="35"/>
      <c r="J1036" s="35"/>
    </row>
    <row r="1037" spans="1:10" x14ac:dyDescent="0.25">
      <c r="A1037" s="34" t="s">
        <v>258</v>
      </c>
      <c r="B1037" s="34" t="s">
        <v>83</v>
      </c>
      <c r="C1037" s="32" t="s">
        <v>82</v>
      </c>
      <c r="D1037" s="32" t="s">
        <v>271</v>
      </c>
      <c r="E1037" s="33">
        <v>1.33755261794511E-2</v>
      </c>
      <c r="F1037" s="33">
        <v>1.02461243452264E-2</v>
      </c>
      <c r="G1037" s="33">
        <v>9.7560253398769805E-3</v>
      </c>
      <c r="H1037" s="33">
        <v>1.125814465067E-2</v>
      </c>
      <c r="I1037" s="35"/>
      <c r="J1037" s="35"/>
    </row>
    <row r="1038" spans="1:10" x14ac:dyDescent="0.25">
      <c r="A1038" s="34" t="s">
        <v>258</v>
      </c>
      <c r="B1038" s="34" t="s">
        <v>83</v>
      </c>
      <c r="C1038" s="32" t="s">
        <v>91</v>
      </c>
      <c r="D1038" s="32" t="s">
        <v>271</v>
      </c>
      <c r="E1038" s="33">
        <v>1.0299179911305899E-3</v>
      </c>
      <c r="F1038" s="33">
        <v>7.8895347075929798E-4</v>
      </c>
      <c r="G1038" s="33">
        <v>7.51215756648276E-4</v>
      </c>
      <c r="H1038" s="33">
        <v>8.66879221565799E-4</v>
      </c>
      <c r="I1038" s="35"/>
      <c r="J1038" s="35"/>
    </row>
    <row r="1039" spans="1:10" x14ac:dyDescent="0.25">
      <c r="A1039" s="34" t="s">
        <v>258</v>
      </c>
      <c r="B1039" s="34" t="s">
        <v>83</v>
      </c>
      <c r="C1039" s="32" t="s">
        <v>277</v>
      </c>
      <c r="D1039" s="32" t="s">
        <v>210</v>
      </c>
      <c r="E1039" s="33">
        <v>4.4462086509337699E-4</v>
      </c>
      <c r="F1039" s="33">
        <v>3.4059524904730401E-4</v>
      </c>
      <c r="G1039" s="33">
        <v>3.2430368482647701E-4</v>
      </c>
      <c r="H1039" s="33">
        <v>3.7423619428276198E-4</v>
      </c>
      <c r="I1039" s="35"/>
      <c r="J1039" s="35"/>
    </row>
    <row r="1040" spans="1:10" x14ac:dyDescent="0.25">
      <c r="A1040" s="34" t="s">
        <v>258</v>
      </c>
      <c r="B1040" s="34" t="s">
        <v>83</v>
      </c>
      <c r="C1040" s="32" t="s">
        <v>284</v>
      </c>
      <c r="D1040" s="32" t="s">
        <v>210</v>
      </c>
      <c r="E1040" s="33">
        <v>1.8288409801010999E-2</v>
      </c>
      <c r="F1040" s="33">
        <v>1.4009566306669699E-2</v>
      </c>
      <c r="G1040" s="33">
        <v>1.3339451999939101E-2</v>
      </c>
      <c r="H1040" s="33">
        <v>1.5393305669486599E-2</v>
      </c>
      <c r="I1040" s="35"/>
      <c r="J1040" s="35"/>
    </row>
    <row r="1041" spans="1:10" x14ac:dyDescent="0.25">
      <c r="A1041" s="34" t="s">
        <v>258</v>
      </c>
      <c r="B1041" s="32" t="s">
        <v>84</v>
      </c>
      <c r="C1041" s="32" t="s">
        <v>194</v>
      </c>
      <c r="D1041" s="32" t="s">
        <v>271</v>
      </c>
      <c r="E1041" s="35"/>
      <c r="F1041" s="35"/>
      <c r="G1041" s="35"/>
      <c r="H1041" s="35"/>
      <c r="I1041" s="33">
        <v>6595.7636594076903</v>
      </c>
      <c r="J1041" s="33">
        <v>8624.27165018081</v>
      </c>
    </row>
    <row r="1042" spans="1:10" x14ac:dyDescent="0.25">
      <c r="A1042" s="34" t="s">
        <v>258</v>
      </c>
      <c r="B1042" s="34" t="s">
        <v>84</v>
      </c>
      <c r="C1042" s="32" t="s">
        <v>82</v>
      </c>
      <c r="D1042" s="32" t="s">
        <v>271</v>
      </c>
      <c r="E1042" s="35"/>
      <c r="F1042" s="35"/>
      <c r="G1042" s="35"/>
      <c r="H1042" s="35"/>
      <c r="I1042" s="33">
        <v>209.758612514573</v>
      </c>
      <c r="J1042" s="33">
        <v>274.26926565363698</v>
      </c>
    </row>
    <row r="1043" spans="1:10" x14ac:dyDescent="0.25">
      <c r="A1043" s="34" t="s">
        <v>258</v>
      </c>
      <c r="B1043" s="34" t="s">
        <v>84</v>
      </c>
      <c r="C1043" s="32" t="s">
        <v>277</v>
      </c>
      <c r="D1043" s="32" t="s">
        <v>210</v>
      </c>
      <c r="E1043" s="35"/>
      <c r="F1043" s="35"/>
      <c r="G1043" s="35"/>
      <c r="H1043" s="35"/>
      <c r="I1043" s="33">
        <v>322.878335327196</v>
      </c>
      <c r="J1043" s="33">
        <v>422.17863125647102</v>
      </c>
    </row>
    <row r="1044" spans="1:10" x14ac:dyDescent="0.25">
      <c r="A1044" s="34" t="s">
        <v>258</v>
      </c>
      <c r="B1044" s="32" t="s">
        <v>86</v>
      </c>
      <c r="C1044" s="32" t="s">
        <v>194</v>
      </c>
      <c r="D1044" s="32" t="s">
        <v>271</v>
      </c>
      <c r="E1044" s="35"/>
      <c r="F1044" s="35"/>
      <c r="G1044" s="35"/>
      <c r="H1044" s="33">
        <v>9.1590110102176894E-3</v>
      </c>
      <c r="I1044" s="33">
        <v>3.99665934991318E-2</v>
      </c>
      <c r="J1044" s="35"/>
    </row>
    <row r="1045" spans="1:10" x14ac:dyDescent="0.25">
      <c r="A1045" s="34" t="s">
        <v>258</v>
      </c>
      <c r="B1045" s="34" t="s">
        <v>86</v>
      </c>
      <c r="C1045" s="32" t="s">
        <v>82</v>
      </c>
      <c r="D1045" s="32" t="s">
        <v>271</v>
      </c>
      <c r="E1045" s="35"/>
      <c r="F1045" s="35"/>
      <c r="G1045" s="35"/>
      <c r="H1045" s="33">
        <v>2.5137436500038398E-4</v>
      </c>
      <c r="I1045" s="33">
        <v>1.09690632000168E-3</v>
      </c>
      <c r="J1045" s="35"/>
    </row>
    <row r="1046" spans="1:10" x14ac:dyDescent="0.25">
      <c r="A1046" s="34" t="s">
        <v>258</v>
      </c>
      <c r="B1046" s="34" t="s">
        <v>86</v>
      </c>
      <c r="C1046" s="32" t="s">
        <v>91</v>
      </c>
      <c r="D1046" s="32" t="s">
        <v>271</v>
      </c>
      <c r="E1046" s="35"/>
      <c r="F1046" s="35"/>
      <c r="G1046" s="35"/>
      <c r="H1046" s="33">
        <v>1.8113784523217299E-5</v>
      </c>
      <c r="I1046" s="33">
        <v>7.9041968828584894E-5</v>
      </c>
      <c r="J1046" s="35"/>
    </row>
    <row r="1047" spans="1:10" x14ac:dyDescent="0.25">
      <c r="A1047" s="34" t="s">
        <v>258</v>
      </c>
      <c r="B1047" s="34" t="s">
        <v>86</v>
      </c>
      <c r="C1047" s="32" t="s">
        <v>277</v>
      </c>
      <c r="D1047" s="32" t="s">
        <v>210</v>
      </c>
      <c r="E1047" s="35"/>
      <c r="F1047" s="35"/>
      <c r="G1047" s="35"/>
      <c r="H1047" s="33">
        <v>1.7073400250279701E-5</v>
      </c>
      <c r="I1047" s="33">
        <v>7.4502110183039002E-5</v>
      </c>
      <c r="J1047" s="35"/>
    </row>
    <row r="1048" spans="1:10" x14ac:dyDescent="0.25">
      <c r="A1048" s="34" t="s">
        <v>258</v>
      </c>
      <c r="B1048" s="34" t="s">
        <v>86</v>
      </c>
      <c r="C1048" s="32" t="s">
        <v>284</v>
      </c>
      <c r="D1048" s="32" t="s">
        <v>210</v>
      </c>
      <c r="E1048" s="35"/>
      <c r="F1048" s="35"/>
      <c r="G1048" s="35"/>
      <c r="H1048" s="33">
        <v>3.2164921601588402E-4</v>
      </c>
      <c r="I1048" s="33">
        <v>1.4035602153420401E-3</v>
      </c>
      <c r="J1048" s="35"/>
    </row>
    <row r="1049" spans="1:10" x14ac:dyDescent="0.25">
      <c r="A1049" s="32" t="s">
        <v>259</v>
      </c>
      <c r="B1049" s="32" t="s">
        <v>80</v>
      </c>
      <c r="C1049" s="32" t="s">
        <v>195</v>
      </c>
      <c r="D1049" s="32" t="s">
        <v>271</v>
      </c>
      <c r="E1049" s="35"/>
      <c r="F1049" s="35"/>
      <c r="G1049" s="35"/>
      <c r="H1049" s="35"/>
      <c r="I1049" s="33">
        <v>18649.8678281229</v>
      </c>
      <c r="J1049" s="33">
        <v>37307.809451553403</v>
      </c>
    </row>
    <row r="1050" spans="1:10" x14ac:dyDescent="0.25">
      <c r="A1050" s="34" t="s">
        <v>259</v>
      </c>
      <c r="B1050" s="34" t="s">
        <v>80</v>
      </c>
      <c r="C1050" s="32" t="s">
        <v>194</v>
      </c>
      <c r="D1050" s="32" t="s">
        <v>271</v>
      </c>
      <c r="E1050" s="35"/>
      <c r="F1050" s="35"/>
      <c r="G1050" s="35"/>
      <c r="H1050" s="35"/>
      <c r="I1050" s="33">
        <v>7510.6782979664704</v>
      </c>
      <c r="J1050" s="33">
        <v>15024.6080763058</v>
      </c>
    </row>
    <row r="1051" spans="1:10" x14ac:dyDescent="0.25">
      <c r="A1051" s="34" t="s">
        <v>259</v>
      </c>
      <c r="B1051" s="34" t="s">
        <v>80</v>
      </c>
      <c r="C1051" s="32" t="s">
        <v>196</v>
      </c>
      <c r="D1051" s="32" t="s">
        <v>271</v>
      </c>
      <c r="E1051" s="35"/>
      <c r="F1051" s="35"/>
      <c r="G1051" s="35"/>
      <c r="H1051" s="35"/>
      <c r="I1051" s="33">
        <v>3346.7851134008602</v>
      </c>
      <c r="J1051" s="33">
        <v>6695.0190980855996</v>
      </c>
    </row>
    <row r="1052" spans="1:10" x14ac:dyDescent="0.25">
      <c r="A1052" s="34" t="s">
        <v>259</v>
      </c>
      <c r="B1052" s="34" t="s">
        <v>80</v>
      </c>
      <c r="C1052" s="32" t="s">
        <v>79</v>
      </c>
      <c r="D1052" s="32" t="s">
        <v>271</v>
      </c>
      <c r="E1052" s="35"/>
      <c r="F1052" s="35"/>
      <c r="G1052" s="35"/>
      <c r="H1052" s="35"/>
      <c r="I1052" s="33">
        <v>269.11205451757297</v>
      </c>
      <c r="J1052" s="33">
        <v>538.34061150385196</v>
      </c>
    </row>
    <row r="1053" spans="1:10" x14ac:dyDescent="0.25">
      <c r="A1053" s="34" t="s">
        <v>259</v>
      </c>
      <c r="B1053" s="34" t="s">
        <v>80</v>
      </c>
      <c r="C1053" s="32" t="s">
        <v>91</v>
      </c>
      <c r="D1053" s="32" t="s">
        <v>271</v>
      </c>
      <c r="E1053" s="35"/>
      <c r="F1053" s="35"/>
      <c r="G1053" s="35"/>
      <c r="H1053" s="35"/>
      <c r="I1053" s="33">
        <v>2.0722075364580901</v>
      </c>
      <c r="J1053" s="33">
        <v>4.1453121612837096</v>
      </c>
    </row>
    <row r="1054" spans="1:10" x14ac:dyDescent="0.25">
      <c r="A1054" s="34" t="s">
        <v>259</v>
      </c>
      <c r="B1054" s="34" t="s">
        <v>80</v>
      </c>
      <c r="C1054" s="32" t="s">
        <v>277</v>
      </c>
      <c r="D1054" s="32" t="s">
        <v>210</v>
      </c>
      <c r="E1054" s="35"/>
      <c r="F1054" s="35"/>
      <c r="G1054" s="35"/>
      <c r="H1054" s="35"/>
      <c r="I1054" s="33">
        <v>5.2633838672092601</v>
      </c>
      <c r="J1054" s="33">
        <v>10.5290463287958</v>
      </c>
    </row>
    <row r="1055" spans="1:10" x14ac:dyDescent="0.25">
      <c r="A1055" s="34" t="s">
        <v>259</v>
      </c>
      <c r="B1055" s="34" t="s">
        <v>80</v>
      </c>
      <c r="C1055" s="32" t="s">
        <v>284</v>
      </c>
      <c r="D1055" s="32" t="s">
        <v>210</v>
      </c>
      <c r="E1055" s="35"/>
      <c r="F1055" s="35"/>
      <c r="G1055" s="35"/>
      <c r="H1055" s="35"/>
      <c r="I1055" s="33">
        <v>367.96503164186299</v>
      </c>
      <c r="J1055" s="33">
        <v>736.08936062423504</v>
      </c>
    </row>
    <row r="1056" spans="1:10" x14ac:dyDescent="0.25">
      <c r="A1056" s="34" t="s">
        <v>259</v>
      </c>
      <c r="B1056" s="32" t="s">
        <v>81</v>
      </c>
      <c r="C1056" s="32" t="s">
        <v>194</v>
      </c>
      <c r="D1056" s="32" t="s">
        <v>271</v>
      </c>
      <c r="E1056" s="33">
        <v>1.9199988762606199</v>
      </c>
      <c r="F1056" s="33">
        <v>1.87763275468749</v>
      </c>
      <c r="G1056" s="33">
        <v>1.73830407090106</v>
      </c>
      <c r="H1056" s="33">
        <v>1.50140716181473</v>
      </c>
      <c r="I1056" s="35"/>
      <c r="J1056" s="35"/>
    </row>
    <row r="1057" spans="1:10" x14ac:dyDescent="0.25">
      <c r="A1057" s="34" t="s">
        <v>259</v>
      </c>
      <c r="B1057" s="34" t="s">
        <v>81</v>
      </c>
      <c r="C1057" s="32" t="s">
        <v>283</v>
      </c>
      <c r="D1057" s="32" t="s">
        <v>210</v>
      </c>
      <c r="E1057" s="33">
        <v>5.90544403065595E-2</v>
      </c>
      <c r="F1057" s="33">
        <v>5.77513626702153E-2</v>
      </c>
      <c r="G1057" s="33">
        <v>5.3465955245559998E-2</v>
      </c>
      <c r="H1057" s="33">
        <v>4.6179589326589401E-2</v>
      </c>
      <c r="I1057" s="35"/>
      <c r="J1057" s="35"/>
    </row>
    <row r="1058" spans="1:10" x14ac:dyDescent="0.25">
      <c r="A1058" s="34" t="s">
        <v>259</v>
      </c>
      <c r="B1058" s="34" t="s">
        <v>81</v>
      </c>
      <c r="C1058" s="32" t="s">
        <v>82</v>
      </c>
      <c r="D1058" s="32" t="s">
        <v>271</v>
      </c>
      <c r="E1058" s="33">
        <v>4.0001076332782999E-2</v>
      </c>
      <c r="F1058" s="33">
        <v>3.9118424533386299E-2</v>
      </c>
      <c r="G1058" s="33">
        <v>3.6215663815973E-2</v>
      </c>
      <c r="H1058" s="33">
        <v>3.1280175852657903E-2</v>
      </c>
      <c r="I1058" s="35"/>
      <c r="J1058" s="35"/>
    </row>
    <row r="1059" spans="1:10" x14ac:dyDescent="0.25">
      <c r="A1059" s="34" t="s">
        <v>259</v>
      </c>
      <c r="B1059" s="34" t="s">
        <v>81</v>
      </c>
      <c r="C1059" s="32" t="s">
        <v>91</v>
      </c>
      <c r="D1059" s="32" t="s">
        <v>271</v>
      </c>
      <c r="E1059" s="33">
        <v>4.1863692733320104E-3</v>
      </c>
      <c r="F1059" s="33">
        <v>4.0939940996915598E-3</v>
      </c>
      <c r="G1059" s="33">
        <v>3.7902015673577502E-3</v>
      </c>
      <c r="H1059" s="33">
        <v>3.2736710873619299E-3</v>
      </c>
      <c r="I1059" s="35"/>
      <c r="J1059" s="35"/>
    </row>
    <row r="1060" spans="1:10" x14ac:dyDescent="0.25">
      <c r="A1060" s="34" t="s">
        <v>259</v>
      </c>
      <c r="B1060" s="34" t="s">
        <v>81</v>
      </c>
      <c r="C1060" s="32" t="s">
        <v>277</v>
      </c>
      <c r="D1060" s="32" t="s">
        <v>210</v>
      </c>
      <c r="E1060" s="33">
        <v>5.8698059232646996E-4</v>
      </c>
      <c r="F1060" s="33">
        <v>5.7402845394604999E-4</v>
      </c>
      <c r="G1060" s="33">
        <v>5.3143299498604199E-4</v>
      </c>
      <c r="H1060" s="33">
        <v>4.5900905258945701E-4</v>
      </c>
      <c r="I1060" s="35"/>
      <c r="J1060" s="35"/>
    </row>
    <row r="1061" spans="1:10" x14ac:dyDescent="0.25">
      <c r="A1061" s="34" t="s">
        <v>259</v>
      </c>
      <c r="B1061" s="32" t="s">
        <v>83</v>
      </c>
      <c r="C1061" s="32" t="s">
        <v>194</v>
      </c>
      <c r="D1061" s="32" t="s">
        <v>271</v>
      </c>
      <c r="E1061" s="33">
        <v>0.64200760550269997</v>
      </c>
      <c r="F1061" s="33">
        <v>0.49180044719793498</v>
      </c>
      <c r="G1061" s="33">
        <v>0.46827634170389698</v>
      </c>
      <c r="H1061" s="33">
        <v>0.54037608633922496</v>
      </c>
      <c r="I1061" s="35"/>
      <c r="J1061" s="35"/>
    </row>
    <row r="1062" spans="1:10" x14ac:dyDescent="0.25">
      <c r="A1062" s="34" t="s">
        <v>259</v>
      </c>
      <c r="B1062" s="34" t="s">
        <v>83</v>
      </c>
      <c r="C1062" s="32" t="s">
        <v>82</v>
      </c>
      <c r="D1062" s="32" t="s">
        <v>271</v>
      </c>
      <c r="E1062" s="33">
        <v>1.33755261794511E-2</v>
      </c>
      <c r="F1062" s="33">
        <v>1.02461243452264E-2</v>
      </c>
      <c r="G1062" s="33">
        <v>9.7560253398769805E-3</v>
      </c>
      <c r="H1062" s="33">
        <v>1.1258144650669899E-2</v>
      </c>
      <c r="I1062" s="35"/>
      <c r="J1062" s="35"/>
    </row>
    <row r="1063" spans="1:10" x14ac:dyDescent="0.25">
      <c r="A1063" s="34" t="s">
        <v>259</v>
      </c>
      <c r="B1063" s="34" t="s">
        <v>83</v>
      </c>
      <c r="C1063" s="32" t="s">
        <v>91</v>
      </c>
      <c r="D1063" s="32" t="s">
        <v>271</v>
      </c>
      <c r="E1063" s="33">
        <v>1.0299179911305899E-3</v>
      </c>
      <c r="F1063" s="33">
        <v>7.8895347075929798E-4</v>
      </c>
      <c r="G1063" s="33">
        <v>7.51215756648276E-4</v>
      </c>
      <c r="H1063" s="33">
        <v>8.66879221565799E-4</v>
      </c>
      <c r="I1063" s="35"/>
      <c r="J1063" s="35"/>
    </row>
    <row r="1064" spans="1:10" x14ac:dyDescent="0.25">
      <c r="A1064" s="34" t="s">
        <v>259</v>
      </c>
      <c r="B1064" s="34" t="s">
        <v>83</v>
      </c>
      <c r="C1064" s="32" t="s">
        <v>277</v>
      </c>
      <c r="D1064" s="32" t="s">
        <v>210</v>
      </c>
      <c r="E1064" s="33">
        <v>4.4462086509337699E-4</v>
      </c>
      <c r="F1064" s="33">
        <v>3.4059524904730401E-4</v>
      </c>
      <c r="G1064" s="33">
        <v>3.2430368482647701E-4</v>
      </c>
      <c r="H1064" s="33">
        <v>3.7423619428276198E-4</v>
      </c>
      <c r="I1064" s="35"/>
      <c r="J1064" s="35"/>
    </row>
    <row r="1065" spans="1:10" x14ac:dyDescent="0.25">
      <c r="A1065" s="34" t="s">
        <v>259</v>
      </c>
      <c r="B1065" s="34" t="s">
        <v>83</v>
      </c>
      <c r="C1065" s="32" t="s">
        <v>284</v>
      </c>
      <c r="D1065" s="32" t="s">
        <v>210</v>
      </c>
      <c r="E1065" s="33">
        <v>1.8288409801010999E-2</v>
      </c>
      <c r="F1065" s="33">
        <v>1.4009566306669699E-2</v>
      </c>
      <c r="G1065" s="33">
        <v>1.3339451999939101E-2</v>
      </c>
      <c r="H1065" s="33">
        <v>1.5393305669486599E-2</v>
      </c>
      <c r="I1065" s="35"/>
      <c r="J1065" s="35"/>
    </row>
    <row r="1066" spans="1:10" x14ac:dyDescent="0.25">
      <c r="A1066" s="34" t="s">
        <v>259</v>
      </c>
      <c r="B1066" s="32" t="s">
        <v>84</v>
      </c>
      <c r="C1066" s="32" t="s">
        <v>194</v>
      </c>
      <c r="D1066" s="32" t="s">
        <v>271</v>
      </c>
      <c r="E1066" s="35"/>
      <c r="F1066" s="35"/>
      <c r="G1066" s="35"/>
      <c r="H1066" s="35"/>
      <c r="I1066" s="33">
        <v>6647.4706414149896</v>
      </c>
      <c r="J1066" s="33">
        <v>8675.9786321881093</v>
      </c>
    </row>
    <row r="1067" spans="1:10" x14ac:dyDescent="0.25">
      <c r="A1067" s="34" t="s">
        <v>259</v>
      </c>
      <c r="B1067" s="34" t="s">
        <v>84</v>
      </c>
      <c r="C1067" s="32" t="s">
        <v>82</v>
      </c>
      <c r="D1067" s="32" t="s">
        <v>271</v>
      </c>
      <c r="E1067" s="35"/>
      <c r="F1067" s="35"/>
      <c r="G1067" s="35"/>
      <c r="H1067" s="35"/>
      <c r="I1067" s="33">
        <v>211.40299902737601</v>
      </c>
      <c r="J1067" s="33">
        <v>275.91365216643999</v>
      </c>
    </row>
    <row r="1068" spans="1:10" x14ac:dyDescent="0.25">
      <c r="A1068" s="34" t="s">
        <v>259</v>
      </c>
      <c r="B1068" s="34" t="s">
        <v>84</v>
      </c>
      <c r="C1068" s="32" t="s">
        <v>277</v>
      </c>
      <c r="D1068" s="32" t="s">
        <v>210</v>
      </c>
      <c r="E1068" s="35"/>
      <c r="F1068" s="35"/>
      <c r="G1068" s="35"/>
      <c r="H1068" s="35"/>
      <c r="I1068" s="33">
        <v>325.40951520831499</v>
      </c>
      <c r="J1068" s="33">
        <v>424.70981113759001</v>
      </c>
    </row>
    <row r="1069" spans="1:10" x14ac:dyDescent="0.25">
      <c r="A1069" s="34" t="s">
        <v>259</v>
      </c>
      <c r="B1069" s="32" t="s">
        <v>86</v>
      </c>
      <c r="C1069" s="32" t="s">
        <v>194</v>
      </c>
      <c r="D1069" s="32" t="s">
        <v>271</v>
      </c>
      <c r="E1069" s="35"/>
      <c r="F1069" s="35"/>
      <c r="G1069" s="35"/>
      <c r="H1069" s="33">
        <v>9.1590110102176894E-3</v>
      </c>
      <c r="I1069" s="33">
        <v>3.99665934991318E-2</v>
      </c>
      <c r="J1069" s="35"/>
    </row>
    <row r="1070" spans="1:10" x14ac:dyDescent="0.25">
      <c r="A1070" s="34" t="s">
        <v>259</v>
      </c>
      <c r="B1070" s="34" t="s">
        <v>86</v>
      </c>
      <c r="C1070" s="32" t="s">
        <v>82</v>
      </c>
      <c r="D1070" s="32" t="s">
        <v>271</v>
      </c>
      <c r="E1070" s="35"/>
      <c r="F1070" s="35"/>
      <c r="G1070" s="35"/>
      <c r="H1070" s="33">
        <v>2.5137436500038398E-4</v>
      </c>
      <c r="I1070" s="33">
        <v>1.09690632000168E-3</v>
      </c>
      <c r="J1070" s="35"/>
    </row>
    <row r="1071" spans="1:10" x14ac:dyDescent="0.25">
      <c r="A1071" s="34" t="s">
        <v>259</v>
      </c>
      <c r="B1071" s="34" t="s">
        <v>86</v>
      </c>
      <c r="C1071" s="32" t="s">
        <v>91</v>
      </c>
      <c r="D1071" s="32" t="s">
        <v>271</v>
      </c>
      <c r="E1071" s="35"/>
      <c r="F1071" s="35"/>
      <c r="G1071" s="35"/>
      <c r="H1071" s="33">
        <v>1.8113784523217299E-5</v>
      </c>
      <c r="I1071" s="33">
        <v>7.9041968828584894E-5</v>
      </c>
      <c r="J1071" s="35"/>
    </row>
    <row r="1072" spans="1:10" x14ac:dyDescent="0.25">
      <c r="A1072" s="34" t="s">
        <v>259</v>
      </c>
      <c r="B1072" s="34" t="s">
        <v>86</v>
      </c>
      <c r="C1072" s="32" t="s">
        <v>277</v>
      </c>
      <c r="D1072" s="32" t="s">
        <v>210</v>
      </c>
      <c r="E1072" s="35"/>
      <c r="F1072" s="35"/>
      <c r="G1072" s="35"/>
      <c r="H1072" s="33">
        <v>1.7073400250279701E-5</v>
      </c>
      <c r="I1072" s="33">
        <v>7.4502110183039002E-5</v>
      </c>
      <c r="J1072" s="35"/>
    </row>
    <row r="1073" spans="1:10" x14ac:dyDescent="0.25">
      <c r="A1073" s="34" t="s">
        <v>259</v>
      </c>
      <c r="B1073" s="34" t="s">
        <v>86</v>
      </c>
      <c r="C1073" s="32" t="s">
        <v>284</v>
      </c>
      <c r="D1073" s="32" t="s">
        <v>210</v>
      </c>
      <c r="E1073" s="35"/>
      <c r="F1073" s="35"/>
      <c r="G1073" s="35"/>
      <c r="H1073" s="33">
        <v>3.2164921601588402E-4</v>
      </c>
      <c r="I1073" s="33">
        <v>1.4035602153420401E-3</v>
      </c>
      <c r="J1073" s="35"/>
    </row>
    <row r="1074" spans="1:10" x14ac:dyDescent="0.25">
      <c r="A1074" s="32" t="s">
        <v>260</v>
      </c>
      <c r="B1074" s="32" t="s">
        <v>80</v>
      </c>
      <c r="C1074" s="32" t="s">
        <v>195</v>
      </c>
      <c r="D1074" s="32" t="s">
        <v>271</v>
      </c>
      <c r="E1074" s="35"/>
      <c r="F1074" s="35"/>
      <c r="G1074" s="35"/>
      <c r="H1074" s="35"/>
      <c r="I1074" s="33">
        <v>18902.942610230199</v>
      </c>
      <c r="J1074" s="33">
        <v>44406.746331626098</v>
      </c>
    </row>
    <row r="1075" spans="1:10" x14ac:dyDescent="0.25">
      <c r="A1075" s="34" t="s">
        <v>260</v>
      </c>
      <c r="B1075" s="34" t="s">
        <v>80</v>
      </c>
      <c r="C1075" s="32" t="s">
        <v>194</v>
      </c>
      <c r="D1075" s="32" t="s">
        <v>271</v>
      </c>
      <c r="E1075" s="35"/>
      <c r="F1075" s="35"/>
      <c r="G1075" s="35"/>
      <c r="H1075" s="35"/>
      <c r="I1075" s="33">
        <v>7612.5966220668497</v>
      </c>
      <c r="J1075" s="33">
        <v>17883.4932788806</v>
      </c>
    </row>
    <row r="1076" spans="1:10" x14ac:dyDescent="0.25">
      <c r="A1076" s="34" t="s">
        <v>260</v>
      </c>
      <c r="B1076" s="34" t="s">
        <v>80</v>
      </c>
      <c r="C1076" s="32" t="s">
        <v>196</v>
      </c>
      <c r="D1076" s="32" t="s">
        <v>271</v>
      </c>
      <c r="E1076" s="35"/>
      <c r="F1076" s="35"/>
      <c r="G1076" s="35"/>
      <c r="H1076" s="35"/>
      <c r="I1076" s="33">
        <v>3392.2002831564701</v>
      </c>
      <c r="J1076" s="33">
        <v>7968.9485698737799</v>
      </c>
    </row>
    <row r="1077" spans="1:10" x14ac:dyDescent="0.25">
      <c r="A1077" s="34" t="s">
        <v>260</v>
      </c>
      <c r="B1077" s="34" t="s">
        <v>80</v>
      </c>
      <c r="C1077" s="32" t="s">
        <v>79</v>
      </c>
      <c r="D1077" s="32" t="s">
        <v>271</v>
      </c>
      <c r="E1077" s="35"/>
      <c r="F1077" s="35"/>
      <c r="G1077" s="35"/>
      <c r="H1077" s="35"/>
      <c r="I1077" s="33">
        <v>272.76384847060001</v>
      </c>
      <c r="J1077" s="33">
        <v>640.77616259157401</v>
      </c>
    </row>
    <row r="1078" spans="1:10" x14ac:dyDescent="0.25">
      <c r="A1078" s="34" t="s">
        <v>260</v>
      </c>
      <c r="B1078" s="34" t="s">
        <v>80</v>
      </c>
      <c r="C1078" s="32" t="s">
        <v>91</v>
      </c>
      <c r="D1078" s="32" t="s">
        <v>271</v>
      </c>
      <c r="E1078" s="35"/>
      <c r="F1078" s="35"/>
      <c r="G1078" s="35"/>
      <c r="H1078" s="35"/>
      <c r="I1078" s="33">
        <v>2.10032695669224</v>
      </c>
      <c r="J1078" s="33">
        <v>4.9340829257362397</v>
      </c>
    </row>
    <row r="1079" spans="1:10" x14ac:dyDescent="0.25">
      <c r="A1079" s="34" t="s">
        <v>260</v>
      </c>
      <c r="B1079" s="34" t="s">
        <v>80</v>
      </c>
      <c r="C1079" s="32" t="s">
        <v>277</v>
      </c>
      <c r="D1079" s="32" t="s">
        <v>210</v>
      </c>
      <c r="E1079" s="35"/>
      <c r="F1079" s="35"/>
      <c r="G1079" s="35"/>
      <c r="H1079" s="35"/>
      <c r="I1079" s="33">
        <v>5.3348068787617899</v>
      </c>
      <c r="J1079" s="33">
        <v>12.5325152108952</v>
      </c>
    </row>
    <row r="1080" spans="1:10" x14ac:dyDescent="0.25">
      <c r="A1080" s="34" t="s">
        <v>260</v>
      </c>
      <c r="B1080" s="34" t="s">
        <v>80</v>
      </c>
      <c r="C1080" s="32" t="s">
        <v>284</v>
      </c>
      <c r="D1080" s="32" t="s">
        <v>210</v>
      </c>
      <c r="E1080" s="35"/>
      <c r="F1080" s="35"/>
      <c r="G1080" s="35"/>
      <c r="H1080" s="35"/>
      <c r="I1080" s="33">
        <v>372.958239693743</v>
      </c>
      <c r="J1080" s="33">
        <v>876.15258025523804</v>
      </c>
    </row>
    <row r="1081" spans="1:10" x14ac:dyDescent="0.25">
      <c r="A1081" s="34" t="s">
        <v>260</v>
      </c>
      <c r="B1081" s="32" t="s">
        <v>81</v>
      </c>
      <c r="C1081" s="32" t="s">
        <v>194</v>
      </c>
      <c r="D1081" s="32" t="s">
        <v>271</v>
      </c>
      <c r="E1081" s="33">
        <v>1.9199988762606299</v>
      </c>
      <c r="F1081" s="33">
        <v>1.87763275468749</v>
      </c>
      <c r="G1081" s="33">
        <v>1.73830407090106</v>
      </c>
      <c r="H1081" s="33">
        <v>1.5134727996067301</v>
      </c>
      <c r="I1081" s="35"/>
      <c r="J1081" s="35"/>
    </row>
    <row r="1082" spans="1:10" x14ac:dyDescent="0.25">
      <c r="A1082" s="34" t="s">
        <v>260</v>
      </c>
      <c r="B1082" s="34" t="s">
        <v>81</v>
      </c>
      <c r="C1082" s="32" t="s">
        <v>283</v>
      </c>
      <c r="D1082" s="32" t="s">
        <v>210</v>
      </c>
      <c r="E1082" s="33">
        <v>5.90544403065595E-2</v>
      </c>
      <c r="F1082" s="33">
        <v>5.77513626702153E-2</v>
      </c>
      <c r="G1082" s="33">
        <v>5.3465955245559998E-2</v>
      </c>
      <c r="H1082" s="33">
        <v>4.6550698651474001E-2</v>
      </c>
      <c r="I1082" s="35"/>
      <c r="J1082" s="35"/>
    </row>
    <row r="1083" spans="1:10" x14ac:dyDescent="0.25">
      <c r="A1083" s="34" t="s">
        <v>260</v>
      </c>
      <c r="B1083" s="34" t="s">
        <v>81</v>
      </c>
      <c r="C1083" s="32" t="s">
        <v>82</v>
      </c>
      <c r="D1083" s="32" t="s">
        <v>271</v>
      </c>
      <c r="E1083" s="33">
        <v>4.0001076332782999E-2</v>
      </c>
      <c r="F1083" s="33">
        <v>3.9118424533386299E-2</v>
      </c>
      <c r="G1083" s="33">
        <v>3.6215663815973E-2</v>
      </c>
      <c r="H1083" s="33">
        <v>3.15315502176583E-2</v>
      </c>
      <c r="I1083" s="35"/>
      <c r="J1083" s="35"/>
    </row>
    <row r="1084" spans="1:10" x14ac:dyDescent="0.25">
      <c r="A1084" s="34" t="s">
        <v>260</v>
      </c>
      <c r="B1084" s="34" t="s">
        <v>81</v>
      </c>
      <c r="C1084" s="32" t="s">
        <v>91</v>
      </c>
      <c r="D1084" s="32" t="s">
        <v>271</v>
      </c>
      <c r="E1084" s="33">
        <v>4.1863692733320104E-3</v>
      </c>
      <c r="F1084" s="33">
        <v>4.0939940996915702E-3</v>
      </c>
      <c r="G1084" s="33">
        <v>3.7902015673577502E-3</v>
      </c>
      <c r="H1084" s="33">
        <v>3.2999790274029898E-3</v>
      </c>
      <c r="I1084" s="35"/>
      <c r="J1084" s="35"/>
    </row>
    <row r="1085" spans="1:10" x14ac:dyDescent="0.25">
      <c r="A1085" s="34" t="s">
        <v>260</v>
      </c>
      <c r="B1085" s="34" t="s">
        <v>81</v>
      </c>
      <c r="C1085" s="32" t="s">
        <v>277</v>
      </c>
      <c r="D1085" s="32" t="s">
        <v>210</v>
      </c>
      <c r="E1085" s="33">
        <v>5.8698059232646996E-4</v>
      </c>
      <c r="F1085" s="33">
        <v>5.7402845394604999E-4</v>
      </c>
      <c r="G1085" s="33">
        <v>5.3143299498604199E-4</v>
      </c>
      <c r="H1085" s="33">
        <v>4.6269775017439399E-4</v>
      </c>
      <c r="I1085" s="35"/>
      <c r="J1085" s="35"/>
    </row>
    <row r="1086" spans="1:10" x14ac:dyDescent="0.25">
      <c r="A1086" s="34" t="s">
        <v>260</v>
      </c>
      <c r="B1086" s="32" t="s">
        <v>83</v>
      </c>
      <c r="C1086" s="32" t="s">
        <v>194</v>
      </c>
      <c r="D1086" s="32" t="s">
        <v>271</v>
      </c>
      <c r="E1086" s="33">
        <v>0.64200760550269997</v>
      </c>
      <c r="F1086" s="33">
        <v>0.49180044719793498</v>
      </c>
      <c r="G1086" s="33">
        <v>0.46827634170389698</v>
      </c>
      <c r="H1086" s="33">
        <v>0.54037608633922496</v>
      </c>
      <c r="I1086" s="35"/>
      <c r="J1086" s="35"/>
    </row>
    <row r="1087" spans="1:10" x14ac:dyDescent="0.25">
      <c r="A1087" s="34" t="s">
        <v>260</v>
      </c>
      <c r="B1087" s="34" t="s">
        <v>83</v>
      </c>
      <c r="C1087" s="32" t="s">
        <v>82</v>
      </c>
      <c r="D1087" s="32" t="s">
        <v>271</v>
      </c>
      <c r="E1087" s="33">
        <v>1.33755261794511E-2</v>
      </c>
      <c r="F1087" s="33">
        <v>1.02461243452264E-2</v>
      </c>
      <c r="G1087" s="33">
        <v>9.7560253398769805E-3</v>
      </c>
      <c r="H1087" s="33">
        <v>1.125814465067E-2</v>
      </c>
      <c r="I1087" s="35"/>
      <c r="J1087" s="35"/>
    </row>
    <row r="1088" spans="1:10" x14ac:dyDescent="0.25">
      <c r="A1088" s="34" t="s">
        <v>260</v>
      </c>
      <c r="B1088" s="34" t="s">
        <v>83</v>
      </c>
      <c r="C1088" s="32" t="s">
        <v>91</v>
      </c>
      <c r="D1088" s="32" t="s">
        <v>271</v>
      </c>
      <c r="E1088" s="33">
        <v>1.0299179911305899E-3</v>
      </c>
      <c r="F1088" s="33">
        <v>7.8895347075929798E-4</v>
      </c>
      <c r="G1088" s="33">
        <v>7.51215756648276E-4</v>
      </c>
      <c r="H1088" s="33">
        <v>8.66879221565799E-4</v>
      </c>
      <c r="I1088" s="35"/>
      <c r="J1088" s="35"/>
    </row>
    <row r="1089" spans="1:10" x14ac:dyDescent="0.25">
      <c r="A1089" s="34" t="s">
        <v>260</v>
      </c>
      <c r="B1089" s="34" t="s">
        <v>83</v>
      </c>
      <c r="C1089" s="32" t="s">
        <v>277</v>
      </c>
      <c r="D1089" s="32" t="s">
        <v>210</v>
      </c>
      <c r="E1089" s="33">
        <v>4.4462086509337699E-4</v>
      </c>
      <c r="F1089" s="33">
        <v>3.4059524904730401E-4</v>
      </c>
      <c r="G1089" s="33">
        <v>3.2430368482647701E-4</v>
      </c>
      <c r="H1089" s="33">
        <v>3.7423619428276198E-4</v>
      </c>
      <c r="I1089" s="35"/>
      <c r="J1089" s="35"/>
    </row>
    <row r="1090" spans="1:10" x14ac:dyDescent="0.25">
      <c r="A1090" s="34" t="s">
        <v>260</v>
      </c>
      <c r="B1090" s="34" t="s">
        <v>83</v>
      </c>
      <c r="C1090" s="32" t="s">
        <v>284</v>
      </c>
      <c r="D1090" s="32" t="s">
        <v>210</v>
      </c>
      <c r="E1090" s="33">
        <v>1.8288409801010999E-2</v>
      </c>
      <c r="F1090" s="33">
        <v>1.4009566306669699E-2</v>
      </c>
      <c r="G1090" s="33">
        <v>1.3339451999939101E-2</v>
      </c>
      <c r="H1090" s="33">
        <v>1.5393305669486599E-2</v>
      </c>
      <c r="I1090" s="35"/>
      <c r="J1090" s="35"/>
    </row>
    <row r="1091" spans="1:10" x14ac:dyDescent="0.25">
      <c r="A1091" s="34" t="s">
        <v>260</v>
      </c>
      <c r="B1091" s="32" t="s">
        <v>84</v>
      </c>
      <c r="C1091" s="32" t="s">
        <v>194</v>
      </c>
      <c r="D1091" s="32" t="s">
        <v>271</v>
      </c>
      <c r="E1091" s="35"/>
      <c r="F1091" s="35"/>
      <c r="G1091" s="35"/>
      <c r="H1091" s="35"/>
      <c r="I1091" s="33">
        <v>6341.2452697807903</v>
      </c>
      <c r="J1091" s="33">
        <v>37215.795537620397</v>
      </c>
    </row>
    <row r="1092" spans="1:10" x14ac:dyDescent="0.25">
      <c r="A1092" s="34" t="s">
        <v>260</v>
      </c>
      <c r="B1092" s="34" t="s">
        <v>84</v>
      </c>
      <c r="C1092" s="32" t="s">
        <v>82</v>
      </c>
      <c r="D1092" s="32" t="s">
        <v>271</v>
      </c>
      <c r="E1092" s="35"/>
      <c r="F1092" s="35"/>
      <c r="G1092" s="35"/>
      <c r="H1092" s="35"/>
      <c r="I1092" s="33">
        <v>201.66441341581699</v>
      </c>
      <c r="J1092" s="33">
        <v>1183.5375005383801</v>
      </c>
    </row>
    <row r="1093" spans="1:10" x14ac:dyDescent="0.25">
      <c r="A1093" s="34" t="s">
        <v>260</v>
      </c>
      <c r="B1093" s="34" t="s">
        <v>84</v>
      </c>
      <c r="C1093" s="32" t="s">
        <v>277</v>
      </c>
      <c r="D1093" s="32" t="s">
        <v>210</v>
      </c>
      <c r="E1093" s="35"/>
      <c r="F1093" s="35"/>
      <c r="G1093" s="35"/>
      <c r="H1093" s="35"/>
      <c r="I1093" s="33">
        <v>310.41905415879398</v>
      </c>
      <c r="J1093" s="33">
        <v>1821.80180060352</v>
      </c>
    </row>
    <row r="1094" spans="1:10" x14ac:dyDescent="0.25">
      <c r="A1094" s="34" t="s">
        <v>260</v>
      </c>
      <c r="B1094" s="32" t="s">
        <v>86</v>
      </c>
      <c r="C1094" s="32" t="s">
        <v>194</v>
      </c>
      <c r="D1094" s="32" t="s">
        <v>271</v>
      </c>
      <c r="E1094" s="35"/>
      <c r="F1094" s="35"/>
      <c r="G1094" s="35"/>
      <c r="H1094" s="35"/>
      <c r="I1094" s="33">
        <v>160.31251833733501</v>
      </c>
      <c r="J1094" s="35"/>
    </row>
    <row r="1095" spans="1:10" x14ac:dyDescent="0.25">
      <c r="A1095" s="34" t="s">
        <v>260</v>
      </c>
      <c r="B1095" s="34" t="s">
        <v>86</v>
      </c>
      <c r="C1095" s="32" t="s">
        <v>82</v>
      </c>
      <c r="D1095" s="32" t="s">
        <v>271</v>
      </c>
      <c r="E1095" s="35"/>
      <c r="F1095" s="35"/>
      <c r="G1095" s="35"/>
      <c r="H1095" s="35"/>
      <c r="I1095" s="33">
        <v>4.3998699699895099</v>
      </c>
      <c r="J1095" s="35"/>
    </row>
    <row r="1096" spans="1:10" x14ac:dyDescent="0.25">
      <c r="A1096" s="34" t="s">
        <v>260</v>
      </c>
      <c r="B1096" s="34" t="s">
        <v>86</v>
      </c>
      <c r="C1096" s="32" t="s">
        <v>91</v>
      </c>
      <c r="D1096" s="32" t="s">
        <v>271</v>
      </c>
      <c r="E1096" s="35"/>
      <c r="F1096" s="35"/>
      <c r="G1096" s="35"/>
      <c r="H1096" s="35"/>
      <c r="I1096" s="33">
        <v>0.317050215388681</v>
      </c>
      <c r="J1096" s="35"/>
    </row>
    <row r="1097" spans="1:10" x14ac:dyDescent="0.25">
      <c r="A1097" s="34" t="s">
        <v>260</v>
      </c>
      <c r="B1097" s="34" t="s">
        <v>86</v>
      </c>
      <c r="C1097" s="32" t="s">
        <v>277</v>
      </c>
      <c r="D1097" s="32" t="s">
        <v>210</v>
      </c>
      <c r="E1097" s="35"/>
      <c r="F1097" s="35"/>
      <c r="G1097" s="35"/>
      <c r="H1097" s="35"/>
      <c r="I1097" s="33">
        <v>0.29884010267595201</v>
      </c>
      <c r="J1097" s="35"/>
    </row>
    <row r="1098" spans="1:10" x14ac:dyDescent="0.25">
      <c r="A1098" s="34" t="s">
        <v>260</v>
      </c>
      <c r="B1098" s="34" t="s">
        <v>86</v>
      </c>
      <c r="C1098" s="32" t="s">
        <v>284</v>
      </c>
      <c r="D1098" s="32" t="s">
        <v>210</v>
      </c>
      <c r="E1098" s="35"/>
      <c r="F1098" s="35"/>
      <c r="G1098" s="35"/>
      <c r="H1098" s="35"/>
      <c r="I1098" s="33">
        <v>5.6299087077426897</v>
      </c>
      <c r="J1098" s="35"/>
    </row>
    <row r="1099" spans="1:10" x14ac:dyDescent="0.25">
      <c r="A1099" s="32" t="s">
        <v>261</v>
      </c>
      <c r="B1099" s="32" t="s">
        <v>80</v>
      </c>
      <c r="C1099" s="32" t="s">
        <v>195</v>
      </c>
      <c r="D1099" s="32" t="s">
        <v>271</v>
      </c>
      <c r="E1099" s="35"/>
      <c r="F1099" s="35"/>
      <c r="G1099" s="35"/>
      <c r="H1099" s="35"/>
      <c r="I1099" s="33">
        <v>18902.942610230199</v>
      </c>
      <c r="J1099" s="33">
        <v>44406.746331626098</v>
      </c>
    </row>
    <row r="1100" spans="1:10" x14ac:dyDescent="0.25">
      <c r="A1100" s="34" t="s">
        <v>261</v>
      </c>
      <c r="B1100" s="34" t="s">
        <v>80</v>
      </c>
      <c r="C1100" s="32" t="s">
        <v>194</v>
      </c>
      <c r="D1100" s="32" t="s">
        <v>271</v>
      </c>
      <c r="E1100" s="35"/>
      <c r="F1100" s="35"/>
      <c r="G1100" s="35"/>
      <c r="H1100" s="35"/>
      <c r="I1100" s="33">
        <v>7612.5966220668597</v>
      </c>
      <c r="J1100" s="33">
        <v>17883.4932788806</v>
      </c>
    </row>
    <row r="1101" spans="1:10" x14ac:dyDescent="0.25">
      <c r="A1101" s="34" t="s">
        <v>261</v>
      </c>
      <c r="B1101" s="34" t="s">
        <v>80</v>
      </c>
      <c r="C1101" s="32" t="s">
        <v>196</v>
      </c>
      <c r="D1101" s="32" t="s">
        <v>271</v>
      </c>
      <c r="E1101" s="35"/>
      <c r="F1101" s="35"/>
      <c r="G1101" s="35"/>
      <c r="H1101" s="35"/>
      <c r="I1101" s="33">
        <v>3392.2002831564801</v>
      </c>
      <c r="J1101" s="33">
        <v>7968.9485698737699</v>
      </c>
    </row>
    <row r="1102" spans="1:10" x14ac:dyDescent="0.25">
      <c r="A1102" s="34" t="s">
        <v>261</v>
      </c>
      <c r="B1102" s="34" t="s">
        <v>80</v>
      </c>
      <c r="C1102" s="32" t="s">
        <v>79</v>
      </c>
      <c r="D1102" s="32" t="s">
        <v>271</v>
      </c>
      <c r="E1102" s="35"/>
      <c r="F1102" s="35"/>
      <c r="G1102" s="35"/>
      <c r="H1102" s="35"/>
      <c r="I1102" s="33">
        <v>272.76384847060098</v>
      </c>
      <c r="J1102" s="33">
        <v>640.77616259157503</v>
      </c>
    </row>
    <row r="1103" spans="1:10" x14ac:dyDescent="0.25">
      <c r="A1103" s="34" t="s">
        <v>261</v>
      </c>
      <c r="B1103" s="34" t="s">
        <v>80</v>
      </c>
      <c r="C1103" s="32" t="s">
        <v>91</v>
      </c>
      <c r="D1103" s="32" t="s">
        <v>271</v>
      </c>
      <c r="E1103" s="35"/>
      <c r="F1103" s="35"/>
      <c r="G1103" s="35"/>
      <c r="H1103" s="35"/>
      <c r="I1103" s="33">
        <v>2.10032695669224</v>
      </c>
      <c r="J1103" s="33">
        <v>4.9340829257362397</v>
      </c>
    </row>
    <row r="1104" spans="1:10" x14ac:dyDescent="0.25">
      <c r="A1104" s="34" t="s">
        <v>261</v>
      </c>
      <c r="B1104" s="34" t="s">
        <v>80</v>
      </c>
      <c r="C1104" s="32" t="s">
        <v>277</v>
      </c>
      <c r="D1104" s="32" t="s">
        <v>210</v>
      </c>
      <c r="E1104" s="35"/>
      <c r="F1104" s="35"/>
      <c r="G1104" s="35"/>
      <c r="H1104" s="35"/>
      <c r="I1104" s="33">
        <v>5.3348068787617899</v>
      </c>
      <c r="J1104" s="33">
        <v>12.5325152108952</v>
      </c>
    </row>
    <row r="1105" spans="1:10" x14ac:dyDescent="0.25">
      <c r="A1105" s="34" t="s">
        <v>261</v>
      </c>
      <c r="B1105" s="34" t="s">
        <v>80</v>
      </c>
      <c r="C1105" s="32" t="s">
        <v>284</v>
      </c>
      <c r="D1105" s="32" t="s">
        <v>210</v>
      </c>
      <c r="E1105" s="35"/>
      <c r="F1105" s="35"/>
      <c r="G1105" s="35"/>
      <c r="H1105" s="35"/>
      <c r="I1105" s="33">
        <v>372.958239693743</v>
      </c>
      <c r="J1105" s="33">
        <v>876.15258025523804</v>
      </c>
    </row>
    <row r="1106" spans="1:10" x14ac:dyDescent="0.25">
      <c r="A1106" s="34" t="s">
        <v>261</v>
      </c>
      <c r="B1106" s="32" t="s">
        <v>81</v>
      </c>
      <c r="C1106" s="32" t="s">
        <v>194</v>
      </c>
      <c r="D1106" s="32" t="s">
        <v>271</v>
      </c>
      <c r="E1106" s="33">
        <v>1.9199988762606299</v>
      </c>
      <c r="F1106" s="33">
        <v>1.87763275468749</v>
      </c>
      <c r="G1106" s="33">
        <v>1.73830407090106</v>
      </c>
      <c r="H1106" s="33">
        <v>1.5134727996067301</v>
      </c>
      <c r="I1106" s="35"/>
      <c r="J1106" s="35"/>
    </row>
    <row r="1107" spans="1:10" x14ac:dyDescent="0.25">
      <c r="A1107" s="34" t="s">
        <v>261</v>
      </c>
      <c r="B1107" s="34" t="s">
        <v>81</v>
      </c>
      <c r="C1107" s="32" t="s">
        <v>283</v>
      </c>
      <c r="D1107" s="32" t="s">
        <v>210</v>
      </c>
      <c r="E1107" s="33">
        <v>5.90544403065595E-2</v>
      </c>
      <c r="F1107" s="33">
        <v>5.77513626702153E-2</v>
      </c>
      <c r="G1107" s="33">
        <v>5.3465955245559998E-2</v>
      </c>
      <c r="H1107" s="33">
        <v>4.6550698651474001E-2</v>
      </c>
      <c r="I1107" s="35"/>
      <c r="J1107" s="35"/>
    </row>
    <row r="1108" spans="1:10" x14ac:dyDescent="0.25">
      <c r="A1108" s="34" t="s">
        <v>261</v>
      </c>
      <c r="B1108" s="34" t="s">
        <v>81</v>
      </c>
      <c r="C1108" s="32" t="s">
        <v>82</v>
      </c>
      <c r="D1108" s="32" t="s">
        <v>271</v>
      </c>
      <c r="E1108" s="33">
        <v>4.0001076332782999E-2</v>
      </c>
      <c r="F1108" s="33">
        <v>3.9118424533386299E-2</v>
      </c>
      <c r="G1108" s="33">
        <v>3.6215663815973E-2</v>
      </c>
      <c r="H1108" s="33">
        <v>3.15315502176583E-2</v>
      </c>
      <c r="I1108" s="35"/>
      <c r="J1108" s="35"/>
    </row>
    <row r="1109" spans="1:10" x14ac:dyDescent="0.25">
      <c r="A1109" s="34" t="s">
        <v>261</v>
      </c>
      <c r="B1109" s="34" t="s">
        <v>81</v>
      </c>
      <c r="C1109" s="32" t="s">
        <v>91</v>
      </c>
      <c r="D1109" s="32" t="s">
        <v>271</v>
      </c>
      <c r="E1109" s="33">
        <v>4.1863692733320104E-3</v>
      </c>
      <c r="F1109" s="33">
        <v>4.0939940996915702E-3</v>
      </c>
      <c r="G1109" s="33">
        <v>3.7902015673577502E-3</v>
      </c>
      <c r="H1109" s="33">
        <v>3.2999790274029898E-3</v>
      </c>
      <c r="I1109" s="35"/>
      <c r="J1109" s="35"/>
    </row>
    <row r="1110" spans="1:10" x14ac:dyDescent="0.25">
      <c r="A1110" s="34" t="s">
        <v>261</v>
      </c>
      <c r="B1110" s="34" t="s">
        <v>81</v>
      </c>
      <c r="C1110" s="32" t="s">
        <v>277</v>
      </c>
      <c r="D1110" s="32" t="s">
        <v>210</v>
      </c>
      <c r="E1110" s="33">
        <v>5.8698059232646996E-4</v>
      </c>
      <c r="F1110" s="33">
        <v>5.7402845394604999E-4</v>
      </c>
      <c r="G1110" s="33">
        <v>5.3143299498604199E-4</v>
      </c>
      <c r="H1110" s="33">
        <v>4.6269775017439399E-4</v>
      </c>
      <c r="I1110" s="35"/>
      <c r="J1110" s="35"/>
    </row>
    <row r="1111" spans="1:10" x14ac:dyDescent="0.25">
      <c r="A1111" s="34" t="s">
        <v>261</v>
      </c>
      <c r="B1111" s="32" t="s">
        <v>83</v>
      </c>
      <c r="C1111" s="32" t="s">
        <v>194</v>
      </c>
      <c r="D1111" s="32" t="s">
        <v>271</v>
      </c>
      <c r="E1111" s="33">
        <v>0.64200760550269997</v>
      </c>
      <c r="F1111" s="33">
        <v>0.49180044719793498</v>
      </c>
      <c r="G1111" s="33">
        <v>0.46827634170389698</v>
      </c>
      <c r="H1111" s="33">
        <v>0.54037608633922496</v>
      </c>
      <c r="I1111" s="35"/>
      <c r="J1111" s="35"/>
    </row>
    <row r="1112" spans="1:10" x14ac:dyDescent="0.25">
      <c r="A1112" s="34" t="s">
        <v>261</v>
      </c>
      <c r="B1112" s="34" t="s">
        <v>83</v>
      </c>
      <c r="C1112" s="32" t="s">
        <v>82</v>
      </c>
      <c r="D1112" s="32" t="s">
        <v>271</v>
      </c>
      <c r="E1112" s="33">
        <v>1.33755261794511E-2</v>
      </c>
      <c r="F1112" s="33">
        <v>1.02461243452264E-2</v>
      </c>
      <c r="G1112" s="33">
        <v>9.7560253398769805E-3</v>
      </c>
      <c r="H1112" s="33">
        <v>1.125814465067E-2</v>
      </c>
      <c r="I1112" s="35"/>
      <c r="J1112" s="35"/>
    </row>
    <row r="1113" spans="1:10" x14ac:dyDescent="0.25">
      <c r="A1113" s="34" t="s">
        <v>261</v>
      </c>
      <c r="B1113" s="34" t="s">
        <v>83</v>
      </c>
      <c r="C1113" s="32" t="s">
        <v>91</v>
      </c>
      <c r="D1113" s="32" t="s">
        <v>271</v>
      </c>
      <c r="E1113" s="33">
        <v>1.0299179911305899E-3</v>
      </c>
      <c r="F1113" s="33">
        <v>7.8895347075929798E-4</v>
      </c>
      <c r="G1113" s="33">
        <v>7.51215756648276E-4</v>
      </c>
      <c r="H1113" s="33">
        <v>8.66879221565799E-4</v>
      </c>
      <c r="I1113" s="35"/>
      <c r="J1113" s="35"/>
    </row>
    <row r="1114" spans="1:10" x14ac:dyDescent="0.25">
      <c r="A1114" s="34" t="s">
        <v>261</v>
      </c>
      <c r="B1114" s="34" t="s">
        <v>83</v>
      </c>
      <c r="C1114" s="32" t="s">
        <v>277</v>
      </c>
      <c r="D1114" s="32" t="s">
        <v>210</v>
      </c>
      <c r="E1114" s="33">
        <v>4.4462086509337699E-4</v>
      </c>
      <c r="F1114" s="33">
        <v>3.4059524904730401E-4</v>
      </c>
      <c r="G1114" s="33">
        <v>3.2430368482647701E-4</v>
      </c>
      <c r="H1114" s="33">
        <v>3.7423619428276198E-4</v>
      </c>
      <c r="I1114" s="35"/>
      <c r="J1114" s="35"/>
    </row>
    <row r="1115" spans="1:10" x14ac:dyDescent="0.25">
      <c r="A1115" s="34" t="s">
        <v>261</v>
      </c>
      <c r="B1115" s="34" t="s">
        <v>83</v>
      </c>
      <c r="C1115" s="32" t="s">
        <v>284</v>
      </c>
      <c r="D1115" s="32" t="s">
        <v>210</v>
      </c>
      <c r="E1115" s="33">
        <v>1.8288409801010999E-2</v>
      </c>
      <c r="F1115" s="33">
        <v>1.4009566306669699E-2</v>
      </c>
      <c r="G1115" s="33">
        <v>1.3339451999939101E-2</v>
      </c>
      <c r="H1115" s="33">
        <v>1.5393305669486599E-2</v>
      </c>
      <c r="I1115" s="35"/>
      <c r="J1115" s="35"/>
    </row>
    <row r="1116" spans="1:10" x14ac:dyDescent="0.25">
      <c r="A1116" s="34" t="s">
        <v>261</v>
      </c>
      <c r="B1116" s="32" t="s">
        <v>84</v>
      </c>
      <c r="C1116" s="32" t="s">
        <v>194</v>
      </c>
      <c r="D1116" s="32" t="s">
        <v>271</v>
      </c>
      <c r="E1116" s="35"/>
      <c r="F1116" s="35"/>
      <c r="G1116" s="35"/>
      <c r="H1116" s="35"/>
      <c r="I1116" s="33">
        <v>6341.2452699510904</v>
      </c>
      <c r="J1116" s="33">
        <v>37215.795537620397</v>
      </c>
    </row>
    <row r="1117" spans="1:10" x14ac:dyDescent="0.25">
      <c r="A1117" s="34" t="s">
        <v>261</v>
      </c>
      <c r="B1117" s="34" t="s">
        <v>84</v>
      </c>
      <c r="C1117" s="32" t="s">
        <v>82</v>
      </c>
      <c r="D1117" s="32" t="s">
        <v>271</v>
      </c>
      <c r="E1117" s="35"/>
      <c r="F1117" s="35"/>
      <c r="G1117" s="35"/>
      <c r="H1117" s="35"/>
      <c r="I1117" s="33">
        <v>201.66441342123301</v>
      </c>
      <c r="J1117" s="33">
        <v>1183.5375005383801</v>
      </c>
    </row>
    <row r="1118" spans="1:10" x14ac:dyDescent="0.25">
      <c r="A1118" s="34" t="s">
        <v>261</v>
      </c>
      <c r="B1118" s="34" t="s">
        <v>84</v>
      </c>
      <c r="C1118" s="32" t="s">
        <v>277</v>
      </c>
      <c r="D1118" s="32" t="s">
        <v>210</v>
      </c>
      <c r="E1118" s="35"/>
      <c r="F1118" s="35"/>
      <c r="G1118" s="35"/>
      <c r="H1118" s="35"/>
      <c r="I1118" s="33">
        <v>310.41905416713001</v>
      </c>
      <c r="J1118" s="33">
        <v>1821.80180060352</v>
      </c>
    </row>
    <row r="1119" spans="1:10" x14ac:dyDescent="0.25">
      <c r="A1119" s="34" t="s">
        <v>261</v>
      </c>
      <c r="B1119" s="32" t="s">
        <v>86</v>
      </c>
      <c r="C1119" s="32" t="s">
        <v>194</v>
      </c>
      <c r="D1119" s="32" t="s">
        <v>271</v>
      </c>
      <c r="E1119" s="35"/>
      <c r="F1119" s="35"/>
      <c r="G1119" s="35"/>
      <c r="H1119" s="35"/>
      <c r="I1119" s="33">
        <v>160.31251833733501</v>
      </c>
      <c r="J1119" s="35"/>
    </row>
    <row r="1120" spans="1:10" x14ac:dyDescent="0.25">
      <c r="A1120" s="34" t="s">
        <v>261</v>
      </c>
      <c r="B1120" s="34" t="s">
        <v>86</v>
      </c>
      <c r="C1120" s="32" t="s">
        <v>82</v>
      </c>
      <c r="D1120" s="32" t="s">
        <v>271</v>
      </c>
      <c r="E1120" s="35"/>
      <c r="F1120" s="35"/>
      <c r="G1120" s="35"/>
      <c r="H1120" s="35"/>
      <c r="I1120" s="33">
        <v>4.3998699699895099</v>
      </c>
      <c r="J1120" s="35"/>
    </row>
    <row r="1121" spans="1:10" x14ac:dyDescent="0.25">
      <c r="A1121" s="34" t="s">
        <v>261</v>
      </c>
      <c r="B1121" s="34" t="s">
        <v>86</v>
      </c>
      <c r="C1121" s="32" t="s">
        <v>91</v>
      </c>
      <c r="D1121" s="32" t="s">
        <v>271</v>
      </c>
      <c r="E1121" s="35"/>
      <c r="F1121" s="35"/>
      <c r="G1121" s="35"/>
      <c r="H1121" s="35"/>
      <c r="I1121" s="33">
        <v>0.317050215388681</v>
      </c>
      <c r="J1121" s="35"/>
    </row>
    <row r="1122" spans="1:10" x14ac:dyDescent="0.25">
      <c r="A1122" s="34" t="s">
        <v>261</v>
      </c>
      <c r="B1122" s="34" t="s">
        <v>86</v>
      </c>
      <c r="C1122" s="32" t="s">
        <v>277</v>
      </c>
      <c r="D1122" s="32" t="s">
        <v>210</v>
      </c>
      <c r="E1122" s="35"/>
      <c r="F1122" s="35"/>
      <c r="G1122" s="35"/>
      <c r="H1122" s="35"/>
      <c r="I1122" s="33">
        <v>0.29884010267595201</v>
      </c>
      <c r="J1122" s="35"/>
    </row>
    <row r="1123" spans="1:10" x14ac:dyDescent="0.25">
      <c r="A1123" s="34" t="s">
        <v>261</v>
      </c>
      <c r="B1123" s="34" t="s">
        <v>86</v>
      </c>
      <c r="C1123" s="32" t="s">
        <v>284</v>
      </c>
      <c r="D1123" s="32" t="s">
        <v>210</v>
      </c>
      <c r="E1123" s="35"/>
      <c r="F1123" s="35"/>
      <c r="G1123" s="35"/>
      <c r="H1123" s="35"/>
      <c r="I1123" s="33">
        <v>5.6299087077426897</v>
      </c>
      <c r="J1123" s="35"/>
    </row>
    <row r="1124" spans="1:10" x14ac:dyDescent="0.25">
      <c r="A1124" s="32" t="s">
        <v>262</v>
      </c>
      <c r="B1124" s="32" t="s">
        <v>80</v>
      </c>
      <c r="C1124" s="32" t="s">
        <v>195</v>
      </c>
      <c r="D1124" s="32" t="s">
        <v>271</v>
      </c>
      <c r="E1124" s="35"/>
      <c r="F1124" s="35"/>
      <c r="G1124" s="35"/>
      <c r="H1124" s="35"/>
      <c r="I1124" s="33">
        <v>18902.942610230199</v>
      </c>
      <c r="J1124" s="33">
        <v>44406.746331626098</v>
      </c>
    </row>
    <row r="1125" spans="1:10" x14ac:dyDescent="0.25">
      <c r="A1125" s="34" t="s">
        <v>262</v>
      </c>
      <c r="B1125" s="34" t="s">
        <v>80</v>
      </c>
      <c r="C1125" s="32" t="s">
        <v>194</v>
      </c>
      <c r="D1125" s="32" t="s">
        <v>271</v>
      </c>
      <c r="E1125" s="35"/>
      <c r="F1125" s="35"/>
      <c r="G1125" s="35"/>
      <c r="H1125" s="35"/>
      <c r="I1125" s="33">
        <v>7612.5966220668597</v>
      </c>
      <c r="J1125" s="33">
        <v>17883.4932788806</v>
      </c>
    </row>
    <row r="1126" spans="1:10" x14ac:dyDescent="0.25">
      <c r="A1126" s="34" t="s">
        <v>262</v>
      </c>
      <c r="B1126" s="34" t="s">
        <v>80</v>
      </c>
      <c r="C1126" s="32" t="s">
        <v>196</v>
      </c>
      <c r="D1126" s="32" t="s">
        <v>271</v>
      </c>
      <c r="E1126" s="35"/>
      <c r="F1126" s="35"/>
      <c r="G1126" s="35"/>
      <c r="H1126" s="35"/>
      <c r="I1126" s="33">
        <v>3392.2002831564801</v>
      </c>
      <c r="J1126" s="33">
        <v>7968.9485698737799</v>
      </c>
    </row>
    <row r="1127" spans="1:10" x14ac:dyDescent="0.25">
      <c r="A1127" s="34" t="s">
        <v>262</v>
      </c>
      <c r="B1127" s="34" t="s">
        <v>80</v>
      </c>
      <c r="C1127" s="32" t="s">
        <v>79</v>
      </c>
      <c r="D1127" s="32" t="s">
        <v>271</v>
      </c>
      <c r="E1127" s="35"/>
      <c r="F1127" s="35"/>
      <c r="G1127" s="35"/>
      <c r="H1127" s="35"/>
      <c r="I1127" s="33">
        <v>272.76384847060098</v>
      </c>
      <c r="J1127" s="33">
        <v>640.77616259157503</v>
      </c>
    </row>
    <row r="1128" spans="1:10" x14ac:dyDescent="0.25">
      <c r="A1128" s="34" t="s">
        <v>262</v>
      </c>
      <c r="B1128" s="34" t="s">
        <v>80</v>
      </c>
      <c r="C1128" s="32" t="s">
        <v>91</v>
      </c>
      <c r="D1128" s="32" t="s">
        <v>271</v>
      </c>
      <c r="E1128" s="35"/>
      <c r="F1128" s="35"/>
      <c r="G1128" s="35"/>
      <c r="H1128" s="35"/>
      <c r="I1128" s="33">
        <v>2.10032695669224</v>
      </c>
      <c r="J1128" s="33">
        <v>4.9340829257362397</v>
      </c>
    </row>
    <row r="1129" spans="1:10" x14ac:dyDescent="0.25">
      <c r="A1129" s="34" t="s">
        <v>262</v>
      </c>
      <c r="B1129" s="34" t="s">
        <v>80</v>
      </c>
      <c r="C1129" s="32" t="s">
        <v>277</v>
      </c>
      <c r="D1129" s="32" t="s">
        <v>210</v>
      </c>
      <c r="E1129" s="35"/>
      <c r="F1129" s="35"/>
      <c r="G1129" s="35"/>
      <c r="H1129" s="35"/>
      <c r="I1129" s="33">
        <v>5.3348068787617997</v>
      </c>
      <c r="J1129" s="33">
        <v>12.5325152108952</v>
      </c>
    </row>
    <row r="1130" spans="1:10" x14ac:dyDescent="0.25">
      <c r="A1130" s="34" t="s">
        <v>262</v>
      </c>
      <c r="B1130" s="34" t="s">
        <v>80</v>
      </c>
      <c r="C1130" s="32" t="s">
        <v>284</v>
      </c>
      <c r="D1130" s="32" t="s">
        <v>210</v>
      </c>
      <c r="E1130" s="35"/>
      <c r="F1130" s="35"/>
      <c r="G1130" s="35"/>
      <c r="H1130" s="35"/>
      <c r="I1130" s="33">
        <v>372.95823969374402</v>
      </c>
      <c r="J1130" s="33">
        <v>876.15258025523804</v>
      </c>
    </row>
    <row r="1131" spans="1:10" x14ac:dyDescent="0.25">
      <c r="A1131" s="34" t="s">
        <v>262</v>
      </c>
      <c r="B1131" s="32" t="s">
        <v>81</v>
      </c>
      <c r="C1131" s="32" t="s">
        <v>194</v>
      </c>
      <c r="D1131" s="32" t="s">
        <v>271</v>
      </c>
      <c r="E1131" s="33">
        <v>1.9199988762606299</v>
      </c>
      <c r="F1131" s="33">
        <v>1.87763275468749</v>
      </c>
      <c r="G1131" s="33">
        <v>1.73830407090106</v>
      </c>
      <c r="H1131" s="33">
        <v>1.5134727996067301</v>
      </c>
      <c r="I1131" s="35"/>
      <c r="J1131" s="35"/>
    </row>
    <row r="1132" spans="1:10" x14ac:dyDescent="0.25">
      <c r="A1132" s="34" t="s">
        <v>262</v>
      </c>
      <c r="B1132" s="34" t="s">
        <v>81</v>
      </c>
      <c r="C1132" s="32" t="s">
        <v>283</v>
      </c>
      <c r="D1132" s="32" t="s">
        <v>210</v>
      </c>
      <c r="E1132" s="33">
        <v>5.90544403065595E-2</v>
      </c>
      <c r="F1132" s="33">
        <v>5.77513626702153E-2</v>
      </c>
      <c r="G1132" s="33">
        <v>5.3465955245559998E-2</v>
      </c>
      <c r="H1132" s="33">
        <v>4.6550698651474001E-2</v>
      </c>
      <c r="I1132" s="35"/>
      <c r="J1132" s="35"/>
    </row>
    <row r="1133" spans="1:10" x14ac:dyDescent="0.25">
      <c r="A1133" s="34" t="s">
        <v>262</v>
      </c>
      <c r="B1133" s="34" t="s">
        <v>81</v>
      </c>
      <c r="C1133" s="32" t="s">
        <v>82</v>
      </c>
      <c r="D1133" s="32" t="s">
        <v>271</v>
      </c>
      <c r="E1133" s="33">
        <v>4.0001076332782999E-2</v>
      </c>
      <c r="F1133" s="33">
        <v>3.9118424533386299E-2</v>
      </c>
      <c r="G1133" s="33">
        <v>3.6215663815973E-2</v>
      </c>
      <c r="H1133" s="33">
        <v>3.15315502176583E-2</v>
      </c>
      <c r="I1133" s="35"/>
      <c r="J1133" s="35"/>
    </row>
    <row r="1134" spans="1:10" x14ac:dyDescent="0.25">
      <c r="A1134" s="34" t="s">
        <v>262</v>
      </c>
      <c r="B1134" s="34" t="s">
        <v>81</v>
      </c>
      <c r="C1134" s="32" t="s">
        <v>91</v>
      </c>
      <c r="D1134" s="32" t="s">
        <v>271</v>
      </c>
      <c r="E1134" s="33">
        <v>4.1863692733320104E-3</v>
      </c>
      <c r="F1134" s="33">
        <v>4.0939940996915702E-3</v>
      </c>
      <c r="G1134" s="33">
        <v>3.7902015673577502E-3</v>
      </c>
      <c r="H1134" s="33">
        <v>3.2999790274029898E-3</v>
      </c>
      <c r="I1134" s="35"/>
      <c r="J1134" s="35"/>
    </row>
    <row r="1135" spans="1:10" x14ac:dyDescent="0.25">
      <c r="A1135" s="34" t="s">
        <v>262</v>
      </c>
      <c r="B1135" s="34" t="s">
        <v>81</v>
      </c>
      <c r="C1135" s="32" t="s">
        <v>277</v>
      </c>
      <c r="D1135" s="32" t="s">
        <v>210</v>
      </c>
      <c r="E1135" s="33">
        <v>5.8698059232646996E-4</v>
      </c>
      <c r="F1135" s="33">
        <v>5.7402845394604999E-4</v>
      </c>
      <c r="G1135" s="33">
        <v>5.3143299498604199E-4</v>
      </c>
      <c r="H1135" s="33">
        <v>4.6269775017439399E-4</v>
      </c>
      <c r="I1135" s="35"/>
      <c r="J1135" s="35"/>
    </row>
    <row r="1136" spans="1:10" x14ac:dyDescent="0.25">
      <c r="A1136" s="34" t="s">
        <v>262</v>
      </c>
      <c r="B1136" s="32" t="s">
        <v>83</v>
      </c>
      <c r="C1136" s="32" t="s">
        <v>194</v>
      </c>
      <c r="D1136" s="32" t="s">
        <v>271</v>
      </c>
      <c r="E1136" s="33">
        <v>0.64200760550269997</v>
      </c>
      <c r="F1136" s="33">
        <v>0.49180044719793498</v>
      </c>
      <c r="G1136" s="33">
        <v>0.46827634170389698</v>
      </c>
      <c r="H1136" s="33">
        <v>0.54037608633922496</v>
      </c>
      <c r="I1136" s="35"/>
      <c r="J1136" s="35"/>
    </row>
    <row r="1137" spans="1:10" x14ac:dyDescent="0.25">
      <c r="A1137" s="34" t="s">
        <v>262</v>
      </c>
      <c r="B1137" s="34" t="s">
        <v>83</v>
      </c>
      <c r="C1137" s="32" t="s">
        <v>82</v>
      </c>
      <c r="D1137" s="32" t="s">
        <v>271</v>
      </c>
      <c r="E1137" s="33">
        <v>1.33755261794511E-2</v>
      </c>
      <c r="F1137" s="33">
        <v>1.0246124345226501E-2</v>
      </c>
      <c r="G1137" s="33">
        <v>9.7560253398769805E-3</v>
      </c>
      <c r="H1137" s="33">
        <v>1.125814465067E-2</v>
      </c>
      <c r="I1137" s="35"/>
      <c r="J1137" s="35"/>
    </row>
    <row r="1138" spans="1:10" x14ac:dyDescent="0.25">
      <c r="A1138" s="34" t="s">
        <v>262</v>
      </c>
      <c r="B1138" s="34" t="s">
        <v>83</v>
      </c>
      <c r="C1138" s="32" t="s">
        <v>91</v>
      </c>
      <c r="D1138" s="32" t="s">
        <v>271</v>
      </c>
      <c r="E1138" s="33">
        <v>1.0299179911305899E-3</v>
      </c>
      <c r="F1138" s="33">
        <v>7.8895347075929798E-4</v>
      </c>
      <c r="G1138" s="33">
        <v>7.51215756648276E-4</v>
      </c>
      <c r="H1138" s="33">
        <v>8.66879221565799E-4</v>
      </c>
      <c r="I1138" s="35"/>
      <c r="J1138" s="35"/>
    </row>
    <row r="1139" spans="1:10" x14ac:dyDescent="0.25">
      <c r="A1139" s="34" t="s">
        <v>262</v>
      </c>
      <c r="B1139" s="34" t="s">
        <v>83</v>
      </c>
      <c r="C1139" s="32" t="s">
        <v>277</v>
      </c>
      <c r="D1139" s="32" t="s">
        <v>210</v>
      </c>
      <c r="E1139" s="33">
        <v>4.4462086509337699E-4</v>
      </c>
      <c r="F1139" s="33">
        <v>3.4059524904730498E-4</v>
      </c>
      <c r="G1139" s="33">
        <v>3.2430368482647701E-4</v>
      </c>
      <c r="H1139" s="33">
        <v>3.7423619428276198E-4</v>
      </c>
      <c r="I1139" s="35"/>
      <c r="J1139" s="35"/>
    </row>
    <row r="1140" spans="1:10" x14ac:dyDescent="0.25">
      <c r="A1140" s="34" t="s">
        <v>262</v>
      </c>
      <c r="B1140" s="34" t="s">
        <v>83</v>
      </c>
      <c r="C1140" s="32" t="s">
        <v>284</v>
      </c>
      <c r="D1140" s="32" t="s">
        <v>210</v>
      </c>
      <c r="E1140" s="33">
        <v>1.8288409801010999E-2</v>
      </c>
      <c r="F1140" s="33">
        <v>1.4009566306669699E-2</v>
      </c>
      <c r="G1140" s="33">
        <v>1.3339451999939101E-2</v>
      </c>
      <c r="H1140" s="33">
        <v>1.5393305669486599E-2</v>
      </c>
      <c r="I1140" s="35"/>
      <c r="J1140" s="35"/>
    </row>
    <row r="1141" spans="1:10" x14ac:dyDescent="0.25">
      <c r="A1141" s="34" t="s">
        <v>262</v>
      </c>
      <c r="B1141" s="32" t="s">
        <v>84</v>
      </c>
      <c r="C1141" s="32" t="s">
        <v>194</v>
      </c>
      <c r="D1141" s="32" t="s">
        <v>271</v>
      </c>
      <c r="E1141" s="35"/>
      <c r="F1141" s="35"/>
      <c r="G1141" s="35"/>
      <c r="H1141" s="35"/>
      <c r="I1141" s="33">
        <v>6341.2452689275297</v>
      </c>
      <c r="J1141" s="33">
        <v>37215.795537620397</v>
      </c>
    </row>
    <row r="1142" spans="1:10" x14ac:dyDescent="0.25">
      <c r="A1142" s="34" t="s">
        <v>262</v>
      </c>
      <c r="B1142" s="34" t="s">
        <v>84</v>
      </c>
      <c r="C1142" s="32" t="s">
        <v>82</v>
      </c>
      <c r="D1142" s="32" t="s">
        <v>271</v>
      </c>
      <c r="E1142" s="35"/>
      <c r="F1142" s="35"/>
      <c r="G1142" s="35"/>
      <c r="H1142" s="35"/>
      <c r="I1142" s="33">
        <v>201.66441338868199</v>
      </c>
      <c r="J1142" s="33">
        <v>1183.5375005383801</v>
      </c>
    </row>
    <row r="1143" spans="1:10" x14ac:dyDescent="0.25">
      <c r="A1143" s="34" t="s">
        <v>262</v>
      </c>
      <c r="B1143" s="34" t="s">
        <v>84</v>
      </c>
      <c r="C1143" s="32" t="s">
        <v>277</v>
      </c>
      <c r="D1143" s="32" t="s">
        <v>210</v>
      </c>
      <c r="E1143" s="35"/>
      <c r="F1143" s="35"/>
      <c r="G1143" s="35"/>
      <c r="H1143" s="35"/>
      <c r="I1143" s="33">
        <v>310.41905411702498</v>
      </c>
      <c r="J1143" s="33">
        <v>1821.80180060352</v>
      </c>
    </row>
    <row r="1144" spans="1:10" x14ac:dyDescent="0.25">
      <c r="A1144" s="34" t="s">
        <v>262</v>
      </c>
      <c r="B1144" s="32" t="s">
        <v>86</v>
      </c>
      <c r="C1144" s="32" t="s">
        <v>194</v>
      </c>
      <c r="D1144" s="32" t="s">
        <v>271</v>
      </c>
      <c r="E1144" s="35"/>
      <c r="F1144" s="35"/>
      <c r="G1144" s="35"/>
      <c r="H1144" s="35"/>
      <c r="I1144" s="33">
        <v>160.31251833733501</v>
      </c>
      <c r="J1144" s="35"/>
    </row>
    <row r="1145" spans="1:10" x14ac:dyDescent="0.25">
      <c r="A1145" s="34" t="s">
        <v>262</v>
      </c>
      <c r="B1145" s="34" t="s">
        <v>86</v>
      </c>
      <c r="C1145" s="32" t="s">
        <v>82</v>
      </c>
      <c r="D1145" s="32" t="s">
        <v>271</v>
      </c>
      <c r="E1145" s="35"/>
      <c r="F1145" s="35"/>
      <c r="G1145" s="35"/>
      <c r="H1145" s="35"/>
      <c r="I1145" s="33">
        <v>4.3998699699895099</v>
      </c>
      <c r="J1145" s="35"/>
    </row>
    <row r="1146" spans="1:10" x14ac:dyDescent="0.25">
      <c r="A1146" s="34" t="s">
        <v>262</v>
      </c>
      <c r="B1146" s="34" t="s">
        <v>86</v>
      </c>
      <c r="C1146" s="32" t="s">
        <v>91</v>
      </c>
      <c r="D1146" s="32" t="s">
        <v>271</v>
      </c>
      <c r="E1146" s="35"/>
      <c r="F1146" s="35"/>
      <c r="G1146" s="35"/>
      <c r="H1146" s="35"/>
      <c r="I1146" s="33">
        <v>0.317050215388681</v>
      </c>
      <c r="J1146" s="35"/>
    </row>
    <row r="1147" spans="1:10" x14ac:dyDescent="0.25">
      <c r="A1147" s="34" t="s">
        <v>262</v>
      </c>
      <c r="B1147" s="34" t="s">
        <v>86</v>
      </c>
      <c r="C1147" s="32" t="s">
        <v>277</v>
      </c>
      <c r="D1147" s="32" t="s">
        <v>210</v>
      </c>
      <c r="E1147" s="35"/>
      <c r="F1147" s="35"/>
      <c r="G1147" s="35"/>
      <c r="H1147" s="35"/>
      <c r="I1147" s="33">
        <v>0.29884010267595201</v>
      </c>
      <c r="J1147" s="35"/>
    </row>
    <row r="1148" spans="1:10" x14ac:dyDescent="0.25">
      <c r="A1148" s="34" t="s">
        <v>262</v>
      </c>
      <c r="B1148" s="34" t="s">
        <v>86</v>
      </c>
      <c r="C1148" s="32" t="s">
        <v>284</v>
      </c>
      <c r="D1148" s="32" t="s">
        <v>210</v>
      </c>
      <c r="E1148" s="35"/>
      <c r="F1148" s="35"/>
      <c r="G1148" s="35"/>
      <c r="H1148" s="35"/>
      <c r="I1148" s="33">
        <v>5.6299087077426897</v>
      </c>
      <c r="J1148" s="35"/>
    </row>
    <row r="1149" spans="1:10" x14ac:dyDescent="0.25">
      <c r="A1149" s="32" t="s">
        <v>263</v>
      </c>
      <c r="B1149" s="32" t="s">
        <v>81</v>
      </c>
      <c r="C1149" s="32" t="s">
        <v>194</v>
      </c>
      <c r="D1149" s="32" t="s">
        <v>271</v>
      </c>
      <c r="E1149" s="33">
        <v>1.9199988762606299</v>
      </c>
      <c r="F1149" s="33">
        <v>1.87763275468749</v>
      </c>
      <c r="G1149" s="33">
        <v>1.73830407090106</v>
      </c>
      <c r="H1149" s="33">
        <v>1.50140716181473</v>
      </c>
      <c r="I1149" s="35"/>
      <c r="J1149" s="35"/>
    </row>
    <row r="1150" spans="1:10" x14ac:dyDescent="0.25">
      <c r="A1150" s="34" t="s">
        <v>263</v>
      </c>
      <c r="B1150" s="34" t="s">
        <v>81</v>
      </c>
      <c r="C1150" s="32" t="s">
        <v>283</v>
      </c>
      <c r="D1150" s="32" t="s">
        <v>210</v>
      </c>
      <c r="E1150" s="33">
        <v>5.90544403065595E-2</v>
      </c>
      <c r="F1150" s="33">
        <v>5.77513626702153E-2</v>
      </c>
      <c r="G1150" s="33">
        <v>5.3465955245559998E-2</v>
      </c>
      <c r="H1150" s="33">
        <v>4.6179589326589401E-2</v>
      </c>
      <c r="I1150" s="35"/>
      <c r="J1150" s="35"/>
    </row>
    <row r="1151" spans="1:10" x14ac:dyDescent="0.25">
      <c r="A1151" s="34" t="s">
        <v>263</v>
      </c>
      <c r="B1151" s="34" t="s">
        <v>81</v>
      </c>
      <c r="C1151" s="32" t="s">
        <v>82</v>
      </c>
      <c r="D1151" s="32" t="s">
        <v>271</v>
      </c>
      <c r="E1151" s="33">
        <v>4.0001076332782999E-2</v>
      </c>
      <c r="F1151" s="33">
        <v>3.9118424533386299E-2</v>
      </c>
      <c r="G1151" s="33">
        <v>3.6215663815973E-2</v>
      </c>
      <c r="H1151" s="33">
        <v>3.1280175852657903E-2</v>
      </c>
      <c r="I1151" s="35"/>
      <c r="J1151" s="35"/>
    </row>
    <row r="1152" spans="1:10" x14ac:dyDescent="0.25">
      <c r="A1152" s="34" t="s">
        <v>263</v>
      </c>
      <c r="B1152" s="34" t="s">
        <v>81</v>
      </c>
      <c r="C1152" s="32" t="s">
        <v>91</v>
      </c>
      <c r="D1152" s="32" t="s">
        <v>271</v>
      </c>
      <c r="E1152" s="33">
        <v>4.1863692733320104E-3</v>
      </c>
      <c r="F1152" s="33">
        <v>4.0939940996915702E-3</v>
      </c>
      <c r="G1152" s="33">
        <v>3.7902015673577502E-3</v>
      </c>
      <c r="H1152" s="33">
        <v>3.2736710873619299E-3</v>
      </c>
      <c r="I1152" s="35"/>
      <c r="J1152" s="35"/>
    </row>
    <row r="1153" spans="1:10" x14ac:dyDescent="0.25">
      <c r="A1153" s="34" t="s">
        <v>263</v>
      </c>
      <c r="B1153" s="34" t="s">
        <v>81</v>
      </c>
      <c r="C1153" s="32" t="s">
        <v>277</v>
      </c>
      <c r="D1153" s="32" t="s">
        <v>210</v>
      </c>
      <c r="E1153" s="33">
        <v>5.8698059232646996E-4</v>
      </c>
      <c r="F1153" s="33">
        <v>5.7402845394604999E-4</v>
      </c>
      <c r="G1153" s="33">
        <v>5.3143299498604199E-4</v>
      </c>
      <c r="H1153" s="33">
        <v>4.5900905258945701E-4</v>
      </c>
      <c r="I1153" s="35"/>
      <c r="J1153" s="35"/>
    </row>
    <row r="1154" spans="1:10" x14ac:dyDescent="0.25">
      <c r="A1154" s="34" t="s">
        <v>263</v>
      </c>
      <c r="B1154" s="32" t="s">
        <v>83</v>
      </c>
      <c r="C1154" s="32" t="s">
        <v>194</v>
      </c>
      <c r="D1154" s="32" t="s">
        <v>271</v>
      </c>
      <c r="E1154" s="33">
        <v>0.64200760550269997</v>
      </c>
      <c r="F1154" s="33">
        <v>0.49180044719793498</v>
      </c>
      <c r="G1154" s="33">
        <v>0.46827634170389698</v>
      </c>
      <c r="H1154" s="33">
        <v>0.54037608633922496</v>
      </c>
      <c r="I1154" s="35"/>
      <c r="J1154" s="35"/>
    </row>
    <row r="1155" spans="1:10" x14ac:dyDescent="0.25">
      <c r="A1155" s="34" t="s">
        <v>263</v>
      </c>
      <c r="B1155" s="34" t="s">
        <v>83</v>
      </c>
      <c r="C1155" s="32" t="s">
        <v>82</v>
      </c>
      <c r="D1155" s="32" t="s">
        <v>271</v>
      </c>
      <c r="E1155" s="33">
        <v>1.33755261794511E-2</v>
      </c>
      <c r="F1155" s="33">
        <v>1.02461243452264E-2</v>
      </c>
      <c r="G1155" s="33">
        <v>9.7560253398769805E-3</v>
      </c>
      <c r="H1155" s="33">
        <v>1.125814465067E-2</v>
      </c>
      <c r="I1155" s="35"/>
      <c r="J1155" s="35"/>
    </row>
    <row r="1156" spans="1:10" x14ac:dyDescent="0.25">
      <c r="A1156" s="34" t="s">
        <v>263</v>
      </c>
      <c r="B1156" s="34" t="s">
        <v>83</v>
      </c>
      <c r="C1156" s="32" t="s">
        <v>91</v>
      </c>
      <c r="D1156" s="32" t="s">
        <v>271</v>
      </c>
      <c r="E1156" s="33">
        <v>1.0299179911305899E-3</v>
      </c>
      <c r="F1156" s="33">
        <v>7.8895347075929798E-4</v>
      </c>
      <c r="G1156" s="33">
        <v>7.51215756648276E-4</v>
      </c>
      <c r="H1156" s="33">
        <v>8.66879221565799E-4</v>
      </c>
      <c r="I1156" s="35"/>
      <c r="J1156" s="35"/>
    </row>
    <row r="1157" spans="1:10" x14ac:dyDescent="0.25">
      <c r="A1157" s="34" t="s">
        <v>263</v>
      </c>
      <c r="B1157" s="34" t="s">
        <v>83</v>
      </c>
      <c r="C1157" s="32" t="s">
        <v>277</v>
      </c>
      <c r="D1157" s="32" t="s">
        <v>210</v>
      </c>
      <c r="E1157" s="33">
        <v>4.4462086509337699E-4</v>
      </c>
      <c r="F1157" s="33">
        <v>3.4059524904730401E-4</v>
      </c>
      <c r="G1157" s="33">
        <v>3.2430368482647701E-4</v>
      </c>
      <c r="H1157" s="33">
        <v>3.7423619428276198E-4</v>
      </c>
      <c r="I1157" s="35"/>
      <c r="J1157" s="35"/>
    </row>
    <row r="1158" spans="1:10" x14ac:dyDescent="0.25">
      <c r="A1158" s="34" t="s">
        <v>263</v>
      </c>
      <c r="B1158" s="34" t="s">
        <v>83</v>
      </c>
      <c r="C1158" s="32" t="s">
        <v>284</v>
      </c>
      <c r="D1158" s="32" t="s">
        <v>210</v>
      </c>
      <c r="E1158" s="33">
        <v>1.8288409801010999E-2</v>
      </c>
      <c r="F1158" s="33">
        <v>1.4009566306669699E-2</v>
      </c>
      <c r="G1158" s="33">
        <v>1.3339451999939101E-2</v>
      </c>
      <c r="H1158" s="33">
        <v>1.5393305669486599E-2</v>
      </c>
      <c r="I1158" s="35"/>
      <c r="J1158" s="35"/>
    </row>
    <row r="1159" spans="1:10" x14ac:dyDescent="0.25">
      <c r="A1159" s="34" t="s">
        <v>263</v>
      </c>
      <c r="B1159" s="32" t="s">
        <v>84</v>
      </c>
      <c r="C1159" s="32" t="s">
        <v>194</v>
      </c>
      <c r="D1159" s="32" t="s">
        <v>271</v>
      </c>
      <c r="E1159" s="35"/>
      <c r="F1159" s="35"/>
      <c r="G1159" s="35"/>
      <c r="H1159" s="35"/>
      <c r="I1159" s="33">
        <v>6237.0409903921</v>
      </c>
      <c r="J1159" s="33">
        <v>8265.9097825704303</v>
      </c>
    </row>
    <row r="1160" spans="1:10" x14ac:dyDescent="0.25">
      <c r="A1160" s="34" t="s">
        <v>263</v>
      </c>
      <c r="B1160" s="34" t="s">
        <v>84</v>
      </c>
      <c r="C1160" s="32" t="s">
        <v>82</v>
      </c>
      <c r="D1160" s="32" t="s">
        <v>271</v>
      </c>
      <c r="E1160" s="35"/>
      <c r="F1160" s="35"/>
      <c r="G1160" s="35"/>
      <c r="H1160" s="35"/>
      <c r="I1160" s="33">
        <v>198.35050676431399</v>
      </c>
      <c r="J1160" s="33">
        <v>262.87263411714002</v>
      </c>
    </row>
    <row r="1161" spans="1:10" x14ac:dyDescent="0.25">
      <c r="A1161" s="34" t="s">
        <v>263</v>
      </c>
      <c r="B1161" s="34" t="s">
        <v>84</v>
      </c>
      <c r="C1161" s="32" t="s">
        <v>277</v>
      </c>
      <c r="D1161" s="32" t="s">
        <v>210</v>
      </c>
      <c r="E1161" s="35"/>
      <c r="F1161" s="35"/>
      <c r="G1161" s="35"/>
      <c r="H1161" s="35"/>
      <c r="I1161" s="33">
        <v>305.31800657729099</v>
      </c>
      <c r="J1161" s="33">
        <v>404.635964594401</v>
      </c>
    </row>
    <row r="1162" spans="1:10" x14ac:dyDescent="0.25">
      <c r="A1162" s="34" t="s">
        <v>263</v>
      </c>
      <c r="B1162" s="32" t="s">
        <v>86</v>
      </c>
      <c r="C1162" s="32" t="s">
        <v>194</v>
      </c>
      <c r="D1162" s="32" t="s">
        <v>271</v>
      </c>
      <c r="E1162" s="35"/>
      <c r="F1162" s="35"/>
      <c r="G1162" s="35"/>
      <c r="H1162" s="33">
        <v>9.1590110102176894E-3</v>
      </c>
      <c r="I1162" s="33">
        <v>0.458038063021664</v>
      </c>
      <c r="J1162" s="35"/>
    </row>
    <row r="1163" spans="1:10" x14ac:dyDescent="0.25">
      <c r="A1163" s="34" t="s">
        <v>263</v>
      </c>
      <c r="B1163" s="34" t="s">
        <v>86</v>
      </c>
      <c r="C1163" s="32" t="s">
        <v>82</v>
      </c>
      <c r="D1163" s="32" t="s">
        <v>271</v>
      </c>
      <c r="E1163" s="35"/>
      <c r="F1163" s="35"/>
      <c r="G1163" s="35"/>
      <c r="H1163" s="33">
        <v>2.5137436500038398E-4</v>
      </c>
      <c r="I1163" s="33">
        <v>1.25711200815928E-2</v>
      </c>
      <c r="J1163" s="35"/>
    </row>
    <row r="1164" spans="1:10" x14ac:dyDescent="0.25">
      <c r="A1164" s="34" t="s">
        <v>263</v>
      </c>
      <c r="B1164" s="34" t="s">
        <v>86</v>
      </c>
      <c r="C1164" s="32" t="s">
        <v>91</v>
      </c>
      <c r="D1164" s="32" t="s">
        <v>271</v>
      </c>
      <c r="E1164" s="35"/>
      <c r="F1164" s="35"/>
      <c r="G1164" s="35"/>
      <c r="H1164" s="33">
        <v>1.8113784523217299E-5</v>
      </c>
      <c r="I1164" s="33">
        <v>9.0586229973415797E-4</v>
      </c>
      <c r="J1164" s="35"/>
    </row>
    <row r="1165" spans="1:10" x14ac:dyDescent="0.25">
      <c r="A1165" s="34" t="s">
        <v>263</v>
      </c>
      <c r="B1165" s="34" t="s">
        <v>86</v>
      </c>
      <c r="C1165" s="32" t="s">
        <v>277</v>
      </c>
      <c r="D1165" s="32" t="s">
        <v>210</v>
      </c>
      <c r="E1165" s="35"/>
      <c r="F1165" s="35"/>
      <c r="G1165" s="35"/>
      <c r="H1165" s="33">
        <v>1.7073400250279701E-5</v>
      </c>
      <c r="I1165" s="33">
        <v>8.5383314542449202E-4</v>
      </c>
      <c r="J1165" s="35"/>
    </row>
    <row r="1166" spans="1:10" x14ac:dyDescent="0.25">
      <c r="A1166" s="34" t="s">
        <v>263</v>
      </c>
      <c r="B1166" s="34" t="s">
        <v>86</v>
      </c>
      <c r="C1166" s="32" t="s">
        <v>284</v>
      </c>
      <c r="D1166" s="32" t="s">
        <v>210</v>
      </c>
      <c r="E1166" s="35"/>
      <c r="F1166" s="35"/>
      <c r="G1166" s="35"/>
      <c r="H1166" s="33">
        <v>3.2164921601588402E-4</v>
      </c>
      <c r="I1166" s="33">
        <v>1.6085534094455699E-2</v>
      </c>
      <c r="J1166" s="35"/>
    </row>
    <row r="1167" spans="1:10" x14ac:dyDescent="0.25">
      <c r="A1167" s="32" t="s">
        <v>264</v>
      </c>
      <c r="B1167" s="32" t="s">
        <v>80</v>
      </c>
      <c r="C1167" s="32" t="s">
        <v>195</v>
      </c>
      <c r="D1167" s="32" t="s">
        <v>271</v>
      </c>
      <c r="E1167" s="35"/>
      <c r="F1167" s="35"/>
      <c r="G1167" s="35"/>
      <c r="H1167" s="35"/>
      <c r="I1167" s="35"/>
      <c r="J1167" s="33">
        <v>242.67966981663099</v>
      </c>
    </row>
    <row r="1168" spans="1:10" x14ac:dyDescent="0.25">
      <c r="A1168" s="34" t="s">
        <v>264</v>
      </c>
      <c r="B1168" s="34" t="s">
        <v>80</v>
      </c>
      <c r="C1168" s="32" t="s">
        <v>194</v>
      </c>
      <c r="D1168" s="32" t="s">
        <v>271</v>
      </c>
      <c r="E1168" s="35"/>
      <c r="F1168" s="35"/>
      <c r="G1168" s="35"/>
      <c r="H1168" s="35"/>
      <c r="I1168" s="35"/>
      <c r="J1168" s="33">
        <v>97.732002513226107</v>
      </c>
    </row>
    <row r="1169" spans="1:10" x14ac:dyDescent="0.25">
      <c r="A1169" s="34" t="s">
        <v>264</v>
      </c>
      <c r="B1169" s="34" t="s">
        <v>80</v>
      </c>
      <c r="C1169" s="32" t="s">
        <v>196</v>
      </c>
      <c r="D1169" s="32" t="s">
        <v>271</v>
      </c>
      <c r="E1169" s="35"/>
      <c r="F1169" s="35"/>
      <c r="G1169" s="35"/>
      <c r="H1169" s="35"/>
      <c r="I1169" s="35"/>
      <c r="J1169" s="33">
        <v>43.549729882942898</v>
      </c>
    </row>
    <row r="1170" spans="1:10" x14ac:dyDescent="0.25">
      <c r="A1170" s="34" t="s">
        <v>264</v>
      </c>
      <c r="B1170" s="34" t="s">
        <v>80</v>
      </c>
      <c r="C1170" s="32" t="s">
        <v>79</v>
      </c>
      <c r="D1170" s="32" t="s">
        <v>271</v>
      </c>
      <c r="E1170" s="35"/>
      <c r="F1170" s="35"/>
      <c r="G1170" s="35"/>
      <c r="H1170" s="35"/>
      <c r="I1170" s="35"/>
      <c r="J1170" s="33">
        <v>3.5017955695921601</v>
      </c>
    </row>
    <row r="1171" spans="1:10" x14ac:dyDescent="0.25">
      <c r="A1171" s="34" t="s">
        <v>264</v>
      </c>
      <c r="B1171" s="34" t="s">
        <v>80</v>
      </c>
      <c r="C1171" s="32" t="s">
        <v>91</v>
      </c>
      <c r="D1171" s="32" t="s">
        <v>271</v>
      </c>
      <c r="E1171" s="35"/>
      <c r="F1171" s="35"/>
      <c r="G1171" s="35"/>
      <c r="H1171" s="35"/>
      <c r="I1171" s="35"/>
      <c r="J1171" s="33">
        <v>2.69644077574035E-2</v>
      </c>
    </row>
    <row r="1172" spans="1:10" x14ac:dyDescent="0.25">
      <c r="A1172" s="34" t="s">
        <v>264</v>
      </c>
      <c r="B1172" s="34" t="s">
        <v>80</v>
      </c>
      <c r="C1172" s="32" t="s">
        <v>277</v>
      </c>
      <c r="D1172" s="32" t="s">
        <v>210</v>
      </c>
      <c r="E1172" s="35"/>
      <c r="F1172" s="35"/>
      <c r="G1172" s="35"/>
      <c r="H1172" s="35"/>
      <c r="I1172" s="35"/>
      <c r="J1172" s="33">
        <v>6.8489292834902099E-2</v>
      </c>
    </row>
    <row r="1173" spans="1:10" x14ac:dyDescent="0.25">
      <c r="A1173" s="34" t="s">
        <v>264</v>
      </c>
      <c r="B1173" s="34" t="s">
        <v>80</v>
      </c>
      <c r="C1173" s="32" t="s">
        <v>284</v>
      </c>
      <c r="D1173" s="32" t="s">
        <v>210</v>
      </c>
      <c r="E1173" s="35"/>
      <c r="F1173" s="35"/>
      <c r="G1173" s="35"/>
      <c r="H1173" s="35"/>
      <c r="I1173" s="35"/>
      <c r="J1173" s="33">
        <v>4.7881107365414302</v>
      </c>
    </row>
    <row r="1174" spans="1:10" x14ac:dyDescent="0.25">
      <c r="A1174" s="34" t="s">
        <v>264</v>
      </c>
      <c r="B1174" s="32" t="s">
        <v>81</v>
      </c>
      <c r="C1174" s="32" t="s">
        <v>194</v>
      </c>
      <c r="D1174" s="32" t="s">
        <v>271</v>
      </c>
      <c r="E1174" s="33">
        <v>1.9199988762606299</v>
      </c>
      <c r="F1174" s="33">
        <v>1.87763275468749</v>
      </c>
      <c r="G1174" s="33">
        <v>1.73830407090106</v>
      </c>
      <c r="H1174" s="33">
        <v>1.5134727996067301</v>
      </c>
      <c r="I1174" s="35"/>
      <c r="J1174" s="35"/>
    </row>
    <row r="1175" spans="1:10" x14ac:dyDescent="0.25">
      <c r="A1175" s="34" t="s">
        <v>264</v>
      </c>
      <c r="B1175" s="34" t="s">
        <v>81</v>
      </c>
      <c r="C1175" s="32" t="s">
        <v>283</v>
      </c>
      <c r="D1175" s="32" t="s">
        <v>210</v>
      </c>
      <c r="E1175" s="33">
        <v>5.90544403065595E-2</v>
      </c>
      <c r="F1175" s="33">
        <v>5.77513626702153E-2</v>
      </c>
      <c r="G1175" s="33">
        <v>5.3465955245559998E-2</v>
      </c>
      <c r="H1175" s="33">
        <v>4.6550698651474001E-2</v>
      </c>
      <c r="I1175" s="35"/>
      <c r="J1175" s="35"/>
    </row>
    <row r="1176" spans="1:10" x14ac:dyDescent="0.25">
      <c r="A1176" s="34" t="s">
        <v>264</v>
      </c>
      <c r="B1176" s="34" t="s">
        <v>81</v>
      </c>
      <c r="C1176" s="32" t="s">
        <v>82</v>
      </c>
      <c r="D1176" s="32" t="s">
        <v>271</v>
      </c>
      <c r="E1176" s="33">
        <v>4.0001076332782999E-2</v>
      </c>
      <c r="F1176" s="33">
        <v>3.9118424533386299E-2</v>
      </c>
      <c r="G1176" s="33">
        <v>3.6215663815973E-2</v>
      </c>
      <c r="H1176" s="33">
        <v>3.15315502176583E-2</v>
      </c>
      <c r="I1176" s="35"/>
      <c r="J1176" s="35"/>
    </row>
    <row r="1177" spans="1:10" x14ac:dyDescent="0.25">
      <c r="A1177" s="34" t="s">
        <v>264</v>
      </c>
      <c r="B1177" s="34" t="s">
        <v>81</v>
      </c>
      <c r="C1177" s="32" t="s">
        <v>91</v>
      </c>
      <c r="D1177" s="32" t="s">
        <v>271</v>
      </c>
      <c r="E1177" s="33">
        <v>4.1863692733320104E-3</v>
      </c>
      <c r="F1177" s="33">
        <v>4.0939940996915702E-3</v>
      </c>
      <c r="G1177" s="33">
        <v>3.7902015673577502E-3</v>
      </c>
      <c r="H1177" s="33">
        <v>3.2999790274029898E-3</v>
      </c>
      <c r="I1177" s="35"/>
      <c r="J1177" s="35"/>
    </row>
    <row r="1178" spans="1:10" x14ac:dyDescent="0.25">
      <c r="A1178" s="34" t="s">
        <v>264</v>
      </c>
      <c r="B1178" s="34" t="s">
        <v>81</v>
      </c>
      <c r="C1178" s="32" t="s">
        <v>277</v>
      </c>
      <c r="D1178" s="32" t="s">
        <v>210</v>
      </c>
      <c r="E1178" s="33">
        <v>5.8698059232646996E-4</v>
      </c>
      <c r="F1178" s="33">
        <v>5.7402845394604999E-4</v>
      </c>
      <c r="G1178" s="33">
        <v>5.3143299498604199E-4</v>
      </c>
      <c r="H1178" s="33">
        <v>4.6269775017439399E-4</v>
      </c>
      <c r="I1178" s="35"/>
      <c r="J1178" s="35"/>
    </row>
    <row r="1179" spans="1:10" x14ac:dyDescent="0.25">
      <c r="A1179" s="34" t="s">
        <v>264</v>
      </c>
      <c r="B1179" s="32" t="s">
        <v>83</v>
      </c>
      <c r="C1179" s="32" t="s">
        <v>194</v>
      </c>
      <c r="D1179" s="32" t="s">
        <v>271</v>
      </c>
      <c r="E1179" s="33">
        <v>0.64200760550269997</v>
      </c>
      <c r="F1179" s="33">
        <v>0.49180044719793498</v>
      </c>
      <c r="G1179" s="33">
        <v>0.46827634170389698</v>
      </c>
      <c r="H1179" s="33">
        <v>0.54037608633922496</v>
      </c>
      <c r="I1179" s="35"/>
      <c r="J1179" s="35"/>
    </row>
    <row r="1180" spans="1:10" x14ac:dyDescent="0.25">
      <c r="A1180" s="34" t="s">
        <v>264</v>
      </c>
      <c r="B1180" s="34" t="s">
        <v>83</v>
      </c>
      <c r="C1180" s="32" t="s">
        <v>82</v>
      </c>
      <c r="D1180" s="32" t="s">
        <v>271</v>
      </c>
      <c r="E1180" s="33">
        <v>1.33755261794511E-2</v>
      </c>
      <c r="F1180" s="33">
        <v>1.02461243452264E-2</v>
      </c>
      <c r="G1180" s="33">
        <v>9.7560253398769805E-3</v>
      </c>
      <c r="H1180" s="33">
        <v>1.125814465067E-2</v>
      </c>
      <c r="I1180" s="35"/>
      <c r="J1180" s="35"/>
    </row>
    <row r="1181" spans="1:10" x14ac:dyDescent="0.25">
      <c r="A1181" s="34" t="s">
        <v>264</v>
      </c>
      <c r="B1181" s="34" t="s">
        <v>83</v>
      </c>
      <c r="C1181" s="32" t="s">
        <v>91</v>
      </c>
      <c r="D1181" s="32" t="s">
        <v>271</v>
      </c>
      <c r="E1181" s="33">
        <v>1.0299179911305899E-3</v>
      </c>
      <c r="F1181" s="33">
        <v>7.8895347075929798E-4</v>
      </c>
      <c r="G1181" s="33">
        <v>7.51215756648276E-4</v>
      </c>
      <c r="H1181" s="33">
        <v>8.66879221565799E-4</v>
      </c>
      <c r="I1181" s="35"/>
      <c r="J1181" s="35"/>
    </row>
    <row r="1182" spans="1:10" x14ac:dyDescent="0.25">
      <c r="A1182" s="34" t="s">
        <v>264</v>
      </c>
      <c r="B1182" s="34" t="s">
        <v>83</v>
      </c>
      <c r="C1182" s="32" t="s">
        <v>277</v>
      </c>
      <c r="D1182" s="32" t="s">
        <v>210</v>
      </c>
      <c r="E1182" s="33">
        <v>4.4462086509337699E-4</v>
      </c>
      <c r="F1182" s="33">
        <v>3.4059524904730401E-4</v>
      </c>
      <c r="G1182" s="33">
        <v>3.2430368482647701E-4</v>
      </c>
      <c r="H1182" s="33">
        <v>3.7423619428276198E-4</v>
      </c>
      <c r="I1182" s="35"/>
      <c r="J1182" s="35"/>
    </row>
    <row r="1183" spans="1:10" x14ac:dyDescent="0.25">
      <c r="A1183" s="34" t="s">
        <v>264</v>
      </c>
      <c r="B1183" s="34" t="s">
        <v>83</v>
      </c>
      <c r="C1183" s="32" t="s">
        <v>284</v>
      </c>
      <c r="D1183" s="32" t="s">
        <v>210</v>
      </c>
      <c r="E1183" s="33">
        <v>1.8288409801010999E-2</v>
      </c>
      <c r="F1183" s="33">
        <v>1.4009566306669699E-2</v>
      </c>
      <c r="G1183" s="33">
        <v>1.3339451999939101E-2</v>
      </c>
      <c r="H1183" s="33">
        <v>1.5393305669486599E-2</v>
      </c>
      <c r="I1183" s="35"/>
      <c r="J1183" s="35"/>
    </row>
    <row r="1184" spans="1:10" x14ac:dyDescent="0.25">
      <c r="A1184" s="34" t="s">
        <v>264</v>
      </c>
      <c r="B1184" s="32" t="s">
        <v>84</v>
      </c>
      <c r="C1184" s="32" t="s">
        <v>194</v>
      </c>
      <c r="D1184" s="32" t="s">
        <v>271</v>
      </c>
      <c r="E1184" s="35"/>
      <c r="F1184" s="35"/>
      <c r="G1184" s="35"/>
      <c r="H1184" s="35"/>
      <c r="I1184" s="33">
        <v>12846.467252099401</v>
      </c>
      <c r="J1184" s="33">
        <v>53789.184228819999</v>
      </c>
    </row>
    <row r="1185" spans="1:10" x14ac:dyDescent="0.25">
      <c r="A1185" s="34" t="s">
        <v>264</v>
      </c>
      <c r="B1185" s="34" t="s">
        <v>84</v>
      </c>
      <c r="C1185" s="32" t="s">
        <v>82</v>
      </c>
      <c r="D1185" s="32" t="s">
        <v>271</v>
      </c>
      <c r="E1185" s="35"/>
      <c r="F1185" s="35"/>
      <c r="G1185" s="35"/>
      <c r="H1185" s="35"/>
      <c r="I1185" s="33">
        <v>408.54361764021201</v>
      </c>
      <c r="J1185" s="33">
        <v>1710.6047509806101</v>
      </c>
    </row>
    <row r="1186" spans="1:10" x14ac:dyDescent="0.25">
      <c r="A1186" s="34" t="s">
        <v>264</v>
      </c>
      <c r="B1186" s="34" t="s">
        <v>84</v>
      </c>
      <c r="C1186" s="32" t="s">
        <v>277</v>
      </c>
      <c r="D1186" s="32" t="s">
        <v>210</v>
      </c>
      <c r="E1186" s="35"/>
      <c r="F1186" s="35"/>
      <c r="G1186" s="35"/>
      <c r="H1186" s="35"/>
      <c r="I1186" s="33">
        <v>628.865158817056</v>
      </c>
      <c r="J1186" s="33">
        <v>2633.1086374870001</v>
      </c>
    </row>
    <row r="1187" spans="1:10" x14ac:dyDescent="0.25">
      <c r="A1187" s="34" t="s">
        <v>264</v>
      </c>
      <c r="B1187" s="32" t="s">
        <v>86</v>
      </c>
      <c r="C1187" s="32" t="s">
        <v>194</v>
      </c>
      <c r="D1187" s="32" t="s">
        <v>271</v>
      </c>
      <c r="E1187" s="35"/>
      <c r="F1187" s="35"/>
      <c r="G1187" s="35"/>
      <c r="H1187" s="35"/>
      <c r="I1187" s="33">
        <v>2912.8046810978099</v>
      </c>
      <c r="J1187" s="35"/>
    </row>
    <row r="1188" spans="1:10" x14ac:dyDescent="0.25">
      <c r="A1188" s="34" t="s">
        <v>264</v>
      </c>
      <c r="B1188" s="34" t="s">
        <v>86</v>
      </c>
      <c r="C1188" s="32" t="s">
        <v>82</v>
      </c>
      <c r="D1188" s="32" t="s">
        <v>271</v>
      </c>
      <c r="E1188" s="35"/>
      <c r="F1188" s="35"/>
      <c r="G1188" s="35"/>
      <c r="H1188" s="35"/>
      <c r="I1188" s="33">
        <v>79.943612499676206</v>
      </c>
      <c r="J1188" s="35"/>
    </row>
    <row r="1189" spans="1:10" x14ac:dyDescent="0.25">
      <c r="A1189" s="34" t="s">
        <v>264</v>
      </c>
      <c r="B1189" s="34" t="s">
        <v>86</v>
      </c>
      <c r="C1189" s="32" t="s">
        <v>91</v>
      </c>
      <c r="D1189" s="32" t="s">
        <v>271</v>
      </c>
      <c r="E1189" s="35"/>
      <c r="F1189" s="35"/>
      <c r="G1189" s="35"/>
      <c r="H1189" s="35"/>
      <c r="I1189" s="33">
        <v>5.7606565045902904</v>
      </c>
      <c r="J1189" s="35"/>
    </row>
    <row r="1190" spans="1:10" x14ac:dyDescent="0.25">
      <c r="A1190" s="34" t="s">
        <v>264</v>
      </c>
      <c r="B1190" s="34" t="s">
        <v>86</v>
      </c>
      <c r="C1190" s="32" t="s">
        <v>277</v>
      </c>
      <c r="D1190" s="32" t="s">
        <v>210</v>
      </c>
      <c r="E1190" s="35"/>
      <c r="F1190" s="35"/>
      <c r="G1190" s="35"/>
      <c r="H1190" s="35"/>
      <c r="I1190" s="33">
        <v>5.4297871370382103</v>
      </c>
      <c r="J1190" s="35"/>
    </row>
    <row r="1191" spans="1:10" x14ac:dyDescent="0.25">
      <c r="A1191" s="34" t="s">
        <v>264</v>
      </c>
      <c r="B1191" s="34" t="s">
        <v>86</v>
      </c>
      <c r="C1191" s="32" t="s">
        <v>284</v>
      </c>
      <c r="D1191" s="32" t="s">
        <v>210</v>
      </c>
      <c r="E1191" s="35"/>
      <c r="F1191" s="35"/>
      <c r="G1191" s="35"/>
      <c r="H1191" s="35"/>
      <c r="I1191" s="33">
        <v>102.292850291075</v>
      </c>
      <c r="J1191" s="35"/>
    </row>
    <row r="1192" spans="1:10" x14ac:dyDescent="0.25">
      <c r="A1192" s="32" t="s">
        <v>265</v>
      </c>
      <c r="B1192" s="32" t="s">
        <v>80</v>
      </c>
      <c r="C1192" s="32" t="s">
        <v>195</v>
      </c>
      <c r="D1192" s="32" t="s">
        <v>271</v>
      </c>
      <c r="E1192" s="35"/>
      <c r="F1192" s="35"/>
      <c r="G1192" s="35"/>
      <c r="H1192" s="35"/>
      <c r="I1192" s="33">
        <v>18649.8678281229</v>
      </c>
      <c r="J1192" s="33">
        <v>27684.239561573399</v>
      </c>
    </row>
    <row r="1193" spans="1:10" x14ac:dyDescent="0.25">
      <c r="A1193" s="34" t="s">
        <v>265</v>
      </c>
      <c r="B1193" s="34" t="s">
        <v>80</v>
      </c>
      <c r="C1193" s="32" t="s">
        <v>194</v>
      </c>
      <c r="D1193" s="32" t="s">
        <v>271</v>
      </c>
      <c r="E1193" s="35"/>
      <c r="F1193" s="35"/>
      <c r="G1193" s="35"/>
      <c r="H1193" s="35"/>
      <c r="I1193" s="33">
        <v>7510.6782979664704</v>
      </c>
      <c r="J1193" s="33">
        <v>11149.002190636</v>
      </c>
    </row>
    <row r="1194" spans="1:10" x14ac:dyDescent="0.25">
      <c r="A1194" s="34" t="s">
        <v>265</v>
      </c>
      <c r="B1194" s="34" t="s">
        <v>80</v>
      </c>
      <c r="C1194" s="32" t="s">
        <v>196</v>
      </c>
      <c r="D1194" s="32" t="s">
        <v>271</v>
      </c>
      <c r="E1194" s="35"/>
      <c r="F1194" s="35"/>
      <c r="G1194" s="35"/>
      <c r="H1194" s="35"/>
      <c r="I1194" s="33">
        <v>3346.7851134008602</v>
      </c>
      <c r="J1194" s="33">
        <v>4968.0352533534697</v>
      </c>
    </row>
    <row r="1195" spans="1:10" x14ac:dyDescent="0.25">
      <c r="A1195" s="34" t="s">
        <v>265</v>
      </c>
      <c r="B1195" s="34" t="s">
        <v>80</v>
      </c>
      <c r="C1195" s="32" t="s">
        <v>79</v>
      </c>
      <c r="D1195" s="32" t="s">
        <v>271</v>
      </c>
      <c r="E1195" s="35"/>
      <c r="F1195" s="35"/>
      <c r="G1195" s="35"/>
      <c r="H1195" s="35"/>
      <c r="I1195" s="33">
        <v>269.11205451757297</v>
      </c>
      <c r="J1195" s="33">
        <v>399.47535579513999</v>
      </c>
    </row>
    <row r="1196" spans="1:10" x14ac:dyDescent="0.25">
      <c r="A1196" s="34" t="s">
        <v>265</v>
      </c>
      <c r="B1196" s="34" t="s">
        <v>80</v>
      </c>
      <c r="C1196" s="32" t="s">
        <v>91</v>
      </c>
      <c r="D1196" s="32" t="s">
        <v>271</v>
      </c>
      <c r="E1196" s="35"/>
      <c r="F1196" s="35"/>
      <c r="G1196" s="35"/>
      <c r="H1196" s="35"/>
      <c r="I1196" s="33">
        <v>2.0722075364580901</v>
      </c>
      <c r="J1196" s="33">
        <v>3.0760266179525999</v>
      </c>
    </row>
    <row r="1197" spans="1:10" x14ac:dyDescent="0.25">
      <c r="A1197" s="34" t="s">
        <v>265</v>
      </c>
      <c r="B1197" s="34" t="s">
        <v>80</v>
      </c>
      <c r="C1197" s="32" t="s">
        <v>277</v>
      </c>
      <c r="D1197" s="32" t="s">
        <v>210</v>
      </c>
      <c r="E1197" s="35"/>
      <c r="F1197" s="35"/>
      <c r="G1197" s="35"/>
      <c r="H1197" s="35"/>
      <c r="I1197" s="33">
        <v>5.2633838672092601</v>
      </c>
      <c r="J1197" s="33">
        <v>7.8130730591353599</v>
      </c>
    </row>
    <row r="1198" spans="1:10" x14ac:dyDescent="0.25">
      <c r="A1198" s="34" t="s">
        <v>265</v>
      </c>
      <c r="B1198" s="34" t="s">
        <v>80</v>
      </c>
      <c r="C1198" s="32" t="s">
        <v>284</v>
      </c>
      <c r="D1198" s="32" t="s">
        <v>210</v>
      </c>
      <c r="E1198" s="35"/>
      <c r="F1198" s="35"/>
      <c r="G1198" s="35"/>
      <c r="H1198" s="35"/>
      <c r="I1198" s="33">
        <v>367.96503164186299</v>
      </c>
      <c r="J1198" s="33">
        <v>546.21470672806402</v>
      </c>
    </row>
    <row r="1199" spans="1:10" x14ac:dyDescent="0.25">
      <c r="A1199" s="34" t="s">
        <v>265</v>
      </c>
      <c r="B1199" s="32" t="s">
        <v>81</v>
      </c>
      <c r="C1199" s="32" t="s">
        <v>194</v>
      </c>
      <c r="D1199" s="32" t="s">
        <v>271</v>
      </c>
      <c r="E1199" s="33">
        <v>1.9199988762606299</v>
      </c>
      <c r="F1199" s="33">
        <v>1.87763275468749</v>
      </c>
      <c r="G1199" s="33">
        <v>1.73830407090106</v>
      </c>
      <c r="H1199" s="33">
        <v>1.50140716181473</v>
      </c>
      <c r="I1199" s="35"/>
      <c r="J1199" s="35"/>
    </row>
    <row r="1200" spans="1:10" x14ac:dyDescent="0.25">
      <c r="A1200" s="34" t="s">
        <v>265</v>
      </c>
      <c r="B1200" s="34" t="s">
        <v>81</v>
      </c>
      <c r="C1200" s="32" t="s">
        <v>283</v>
      </c>
      <c r="D1200" s="32" t="s">
        <v>210</v>
      </c>
      <c r="E1200" s="33">
        <v>5.90544403065595E-2</v>
      </c>
      <c r="F1200" s="33">
        <v>5.77513626702153E-2</v>
      </c>
      <c r="G1200" s="33">
        <v>5.3465955245559998E-2</v>
      </c>
      <c r="H1200" s="33">
        <v>4.6179589326589401E-2</v>
      </c>
      <c r="I1200" s="35"/>
      <c r="J1200" s="35"/>
    </row>
    <row r="1201" spans="1:10" x14ac:dyDescent="0.25">
      <c r="A1201" s="34" t="s">
        <v>265</v>
      </c>
      <c r="B1201" s="34" t="s">
        <v>81</v>
      </c>
      <c r="C1201" s="32" t="s">
        <v>82</v>
      </c>
      <c r="D1201" s="32" t="s">
        <v>271</v>
      </c>
      <c r="E1201" s="33">
        <v>4.0001076332782999E-2</v>
      </c>
      <c r="F1201" s="33">
        <v>3.9118424533386299E-2</v>
      </c>
      <c r="G1201" s="33">
        <v>3.6215663815973E-2</v>
      </c>
      <c r="H1201" s="33">
        <v>3.1280175852657903E-2</v>
      </c>
      <c r="I1201" s="35"/>
      <c r="J1201" s="35"/>
    </row>
    <row r="1202" spans="1:10" x14ac:dyDescent="0.25">
      <c r="A1202" s="34" t="s">
        <v>265</v>
      </c>
      <c r="B1202" s="34" t="s">
        <v>81</v>
      </c>
      <c r="C1202" s="32" t="s">
        <v>91</v>
      </c>
      <c r="D1202" s="32" t="s">
        <v>271</v>
      </c>
      <c r="E1202" s="33">
        <v>4.1863692733320104E-3</v>
      </c>
      <c r="F1202" s="33">
        <v>4.0939940996915702E-3</v>
      </c>
      <c r="G1202" s="33">
        <v>3.7902015673577502E-3</v>
      </c>
      <c r="H1202" s="33">
        <v>3.2736710873619299E-3</v>
      </c>
      <c r="I1202" s="35"/>
      <c r="J1202" s="35"/>
    </row>
    <row r="1203" spans="1:10" x14ac:dyDescent="0.25">
      <c r="A1203" s="34" t="s">
        <v>265</v>
      </c>
      <c r="B1203" s="34" t="s">
        <v>81</v>
      </c>
      <c r="C1203" s="32" t="s">
        <v>277</v>
      </c>
      <c r="D1203" s="32" t="s">
        <v>210</v>
      </c>
      <c r="E1203" s="33">
        <v>5.8698059232646996E-4</v>
      </c>
      <c r="F1203" s="33">
        <v>5.7402845394604999E-4</v>
      </c>
      <c r="G1203" s="33">
        <v>5.3143299498604199E-4</v>
      </c>
      <c r="H1203" s="33">
        <v>4.5900905258945701E-4</v>
      </c>
      <c r="I1203" s="35"/>
      <c r="J1203" s="35"/>
    </row>
    <row r="1204" spans="1:10" x14ac:dyDescent="0.25">
      <c r="A1204" s="34" t="s">
        <v>265</v>
      </c>
      <c r="B1204" s="32" t="s">
        <v>83</v>
      </c>
      <c r="C1204" s="32" t="s">
        <v>194</v>
      </c>
      <c r="D1204" s="32" t="s">
        <v>271</v>
      </c>
      <c r="E1204" s="33">
        <v>0.64200760550269997</v>
      </c>
      <c r="F1204" s="33">
        <v>0.49180044719793498</v>
      </c>
      <c r="G1204" s="33">
        <v>0.46827634170389698</v>
      </c>
      <c r="H1204" s="33">
        <v>0.54037608633922496</v>
      </c>
      <c r="I1204" s="35"/>
      <c r="J1204" s="35"/>
    </row>
    <row r="1205" spans="1:10" x14ac:dyDescent="0.25">
      <c r="A1205" s="34" t="s">
        <v>265</v>
      </c>
      <c r="B1205" s="34" t="s">
        <v>83</v>
      </c>
      <c r="C1205" s="32" t="s">
        <v>82</v>
      </c>
      <c r="D1205" s="32" t="s">
        <v>271</v>
      </c>
      <c r="E1205" s="33">
        <v>1.33755261794511E-2</v>
      </c>
      <c r="F1205" s="33">
        <v>1.02461243452264E-2</v>
      </c>
      <c r="G1205" s="33">
        <v>9.7560253398769805E-3</v>
      </c>
      <c r="H1205" s="33">
        <v>1.125814465067E-2</v>
      </c>
      <c r="I1205" s="35"/>
      <c r="J1205" s="35"/>
    </row>
    <row r="1206" spans="1:10" x14ac:dyDescent="0.25">
      <c r="A1206" s="34" t="s">
        <v>265</v>
      </c>
      <c r="B1206" s="34" t="s">
        <v>83</v>
      </c>
      <c r="C1206" s="32" t="s">
        <v>91</v>
      </c>
      <c r="D1206" s="32" t="s">
        <v>271</v>
      </c>
      <c r="E1206" s="33">
        <v>1.0299179911305899E-3</v>
      </c>
      <c r="F1206" s="33">
        <v>7.8895347075929798E-4</v>
      </c>
      <c r="G1206" s="33">
        <v>7.51215756648276E-4</v>
      </c>
      <c r="H1206" s="33">
        <v>8.66879221565799E-4</v>
      </c>
      <c r="I1206" s="35"/>
      <c r="J1206" s="35"/>
    </row>
    <row r="1207" spans="1:10" x14ac:dyDescent="0.25">
      <c r="A1207" s="34" t="s">
        <v>265</v>
      </c>
      <c r="B1207" s="34" t="s">
        <v>83</v>
      </c>
      <c r="C1207" s="32" t="s">
        <v>277</v>
      </c>
      <c r="D1207" s="32" t="s">
        <v>210</v>
      </c>
      <c r="E1207" s="33">
        <v>4.4462086509337699E-4</v>
      </c>
      <c r="F1207" s="33">
        <v>3.4059524904730401E-4</v>
      </c>
      <c r="G1207" s="33">
        <v>3.2430368482647701E-4</v>
      </c>
      <c r="H1207" s="33">
        <v>3.7423619428276198E-4</v>
      </c>
      <c r="I1207" s="35"/>
      <c r="J1207" s="35"/>
    </row>
    <row r="1208" spans="1:10" x14ac:dyDescent="0.25">
      <c r="A1208" s="34" t="s">
        <v>265</v>
      </c>
      <c r="B1208" s="34" t="s">
        <v>83</v>
      </c>
      <c r="C1208" s="32" t="s">
        <v>284</v>
      </c>
      <c r="D1208" s="32" t="s">
        <v>210</v>
      </c>
      <c r="E1208" s="33">
        <v>1.8288409801010999E-2</v>
      </c>
      <c r="F1208" s="33">
        <v>1.4009566306669699E-2</v>
      </c>
      <c r="G1208" s="33">
        <v>1.3339451999939101E-2</v>
      </c>
      <c r="H1208" s="33">
        <v>1.5393305669486599E-2</v>
      </c>
      <c r="I1208" s="35"/>
      <c r="J1208" s="35"/>
    </row>
    <row r="1209" spans="1:10" x14ac:dyDescent="0.25">
      <c r="A1209" s="34" t="s">
        <v>265</v>
      </c>
      <c r="B1209" s="32" t="s">
        <v>84</v>
      </c>
      <c r="C1209" s="32" t="s">
        <v>194</v>
      </c>
      <c r="D1209" s="32" t="s">
        <v>271</v>
      </c>
      <c r="E1209" s="35"/>
      <c r="F1209" s="35"/>
      <c r="G1209" s="35"/>
      <c r="H1209" s="35"/>
      <c r="I1209" s="33">
        <v>6595.7636594076703</v>
      </c>
      <c r="J1209" s="33">
        <v>8624.2716501807899</v>
      </c>
    </row>
    <row r="1210" spans="1:10" x14ac:dyDescent="0.25">
      <c r="A1210" s="34" t="s">
        <v>265</v>
      </c>
      <c r="B1210" s="34" t="s">
        <v>84</v>
      </c>
      <c r="C1210" s="32" t="s">
        <v>82</v>
      </c>
      <c r="D1210" s="32" t="s">
        <v>271</v>
      </c>
      <c r="E1210" s="35"/>
      <c r="F1210" s="35"/>
      <c r="G1210" s="35"/>
      <c r="H1210" s="35"/>
      <c r="I1210" s="33">
        <v>209.75861251457201</v>
      </c>
      <c r="J1210" s="33">
        <v>274.26926565363601</v>
      </c>
    </row>
    <row r="1211" spans="1:10" x14ac:dyDescent="0.25">
      <c r="A1211" s="34" t="s">
        <v>265</v>
      </c>
      <c r="B1211" s="34" t="s">
        <v>84</v>
      </c>
      <c r="C1211" s="32" t="s">
        <v>277</v>
      </c>
      <c r="D1211" s="32" t="s">
        <v>210</v>
      </c>
      <c r="E1211" s="35"/>
      <c r="F1211" s="35"/>
      <c r="G1211" s="35"/>
      <c r="H1211" s="35"/>
      <c r="I1211" s="33">
        <v>322.87833532719497</v>
      </c>
      <c r="J1211" s="33">
        <v>422.17863125647</v>
      </c>
    </row>
    <row r="1212" spans="1:10" x14ac:dyDescent="0.25">
      <c r="A1212" s="34" t="s">
        <v>265</v>
      </c>
      <c r="B1212" s="32" t="s">
        <v>86</v>
      </c>
      <c r="C1212" s="32" t="s">
        <v>194</v>
      </c>
      <c r="D1212" s="32" t="s">
        <v>271</v>
      </c>
      <c r="E1212" s="35"/>
      <c r="F1212" s="35"/>
      <c r="G1212" s="35"/>
      <c r="H1212" s="33">
        <v>9.1590110102176894E-3</v>
      </c>
      <c r="I1212" s="33">
        <v>3.99665934991318E-2</v>
      </c>
      <c r="J1212" s="35"/>
    </row>
    <row r="1213" spans="1:10" x14ac:dyDescent="0.25">
      <c r="A1213" s="34" t="s">
        <v>265</v>
      </c>
      <c r="B1213" s="34" t="s">
        <v>86</v>
      </c>
      <c r="C1213" s="32" t="s">
        <v>82</v>
      </c>
      <c r="D1213" s="32" t="s">
        <v>271</v>
      </c>
      <c r="E1213" s="35"/>
      <c r="F1213" s="35"/>
      <c r="G1213" s="35"/>
      <c r="H1213" s="33">
        <v>2.5137436500038398E-4</v>
      </c>
      <c r="I1213" s="33">
        <v>1.09690632000168E-3</v>
      </c>
      <c r="J1213" s="35"/>
    </row>
    <row r="1214" spans="1:10" x14ac:dyDescent="0.25">
      <c r="A1214" s="34" t="s">
        <v>265</v>
      </c>
      <c r="B1214" s="34" t="s">
        <v>86</v>
      </c>
      <c r="C1214" s="32" t="s">
        <v>91</v>
      </c>
      <c r="D1214" s="32" t="s">
        <v>271</v>
      </c>
      <c r="E1214" s="35"/>
      <c r="F1214" s="35"/>
      <c r="G1214" s="35"/>
      <c r="H1214" s="33">
        <v>1.8113784523217299E-5</v>
      </c>
      <c r="I1214" s="33">
        <v>7.9041968828584894E-5</v>
      </c>
      <c r="J1214" s="35"/>
    </row>
    <row r="1215" spans="1:10" x14ac:dyDescent="0.25">
      <c r="A1215" s="34" t="s">
        <v>265</v>
      </c>
      <c r="B1215" s="34" t="s">
        <v>86</v>
      </c>
      <c r="C1215" s="32" t="s">
        <v>277</v>
      </c>
      <c r="D1215" s="32" t="s">
        <v>210</v>
      </c>
      <c r="E1215" s="35"/>
      <c r="F1215" s="35"/>
      <c r="G1215" s="35"/>
      <c r="H1215" s="33">
        <v>1.7073400250279701E-5</v>
      </c>
      <c r="I1215" s="33">
        <v>7.4502110183039002E-5</v>
      </c>
      <c r="J1215" s="35"/>
    </row>
    <row r="1216" spans="1:10" x14ac:dyDescent="0.25">
      <c r="A1216" s="34" t="s">
        <v>265</v>
      </c>
      <c r="B1216" s="34" t="s">
        <v>86</v>
      </c>
      <c r="C1216" s="32" t="s">
        <v>284</v>
      </c>
      <c r="D1216" s="32" t="s">
        <v>210</v>
      </c>
      <c r="E1216" s="35"/>
      <c r="F1216" s="35"/>
      <c r="G1216" s="35"/>
      <c r="H1216" s="33">
        <v>3.2164921601588402E-4</v>
      </c>
      <c r="I1216" s="33">
        <v>1.4035602153420401E-3</v>
      </c>
      <c r="J1216" s="35"/>
    </row>
    <row r="1217" spans="1:10" x14ac:dyDescent="0.25">
      <c r="A1217" s="32" t="s">
        <v>266</v>
      </c>
      <c r="B1217" s="32" t="s">
        <v>80</v>
      </c>
      <c r="C1217" s="32" t="s">
        <v>195</v>
      </c>
      <c r="D1217" s="32" t="s">
        <v>271</v>
      </c>
      <c r="E1217" s="35"/>
      <c r="F1217" s="35"/>
      <c r="G1217" s="35"/>
      <c r="H1217" s="35"/>
      <c r="I1217" s="33">
        <v>18649.8678281229</v>
      </c>
      <c r="J1217" s="33">
        <v>31219.428500749698</v>
      </c>
    </row>
    <row r="1218" spans="1:10" x14ac:dyDescent="0.25">
      <c r="A1218" s="34" t="s">
        <v>266</v>
      </c>
      <c r="B1218" s="34" t="s">
        <v>80</v>
      </c>
      <c r="C1218" s="32" t="s">
        <v>194</v>
      </c>
      <c r="D1218" s="32" t="s">
        <v>271</v>
      </c>
      <c r="E1218" s="35"/>
      <c r="F1218" s="35"/>
      <c r="G1218" s="35"/>
      <c r="H1218" s="35"/>
      <c r="I1218" s="33">
        <v>7510.6782979664704</v>
      </c>
      <c r="J1218" s="33">
        <v>12572.6941486372</v>
      </c>
    </row>
    <row r="1219" spans="1:10" x14ac:dyDescent="0.25">
      <c r="A1219" s="34" t="s">
        <v>266</v>
      </c>
      <c r="B1219" s="34" t="s">
        <v>80</v>
      </c>
      <c r="C1219" s="32" t="s">
        <v>196</v>
      </c>
      <c r="D1219" s="32" t="s">
        <v>271</v>
      </c>
      <c r="E1219" s="35"/>
      <c r="F1219" s="35"/>
      <c r="G1219" s="35"/>
      <c r="H1219" s="35"/>
      <c r="I1219" s="33">
        <v>3346.7851134008602</v>
      </c>
      <c r="J1219" s="33">
        <v>5602.4374820305802</v>
      </c>
    </row>
    <row r="1220" spans="1:10" x14ac:dyDescent="0.25">
      <c r="A1220" s="34" t="s">
        <v>266</v>
      </c>
      <c r="B1220" s="34" t="s">
        <v>80</v>
      </c>
      <c r="C1220" s="32" t="s">
        <v>79</v>
      </c>
      <c r="D1220" s="32" t="s">
        <v>271</v>
      </c>
      <c r="E1220" s="35"/>
      <c r="F1220" s="35"/>
      <c r="G1220" s="35"/>
      <c r="H1220" s="35"/>
      <c r="I1220" s="33">
        <v>269.11205451757297</v>
      </c>
      <c r="J1220" s="33">
        <v>450.487082382013</v>
      </c>
    </row>
    <row r="1221" spans="1:10" x14ac:dyDescent="0.25">
      <c r="A1221" s="34" t="s">
        <v>266</v>
      </c>
      <c r="B1221" s="34" t="s">
        <v>80</v>
      </c>
      <c r="C1221" s="32" t="s">
        <v>91</v>
      </c>
      <c r="D1221" s="32" t="s">
        <v>271</v>
      </c>
      <c r="E1221" s="35"/>
      <c r="F1221" s="35"/>
      <c r="G1221" s="35"/>
      <c r="H1221" s="35"/>
      <c r="I1221" s="33">
        <v>2.0722075364580901</v>
      </c>
      <c r="J1221" s="33">
        <v>3.4688253889721898</v>
      </c>
    </row>
    <row r="1222" spans="1:10" x14ac:dyDescent="0.25">
      <c r="A1222" s="34" t="s">
        <v>266</v>
      </c>
      <c r="B1222" s="34" t="s">
        <v>80</v>
      </c>
      <c r="C1222" s="32" t="s">
        <v>277</v>
      </c>
      <c r="D1222" s="32" t="s">
        <v>210</v>
      </c>
      <c r="E1222" s="35"/>
      <c r="F1222" s="35"/>
      <c r="G1222" s="35"/>
      <c r="H1222" s="35"/>
      <c r="I1222" s="33">
        <v>5.2633838672092601</v>
      </c>
      <c r="J1222" s="33">
        <v>8.8107775255412193</v>
      </c>
    </row>
    <row r="1223" spans="1:10" x14ac:dyDescent="0.25">
      <c r="A1223" s="34" t="s">
        <v>266</v>
      </c>
      <c r="B1223" s="34" t="s">
        <v>80</v>
      </c>
      <c r="C1223" s="32" t="s">
        <v>284</v>
      </c>
      <c r="D1223" s="32" t="s">
        <v>210</v>
      </c>
      <c r="E1223" s="35"/>
      <c r="F1223" s="35"/>
      <c r="G1223" s="35"/>
      <c r="H1223" s="35"/>
      <c r="I1223" s="33">
        <v>367.96503164186299</v>
      </c>
      <c r="J1223" s="33">
        <v>615.96457958788199</v>
      </c>
    </row>
    <row r="1224" spans="1:10" x14ac:dyDescent="0.25">
      <c r="A1224" s="34" t="s">
        <v>266</v>
      </c>
      <c r="B1224" s="32" t="s">
        <v>81</v>
      </c>
      <c r="C1224" s="32" t="s">
        <v>194</v>
      </c>
      <c r="D1224" s="32" t="s">
        <v>271</v>
      </c>
      <c r="E1224" s="33">
        <v>1.9199988762606299</v>
      </c>
      <c r="F1224" s="33">
        <v>1.87763275468749</v>
      </c>
      <c r="G1224" s="33">
        <v>1.73830407090106</v>
      </c>
      <c r="H1224" s="33">
        <v>1.50140716181473</v>
      </c>
      <c r="I1224" s="35"/>
      <c r="J1224" s="35"/>
    </row>
    <row r="1225" spans="1:10" x14ac:dyDescent="0.25">
      <c r="A1225" s="34" t="s">
        <v>266</v>
      </c>
      <c r="B1225" s="34" t="s">
        <v>81</v>
      </c>
      <c r="C1225" s="32" t="s">
        <v>283</v>
      </c>
      <c r="D1225" s="32" t="s">
        <v>210</v>
      </c>
      <c r="E1225" s="33">
        <v>5.90544403065595E-2</v>
      </c>
      <c r="F1225" s="33">
        <v>5.77513626702153E-2</v>
      </c>
      <c r="G1225" s="33">
        <v>5.3465955245559998E-2</v>
      </c>
      <c r="H1225" s="33">
        <v>4.6179589326589401E-2</v>
      </c>
      <c r="I1225" s="35"/>
      <c r="J1225" s="35"/>
    </row>
    <row r="1226" spans="1:10" x14ac:dyDescent="0.25">
      <c r="A1226" s="34" t="s">
        <v>266</v>
      </c>
      <c r="B1226" s="34" t="s">
        <v>81</v>
      </c>
      <c r="C1226" s="32" t="s">
        <v>82</v>
      </c>
      <c r="D1226" s="32" t="s">
        <v>271</v>
      </c>
      <c r="E1226" s="33">
        <v>4.0001076332782999E-2</v>
      </c>
      <c r="F1226" s="33">
        <v>3.9118424533386299E-2</v>
      </c>
      <c r="G1226" s="33">
        <v>3.6215663815973E-2</v>
      </c>
      <c r="H1226" s="33">
        <v>3.1280175852657903E-2</v>
      </c>
      <c r="I1226" s="35"/>
      <c r="J1226" s="35"/>
    </row>
    <row r="1227" spans="1:10" x14ac:dyDescent="0.25">
      <c r="A1227" s="34" t="s">
        <v>266</v>
      </c>
      <c r="B1227" s="34" t="s">
        <v>81</v>
      </c>
      <c r="C1227" s="32" t="s">
        <v>91</v>
      </c>
      <c r="D1227" s="32" t="s">
        <v>271</v>
      </c>
      <c r="E1227" s="33">
        <v>4.1863692733320104E-3</v>
      </c>
      <c r="F1227" s="33">
        <v>4.0939940996915702E-3</v>
      </c>
      <c r="G1227" s="33">
        <v>3.7902015673577502E-3</v>
      </c>
      <c r="H1227" s="33">
        <v>3.2736710873619299E-3</v>
      </c>
      <c r="I1227" s="35"/>
      <c r="J1227" s="35"/>
    </row>
    <row r="1228" spans="1:10" x14ac:dyDescent="0.25">
      <c r="A1228" s="34" t="s">
        <v>266</v>
      </c>
      <c r="B1228" s="34" t="s">
        <v>81</v>
      </c>
      <c r="C1228" s="32" t="s">
        <v>277</v>
      </c>
      <c r="D1228" s="32" t="s">
        <v>210</v>
      </c>
      <c r="E1228" s="33">
        <v>5.8698059232646996E-4</v>
      </c>
      <c r="F1228" s="33">
        <v>5.7402845394604999E-4</v>
      </c>
      <c r="G1228" s="33">
        <v>5.3143299498604199E-4</v>
      </c>
      <c r="H1228" s="33">
        <v>4.5900905258945701E-4</v>
      </c>
      <c r="I1228" s="35"/>
      <c r="J1228" s="35"/>
    </row>
    <row r="1229" spans="1:10" x14ac:dyDescent="0.25">
      <c r="A1229" s="34" t="s">
        <v>266</v>
      </c>
      <c r="B1229" s="32" t="s">
        <v>83</v>
      </c>
      <c r="C1229" s="32" t="s">
        <v>194</v>
      </c>
      <c r="D1229" s="32" t="s">
        <v>271</v>
      </c>
      <c r="E1229" s="33">
        <v>0.64200760550269997</v>
      </c>
      <c r="F1229" s="33">
        <v>0.49180044719793498</v>
      </c>
      <c r="G1229" s="33">
        <v>0.46827634170389698</v>
      </c>
      <c r="H1229" s="33">
        <v>0.54037608633922496</v>
      </c>
      <c r="I1229" s="35"/>
      <c r="J1229" s="35"/>
    </row>
    <row r="1230" spans="1:10" x14ac:dyDescent="0.25">
      <c r="A1230" s="34" t="s">
        <v>266</v>
      </c>
      <c r="B1230" s="34" t="s">
        <v>83</v>
      </c>
      <c r="C1230" s="32" t="s">
        <v>82</v>
      </c>
      <c r="D1230" s="32" t="s">
        <v>271</v>
      </c>
      <c r="E1230" s="33">
        <v>1.33755261794511E-2</v>
      </c>
      <c r="F1230" s="33">
        <v>1.02461243452264E-2</v>
      </c>
      <c r="G1230" s="33">
        <v>9.7560253398769805E-3</v>
      </c>
      <c r="H1230" s="33">
        <v>1.125814465067E-2</v>
      </c>
      <c r="I1230" s="35"/>
      <c r="J1230" s="35"/>
    </row>
    <row r="1231" spans="1:10" x14ac:dyDescent="0.25">
      <c r="A1231" s="34" t="s">
        <v>266</v>
      </c>
      <c r="B1231" s="34" t="s">
        <v>83</v>
      </c>
      <c r="C1231" s="32" t="s">
        <v>91</v>
      </c>
      <c r="D1231" s="32" t="s">
        <v>271</v>
      </c>
      <c r="E1231" s="33">
        <v>1.0299179911305899E-3</v>
      </c>
      <c r="F1231" s="33">
        <v>7.8895347075929798E-4</v>
      </c>
      <c r="G1231" s="33">
        <v>7.51215756648276E-4</v>
      </c>
      <c r="H1231" s="33">
        <v>8.66879221565799E-4</v>
      </c>
      <c r="I1231" s="35"/>
      <c r="J1231" s="35"/>
    </row>
    <row r="1232" spans="1:10" x14ac:dyDescent="0.25">
      <c r="A1232" s="34" t="s">
        <v>266</v>
      </c>
      <c r="B1232" s="34" t="s">
        <v>83</v>
      </c>
      <c r="C1232" s="32" t="s">
        <v>277</v>
      </c>
      <c r="D1232" s="32" t="s">
        <v>210</v>
      </c>
      <c r="E1232" s="33">
        <v>4.4462086509337699E-4</v>
      </c>
      <c r="F1232" s="33">
        <v>3.4059524904730401E-4</v>
      </c>
      <c r="G1232" s="33">
        <v>3.2430368482647701E-4</v>
      </c>
      <c r="H1232" s="33">
        <v>3.7423619428276198E-4</v>
      </c>
      <c r="I1232" s="35"/>
      <c r="J1232" s="35"/>
    </row>
    <row r="1233" spans="1:10" x14ac:dyDescent="0.25">
      <c r="A1233" s="34" t="s">
        <v>266</v>
      </c>
      <c r="B1233" s="34" t="s">
        <v>83</v>
      </c>
      <c r="C1233" s="32" t="s">
        <v>284</v>
      </c>
      <c r="D1233" s="32" t="s">
        <v>210</v>
      </c>
      <c r="E1233" s="33">
        <v>1.8288409801010999E-2</v>
      </c>
      <c r="F1233" s="33">
        <v>1.4009566306669699E-2</v>
      </c>
      <c r="G1233" s="33">
        <v>1.3339451999939101E-2</v>
      </c>
      <c r="H1233" s="33">
        <v>1.5393305669486599E-2</v>
      </c>
      <c r="I1233" s="35"/>
      <c r="J1233" s="35"/>
    </row>
    <row r="1234" spans="1:10" x14ac:dyDescent="0.25">
      <c r="A1234" s="34" t="s">
        <v>266</v>
      </c>
      <c r="B1234" s="32" t="s">
        <v>84</v>
      </c>
      <c r="C1234" s="32" t="s">
        <v>194</v>
      </c>
      <c r="D1234" s="32" t="s">
        <v>271</v>
      </c>
      <c r="E1234" s="35"/>
      <c r="F1234" s="35"/>
      <c r="G1234" s="35"/>
      <c r="H1234" s="35"/>
      <c r="I1234" s="33">
        <v>6595.7636594076803</v>
      </c>
      <c r="J1234" s="33">
        <v>8624.2716501808009</v>
      </c>
    </row>
    <row r="1235" spans="1:10" x14ac:dyDescent="0.25">
      <c r="A1235" s="34" t="s">
        <v>266</v>
      </c>
      <c r="B1235" s="34" t="s">
        <v>84</v>
      </c>
      <c r="C1235" s="32" t="s">
        <v>82</v>
      </c>
      <c r="D1235" s="32" t="s">
        <v>271</v>
      </c>
      <c r="E1235" s="35"/>
      <c r="F1235" s="35"/>
      <c r="G1235" s="35"/>
      <c r="H1235" s="35"/>
      <c r="I1235" s="33">
        <v>209.75861251457201</v>
      </c>
      <c r="J1235" s="33">
        <v>274.26926565363601</v>
      </c>
    </row>
    <row r="1236" spans="1:10" x14ac:dyDescent="0.25">
      <c r="A1236" s="34" t="s">
        <v>266</v>
      </c>
      <c r="B1236" s="34" t="s">
        <v>84</v>
      </c>
      <c r="C1236" s="32" t="s">
        <v>277</v>
      </c>
      <c r="D1236" s="32" t="s">
        <v>210</v>
      </c>
      <c r="E1236" s="35"/>
      <c r="F1236" s="35"/>
      <c r="G1236" s="35"/>
      <c r="H1236" s="35"/>
      <c r="I1236" s="33">
        <v>322.878335327196</v>
      </c>
      <c r="J1236" s="33">
        <v>422.17863125647102</v>
      </c>
    </row>
    <row r="1237" spans="1:10" x14ac:dyDescent="0.25">
      <c r="A1237" s="34" t="s">
        <v>266</v>
      </c>
      <c r="B1237" s="32" t="s">
        <v>86</v>
      </c>
      <c r="C1237" s="32" t="s">
        <v>194</v>
      </c>
      <c r="D1237" s="32" t="s">
        <v>271</v>
      </c>
      <c r="E1237" s="35"/>
      <c r="F1237" s="35"/>
      <c r="G1237" s="35"/>
      <c r="H1237" s="33">
        <v>9.1590110102176894E-3</v>
      </c>
      <c r="I1237" s="33">
        <v>3.99665934991318E-2</v>
      </c>
      <c r="J1237" s="35"/>
    </row>
    <row r="1238" spans="1:10" x14ac:dyDescent="0.25">
      <c r="A1238" s="34" t="s">
        <v>266</v>
      </c>
      <c r="B1238" s="34" t="s">
        <v>86</v>
      </c>
      <c r="C1238" s="32" t="s">
        <v>82</v>
      </c>
      <c r="D1238" s="32" t="s">
        <v>271</v>
      </c>
      <c r="E1238" s="35"/>
      <c r="F1238" s="35"/>
      <c r="G1238" s="35"/>
      <c r="H1238" s="33">
        <v>2.5137436500038398E-4</v>
      </c>
      <c r="I1238" s="33">
        <v>1.09690632000168E-3</v>
      </c>
      <c r="J1238" s="35"/>
    </row>
    <row r="1239" spans="1:10" x14ac:dyDescent="0.25">
      <c r="A1239" s="34" t="s">
        <v>266</v>
      </c>
      <c r="B1239" s="34" t="s">
        <v>86</v>
      </c>
      <c r="C1239" s="32" t="s">
        <v>91</v>
      </c>
      <c r="D1239" s="32" t="s">
        <v>271</v>
      </c>
      <c r="E1239" s="35"/>
      <c r="F1239" s="35"/>
      <c r="G1239" s="35"/>
      <c r="H1239" s="33">
        <v>1.8113784523217299E-5</v>
      </c>
      <c r="I1239" s="33">
        <v>7.9041968828584894E-5</v>
      </c>
      <c r="J1239" s="35"/>
    </row>
    <row r="1240" spans="1:10" x14ac:dyDescent="0.25">
      <c r="A1240" s="34" t="s">
        <v>266</v>
      </c>
      <c r="B1240" s="34" t="s">
        <v>86</v>
      </c>
      <c r="C1240" s="32" t="s">
        <v>277</v>
      </c>
      <c r="D1240" s="32" t="s">
        <v>210</v>
      </c>
      <c r="E1240" s="35"/>
      <c r="F1240" s="35"/>
      <c r="G1240" s="35"/>
      <c r="H1240" s="33">
        <v>1.7073400250279701E-5</v>
      </c>
      <c r="I1240" s="33">
        <v>7.4502110183039002E-5</v>
      </c>
      <c r="J1240" s="35"/>
    </row>
    <row r="1241" spans="1:10" x14ac:dyDescent="0.25">
      <c r="A1241" s="34" t="s">
        <v>266</v>
      </c>
      <c r="B1241" s="34" t="s">
        <v>86</v>
      </c>
      <c r="C1241" s="32" t="s">
        <v>284</v>
      </c>
      <c r="D1241" s="32" t="s">
        <v>210</v>
      </c>
      <c r="E1241" s="35"/>
      <c r="F1241" s="35"/>
      <c r="G1241" s="35"/>
      <c r="H1241" s="33">
        <v>3.2164921601588402E-4</v>
      </c>
      <c r="I1241" s="33">
        <v>1.4035602153420401E-3</v>
      </c>
      <c r="J1241" s="35"/>
    </row>
    <row r="1242" spans="1:10" x14ac:dyDescent="0.25">
      <c r="A1242" s="32" t="s">
        <v>267</v>
      </c>
      <c r="B1242" s="32" t="s">
        <v>80</v>
      </c>
      <c r="C1242" s="32" t="s">
        <v>195</v>
      </c>
      <c r="D1242" s="32" t="s">
        <v>271</v>
      </c>
      <c r="E1242" s="35"/>
      <c r="F1242" s="35"/>
      <c r="G1242" s="35"/>
      <c r="H1242" s="35"/>
      <c r="I1242" s="33">
        <v>18649.8678281229</v>
      </c>
      <c r="J1242" s="33">
        <v>37307.809451553403</v>
      </c>
    </row>
    <row r="1243" spans="1:10" x14ac:dyDescent="0.25">
      <c r="A1243" s="34" t="s">
        <v>267</v>
      </c>
      <c r="B1243" s="34" t="s">
        <v>80</v>
      </c>
      <c r="C1243" s="32" t="s">
        <v>194</v>
      </c>
      <c r="D1243" s="32" t="s">
        <v>271</v>
      </c>
      <c r="E1243" s="35"/>
      <c r="F1243" s="35"/>
      <c r="G1243" s="35"/>
      <c r="H1243" s="35"/>
      <c r="I1243" s="33">
        <v>7510.6782979664704</v>
      </c>
      <c r="J1243" s="33">
        <v>15024.6080763058</v>
      </c>
    </row>
    <row r="1244" spans="1:10" x14ac:dyDescent="0.25">
      <c r="A1244" s="34" t="s">
        <v>267</v>
      </c>
      <c r="B1244" s="34" t="s">
        <v>80</v>
      </c>
      <c r="C1244" s="32" t="s">
        <v>196</v>
      </c>
      <c r="D1244" s="32" t="s">
        <v>271</v>
      </c>
      <c r="E1244" s="35"/>
      <c r="F1244" s="35"/>
      <c r="G1244" s="35"/>
      <c r="H1244" s="35"/>
      <c r="I1244" s="33">
        <v>3346.7851134008602</v>
      </c>
      <c r="J1244" s="33">
        <v>6695.0190980855996</v>
      </c>
    </row>
    <row r="1245" spans="1:10" x14ac:dyDescent="0.25">
      <c r="A1245" s="34" t="s">
        <v>267</v>
      </c>
      <c r="B1245" s="34" t="s">
        <v>80</v>
      </c>
      <c r="C1245" s="32" t="s">
        <v>79</v>
      </c>
      <c r="D1245" s="32" t="s">
        <v>271</v>
      </c>
      <c r="E1245" s="35"/>
      <c r="F1245" s="35"/>
      <c r="G1245" s="35"/>
      <c r="H1245" s="35"/>
      <c r="I1245" s="33">
        <v>269.11205451757297</v>
      </c>
      <c r="J1245" s="33">
        <v>538.34061150385105</v>
      </c>
    </row>
    <row r="1246" spans="1:10" x14ac:dyDescent="0.25">
      <c r="A1246" s="34" t="s">
        <v>267</v>
      </c>
      <c r="B1246" s="34" t="s">
        <v>80</v>
      </c>
      <c r="C1246" s="32" t="s">
        <v>91</v>
      </c>
      <c r="D1246" s="32" t="s">
        <v>271</v>
      </c>
      <c r="E1246" s="35"/>
      <c r="F1246" s="35"/>
      <c r="G1246" s="35"/>
      <c r="H1246" s="35"/>
      <c r="I1246" s="33">
        <v>2.0722075364580901</v>
      </c>
      <c r="J1246" s="33">
        <v>4.1453121612837096</v>
      </c>
    </row>
    <row r="1247" spans="1:10" x14ac:dyDescent="0.25">
      <c r="A1247" s="34" t="s">
        <v>267</v>
      </c>
      <c r="B1247" s="34" t="s">
        <v>80</v>
      </c>
      <c r="C1247" s="32" t="s">
        <v>277</v>
      </c>
      <c r="D1247" s="32" t="s">
        <v>210</v>
      </c>
      <c r="E1247" s="35"/>
      <c r="F1247" s="35"/>
      <c r="G1247" s="35"/>
      <c r="H1247" s="35"/>
      <c r="I1247" s="33">
        <v>5.2633838672092601</v>
      </c>
      <c r="J1247" s="33">
        <v>10.5290463287958</v>
      </c>
    </row>
    <row r="1248" spans="1:10" x14ac:dyDescent="0.25">
      <c r="A1248" s="34" t="s">
        <v>267</v>
      </c>
      <c r="B1248" s="34" t="s">
        <v>80</v>
      </c>
      <c r="C1248" s="32" t="s">
        <v>284</v>
      </c>
      <c r="D1248" s="32" t="s">
        <v>210</v>
      </c>
      <c r="E1248" s="35"/>
      <c r="F1248" s="35"/>
      <c r="G1248" s="35"/>
      <c r="H1248" s="35"/>
      <c r="I1248" s="33">
        <v>367.96503164186299</v>
      </c>
      <c r="J1248" s="33">
        <v>736.08936062423504</v>
      </c>
    </row>
    <row r="1249" spans="1:10" x14ac:dyDescent="0.25">
      <c r="A1249" s="34" t="s">
        <v>267</v>
      </c>
      <c r="B1249" s="32" t="s">
        <v>81</v>
      </c>
      <c r="C1249" s="32" t="s">
        <v>194</v>
      </c>
      <c r="D1249" s="32" t="s">
        <v>271</v>
      </c>
      <c r="E1249" s="33">
        <v>1.9199988762606299</v>
      </c>
      <c r="F1249" s="33">
        <v>1.87763275468749</v>
      </c>
      <c r="G1249" s="33">
        <v>1.73830407090106</v>
      </c>
      <c r="H1249" s="33">
        <v>1.50140716181473</v>
      </c>
      <c r="I1249" s="35"/>
      <c r="J1249" s="35"/>
    </row>
    <row r="1250" spans="1:10" x14ac:dyDescent="0.25">
      <c r="A1250" s="34" t="s">
        <v>267</v>
      </c>
      <c r="B1250" s="34" t="s">
        <v>81</v>
      </c>
      <c r="C1250" s="32" t="s">
        <v>283</v>
      </c>
      <c r="D1250" s="32" t="s">
        <v>210</v>
      </c>
      <c r="E1250" s="33">
        <v>5.90544403065595E-2</v>
      </c>
      <c r="F1250" s="33">
        <v>5.77513626702153E-2</v>
      </c>
      <c r="G1250" s="33">
        <v>5.3465955245559998E-2</v>
      </c>
      <c r="H1250" s="33">
        <v>4.6179589326589401E-2</v>
      </c>
      <c r="I1250" s="35"/>
      <c r="J1250" s="35"/>
    </row>
    <row r="1251" spans="1:10" x14ac:dyDescent="0.25">
      <c r="A1251" s="34" t="s">
        <v>267</v>
      </c>
      <c r="B1251" s="34" t="s">
        <v>81</v>
      </c>
      <c r="C1251" s="32" t="s">
        <v>82</v>
      </c>
      <c r="D1251" s="32" t="s">
        <v>271</v>
      </c>
      <c r="E1251" s="33">
        <v>4.0001076332782999E-2</v>
      </c>
      <c r="F1251" s="33">
        <v>3.9118424533386299E-2</v>
      </c>
      <c r="G1251" s="33">
        <v>3.6215663815973E-2</v>
      </c>
      <c r="H1251" s="33">
        <v>3.1280175852657903E-2</v>
      </c>
      <c r="I1251" s="35"/>
      <c r="J1251" s="35"/>
    </row>
    <row r="1252" spans="1:10" x14ac:dyDescent="0.25">
      <c r="A1252" s="34" t="s">
        <v>267</v>
      </c>
      <c r="B1252" s="34" t="s">
        <v>81</v>
      </c>
      <c r="C1252" s="32" t="s">
        <v>91</v>
      </c>
      <c r="D1252" s="32" t="s">
        <v>271</v>
      </c>
      <c r="E1252" s="33">
        <v>4.1863692733320104E-3</v>
      </c>
      <c r="F1252" s="33">
        <v>4.0939940996915702E-3</v>
      </c>
      <c r="G1252" s="33">
        <v>3.7902015673577502E-3</v>
      </c>
      <c r="H1252" s="33">
        <v>3.2736710873619299E-3</v>
      </c>
      <c r="I1252" s="35"/>
      <c r="J1252" s="35"/>
    </row>
    <row r="1253" spans="1:10" x14ac:dyDescent="0.25">
      <c r="A1253" s="34" t="s">
        <v>267</v>
      </c>
      <c r="B1253" s="34" t="s">
        <v>81</v>
      </c>
      <c r="C1253" s="32" t="s">
        <v>277</v>
      </c>
      <c r="D1253" s="32" t="s">
        <v>210</v>
      </c>
      <c r="E1253" s="33">
        <v>5.8698059232646996E-4</v>
      </c>
      <c r="F1253" s="33">
        <v>5.7402845394604999E-4</v>
      </c>
      <c r="G1253" s="33">
        <v>5.3143299498604199E-4</v>
      </c>
      <c r="H1253" s="33">
        <v>4.5900905258945701E-4</v>
      </c>
      <c r="I1253" s="35"/>
      <c r="J1253" s="35"/>
    </row>
    <row r="1254" spans="1:10" x14ac:dyDescent="0.25">
      <c r="A1254" s="34" t="s">
        <v>267</v>
      </c>
      <c r="B1254" s="32" t="s">
        <v>83</v>
      </c>
      <c r="C1254" s="32" t="s">
        <v>194</v>
      </c>
      <c r="D1254" s="32" t="s">
        <v>271</v>
      </c>
      <c r="E1254" s="33">
        <v>0.64200760550269997</v>
      </c>
      <c r="F1254" s="33">
        <v>0.49180044719793498</v>
      </c>
      <c r="G1254" s="33">
        <v>0.46827634170389698</v>
      </c>
      <c r="H1254" s="33">
        <v>0.54037608633922496</v>
      </c>
      <c r="I1254" s="35"/>
      <c r="J1254" s="35"/>
    </row>
    <row r="1255" spans="1:10" x14ac:dyDescent="0.25">
      <c r="A1255" s="34" t="s">
        <v>267</v>
      </c>
      <c r="B1255" s="34" t="s">
        <v>83</v>
      </c>
      <c r="C1255" s="32" t="s">
        <v>82</v>
      </c>
      <c r="D1255" s="32" t="s">
        <v>271</v>
      </c>
      <c r="E1255" s="33">
        <v>1.33755261794511E-2</v>
      </c>
      <c r="F1255" s="33">
        <v>1.02461243452264E-2</v>
      </c>
      <c r="G1255" s="33">
        <v>9.7560253398769805E-3</v>
      </c>
      <c r="H1255" s="33">
        <v>1.125814465067E-2</v>
      </c>
      <c r="I1255" s="35"/>
      <c r="J1255" s="35"/>
    </row>
    <row r="1256" spans="1:10" x14ac:dyDescent="0.25">
      <c r="A1256" s="34" t="s">
        <v>267</v>
      </c>
      <c r="B1256" s="34" t="s">
        <v>83</v>
      </c>
      <c r="C1256" s="32" t="s">
        <v>91</v>
      </c>
      <c r="D1256" s="32" t="s">
        <v>271</v>
      </c>
      <c r="E1256" s="33">
        <v>1.0299179911305899E-3</v>
      </c>
      <c r="F1256" s="33">
        <v>7.8895347075929798E-4</v>
      </c>
      <c r="G1256" s="33">
        <v>7.51215756648276E-4</v>
      </c>
      <c r="H1256" s="33">
        <v>8.66879221565799E-4</v>
      </c>
      <c r="I1256" s="35"/>
      <c r="J1256" s="35"/>
    </row>
    <row r="1257" spans="1:10" x14ac:dyDescent="0.25">
      <c r="A1257" s="34" t="s">
        <v>267</v>
      </c>
      <c r="B1257" s="34" t="s">
        <v>83</v>
      </c>
      <c r="C1257" s="32" t="s">
        <v>277</v>
      </c>
      <c r="D1257" s="32" t="s">
        <v>210</v>
      </c>
      <c r="E1257" s="33">
        <v>4.4462086509337699E-4</v>
      </c>
      <c r="F1257" s="33">
        <v>3.4059524904730401E-4</v>
      </c>
      <c r="G1257" s="33">
        <v>3.2430368482647701E-4</v>
      </c>
      <c r="H1257" s="33">
        <v>3.7423619428276198E-4</v>
      </c>
      <c r="I1257" s="35"/>
      <c r="J1257" s="35"/>
    </row>
    <row r="1258" spans="1:10" x14ac:dyDescent="0.25">
      <c r="A1258" s="34" t="s">
        <v>267</v>
      </c>
      <c r="B1258" s="34" t="s">
        <v>83</v>
      </c>
      <c r="C1258" s="32" t="s">
        <v>284</v>
      </c>
      <c r="D1258" s="32" t="s">
        <v>210</v>
      </c>
      <c r="E1258" s="33">
        <v>1.8288409801010999E-2</v>
      </c>
      <c r="F1258" s="33">
        <v>1.4009566306669699E-2</v>
      </c>
      <c r="G1258" s="33">
        <v>1.3339451999939101E-2</v>
      </c>
      <c r="H1258" s="33">
        <v>1.5393305669486599E-2</v>
      </c>
      <c r="I1258" s="35"/>
      <c r="J1258" s="35"/>
    </row>
    <row r="1259" spans="1:10" x14ac:dyDescent="0.25">
      <c r="A1259" s="34" t="s">
        <v>267</v>
      </c>
      <c r="B1259" s="32" t="s">
        <v>84</v>
      </c>
      <c r="C1259" s="32" t="s">
        <v>194</v>
      </c>
      <c r="D1259" s="32" t="s">
        <v>271</v>
      </c>
      <c r="E1259" s="35"/>
      <c r="F1259" s="35"/>
      <c r="G1259" s="35"/>
      <c r="H1259" s="35"/>
      <c r="I1259" s="33">
        <v>6647.4706414148905</v>
      </c>
      <c r="J1259" s="33">
        <v>8675.9786321880092</v>
      </c>
    </row>
    <row r="1260" spans="1:10" x14ac:dyDescent="0.25">
      <c r="A1260" s="34" t="s">
        <v>267</v>
      </c>
      <c r="B1260" s="34" t="s">
        <v>84</v>
      </c>
      <c r="C1260" s="32" t="s">
        <v>82</v>
      </c>
      <c r="D1260" s="32" t="s">
        <v>271</v>
      </c>
      <c r="E1260" s="35"/>
      <c r="F1260" s="35"/>
      <c r="G1260" s="35"/>
      <c r="H1260" s="35"/>
      <c r="I1260" s="33">
        <v>211.402999027373</v>
      </c>
      <c r="J1260" s="33">
        <v>275.91365216643601</v>
      </c>
    </row>
    <row r="1261" spans="1:10" x14ac:dyDescent="0.25">
      <c r="A1261" s="34" t="s">
        <v>267</v>
      </c>
      <c r="B1261" s="34" t="s">
        <v>84</v>
      </c>
      <c r="C1261" s="32" t="s">
        <v>277</v>
      </c>
      <c r="D1261" s="32" t="s">
        <v>210</v>
      </c>
      <c r="E1261" s="35"/>
      <c r="F1261" s="35"/>
      <c r="G1261" s="35"/>
      <c r="H1261" s="35"/>
      <c r="I1261" s="33">
        <v>325.40951520831101</v>
      </c>
      <c r="J1261" s="33">
        <v>424.70981113758597</v>
      </c>
    </row>
    <row r="1262" spans="1:10" x14ac:dyDescent="0.25">
      <c r="A1262" s="34" t="s">
        <v>267</v>
      </c>
      <c r="B1262" s="32" t="s">
        <v>86</v>
      </c>
      <c r="C1262" s="32" t="s">
        <v>194</v>
      </c>
      <c r="D1262" s="32" t="s">
        <v>271</v>
      </c>
      <c r="E1262" s="35"/>
      <c r="F1262" s="35"/>
      <c r="G1262" s="35"/>
      <c r="H1262" s="33">
        <v>9.1590110102176894E-3</v>
      </c>
      <c r="I1262" s="33">
        <v>3.99665934991318E-2</v>
      </c>
      <c r="J1262" s="35"/>
    </row>
    <row r="1263" spans="1:10" x14ac:dyDescent="0.25">
      <c r="A1263" s="34" t="s">
        <v>267</v>
      </c>
      <c r="B1263" s="34" t="s">
        <v>86</v>
      </c>
      <c r="C1263" s="32" t="s">
        <v>82</v>
      </c>
      <c r="D1263" s="32" t="s">
        <v>271</v>
      </c>
      <c r="E1263" s="35"/>
      <c r="F1263" s="35"/>
      <c r="G1263" s="35"/>
      <c r="H1263" s="33">
        <v>2.5137436500038398E-4</v>
      </c>
      <c r="I1263" s="33">
        <v>1.09690632000168E-3</v>
      </c>
      <c r="J1263" s="35"/>
    </row>
    <row r="1264" spans="1:10" x14ac:dyDescent="0.25">
      <c r="A1264" s="34" t="s">
        <v>267</v>
      </c>
      <c r="B1264" s="34" t="s">
        <v>86</v>
      </c>
      <c r="C1264" s="32" t="s">
        <v>91</v>
      </c>
      <c r="D1264" s="32" t="s">
        <v>271</v>
      </c>
      <c r="E1264" s="35"/>
      <c r="F1264" s="35"/>
      <c r="G1264" s="35"/>
      <c r="H1264" s="33">
        <v>1.8113784523217299E-5</v>
      </c>
      <c r="I1264" s="33">
        <v>7.9041968828584894E-5</v>
      </c>
      <c r="J1264" s="35"/>
    </row>
    <row r="1265" spans="1:10" x14ac:dyDescent="0.25">
      <c r="A1265" s="34" t="s">
        <v>267</v>
      </c>
      <c r="B1265" s="34" t="s">
        <v>86</v>
      </c>
      <c r="C1265" s="32" t="s">
        <v>277</v>
      </c>
      <c r="D1265" s="32" t="s">
        <v>210</v>
      </c>
      <c r="E1265" s="35"/>
      <c r="F1265" s="35"/>
      <c r="G1265" s="35"/>
      <c r="H1265" s="33">
        <v>1.7073400250279701E-5</v>
      </c>
      <c r="I1265" s="33">
        <v>7.4502110183039002E-5</v>
      </c>
      <c r="J1265" s="35"/>
    </row>
    <row r="1266" spans="1:10" x14ac:dyDescent="0.25">
      <c r="A1266" s="34" t="s">
        <v>267</v>
      </c>
      <c r="B1266" s="34" t="s">
        <v>86</v>
      </c>
      <c r="C1266" s="32" t="s">
        <v>284</v>
      </c>
      <c r="D1266" s="32" t="s">
        <v>210</v>
      </c>
      <c r="E1266" s="35"/>
      <c r="F1266" s="35"/>
      <c r="G1266" s="35"/>
      <c r="H1266" s="33">
        <v>3.2164921601588402E-4</v>
      </c>
      <c r="I1266" s="33">
        <v>1.4035602153420401E-3</v>
      </c>
      <c r="J1266" s="35"/>
    </row>
    <row r="1267" spans="1:10" x14ac:dyDescent="0.25">
      <c r="A1267" s="32" t="s">
        <v>268</v>
      </c>
      <c r="B1267" s="32" t="s">
        <v>80</v>
      </c>
      <c r="C1267" s="32" t="s">
        <v>195</v>
      </c>
      <c r="D1267" s="32" t="s">
        <v>271</v>
      </c>
      <c r="E1267" s="35"/>
      <c r="F1267" s="35"/>
      <c r="G1267" s="35"/>
      <c r="H1267" s="35"/>
      <c r="I1267" s="33">
        <v>18902.942610230199</v>
      </c>
      <c r="J1267" s="33">
        <v>44406.746331626098</v>
      </c>
    </row>
    <row r="1268" spans="1:10" x14ac:dyDescent="0.25">
      <c r="A1268" s="34" t="s">
        <v>268</v>
      </c>
      <c r="B1268" s="34" t="s">
        <v>80</v>
      </c>
      <c r="C1268" s="32" t="s">
        <v>194</v>
      </c>
      <c r="D1268" s="32" t="s">
        <v>271</v>
      </c>
      <c r="E1268" s="35"/>
      <c r="F1268" s="35"/>
      <c r="G1268" s="35"/>
      <c r="H1268" s="35"/>
      <c r="I1268" s="33">
        <v>7612.5966220668597</v>
      </c>
      <c r="J1268" s="33">
        <v>17883.4932788806</v>
      </c>
    </row>
    <row r="1269" spans="1:10" x14ac:dyDescent="0.25">
      <c r="A1269" s="34" t="s">
        <v>268</v>
      </c>
      <c r="B1269" s="34" t="s">
        <v>80</v>
      </c>
      <c r="C1269" s="32" t="s">
        <v>196</v>
      </c>
      <c r="D1269" s="32" t="s">
        <v>271</v>
      </c>
      <c r="E1269" s="35"/>
      <c r="F1269" s="35"/>
      <c r="G1269" s="35"/>
      <c r="H1269" s="35"/>
      <c r="I1269" s="33">
        <v>3392.2002831564801</v>
      </c>
      <c r="J1269" s="33">
        <v>7968.9485698737799</v>
      </c>
    </row>
    <row r="1270" spans="1:10" x14ac:dyDescent="0.25">
      <c r="A1270" s="34" t="s">
        <v>268</v>
      </c>
      <c r="B1270" s="34" t="s">
        <v>80</v>
      </c>
      <c r="C1270" s="32" t="s">
        <v>79</v>
      </c>
      <c r="D1270" s="32" t="s">
        <v>271</v>
      </c>
      <c r="E1270" s="35"/>
      <c r="F1270" s="35"/>
      <c r="G1270" s="35"/>
      <c r="H1270" s="35"/>
      <c r="I1270" s="33">
        <v>272.76384847060098</v>
      </c>
      <c r="J1270" s="33">
        <v>640.77616259157503</v>
      </c>
    </row>
    <row r="1271" spans="1:10" x14ac:dyDescent="0.25">
      <c r="A1271" s="34" t="s">
        <v>268</v>
      </c>
      <c r="B1271" s="34" t="s">
        <v>80</v>
      </c>
      <c r="C1271" s="32" t="s">
        <v>91</v>
      </c>
      <c r="D1271" s="32" t="s">
        <v>271</v>
      </c>
      <c r="E1271" s="35"/>
      <c r="F1271" s="35"/>
      <c r="G1271" s="35"/>
      <c r="H1271" s="35"/>
      <c r="I1271" s="33">
        <v>2.10032695669224</v>
      </c>
      <c r="J1271" s="33">
        <v>4.9340829257362397</v>
      </c>
    </row>
    <row r="1272" spans="1:10" x14ac:dyDescent="0.25">
      <c r="A1272" s="34" t="s">
        <v>268</v>
      </c>
      <c r="B1272" s="34" t="s">
        <v>80</v>
      </c>
      <c r="C1272" s="32" t="s">
        <v>277</v>
      </c>
      <c r="D1272" s="32" t="s">
        <v>210</v>
      </c>
      <c r="E1272" s="35"/>
      <c r="F1272" s="35"/>
      <c r="G1272" s="35"/>
      <c r="H1272" s="35"/>
      <c r="I1272" s="33">
        <v>5.3348068787617997</v>
      </c>
      <c r="J1272" s="33">
        <v>12.5325152108952</v>
      </c>
    </row>
    <row r="1273" spans="1:10" x14ac:dyDescent="0.25">
      <c r="A1273" s="34" t="s">
        <v>268</v>
      </c>
      <c r="B1273" s="34" t="s">
        <v>80</v>
      </c>
      <c r="C1273" s="32" t="s">
        <v>284</v>
      </c>
      <c r="D1273" s="32" t="s">
        <v>210</v>
      </c>
      <c r="E1273" s="35"/>
      <c r="F1273" s="35"/>
      <c r="G1273" s="35"/>
      <c r="H1273" s="35"/>
      <c r="I1273" s="33">
        <v>372.958239693743</v>
      </c>
      <c r="J1273" s="33">
        <v>876.15258025523804</v>
      </c>
    </row>
    <row r="1274" spans="1:10" x14ac:dyDescent="0.25">
      <c r="A1274" s="34" t="s">
        <v>268</v>
      </c>
      <c r="B1274" s="32" t="s">
        <v>81</v>
      </c>
      <c r="C1274" s="32" t="s">
        <v>194</v>
      </c>
      <c r="D1274" s="32" t="s">
        <v>271</v>
      </c>
      <c r="E1274" s="33">
        <v>1.9199988762606299</v>
      </c>
      <c r="F1274" s="33">
        <v>1.87763275468749</v>
      </c>
      <c r="G1274" s="33">
        <v>1.73830407090106</v>
      </c>
      <c r="H1274" s="33">
        <v>1.5134727996067301</v>
      </c>
      <c r="I1274" s="35"/>
      <c r="J1274" s="35"/>
    </row>
    <row r="1275" spans="1:10" x14ac:dyDescent="0.25">
      <c r="A1275" s="34" t="s">
        <v>268</v>
      </c>
      <c r="B1275" s="34" t="s">
        <v>81</v>
      </c>
      <c r="C1275" s="32" t="s">
        <v>283</v>
      </c>
      <c r="D1275" s="32" t="s">
        <v>210</v>
      </c>
      <c r="E1275" s="33">
        <v>5.9054440306559597E-2</v>
      </c>
      <c r="F1275" s="33">
        <v>5.77513626702153E-2</v>
      </c>
      <c r="G1275" s="33">
        <v>5.3465955245559998E-2</v>
      </c>
      <c r="H1275" s="33">
        <v>4.6550698651474001E-2</v>
      </c>
      <c r="I1275" s="35"/>
      <c r="J1275" s="35"/>
    </row>
    <row r="1276" spans="1:10" x14ac:dyDescent="0.25">
      <c r="A1276" s="34" t="s">
        <v>268</v>
      </c>
      <c r="B1276" s="34" t="s">
        <v>81</v>
      </c>
      <c r="C1276" s="32" t="s">
        <v>82</v>
      </c>
      <c r="D1276" s="32" t="s">
        <v>271</v>
      </c>
      <c r="E1276" s="33">
        <v>4.0001076332782999E-2</v>
      </c>
      <c r="F1276" s="33">
        <v>3.9118424533386299E-2</v>
      </c>
      <c r="G1276" s="33">
        <v>3.6215663815973E-2</v>
      </c>
      <c r="H1276" s="33">
        <v>3.15315502176583E-2</v>
      </c>
      <c r="I1276" s="35"/>
      <c r="J1276" s="35"/>
    </row>
    <row r="1277" spans="1:10" x14ac:dyDescent="0.25">
      <c r="A1277" s="34" t="s">
        <v>268</v>
      </c>
      <c r="B1277" s="34" t="s">
        <v>81</v>
      </c>
      <c r="C1277" s="32" t="s">
        <v>91</v>
      </c>
      <c r="D1277" s="32" t="s">
        <v>271</v>
      </c>
      <c r="E1277" s="33">
        <v>4.1863692733320104E-3</v>
      </c>
      <c r="F1277" s="33">
        <v>4.0939940996915702E-3</v>
      </c>
      <c r="G1277" s="33">
        <v>3.7902015673577502E-3</v>
      </c>
      <c r="H1277" s="33">
        <v>3.2999790274029898E-3</v>
      </c>
      <c r="I1277" s="35"/>
      <c r="J1277" s="35"/>
    </row>
    <row r="1278" spans="1:10" x14ac:dyDescent="0.25">
      <c r="A1278" s="34" t="s">
        <v>268</v>
      </c>
      <c r="B1278" s="34" t="s">
        <v>81</v>
      </c>
      <c r="C1278" s="32" t="s">
        <v>277</v>
      </c>
      <c r="D1278" s="32" t="s">
        <v>210</v>
      </c>
      <c r="E1278" s="33">
        <v>5.8698059232646996E-4</v>
      </c>
      <c r="F1278" s="33">
        <v>5.7402845394605097E-4</v>
      </c>
      <c r="G1278" s="33">
        <v>5.3143299498604102E-4</v>
      </c>
      <c r="H1278" s="33">
        <v>4.6269775017439502E-4</v>
      </c>
      <c r="I1278" s="35"/>
      <c r="J1278" s="35"/>
    </row>
    <row r="1279" spans="1:10" x14ac:dyDescent="0.25">
      <c r="A1279" s="34" t="s">
        <v>268</v>
      </c>
      <c r="B1279" s="32" t="s">
        <v>83</v>
      </c>
      <c r="C1279" s="32" t="s">
        <v>194</v>
      </c>
      <c r="D1279" s="32" t="s">
        <v>271</v>
      </c>
      <c r="E1279" s="33">
        <v>0.64200760550269997</v>
      </c>
      <c r="F1279" s="33">
        <v>0.49180044719793498</v>
      </c>
      <c r="G1279" s="33">
        <v>0.46827634170389698</v>
      </c>
      <c r="H1279" s="33">
        <v>0.54037608633922496</v>
      </c>
      <c r="I1279" s="35"/>
      <c r="J1279" s="35"/>
    </row>
    <row r="1280" spans="1:10" x14ac:dyDescent="0.25">
      <c r="A1280" s="34" t="s">
        <v>268</v>
      </c>
      <c r="B1280" s="34" t="s">
        <v>83</v>
      </c>
      <c r="C1280" s="32" t="s">
        <v>82</v>
      </c>
      <c r="D1280" s="32" t="s">
        <v>271</v>
      </c>
      <c r="E1280" s="33">
        <v>1.33755261794511E-2</v>
      </c>
      <c r="F1280" s="33">
        <v>1.02461243452264E-2</v>
      </c>
      <c r="G1280" s="33">
        <v>9.7560253398769805E-3</v>
      </c>
      <c r="H1280" s="33">
        <v>1.125814465067E-2</v>
      </c>
      <c r="I1280" s="35"/>
      <c r="J1280" s="35"/>
    </row>
    <row r="1281" spans="1:10" x14ac:dyDescent="0.25">
      <c r="A1281" s="34" t="s">
        <v>268</v>
      </c>
      <c r="B1281" s="34" t="s">
        <v>83</v>
      </c>
      <c r="C1281" s="32" t="s">
        <v>91</v>
      </c>
      <c r="D1281" s="32" t="s">
        <v>271</v>
      </c>
      <c r="E1281" s="33">
        <v>1.0299179911305899E-3</v>
      </c>
      <c r="F1281" s="33">
        <v>7.8895347075929798E-4</v>
      </c>
      <c r="G1281" s="33">
        <v>7.51215756648276E-4</v>
      </c>
      <c r="H1281" s="33">
        <v>8.66879221565799E-4</v>
      </c>
      <c r="I1281" s="35"/>
      <c r="J1281" s="35"/>
    </row>
    <row r="1282" spans="1:10" x14ac:dyDescent="0.25">
      <c r="A1282" s="34" t="s">
        <v>268</v>
      </c>
      <c r="B1282" s="34" t="s">
        <v>83</v>
      </c>
      <c r="C1282" s="32" t="s">
        <v>277</v>
      </c>
      <c r="D1282" s="32" t="s">
        <v>210</v>
      </c>
      <c r="E1282" s="33">
        <v>4.4462086509337699E-4</v>
      </c>
      <c r="F1282" s="33">
        <v>3.4059524904730401E-4</v>
      </c>
      <c r="G1282" s="33">
        <v>3.2430368482647701E-4</v>
      </c>
      <c r="H1282" s="33">
        <v>3.7423619428276198E-4</v>
      </c>
      <c r="I1282" s="35"/>
      <c r="J1282" s="35"/>
    </row>
    <row r="1283" spans="1:10" x14ac:dyDescent="0.25">
      <c r="A1283" s="34" t="s">
        <v>268</v>
      </c>
      <c r="B1283" s="34" t="s">
        <v>83</v>
      </c>
      <c r="C1283" s="32" t="s">
        <v>284</v>
      </c>
      <c r="D1283" s="32" t="s">
        <v>210</v>
      </c>
      <c r="E1283" s="33">
        <v>1.8288409801010999E-2</v>
      </c>
      <c r="F1283" s="33">
        <v>1.4009566306669699E-2</v>
      </c>
      <c r="G1283" s="33">
        <v>1.3339451999939101E-2</v>
      </c>
      <c r="H1283" s="33">
        <v>1.5393305669486599E-2</v>
      </c>
      <c r="I1283" s="35"/>
      <c r="J1283" s="35"/>
    </row>
    <row r="1284" spans="1:10" x14ac:dyDescent="0.25">
      <c r="A1284" s="34" t="s">
        <v>268</v>
      </c>
      <c r="B1284" s="32" t="s">
        <v>84</v>
      </c>
      <c r="C1284" s="32" t="s">
        <v>194</v>
      </c>
      <c r="D1284" s="32" t="s">
        <v>271</v>
      </c>
      <c r="E1284" s="35"/>
      <c r="F1284" s="35"/>
      <c r="G1284" s="35"/>
      <c r="H1284" s="35"/>
      <c r="I1284" s="33">
        <v>6341.24527196282</v>
      </c>
      <c r="J1284" s="33">
        <v>37215.795537620397</v>
      </c>
    </row>
    <row r="1285" spans="1:10" x14ac:dyDescent="0.25">
      <c r="A1285" s="34" t="s">
        <v>268</v>
      </c>
      <c r="B1285" s="34" t="s">
        <v>84</v>
      </c>
      <c r="C1285" s="32" t="s">
        <v>82</v>
      </c>
      <c r="D1285" s="32" t="s">
        <v>271</v>
      </c>
      <c r="E1285" s="35"/>
      <c r="F1285" s="35"/>
      <c r="G1285" s="35"/>
      <c r="H1285" s="35"/>
      <c r="I1285" s="33">
        <v>201.66441348520999</v>
      </c>
      <c r="J1285" s="33">
        <v>1183.5375005383801</v>
      </c>
    </row>
    <row r="1286" spans="1:10" x14ac:dyDescent="0.25">
      <c r="A1286" s="34" t="s">
        <v>268</v>
      </c>
      <c r="B1286" s="34" t="s">
        <v>84</v>
      </c>
      <c r="C1286" s="32" t="s">
        <v>277</v>
      </c>
      <c r="D1286" s="32" t="s">
        <v>210</v>
      </c>
      <c r="E1286" s="35"/>
      <c r="F1286" s="35"/>
      <c r="G1286" s="35"/>
      <c r="H1286" s="35"/>
      <c r="I1286" s="33">
        <v>310.41905426560902</v>
      </c>
      <c r="J1286" s="33">
        <v>1821.80180060352</v>
      </c>
    </row>
    <row r="1287" spans="1:10" x14ac:dyDescent="0.25">
      <c r="A1287" s="34" t="s">
        <v>268</v>
      </c>
      <c r="B1287" s="32" t="s">
        <v>86</v>
      </c>
      <c r="C1287" s="32" t="s">
        <v>194</v>
      </c>
      <c r="D1287" s="32" t="s">
        <v>271</v>
      </c>
      <c r="E1287" s="35"/>
      <c r="F1287" s="35"/>
      <c r="G1287" s="35"/>
      <c r="H1287" s="35"/>
      <c r="I1287" s="33">
        <v>160.31251833733501</v>
      </c>
      <c r="J1287" s="35"/>
    </row>
    <row r="1288" spans="1:10" x14ac:dyDescent="0.25">
      <c r="A1288" s="34" t="s">
        <v>268</v>
      </c>
      <c r="B1288" s="34" t="s">
        <v>86</v>
      </c>
      <c r="C1288" s="32" t="s">
        <v>82</v>
      </c>
      <c r="D1288" s="32" t="s">
        <v>271</v>
      </c>
      <c r="E1288" s="35"/>
      <c r="F1288" s="35"/>
      <c r="G1288" s="35"/>
      <c r="H1288" s="35"/>
      <c r="I1288" s="33">
        <v>4.3998699699895099</v>
      </c>
      <c r="J1288" s="35"/>
    </row>
    <row r="1289" spans="1:10" x14ac:dyDescent="0.25">
      <c r="A1289" s="34" t="s">
        <v>268</v>
      </c>
      <c r="B1289" s="34" t="s">
        <v>86</v>
      </c>
      <c r="C1289" s="32" t="s">
        <v>91</v>
      </c>
      <c r="D1289" s="32" t="s">
        <v>271</v>
      </c>
      <c r="E1289" s="35"/>
      <c r="F1289" s="35"/>
      <c r="G1289" s="35"/>
      <c r="H1289" s="35"/>
      <c r="I1289" s="33">
        <v>0.317050215388681</v>
      </c>
      <c r="J1289" s="35"/>
    </row>
    <row r="1290" spans="1:10" x14ac:dyDescent="0.25">
      <c r="A1290" s="34" t="s">
        <v>268</v>
      </c>
      <c r="B1290" s="34" t="s">
        <v>86</v>
      </c>
      <c r="C1290" s="32" t="s">
        <v>277</v>
      </c>
      <c r="D1290" s="32" t="s">
        <v>210</v>
      </c>
      <c r="E1290" s="35"/>
      <c r="F1290" s="35"/>
      <c r="G1290" s="35"/>
      <c r="H1290" s="35"/>
      <c r="I1290" s="33">
        <v>0.29884010267595201</v>
      </c>
      <c r="J1290" s="35"/>
    </row>
    <row r="1291" spans="1:10" x14ac:dyDescent="0.25">
      <c r="A1291" s="34" t="s">
        <v>268</v>
      </c>
      <c r="B1291" s="34" t="s">
        <v>86</v>
      </c>
      <c r="C1291" s="32" t="s">
        <v>284</v>
      </c>
      <c r="D1291" s="32" t="s">
        <v>210</v>
      </c>
      <c r="E1291" s="35"/>
      <c r="F1291" s="35"/>
      <c r="G1291" s="35"/>
      <c r="H1291" s="35"/>
      <c r="I1291" s="33">
        <v>5.6299087077426897</v>
      </c>
      <c r="J1291" s="35"/>
    </row>
    <row r="1292" spans="1:10" x14ac:dyDescent="0.25">
      <c r="A1292" s="32" t="s">
        <v>269</v>
      </c>
      <c r="B1292" s="32" t="s">
        <v>80</v>
      </c>
      <c r="C1292" s="32" t="s">
        <v>195</v>
      </c>
      <c r="D1292" s="32" t="s">
        <v>271</v>
      </c>
      <c r="E1292" s="35"/>
      <c r="F1292" s="35"/>
      <c r="G1292" s="35"/>
      <c r="H1292" s="35"/>
      <c r="I1292" s="33">
        <v>18902.942610230199</v>
      </c>
      <c r="J1292" s="33">
        <v>44406.746331626098</v>
      </c>
    </row>
    <row r="1293" spans="1:10" x14ac:dyDescent="0.25">
      <c r="A1293" s="34" t="s">
        <v>269</v>
      </c>
      <c r="B1293" s="34" t="s">
        <v>80</v>
      </c>
      <c r="C1293" s="32" t="s">
        <v>194</v>
      </c>
      <c r="D1293" s="32" t="s">
        <v>271</v>
      </c>
      <c r="E1293" s="35"/>
      <c r="F1293" s="35"/>
      <c r="G1293" s="35"/>
      <c r="H1293" s="35"/>
      <c r="I1293" s="33">
        <v>7612.5966220668597</v>
      </c>
      <c r="J1293" s="33">
        <v>17883.4932788806</v>
      </c>
    </row>
    <row r="1294" spans="1:10" x14ac:dyDescent="0.25">
      <c r="A1294" s="34" t="s">
        <v>269</v>
      </c>
      <c r="B1294" s="34" t="s">
        <v>80</v>
      </c>
      <c r="C1294" s="32" t="s">
        <v>196</v>
      </c>
      <c r="D1294" s="32" t="s">
        <v>271</v>
      </c>
      <c r="E1294" s="35"/>
      <c r="F1294" s="35"/>
      <c r="G1294" s="35"/>
      <c r="H1294" s="35"/>
      <c r="I1294" s="33">
        <v>3392.2002831564701</v>
      </c>
      <c r="J1294" s="33">
        <v>7968.9485698737699</v>
      </c>
    </row>
    <row r="1295" spans="1:10" x14ac:dyDescent="0.25">
      <c r="A1295" s="34" t="s">
        <v>269</v>
      </c>
      <c r="B1295" s="34" t="s">
        <v>80</v>
      </c>
      <c r="C1295" s="32" t="s">
        <v>79</v>
      </c>
      <c r="D1295" s="32" t="s">
        <v>271</v>
      </c>
      <c r="E1295" s="35"/>
      <c r="F1295" s="35"/>
      <c r="G1295" s="35"/>
      <c r="H1295" s="35"/>
      <c r="I1295" s="33">
        <v>272.76384847060001</v>
      </c>
      <c r="J1295" s="33">
        <v>640.77616259157401</v>
      </c>
    </row>
    <row r="1296" spans="1:10" x14ac:dyDescent="0.25">
      <c r="A1296" s="34" t="s">
        <v>269</v>
      </c>
      <c r="B1296" s="34" t="s">
        <v>80</v>
      </c>
      <c r="C1296" s="32" t="s">
        <v>91</v>
      </c>
      <c r="D1296" s="32" t="s">
        <v>271</v>
      </c>
      <c r="E1296" s="35"/>
      <c r="F1296" s="35"/>
      <c r="G1296" s="35"/>
      <c r="H1296" s="35"/>
      <c r="I1296" s="33">
        <v>2.10032695669224</v>
      </c>
      <c r="J1296" s="33">
        <v>4.9340829257362397</v>
      </c>
    </row>
    <row r="1297" spans="1:10" x14ac:dyDescent="0.25">
      <c r="A1297" s="34" t="s">
        <v>269</v>
      </c>
      <c r="B1297" s="34" t="s">
        <v>80</v>
      </c>
      <c r="C1297" s="32" t="s">
        <v>277</v>
      </c>
      <c r="D1297" s="32" t="s">
        <v>210</v>
      </c>
      <c r="E1297" s="35"/>
      <c r="F1297" s="35"/>
      <c r="G1297" s="35"/>
      <c r="H1297" s="35"/>
      <c r="I1297" s="33">
        <v>5.3348068787617899</v>
      </c>
      <c r="J1297" s="33">
        <v>12.5325152108952</v>
      </c>
    </row>
    <row r="1298" spans="1:10" x14ac:dyDescent="0.25">
      <c r="A1298" s="34" t="s">
        <v>269</v>
      </c>
      <c r="B1298" s="34" t="s">
        <v>80</v>
      </c>
      <c r="C1298" s="32" t="s">
        <v>284</v>
      </c>
      <c r="D1298" s="32" t="s">
        <v>210</v>
      </c>
      <c r="E1298" s="35"/>
      <c r="F1298" s="35"/>
      <c r="G1298" s="35"/>
      <c r="H1298" s="35"/>
      <c r="I1298" s="33">
        <v>372.958239693743</v>
      </c>
      <c r="J1298" s="33">
        <v>876.15258025523804</v>
      </c>
    </row>
    <row r="1299" spans="1:10" x14ac:dyDescent="0.25">
      <c r="A1299" s="34" t="s">
        <v>269</v>
      </c>
      <c r="B1299" s="32" t="s">
        <v>81</v>
      </c>
      <c r="C1299" s="32" t="s">
        <v>194</v>
      </c>
      <c r="D1299" s="32" t="s">
        <v>271</v>
      </c>
      <c r="E1299" s="33">
        <v>1.9199988762606299</v>
      </c>
      <c r="F1299" s="33">
        <v>1.87763275468749</v>
      </c>
      <c r="G1299" s="33">
        <v>1.73830407090106</v>
      </c>
      <c r="H1299" s="33">
        <v>1.5134727996067301</v>
      </c>
      <c r="I1299" s="35"/>
      <c r="J1299" s="35"/>
    </row>
    <row r="1300" spans="1:10" x14ac:dyDescent="0.25">
      <c r="A1300" s="34" t="s">
        <v>269</v>
      </c>
      <c r="B1300" s="34" t="s">
        <v>81</v>
      </c>
      <c r="C1300" s="32" t="s">
        <v>283</v>
      </c>
      <c r="D1300" s="32" t="s">
        <v>210</v>
      </c>
      <c r="E1300" s="33">
        <v>5.90544403065595E-2</v>
      </c>
      <c r="F1300" s="33">
        <v>5.77513626702153E-2</v>
      </c>
      <c r="G1300" s="33">
        <v>5.3465955245559998E-2</v>
      </c>
      <c r="H1300" s="33">
        <v>4.6550698651474001E-2</v>
      </c>
      <c r="I1300" s="35"/>
      <c r="J1300" s="35"/>
    </row>
    <row r="1301" spans="1:10" x14ac:dyDescent="0.25">
      <c r="A1301" s="34" t="s">
        <v>269</v>
      </c>
      <c r="B1301" s="34" t="s">
        <v>81</v>
      </c>
      <c r="C1301" s="32" t="s">
        <v>82</v>
      </c>
      <c r="D1301" s="32" t="s">
        <v>271</v>
      </c>
      <c r="E1301" s="33">
        <v>4.0001076332782999E-2</v>
      </c>
      <c r="F1301" s="33">
        <v>3.9118424533386299E-2</v>
      </c>
      <c r="G1301" s="33">
        <v>3.6215663815973E-2</v>
      </c>
      <c r="H1301" s="33">
        <v>3.15315502176583E-2</v>
      </c>
      <c r="I1301" s="35"/>
      <c r="J1301" s="35"/>
    </row>
    <row r="1302" spans="1:10" x14ac:dyDescent="0.25">
      <c r="A1302" s="34" t="s">
        <v>269</v>
      </c>
      <c r="B1302" s="34" t="s">
        <v>81</v>
      </c>
      <c r="C1302" s="32" t="s">
        <v>91</v>
      </c>
      <c r="D1302" s="32" t="s">
        <v>271</v>
      </c>
      <c r="E1302" s="33">
        <v>4.1863692733320104E-3</v>
      </c>
      <c r="F1302" s="33">
        <v>4.0939940996915702E-3</v>
      </c>
      <c r="G1302" s="33">
        <v>3.7902015673577502E-3</v>
      </c>
      <c r="H1302" s="33">
        <v>3.2999790274029898E-3</v>
      </c>
      <c r="I1302" s="35"/>
      <c r="J1302" s="35"/>
    </row>
    <row r="1303" spans="1:10" x14ac:dyDescent="0.25">
      <c r="A1303" s="34" t="s">
        <v>269</v>
      </c>
      <c r="B1303" s="34" t="s">
        <v>81</v>
      </c>
      <c r="C1303" s="32" t="s">
        <v>277</v>
      </c>
      <c r="D1303" s="32" t="s">
        <v>210</v>
      </c>
      <c r="E1303" s="33">
        <v>5.8698059232646996E-4</v>
      </c>
      <c r="F1303" s="33">
        <v>5.7402845394604999E-4</v>
      </c>
      <c r="G1303" s="33">
        <v>5.3143299498604199E-4</v>
      </c>
      <c r="H1303" s="33">
        <v>4.6269775017439399E-4</v>
      </c>
      <c r="I1303" s="35"/>
      <c r="J1303" s="35"/>
    </row>
    <row r="1304" spans="1:10" x14ac:dyDescent="0.25">
      <c r="A1304" s="34" t="s">
        <v>269</v>
      </c>
      <c r="B1304" s="32" t="s">
        <v>83</v>
      </c>
      <c r="C1304" s="32" t="s">
        <v>194</v>
      </c>
      <c r="D1304" s="32" t="s">
        <v>271</v>
      </c>
      <c r="E1304" s="33">
        <v>0.64200760550269997</v>
      </c>
      <c r="F1304" s="33">
        <v>0.49180044719793498</v>
      </c>
      <c r="G1304" s="33">
        <v>0.46827634170389698</v>
      </c>
      <c r="H1304" s="33">
        <v>0.54037608633922496</v>
      </c>
      <c r="I1304" s="35"/>
      <c r="J1304" s="35"/>
    </row>
    <row r="1305" spans="1:10" x14ac:dyDescent="0.25">
      <c r="A1305" s="34" t="s">
        <v>269</v>
      </c>
      <c r="B1305" s="34" t="s">
        <v>83</v>
      </c>
      <c r="C1305" s="32" t="s">
        <v>82</v>
      </c>
      <c r="D1305" s="32" t="s">
        <v>271</v>
      </c>
      <c r="E1305" s="33">
        <v>1.33755261794511E-2</v>
      </c>
      <c r="F1305" s="33">
        <v>1.02461243452264E-2</v>
      </c>
      <c r="G1305" s="33">
        <v>9.7560253398769805E-3</v>
      </c>
      <c r="H1305" s="33">
        <v>1.125814465067E-2</v>
      </c>
      <c r="I1305" s="35"/>
      <c r="J1305" s="35"/>
    </row>
    <row r="1306" spans="1:10" x14ac:dyDescent="0.25">
      <c r="A1306" s="34" t="s">
        <v>269</v>
      </c>
      <c r="B1306" s="34" t="s">
        <v>83</v>
      </c>
      <c r="C1306" s="32" t="s">
        <v>91</v>
      </c>
      <c r="D1306" s="32" t="s">
        <v>271</v>
      </c>
      <c r="E1306" s="33">
        <v>1.0299179911305899E-3</v>
      </c>
      <c r="F1306" s="33">
        <v>7.8895347075929798E-4</v>
      </c>
      <c r="G1306" s="33">
        <v>7.51215756648276E-4</v>
      </c>
      <c r="H1306" s="33">
        <v>8.66879221565799E-4</v>
      </c>
      <c r="I1306" s="35"/>
      <c r="J1306" s="35"/>
    </row>
    <row r="1307" spans="1:10" x14ac:dyDescent="0.25">
      <c r="A1307" s="34" t="s">
        <v>269</v>
      </c>
      <c r="B1307" s="34" t="s">
        <v>83</v>
      </c>
      <c r="C1307" s="32" t="s">
        <v>277</v>
      </c>
      <c r="D1307" s="32" t="s">
        <v>210</v>
      </c>
      <c r="E1307" s="33">
        <v>4.4462086509337699E-4</v>
      </c>
      <c r="F1307" s="33">
        <v>3.4059524904730401E-4</v>
      </c>
      <c r="G1307" s="33">
        <v>3.2430368482647701E-4</v>
      </c>
      <c r="H1307" s="33">
        <v>3.7423619428276198E-4</v>
      </c>
      <c r="I1307" s="35"/>
      <c r="J1307" s="35"/>
    </row>
    <row r="1308" spans="1:10" x14ac:dyDescent="0.25">
      <c r="A1308" s="34" t="s">
        <v>269</v>
      </c>
      <c r="B1308" s="34" t="s">
        <v>83</v>
      </c>
      <c r="C1308" s="32" t="s">
        <v>284</v>
      </c>
      <c r="D1308" s="32" t="s">
        <v>210</v>
      </c>
      <c r="E1308" s="33">
        <v>1.8288409801010999E-2</v>
      </c>
      <c r="F1308" s="33">
        <v>1.4009566306669699E-2</v>
      </c>
      <c r="G1308" s="33">
        <v>1.3339451999939101E-2</v>
      </c>
      <c r="H1308" s="33">
        <v>1.5393305669486599E-2</v>
      </c>
      <c r="I1308" s="35"/>
      <c r="J1308" s="35"/>
    </row>
    <row r="1309" spans="1:10" x14ac:dyDescent="0.25">
      <c r="A1309" s="34" t="s">
        <v>269</v>
      </c>
      <c r="B1309" s="32" t="s">
        <v>84</v>
      </c>
      <c r="C1309" s="32" t="s">
        <v>194</v>
      </c>
      <c r="D1309" s="32" t="s">
        <v>271</v>
      </c>
      <c r="E1309" s="35"/>
      <c r="F1309" s="35"/>
      <c r="G1309" s="35"/>
      <c r="H1309" s="35"/>
      <c r="I1309" s="33">
        <v>6341.2452698567004</v>
      </c>
      <c r="J1309" s="33">
        <v>37215.795537620397</v>
      </c>
    </row>
    <row r="1310" spans="1:10" x14ac:dyDescent="0.25">
      <c r="A1310" s="34" t="s">
        <v>269</v>
      </c>
      <c r="B1310" s="34" t="s">
        <v>84</v>
      </c>
      <c r="C1310" s="32" t="s">
        <v>82</v>
      </c>
      <c r="D1310" s="32" t="s">
        <v>271</v>
      </c>
      <c r="E1310" s="35"/>
      <c r="F1310" s="35"/>
      <c r="G1310" s="35"/>
      <c r="H1310" s="35"/>
      <c r="I1310" s="33">
        <v>201.66441341823099</v>
      </c>
      <c r="J1310" s="33">
        <v>1183.5375005383801</v>
      </c>
    </row>
    <row r="1311" spans="1:10" x14ac:dyDescent="0.25">
      <c r="A1311" s="34" t="s">
        <v>269</v>
      </c>
      <c r="B1311" s="34" t="s">
        <v>84</v>
      </c>
      <c r="C1311" s="32" t="s">
        <v>277</v>
      </c>
      <c r="D1311" s="32" t="s">
        <v>210</v>
      </c>
      <c r="E1311" s="35"/>
      <c r="F1311" s="35"/>
      <c r="G1311" s="35"/>
      <c r="H1311" s="35"/>
      <c r="I1311" s="33">
        <v>310.41905416251001</v>
      </c>
      <c r="J1311" s="33">
        <v>1821.80180060352</v>
      </c>
    </row>
    <row r="1312" spans="1:10" x14ac:dyDescent="0.25">
      <c r="A1312" s="34" t="s">
        <v>269</v>
      </c>
      <c r="B1312" s="32" t="s">
        <v>86</v>
      </c>
      <c r="C1312" s="32" t="s">
        <v>194</v>
      </c>
      <c r="D1312" s="32" t="s">
        <v>271</v>
      </c>
      <c r="E1312" s="35"/>
      <c r="F1312" s="35"/>
      <c r="G1312" s="35"/>
      <c r="H1312" s="35"/>
      <c r="I1312" s="33">
        <v>160.31251833733501</v>
      </c>
      <c r="J1312" s="35"/>
    </row>
    <row r="1313" spans="1:10" x14ac:dyDescent="0.25">
      <c r="A1313" s="34" t="s">
        <v>269</v>
      </c>
      <c r="B1313" s="34" t="s">
        <v>86</v>
      </c>
      <c r="C1313" s="32" t="s">
        <v>82</v>
      </c>
      <c r="D1313" s="32" t="s">
        <v>271</v>
      </c>
      <c r="E1313" s="35"/>
      <c r="F1313" s="35"/>
      <c r="G1313" s="35"/>
      <c r="H1313" s="35"/>
      <c r="I1313" s="33">
        <v>4.3998699699895099</v>
      </c>
      <c r="J1313" s="35"/>
    </row>
    <row r="1314" spans="1:10" x14ac:dyDescent="0.25">
      <c r="A1314" s="34" t="s">
        <v>269</v>
      </c>
      <c r="B1314" s="34" t="s">
        <v>86</v>
      </c>
      <c r="C1314" s="32" t="s">
        <v>91</v>
      </c>
      <c r="D1314" s="32" t="s">
        <v>271</v>
      </c>
      <c r="E1314" s="35"/>
      <c r="F1314" s="35"/>
      <c r="G1314" s="35"/>
      <c r="H1314" s="35"/>
      <c r="I1314" s="33">
        <v>0.317050215388681</v>
      </c>
      <c r="J1314" s="35"/>
    </row>
    <row r="1315" spans="1:10" x14ac:dyDescent="0.25">
      <c r="A1315" s="34" t="s">
        <v>269</v>
      </c>
      <c r="B1315" s="34" t="s">
        <v>86</v>
      </c>
      <c r="C1315" s="32" t="s">
        <v>277</v>
      </c>
      <c r="D1315" s="32" t="s">
        <v>210</v>
      </c>
      <c r="E1315" s="35"/>
      <c r="F1315" s="35"/>
      <c r="G1315" s="35"/>
      <c r="H1315" s="35"/>
      <c r="I1315" s="33">
        <v>0.29884010267595201</v>
      </c>
      <c r="J1315" s="35"/>
    </row>
    <row r="1316" spans="1:10" x14ac:dyDescent="0.25">
      <c r="A1316" s="34" t="s">
        <v>269</v>
      </c>
      <c r="B1316" s="34" t="s">
        <v>86</v>
      </c>
      <c r="C1316" s="32" t="s">
        <v>284</v>
      </c>
      <c r="D1316" s="32" t="s">
        <v>210</v>
      </c>
      <c r="E1316" s="35"/>
      <c r="F1316" s="35"/>
      <c r="G1316" s="35"/>
      <c r="H1316" s="35"/>
      <c r="I1316" s="33">
        <v>5.6299087077426897</v>
      </c>
      <c r="J1316" s="35"/>
    </row>
    <row r="1317" spans="1:10" x14ac:dyDescent="0.25">
      <c r="A1317" s="32" t="s">
        <v>270</v>
      </c>
      <c r="B1317" s="32" t="s">
        <v>80</v>
      </c>
      <c r="C1317" s="32" t="s">
        <v>195</v>
      </c>
      <c r="D1317" s="32" t="s">
        <v>271</v>
      </c>
      <c r="E1317" s="35"/>
      <c r="F1317" s="35"/>
      <c r="G1317" s="35"/>
      <c r="H1317" s="35"/>
      <c r="I1317" s="33">
        <v>18902.942610230199</v>
      </c>
      <c r="J1317" s="33">
        <v>44406.746331626098</v>
      </c>
    </row>
    <row r="1318" spans="1:10" x14ac:dyDescent="0.25">
      <c r="A1318" s="34" t="s">
        <v>270</v>
      </c>
      <c r="B1318" s="34" t="s">
        <v>80</v>
      </c>
      <c r="C1318" s="32" t="s">
        <v>194</v>
      </c>
      <c r="D1318" s="32" t="s">
        <v>271</v>
      </c>
      <c r="E1318" s="35"/>
      <c r="F1318" s="35"/>
      <c r="G1318" s="35"/>
      <c r="H1318" s="35"/>
      <c r="I1318" s="33">
        <v>7612.5966220668597</v>
      </c>
      <c r="J1318" s="33">
        <v>17883.4932788806</v>
      </c>
    </row>
    <row r="1319" spans="1:10" x14ac:dyDescent="0.25">
      <c r="A1319" s="34" t="s">
        <v>270</v>
      </c>
      <c r="B1319" s="34" t="s">
        <v>80</v>
      </c>
      <c r="C1319" s="32" t="s">
        <v>196</v>
      </c>
      <c r="D1319" s="32" t="s">
        <v>271</v>
      </c>
      <c r="E1319" s="35"/>
      <c r="F1319" s="35"/>
      <c r="G1319" s="35"/>
      <c r="H1319" s="35"/>
      <c r="I1319" s="33">
        <v>3392.2002831564701</v>
      </c>
      <c r="J1319" s="33">
        <v>7968.9485698737699</v>
      </c>
    </row>
    <row r="1320" spans="1:10" x14ac:dyDescent="0.25">
      <c r="A1320" s="34" t="s">
        <v>270</v>
      </c>
      <c r="B1320" s="34" t="s">
        <v>80</v>
      </c>
      <c r="C1320" s="32" t="s">
        <v>79</v>
      </c>
      <c r="D1320" s="32" t="s">
        <v>271</v>
      </c>
      <c r="E1320" s="35"/>
      <c r="F1320" s="35"/>
      <c r="G1320" s="35"/>
      <c r="H1320" s="35"/>
      <c r="I1320" s="33">
        <v>272.76384847060001</v>
      </c>
      <c r="J1320" s="33">
        <v>640.77616259157401</v>
      </c>
    </row>
    <row r="1321" spans="1:10" x14ac:dyDescent="0.25">
      <c r="A1321" s="34" t="s">
        <v>270</v>
      </c>
      <c r="B1321" s="34" t="s">
        <v>80</v>
      </c>
      <c r="C1321" s="32" t="s">
        <v>91</v>
      </c>
      <c r="D1321" s="32" t="s">
        <v>271</v>
      </c>
      <c r="E1321" s="35"/>
      <c r="F1321" s="35"/>
      <c r="G1321" s="35"/>
      <c r="H1321" s="35"/>
      <c r="I1321" s="33">
        <v>2.10032695669224</v>
      </c>
      <c r="J1321" s="33">
        <v>4.9340829257362397</v>
      </c>
    </row>
    <row r="1322" spans="1:10" x14ac:dyDescent="0.25">
      <c r="A1322" s="34" t="s">
        <v>270</v>
      </c>
      <c r="B1322" s="34" t="s">
        <v>80</v>
      </c>
      <c r="C1322" s="32" t="s">
        <v>277</v>
      </c>
      <c r="D1322" s="32" t="s">
        <v>210</v>
      </c>
      <c r="E1322" s="35"/>
      <c r="F1322" s="35"/>
      <c r="G1322" s="35"/>
      <c r="H1322" s="35"/>
      <c r="I1322" s="33">
        <v>5.3348068787617899</v>
      </c>
      <c r="J1322" s="33">
        <v>12.5325152108952</v>
      </c>
    </row>
    <row r="1323" spans="1:10" x14ac:dyDescent="0.25">
      <c r="A1323" s="34" t="s">
        <v>270</v>
      </c>
      <c r="B1323" s="34" t="s">
        <v>80</v>
      </c>
      <c r="C1323" s="32" t="s">
        <v>284</v>
      </c>
      <c r="D1323" s="32" t="s">
        <v>210</v>
      </c>
      <c r="E1323" s="35"/>
      <c r="F1323" s="35"/>
      <c r="G1323" s="35"/>
      <c r="H1323" s="35"/>
      <c r="I1323" s="33">
        <v>372.958239693743</v>
      </c>
      <c r="J1323" s="33">
        <v>876.15258025523804</v>
      </c>
    </row>
    <row r="1324" spans="1:10" x14ac:dyDescent="0.25">
      <c r="A1324" s="34" t="s">
        <v>270</v>
      </c>
      <c r="B1324" s="32" t="s">
        <v>81</v>
      </c>
      <c r="C1324" s="32" t="s">
        <v>194</v>
      </c>
      <c r="D1324" s="32" t="s">
        <v>271</v>
      </c>
      <c r="E1324" s="33">
        <v>1.9199988762606299</v>
      </c>
      <c r="F1324" s="33">
        <v>1.87763275468749</v>
      </c>
      <c r="G1324" s="33">
        <v>1.73830407090106</v>
      </c>
      <c r="H1324" s="33">
        <v>1.5134727996067301</v>
      </c>
      <c r="I1324" s="35"/>
      <c r="J1324" s="35"/>
    </row>
    <row r="1325" spans="1:10" x14ac:dyDescent="0.25">
      <c r="A1325" s="34" t="s">
        <v>270</v>
      </c>
      <c r="B1325" s="34" t="s">
        <v>81</v>
      </c>
      <c r="C1325" s="32" t="s">
        <v>283</v>
      </c>
      <c r="D1325" s="32" t="s">
        <v>210</v>
      </c>
      <c r="E1325" s="33">
        <v>5.90544403065595E-2</v>
      </c>
      <c r="F1325" s="33">
        <v>5.77513626702153E-2</v>
      </c>
      <c r="G1325" s="33">
        <v>5.3465955245559998E-2</v>
      </c>
      <c r="H1325" s="33">
        <v>4.6550698651474001E-2</v>
      </c>
      <c r="I1325" s="35"/>
      <c r="J1325" s="35"/>
    </row>
    <row r="1326" spans="1:10" x14ac:dyDescent="0.25">
      <c r="A1326" s="34" t="s">
        <v>270</v>
      </c>
      <c r="B1326" s="34" t="s">
        <v>81</v>
      </c>
      <c r="C1326" s="32" t="s">
        <v>82</v>
      </c>
      <c r="D1326" s="32" t="s">
        <v>271</v>
      </c>
      <c r="E1326" s="33">
        <v>4.0001076332782999E-2</v>
      </c>
      <c r="F1326" s="33">
        <v>3.9118424533386299E-2</v>
      </c>
      <c r="G1326" s="33">
        <v>3.6215663815973E-2</v>
      </c>
      <c r="H1326" s="33">
        <v>3.15315502176583E-2</v>
      </c>
      <c r="I1326" s="35"/>
      <c r="J1326" s="35"/>
    </row>
    <row r="1327" spans="1:10" x14ac:dyDescent="0.25">
      <c r="A1327" s="34" t="s">
        <v>270</v>
      </c>
      <c r="B1327" s="34" t="s">
        <v>81</v>
      </c>
      <c r="C1327" s="32" t="s">
        <v>91</v>
      </c>
      <c r="D1327" s="32" t="s">
        <v>271</v>
      </c>
      <c r="E1327" s="33">
        <v>4.1863692733320104E-3</v>
      </c>
      <c r="F1327" s="33">
        <v>4.0939940996915702E-3</v>
      </c>
      <c r="G1327" s="33">
        <v>3.7902015673577502E-3</v>
      </c>
      <c r="H1327" s="33">
        <v>3.2999790274029898E-3</v>
      </c>
      <c r="I1327" s="35"/>
      <c r="J1327" s="35"/>
    </row>
    <row r="1328" spans="1:10" x14ac:dyDescent="0.25">
      <c r="A1328" s="34" t="s">
        <v>270</v>
      </c>
      <c r="B1328" s="34" t="s">
        <v>81</v>
      </c>
      <c r="C1328" s="32" t="s">
        <v>277</v>
      </c>
      <c r="D1328" s="32" t="s">
        <v>210</v>
      </c>
      <c r="E1328" s="33">
        <v>5.8698059232646996E-4</v>
      </c>
      <c r="F1328" s="33">
        <v>5.7402845394604999E-4</v>
      </c>
      <c r="G1328" s="33">
        <v>5.3143299498604199E-4</v>
      </c>
      <c r="H1328" s="33">
        <v>4.6269775017439399E-4</v>
      </c>
      <c r="I1328" s="35"/>
      <c r="J1328" s="35"/>
    </row>
    <row r="1329" spans="1:10" x14ac:dyDescent="0.25">
      <c r="A1329" s="34" t="s">
        <v>270</v>
      </c>
      <c r="B1329" s="32" t="s">
        <v>83</v>
      </c>
      <c r="C1329" s="32" t="s">
        <v>194</v>
      </c>
      <c r="D1329" s="32" t="s">
        <v>271</v>
      </c>
      <c r="E1329" s="33">
        <v>0.64200760550269997</v>
      </c>
      <c r="F1329" s="33">
        <v>0.49180044719793498</v>
      </c>
      <c r="G1329" s="33">
        <v>0.46827634170389698</v>
      </c>
      <c r="H1329" s="33">
        <v>0.54037608633922496</v>
      </c>
      <c r="I1329" s="35"/>
      <c r="J1329" s="35"/>
    </row>
    <row r="1330" spans="1:10" x14ac:dyDescent="0.25">
      <c r="A1330" s="34" t="s">
        <v>270</v>
      </c>
      <c r="B1330" s="34" t="s">
        <v>83</v>
      </c>
      <c r="C1330" s="32" t="s">
        <v>82</v>
      </c>
      <c r="D1330" s="32" t="s">
        <v>271</v>
      </c>
      <c r="E1330" s="33">
        <v>1.33755261794511E-2</v>
      </c>
      <c r="F1330" s="33">
        <v>1.02461243452264E-2</v>
      </c>
      <c r="G1330" s="33">
        <v>9.7560253398769805E-3</v>
      </c>
      <c r="H1330" s="33">
        <v>1.125814465067E-2</v>
      </c>
      <c r="I1330" s="35"/>
      <c r="J1330" s="35"/>
    </row>
    <row r="1331" spans="1:10" x14ac:dyDescent="0.25">
      <c r="A1331" s="34" t="s">
        <v>270</v>
      </c>
      <c r="B1331" s="34" t="s">
        <v>83</v>
      </c>
      <c r="C1331" s="32" t="s">
        <v>91</v>
      </c>
      <c r="D1331" s="32" t="s">
        <v>271</v>
      </c>
      <c r="E1331" s="33">
        <v>1.0299179911305899E-3</v>
      </c>
      <c r="F1331" s="33">
        <v>7.8895347075929798E-4</v>
      </c>
      <c r="G1331" s="33">
        <v>7.51215756648276E-4</v>
      </c>
      <c r="H1331" s="33">
        <v>8.66879221565799E-4</v>
      </c>
      <c r="I1331" s="35"/>
      <c r="J1331" s="35"/>
    </row>
    <row r="1332" spans="1:10" x14ac:dyDescent="0.25">
      <c r="A1332" s="34" t="s">
        <v>270</v>
      </c>
      <c r="B1332" s="34" t="s">
        <v>83</v>
      </c>
      <c r="C1332" s="32" t="s">
        <v>277</v>
      </c>
      <c r="D1332" s="32" t="s">
        <v>210</v>
      </c>
      <c r="E1332" s="33">
        <v>4.4462086509337699E-4</v>
      </c>
      <c r="F1332" s="33">
        <v>3.4059524904730401E-4</v>
      </c>
      <c r="G1332" s="33">
        <v>3.2430368482647701E-4</v>
      </c>
      <c r="H1332" s="33">
        <v>3.7423619428276198E-4</v>
      </c>
      <c r="I1332" s="35"/>
      <c r="J1332" s="35"/>
    </row>
    <row r="1333" spans="1:10" x14ac:dyDescent="0.25">
      <c r="A1333" s="34" t="s">
        <v>270</v>
      </c>
      <c r="B1333" s="34" t="s">
        <v>83</v>
      </c>
      <c r="C1333" s="32" t="s">
        <v>284</v>
      </c>
      <c r="D1333" s="32" t="s">
        <v>210</v>
      </c>
      <c r="E1333" s="33">
        <v>1.8288409801010999E-2</v>
      </c>
      <c r="F1333" s="33">
        <v>1.4009566306669699E-2</v>
      </c>
      <c r="G1333" s="33">
        <v>1.3339451999939101E-2</v>
      </c>
      <c r="H1333" s="33">
        <v>1.5393305669486599E-2</v>
      </c>
      <c r="I1333" s="35"/>
      <c r="J1333" s="35"/>
    </row>
    <row r="1334" spans="1:10" x14ac:dyDescent="0.25">
      <c r="A1334" s="34" t="s">
        <v>270</v>
      </c>
      <c r="B1334" s="32" t="s">
        <v>84</v>
      </c>
      <c r="C1334" s="32" t="s">
        <v>194</v>
      </c>
      <c r="D1334" s="32" t="s">
        <v>271</v>
      </c>
      <c r="E1334" s="35"/>
      <c r="F1334" s="35"/>
      <c r="G1334" s="35"/>
      <c r="H1334" s="35"/>
      <c r="I1334" s="33">
        <v>6341.2452714124402</v>
      </c>
      <c r="J1334" s="33">
        <v>37215.795537620397</v>
      </c>
    </row>
    <row r="1335" spans="1:10" x14ac:dyDescent="0.25">
      <c r="A1335" s="34" t="s">
        <v>270</v>
      </c>
      <c r="B1335" s="34" t="s">
        <v>84</v>
      </c>
      <c r="C1335" s="32" t="s">
        <v>82</v>
      </c>
      <c r="D1335" s="32" t="s">
        <v>271</v>
      </c>
      <c r="E1335" s="35"/>
      <c r="F1335" s="35"/>
      <c r="G1335" s="35"/>
      <c r="H1335" s="35"/>
      <c r="I1335" s="33">
        <v>201.66441346770699</v>
      </c>
      <c r="J1335" s="33">
        <v>1183.5375005383801</v>
      </c>
    </row>
    <row r="1336" spans="1:10" x14ac:dyDescent="0.25">
      <c r="A1336" s="34" t="s">
        <v>270</v>
      </c>
      <c r="B1336" s="34" t="s">
        <v>84</v>
      </c>
      <c r="C1336" s="32" t="s">
        <v>277</v>
      </c>
      <c r="D1336" s="32" t="s">
        <v>210</v>
      </c>
      <c r="E1336" s="35"/>
      <c r="F1336" s="35"/>
      <c r="G1336" s="35"/>
      <c r="H1336" s="35"/>
      <c r="I1336" s="33">
        <v>310.419054238667</v>
      </c>
      <c r="J1336" s="33">
        <v>1821.80180060352</v>
      </c>
    </row>
    <row r="1337" spans="1:10" x14ac:dyDescent="0.25">
      <c r="A1337" s="34" t="s">
        <v>270</v>
      </c>
      <c r="B1337" s="32" t="s">
        <v>86</v>
      </c>
      <c r="C1337" s="32" t="s">
        <v>194</v>
      </c>
      <c r="D1337" s="32" t="s">
        <v>271</v>
      </c>
      <c r="E1337" s="35"/>
      <c r="F1337" s="35"/>
      <c r="G1337" s="35"/>
      <c r="H1337" s="35"/>
      <c r="I1337" s="33">
        <v>160.31251833733501</v>
      </c>
      <c r="J1337" s="35"/>
    </row>
    <row r="1338" spans="1:10" x14ac:dyDescent="0.25">
      <c r="A1338" s="34" t="s">
        <v>270</v>
      </c>
      <c r="B1338" s="34" t="s">
        <v>86</v>
      </c>
      <c r="C1338" s="32" t="s">
        <v>82</v>
      </c>
      <c r="D1338" s="32" t="s">
        <v>271</v>
      </c>
      <c r="E1338" s="35"/>
      <c r="F1338" s="35"/>
      <c r="G1338" s="35"/>
      <c r="H1338" s="35"/>
      <c r="I1338" s="33">
        <v>4.3998699699895099</v>
      </c>
      <c r="J1338" s="35"/>
    </row>
    <row r="1339" spans="1:10" x14ac:dyDescent="0.25">
      <c r="A1339" s="34" t="s">
        <v>270</v>
      </c>
      <c r="B1339" s="34" t="s">
        <v>86</v>
      </c>
      <c r="C1339" s="32" t="s">
        <v>91</v>
      </c>
      <c r="D1339" s="32" t="s">
        <v>271</v>
      </c>
      <c r="E1339" s="35"/>
      <c r="F1339" s="35"/>
      <c r="G1339" s="35"/>
      <c r="H1339" s="35"/>
      <c r="I1339" s="33">
        <v>0.317050215388681</v>
      </c>
      <c r="J1339" s="35"/>
    </row>
    <row r="1340" spans="1:10" x14ac:dyDescent="0.25">
      <c r="A1340" s="34" t="s">
        <v>270</v>
      </c>
      <c r="B1340" s="34" t="s">
        <v>86</v>
      </c>
      <c r="C1340" s="32" t="s">
        <v>277</v>
      </c>
      <c r="D1340" s="32" t="s">
        <v>210</v>
      </c>
      <c r="E1340" s="35"/>
      <c r="F1340" s="35"/>
      <c r="G1340" s="35"/>
      <c r="H1340" s="35"/>
      <c r="I1340" s="33">
        <v>0.29884010267595201</v>
      </c>
      <c r="J1340" s="35"/>
    </row>
    <row r="1341" spans="1:10" x14ac:dyDescent="0.25">
      <c r="A1341" s="34" t="s">
        <v>270</v>
      </c>
      <c r="B1341" s="34" t="s">
        <v>86</v>
      </c>
      <c r="C1341" s="32" t="s">
        <v>284</v>
      </c>
      <c r="D1341" s="32" t="s">
        <v>210</v>
      </c>
      <c r="E1341" s="35"/>
      <c r="F1341" s="35"/>
      <c r="G1341" s="35"/>
      <c r="H1341" s="35"/>
      <c r="I1341" s="33">
        <v>5.6299087077426897</v>
      </c>
      <c r="J1341" s="3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164F0-1D15-4DB5-B2B1-076A76144EF4}">
  <dimension ref="A1:J962"/>
  <sheetViews>
    <sheetView workbookViewId="0">
      <selection sqref="A1:XFD1048576"/>
    </sheetView>
  </sheetViews>
  <sheetFormatPr defaultColWidth="9.28515625" defaultRowHeight="15" x14ac:dyDescent="0.25"/>
  <cols>
    <col min="1" max="2" width="8.42578125" style="30" bestFit="1" customWidth="1"/>
    <col min="3" max="3" width="28.85546875" style="30" bestFit="1" customWidth="1"/>
    <col min="4" max="4" width="10.7109375" style="30" bestFit="1" customWidth="1"/>
    <col min="5" max="7" width="10.85546875" style="30" bestFit="1" customWidth="1"/>
    <col min="8" max="10" width="11" style="30" bestFit="1" customWidth="1"/>
    <col min="11" max="16384" width="9.28515625" style="30"/>
  </cols>
  <sheetData>
    <row r="1" spans="1:10" x14ac:dyDescent="0.25">
      <c r="A1" s="29" t="s">
        <v>0</v>
      </c>
      <c r="B1" s="30" t="s">
        <v>51</v>
      </c>
      <c r="C1" s="30" t="s">
        <v>51</v>
      </c>
      <c r="D1" s="30" t="s">
        <v>51</v>
      </c>
      <c r="E1" s="29" t="s">
        <v>43</v>
      </c>
    </row>
    <row r="2" spans="1:10" x14ac:dyDescent="0.25">
      <c r="A2" s="29" t="s">
        <v>52</v>
      </c>
      <c r="B2" s="29" t="s">
        <v>208</v>
      </c>
      <c r="C2" s="29" t="s">
        <v>1</v>
      </c>
      <c r="D2" s="29" t="s">
        <v>53</v>
      </c>
      <c r="E2" s="31">
        <v>2025</v>
      </c>
      <c r="F2" s="31">
        <v>2030</v>
      </c>
      <c r="G2" s="31">
        <v>2035</v>
      </c>
      <c r="H2" s="31">
        <v>2040</v>
      </c>
      <c r="I2" s="31">
        <v>2045</v>
      </c>
      <c r="J2" s="31">
        <v>2050</v>
      </c>
    </row>
    <row r="3" spans="1:10" x14ac:dyDescent="0.25">
      <c r="A3" s="32" t="s">
        <v>209</v>
      </c>
      <c r="B3" s="32" t="s">
        <v>210</v>
      </c>
      <c r="C3" s="32" t="s">
        <v>211</v>
      </c>
      <c r="D3" s="32" t="s">
        <v>82</v>
      </c>
      <c r="E3" s="33">
        <v>5.3376602512234098E-2</v>
      </c>
      <c r="F3" s="33">
        <v>4.9364548878612698E-2</v>
      </c>
      <c r="G3" s="33">
        <v>4.5971689155849899E-2</v>
      </c>
      <c r="H3" s="33">
        <v>4.2789694868328301E-2</v>
      </c>
      <c r="I3" s="33">
        <v>4.0532600705307197E-2</v>
      </c>
      <c r="J3" s="33">
        <v>13.686464910501099</v>
      </c>
    </row>
    <row r="4" spans="1:10" x14ac:dyDescent="0.25">
      <c r="A4" s="34" t="s">
        <v>209</v>
      </c>
      <c r="B4" s="34" t="s">
        <v>210</v>
      </c>
      <c r="C4" s="32" t="s">
        <v>212</v>
      </c>
      <c r="D4" s="32" t="s">
        <v>82</v>
      </c>
      <c r="E4" s="33">
        <v>5.3376602512234098E-2</v>
      </c>
      <c r="F4" s="33">
        <v>4.9364548878612698E-2</v>
      </c>
      <c r="G4" s="33">
        <v>4.5971689155849899E-2</v>
      </c>
      <c r="H4" s="33">
        <v>7.6236768092518901</v>
      </c>
      <c r="I4" s="33">
        <v>324.64617131856801</v>
      </c>
      <c r="J4" s="33">
        <v>1164.39508744569</v>
      </c>
    </row>
    <row r="5" spans="1:10" x14ac:dyDescent="0.25">
      <c r="A5" s="34" t="s">
        <v>209</v>
      </c>
      <c r="B5" s="34" t="s">
        <v>210</v>
      </c>
      <c r="C5" s="32" t="s">
        <v>213</v>
      </c>
      <c r="D5" s="32" t="s">
        <v>82</v>
      </c>
      <c r="E5" s="33">
        <v>5.3376602512234098E-2</v>
      </c>
      <c r="F5" s="33">
        <v>4.9364548878612698E-2</v>
      </c>
      <c r="G5" s="33">
        <v>4.5971689155849899E-2</v>
      </c>
      <c r="H5" s="33">
        <v>16.354787535960099</v>
      </c>
      <c r="I5" s="33">
        <v>447.97185679076603</v>
      </c>
      <c r="J5" s="33">
        <v>1299.2564221062501</v>
      </c>
    </row>
    <row r="6" spans="1:10" x14ac:dyDescent="0.25">
      <c r="A6" s="34" t="s">
        <v>209</v>
      </c>
      <c r="B6" s="34" t="s">
        <v>210</v>
      </c>
      <c r="C6" s="32" t="s">
        <v>214</v>
      </c>
      <c r="D6" s="32" t="s">
        <v>82</v>
      </c>
      <c r="E6" s="33">
        <v>5.3376602512234098E-2</v>
      </c>
      <c r="F6" s="33">
        <v>4.9364548878612698E-2</v>
      </c>
      <c r="G6" s="33">
        <v>4.5971689155849899E-2</v>
      </c>
      <c r="H6" s="33">
        <v>8.3064851585827402</v>
      </c>
      <c r="I6" s="33">
        <v>338.54858604181902</v>
      </c>
      <c r="J6" s="33">
        <v>1324.86589680507</v>
      </c>
    </row>
    <row r="7" spans="1:10" x14ac:dyDescent="0.25">
      <c r="A7" s="34" t="s">
        <v>209</v>
      </c>
      <c r="B7" s="34" t="s">
        <v>210</v>
      </c>
      <c r="C7" s="32" t="s">
        <v>215</v>
      </c>
      <c r="D7" s="32" t="s">
        <v>82</v>
      </c>
      <c r="E7" s="33">
        <v>5.3376602512234098E-2</v>
      </c>
      <c r="F7" s="33">
        <v>4.9364548878612698E-2</v>
      </c>
      <c r="G7" s="33">
        <v>4.5971689155849899E-2</v>
      </c>
      <c r="H7" s="33">
        <v>16.354787535960099</v>
      </c>
      <c r="I7" s="33">
        <v>422.69508174701599</v>
      </c>
      <c r="J7" s="33">
        <v>1514.5215472017001</v>
      </c>
    </row>
    <row r="8" spans="1:10" x14ac:dyDescent="0.25">
      <c r="A8" s="34" t="s">
        <v>209</v>
      </c>
      <c r="B8" s="34" t="s">
        <v>210</v>
      </c>
      <c r="C8" s="32" t="s">
        <v>216</v>
      </c>
      <c r="D8" s="32" t="s">
        <v>82</v>
      </c>
      <c r="E8" s="33">
        <v>5.3376602512234098E-2</v>
      </c>
      <c r="F8" s="33">
        <v>4.9364548878612698E-2</v>
      </c>
      <c r="G8" s="33">
        <v>4.5971689155849899E-2</v>
      </c>
      <c r="H8" s="33">
        <v>10.2844593225984</v>
      </c>
      <c r="I8" s="33">
        <v>340.41917019440399</v>
      </c>
      <c r="J8" s="33">
        <v>1459.2657123629399</v>
      </c>
    </row>
    <row r="9" spans="1:10" x14ac:dyDescent="0.25">
      <c r="A9" s="34" t="s">
        <v>209</v>
      </c>
      <c r="B9" s="34" t="s">
        <v>210</v>
      </c>
      <c r="C9" s="32" t="s">
        <v>217</v>
      </c>
      <c r="D9" s="32" t="s">
        <v>82</v>
      </c>
      <c r="E9" s="33">
        <v>5.3376602512234098E-2</v>
      </c>
      <c r="F9" s="33">
        <v>4.9364548878612698E-2</v>
      </c>
      <c r="G9" s="33">
        <v>4.5971689155849899E-2</v>
      </c>
      <c r="H9" s="33">
        <v>10.2844593225984</v>
      </c>
      <c r="I9" s="33">
        <v>340.41917019440399</v>
      </c>
      <c r="J9" s="33">
        <v>1459.2657123629399</v>
      </c>
    </row>
    <row r="10" spans="1:10" x14ac:dyDescent="0.25">
      <c r="A10" s="34" t="s">
        <v>209</v>
      </c>
      <c r="B10" s="34" t="s">
        <v>210</v>
      </c>
      <c r="C10" s="32" t="s">
        <v>218</v>
      </c>
      <c r="D10" s="32" t="s">
        <v>82</v>
      </c>
      <c r="E10" s="33">
        <v>5.3376602512234098E-2</v>
      </c>
      <c r="F10" s="33">
        <v>4.9364548878612698E-2</v>
      </c>
      <c r="G10" s="33">
        <v>4.5971689155849899E-2</v>
      </c>
      <c r="H10" s="33">
        <v>10.2844593225984</v>
      </c>
      <c r="I10" s="33">
        <v>340.41917019440399</v>
      </c>
      <c r="J10" s="33">
        <v>1459.2657123629399</v>
      </c>
    </row>
    <row r="11" spans="1:10" x14ac:dyDescent="0.25">
      <c r="A11" s="34" t="s">
        <v>209</v>
      </c>
      <c r="B11" s="34" t="s">
        <v>210</v>
      </c>
      <c r="C11" s="32" t="s">
        <v>219</v>
      </c>
      <c r="D11" s="32" t="s">
        <v>82</v>
      </c>
      <c r="E11" s="33">
        <v>5.3376602512234098E-2</v>
      </c>
      <c r="F11" s="33">
        <v>4.9364548878612698E-2</v>
      </c>
      <c r="G11" s="33">
        <v>4.5971689155849899E-2</v>
      </c>
      <c r="H11" s="33">
        <v>16.354787535960099</v>
      </c>
      <c r="I11" s="33">
        <v>447.97185679076603</v>
      </c>
      <c r="J11" s="33">
        <v>1563.3808431833399</v>
      </c>
    </row>
    <row r="12" spans="1:10" x14ac:dyDescent="0.25">
      <c r="A12" s="34" t="s">
        <v>209</v>
      </c>
      <c r="B12" s="34" t="s">
        <v>210</v>
      </c>
      <c r="C12" s="32" t="s">
        <v>220</v>
      </c>
      <c r="D12" s="32" t="s">
        <v>82</v>
      </c>
      <c r="E12" s="33">
        <v>5.3376602512234098E-2</v>
      </c>
      <c r="F12" s="33">
        <v>4.9364548878612698E-2</v>
      </c>
      <c r="G12" s="33">
        <v>4.5971689155849899E-2</v>
      </c>
      <c r="H12" s="33">
        <v>16.354787535960099</v>
      </c>
      <c r="I12" s="33">
        <v>447.97185679076603</v>
      </c>
      <c r="J12" s="33">
        <v>1563.3808431833299</v>
      </c>
    </row>
    <row r="13" spans="1:10" x14ac:dyDescent="0.25">
      <c r="A13" s="34" t="s">
        <v>209</v>
      </c>
      <c r="B13" s="34" t="s">
        <v>210</v>
      </c>
      <c r="C13" s="32" t="s">
        <v>221</v>
      </c>
      <c r="D13" s="32" t="s">
        <v>82</v>
      </c>
      <c r="E13" s="33">
        <v>5.3376602512234098E-2</v>
      </c>
      <c r="F13" s="33">
        <v>4.9364548878612698E-2</v>
      </c>
      <c r="G13" s="33">
        <v>4.5971689155849899E-2</v>
      </c>
      <c r="H13" s="33">
        <v>16.354787535960099</v>
      </c>
      <c r="I13" s="33">
        <v>447.97185679076603</v>
      </c>
      <c r="J13" s="33">
        <v>1563.38084318342</v>
      </c>
    </row>
    <row r="14" spans="1:10" x14ac:dyDescent="0.25">
      <c r="A14" s="34" t="s">
        <v>209</v>
      </c>
      <c r="B14" s="34" t="s">
        <v>210</v>
      </c>
      <c r="C14" s="32" t="s">
        <v>222</v>
      </c>
      <c r="D14" s="32" t="s">
        <v>82</v>
      </c>
      <c r="E14" s="33">
        <v>5.3376602512234098E-2</v>
      </c>
      <c r="F14" s="33">
        <v>4.9364548878612698E-2</v>
      </c>
      <c r="G14" s="33">
        <v>4.5971689155849899E-2</v>
      </c>
      <c r="H14" s="33">
        <v>7.6236768092518803</v>
      </c>
      <c r="I14" s="33">
        <v>324.64617131856801</v>
      </c>
      <c r="J14" s="33">
        <v>1164.3950876285601</v>
      </c>
    </row>
    <row r="15" spans="1:10" x14ac:dyDescent="0.25">
      <c r="A15" s="34" t="s">
        <v>209</v>
      </c>
      <c r="B15" s="34" t="s">
        <v>210</v>
      </c>
      <c r="C15" s="32" t="s">
        <v>223</v>
      </c>
      <c r="D15" s="32" t="s">
        <v>82</v>
      </c>
      <c r="E15" s="33">
        <v>5.3376602512234098E-2</v>
      </c>
      <c r="F15" s="33">
        <v>4.9364548878612698E-2</v>
      </c>
      <c r="G15" s="33">
        <v>4.5971689155849899E-2</v>
      </c>
      <c r="H15" s="33">
        <v>16.354787535960099</v>
      </c>
      <c r="I15" s="33">
        <v>447.97185679076603</v>
      </c>
      <c r="J15" s="33">
        <v>1299.2564221062501</v>
      </c>
    </row>
    <row r="16" spans="1:10" x14ac:dyDescent="0.25">
      <c r="A16" s="34" t="s">
        <v>209</v>
      </c>
      <c r="B16" s="34" t="s">
        <v>210</v>
      </c>
      <c r="C16" s="32" t="s">
        <v>224</v>
      </c>
      <c r="D16" s="32" t="s">
        <v>82</v>
      </c>
      <c r="E16" s="33">
        <v>5.3376602512234098E-2</v>
      </c>
      <c r="F16" s="33">
        <v>4.9364548878612698E-2</v>
      </c>
      <c r="G16" s="33">
        <v>4.5971689155849899E-2</v>
      </c>
      <c r="H16" s="33">
        <v>8.3070035025176807</v>
      </c>
      <c r="I16" s="33">
        <v>338.54907624334299</v>
      </c>
      <c r="J16" s="33">
        <v>1324.86609649365</v>
      </c>
    </row>
    <row r="17" spans="1:10" x14ac:dyDescent="0.25">
      <c r="A17" s="34" t="s">
        <v>209</v>
      </c>
      <c r="B17" s="34" t="s">
        <v>210</v>
      </c>
      <c r="C17" s="32" t="s">
        <v>225</v>
      </c>
      <c r="D17" s="32" t="s">
        <v>82</v>
      </c>
      <c r="E17" s="33">
        <v>5.3376602512234098E-2</v>
      </c>
      <c r="F17" s="33">
        <v>4.9364548878612698E-2</v>
      </c>
      <c r="G17" s="33">
        <v>4.5971689155849899E-2</v>
      </c>
      <c r="H17" s="33">
        <v>16.354787535960099</v>
      </c>
      <c r="I17" s="33">
        <v>422.764333496402</v>
      </c>
      <c r="J17" s="33">
        <v>1514.5857624602299</v>
      </c>
    </row>
    <row r="18" spans="1:10" x14ac:dyDescent="0.25">
      <c r="A18" s="34" t="s">
        <v>209</v>
      </c>
      <c r="B18" s="34" t="s">
        <v>210</v>
      </c>
      <c r="C18" s="32" t="s">
        <v>226</v>
      </c>
      <c r="D18" s="32" t="s">
        <v>82</v>
      </c>
      <c r="E18" s="33">
        <v>5.3376602512234098E-2</v>
      </c>
      <c r="F18" s="33">
        <v>4.9364548878612698E-2</v>
      </c>
      <c r="G18" s="33">
        <v>4.5971689155849899E-2</v>
      </c>
      <c r="H18" s="33">
        <v>10.2844593225984</v>
      </c>
      <c r="I18" s="33">
        <v>438.830754190672</v>
      </c>
      <c r="J18" s="33">
        <v>1185.9960998746999</v>
      </c>
    </row>
    <row r="19" spans="1:10" x14ac:dyDescent="0.25">
      <c r="A19" s="34" t="s">
        <v>209</v>
      </c>
      <c r="B19" s="34" t="s">
        <v>210</v>
      </c>
      <c r="C19" s="32" t="s">
        <v>227</v>
      </c>
      <c r="D19" s="32" t="s">
        <v>82</v>
      </c>
      <c r="E19" s="33">
        <v>5.3376602512234098E-2</v>
      </c>
      <c r="F19" s="33">
        <v>4.9364548878612698E-2</v>
      </c>
      <c r="G19" s="33">
        <v>4.5971689155849899E-2</v>
      </c>
      <c r="H19" s="33">
        <v>10.2844593225984</v>
      </c>
      <c r="I19" s="33">
        <v>438.830754190672</v>
      </c>
      <c r="J19" s="33">
        <v>1185.9960998746999</v>
      </c>
    </row>
    <row r="20" spans="1:10" x14ac:dyDescent="0.25">
      <c r="A20" s="34" t="s">
        <v>209</v>
      </c>
      <c r="B20" s="34" t="s">
        <v>210</v>
      </c>
      <c r="C20" s="32" t="s">
        <v>228</v>
      </c>
      <c r="D20" s="32" t="s">
        <v>82</v>
      </c>
      <c r="E20" s="33">
        <v>5.3376602512234098E-2</v>
      </c>
      <c r="F20" s="33">
        <v>4.9364548878612698E-2</v>
      </c>
      <c r="G20" s="33">
        <v>4.5971689155849899E-2</v>
      </c>
      <c r="H20" s="33">
        <v>8.3064851585827402</v>
      </c>
      <c r="I20" s="33">
        <v>386.42379519727501</v>
      </c>
      <c r="J20" s="33">
        <v>1185.9960998746999</v>
      </c>
    </row>
    <row r="21" spans="1:10" x14ac:dyDescent="0.25">
      <c r="A21" s="34" t="s">
        <v>209</v>
      </c>
      <c r="B21" s="34" t="s">
        <v>210</v>
      </c>
      <c r="C21" s="32" t="s">
        <v>229</v>
      </c>
      <c r="D21" s="32" t="s">
        <v>82</v>
      </c>
      <c r="E21" s="33">
        <v>5.3376602512234098E-2</v>
      </c>
      <c r="F21" s="33">
        <v>4.9364548878612698E-2</v>
      </c>
      <c r="G21" s="33">
        <v>4.5971689155849899E-2</v>
      </c>
      <c r="H21" s="33">
        <v>15.8941640246078</v>
      </c>
      <c r="I21" s="33">
        <v>486.74996450538703</v>
      </c>
      <c r="J21" s="33">
        <v>1186.5685081870399</v>
      </c>
    </row>
    <row r="22" spans="1:10" x14ac:dyDescent="0.25">
      <c r="A22" s="34" t="s">
        <v>209</v>
      </c>
      <c r="B22" s="34" t="s">
        <v>210</v>
      </c>
      <c r="C22" s="32" t="s">
        <v>230</v>
      </c>
      <c r="D22" s="32" t="s">
        <v>82</v>
      </c>
      <c r="E22" s="33">
        <v>5.3376602512234098E-2</v>
      </c>
      <c r="F22" s="33">
        <v>4.9364548878612698E-2</v>
      </c>
      <c r="G22" s="33">
        <v>4.5971689155849899E-2</v>
      </c>
      <c r="H22" s="33">
        <v>15.197911064331301</v>
      </c>
      <c r="I22" s="33">
        <v>443.63976491161901</v>
      </c>
      <c r="J22" s="33">
        <v>1186.5685081870399</v>
      </c>
    </row>
    <row r="23" spans="1:10" x14ac:dyDescent="0.25">
      <c r="A23" s="34" t="s">
        <v>209</v>
      </c>
      <c r="B23" s="34" t="s">
        <v>210</v>
      </c>
      <c r="C23" s="32" t="s">
        <v>231</v>
      </c>
      <c r="D23" s="32" t="s">
        <v>82</v>
      </c>
      <c r="E23" s="33">
        <v>5.3376602512234098E-2</v>
      </c>
      <c r="F23" s="33">
        <v>4.9364548878612698E-2</v>
      </c>
      <c r="G23" s="33">
        <v>4.5971689155849899E-2</v>
      </c>
      <c r="H23" s="33">
        <v>15.197911064331301</v>
      </c>
      <c r="I23" s="33">
        <v>443.63976491161901</v>
      </c>
      <c r="J23" s="33">
        <v>1186.5685081870399</v>
      </c>
    </row>
    <row r="24" spans="1:10" x14ac:dyDescent="0.25">
      <c r="A24" s="34" t="s">
        <v>209</v>
      </c>
      <c r="B24" s="34" t="s">
        <v>210</v>
      </c>
      <c r="C24" s="32" t="s">
        <v>232</v>
      </c>
      <c r="D24" s="32" t="s">
        <v>82</v>
      </c>
      <c r="E24" s="33">
        <v>5.3376602512234098E-2</v>
      </c>
      <c r="F24" s="33">
        <v>4.9364548878612698E-2</v>
      </c>
      <c r="G24" s="33">
        <v>4.5971689155849899E-2</v>
      </c>
      <c r="H24" s="33">
        <v>7.6236768092518696</v>
      </c>
      <c r="I24" s="33">
        <v>324.64617131856801</v>
      </c>
      <c r="J24" s="33">
        <v>1164.39508763666</v>
      </c>
    </row>
    <row r="25" spans="1:10" x14ac:dyDescent="0.25">
      <c r="A25" s="34" t="s">
        <v>209</v>
      </c>
      <c r="B25" s="34" t="s">
        <v>210</v>
      </c>
      <c r="C25" s="32" t="s">
        <v>233</v>
      </c>
      <c r="D25" s="32" t="s">
        <v>82</v>
      </c>
      <c r="E25" s="33">
        <v>5.3376602512234098E-2</v>
      </c>
      <c r="F25" s="33">
        <v>4.9364548878612698E-2</v>
      </c>
      <c r="G25" s="33">
        <v>4.5971689155849899E-2</v>
      </c>
      <c r="H25" s="33">
        <v>16.354787535960099</v>
      </c>
      <c r="I25" s="33">
        <v>447.97185679076603</v>
      </c>
      <c r="J25" s="33">
        <v>1299.2564221062501</v>
      </c>
    </row>
    <row r="26" spans="1:10" x14ac:dyDescent="0.25">
      <c r="A26" s="34" t="s">
        <v>209</v>
      </c>
      <c r="B26" s="34" t="s">
        <v>210</v>
      </c>
      <c r="C26" s="32" t="s">
        <v>234</v>
      </c>
      <c r="D26" s="32" t="s">
        <v>82</v>
      </c>
      <c r="E26" s="33">
        <v>5.3376602512234098E-2</v>
      </c>
      <c r="F26" s="33">
        <v>4.9364548878612698E-2</v>
      </c>
      <c r="G26" s="33">
        <v>4.5971689155849899E-2</v>
      </c>
      <c r="H26" s="33">
        <v>8.3070035025176896</v>
      </c>
      <c r="I26" s="33">
        <v>338.54907624334299</v>
      </c>
      <c r="J26" s="33">
        <v>1324.86609649365</v>
      </c>
    </row>
    <row r="27" spans="1:10" x14ac:dyDescent="0.25">
      <c r="A27" s="34" t="s">
        <v>209</v>
      </c>
      <c r="B27" s="34" t="s">
        <v>210</v>
      </c>
      <c r="C27" s="32" t="s">
        <v>235</v>
      </c>
      <c r="D27" s="32" t="s">
        <v>82</v>
      </c>
      <c r="E27" s="33">
        <v>5.3376602512234098E-2</v>
      </c>
      <c r="F27" s="33">
        <v>4.9364548878612698E-2</v>
      </c>
      <c r="G27" s="33">
        <v>4.5971689155849899E-2</v>
      </c>
      <c r="H27" s="33">
        <v>16.354787535960099</v>
      </c>
      <c r="I27" s="33">
        <v>422.764333496402</v>
      </c>
      <c r="J27" s="33">
        <v>1514.5857624602299</v>
      </c>
    </row>
    <row r="28" spans="1:10" x14ac:dyDescent="0.25">
      <c r="A28" s="34" t="s">
        <v>209</v>
      </c>
      <c r="B28" s="34" t="s">
        <v>210</v>
      </c>
      <c r="C28" s="32" t="s">
        <v>236</v>
      </c>
      <c r="D28" s="32" t="s">
        <v>82</v>
      </c>
      <c r="E28" s="33">
        <v>5.3376602512234098E-2</v>
      </c>
      <c r="F28" s="33">
        <v>4.9364548878612698E-2</v>
      </c>
      <c r="G28" s="33">
        <v>4.5971689155849899E-2</v>
      </c>
      <c r="H28" s="33">
        <v>10.2844593225984</v>
      </c>
      <c r="I28" s="33">
        <v>438.830754190672</v>
      </c>
      <c r="J28" s="33">
        <v>1185.9960998746999</v>
      </c>
    </row>
    <row r="29" spans="1:10" x14ac:dyDescent="0.25">
      <c r="A29" s="34" t="s">
        <v>209</v>
      </c>
      <c r="B29" s="34" t="s">
        <v>210</v>
      </c>
      <c r="C29" s="32" t="s">
        <v>237</v>
      </c>
      <c r="D29" s="32" t="s">
        <v>82</v>
      </c>
      <c r="E29" s="33">
        <v>5.3376602512234098E-2</v>
      </c>
      <c r="F29" s="33">
        <v>4.9364548878612698E-2</v>
      </c>
      <c r="G29" s="33">
        <v>4.5971689155849899E-2</v>
      </c>
      <c r="H29" s="33">
        <v>10.2844593225984</v>
      </c>
      <c r="I29" s="33">
        <v>438.830754190672</v>
      </c>
      <c r="J29" s="33">
        <v>1185.9960998746999</v>
      </c>
    </row>
    <row r="30" spans="1:10" x14ac:dyDescent="0.25">
      <c r="A30" s="34" t="s">
        <v>209</v>
      </c>
      <c r="B30" s="34" t="s">
        <v>210</v>
      </c>
      <c r="C30" s="32" t="s">
        <v>238</v>
      </c>
      <c r="D30" s="32" t="s">
        <v>82</v>
      </c>
      <c r="E30" s="33">
        <v>5.3376602512234098E-2</v>
      </c>
      <c r="F30" s="33">
        <v>4.9364548878612698E-2</v>
      </c>
      <c r="G30" s="33">
        <v>4.5971689155849899E-2</v>
      </c>
      <c r="H30" s="33">
        <v>8.3064851585827402</v>
      </c>
      <c r="I30" s="33">
        <v>386.42379518575001</v>
      </c>
      <c r="J30" s="33">
        <v>1185.9960998746999</v>
      </c>
    </row>
    <row r="31" spans="1:10" x14ac:dyDescent="0.25">
      <c r="A31" s="34" t="s">
        <v>209</v>
      </c>
      <c r="B31" s="34" t="s">
        <v>210</v>
      </c>
      <c r="C31" s="32" t="s">
        <v>239</v>
      </c>
      <c r="D31" s="32" t="s">
        <v>82</v>
      </c>
      <c r="E31" s="33">
        <v>5.3376602512234098E-2</v>
      </c>
      <c r="F31" s="33">
        <v>4.9364548878612698E-2</v>
      </c>
      <c r="G31" s="33">
        <v>4.5971689155849899E-2</v>
      </c>
      <c r="H31" s="33">
        <v>15.8941640246078</v>
      </c>
      <c r="I31" s="33">
        <v>486.74996450199598</v>
      </c>
      <c r="J31" s="33">
        <v>1186.5685081870399</v>
      </c>
    </row>
    <row r="32" spans="1:10" x14ac:dyDescent="0.25">
      <c r="A32" s="34" t="s">
        <v>209</v>
      </c>
      <c r="B32" s="34" t="s">
        <v>210</v>
      </c>
      <c r="C32" s="32" t="s">
        <v>240</v>
      </c>
      <c r="D32" s="32" t="s">
        <v>82</v>
      </c>
      <c r="E32" s="33">
        <v>5.3376602512234098E-2</v>
      </c>
      <c r="F32" s="33">
        <v>4.9364548878612698E-2</v>
      </c>
      <c r="G32" s="33">
        <v>4.5971689155849899E-2</v>
      </c>
      <c r="H32" s="33">
        <v>15.197911064331301</v>
      </c>
      <c r="I32" s="33">
        <v>443.63976491161901</v>
      </c>
      <c r="J32" s="33">
        <v>1186.5685081870399</v>
      </c>
    </row>
    <row r="33" spans="1:10" x14ac:dyDescent="0.25">
      <c r="A33" s="34" t="s">
        <v>209</v>
      </c>
      <c r="B33" s="34" t="s">
        <v>210</v>
      </c>
      <c r="C33" s="32" t="s">
        <v>241</v>
      </c>
      <c r="D33" s="32" t="s">
        <v>82</v>
      </c>
      <c r="E33" s="33">
        <v>5.3376602512234098E-2</v>
      </c>
      <c r="F33" s="33">
        <v>4.9364548878612698E-2</v>
      </c>
      <c r="G33" s="33">
        <v>4.5971689155849899E-2</v>
      </c>
      <c r="H33" s="33">
        <v>15.197911064331301</v>
      </c>
      <c r="I33" s="33">
        <v>443.63976491161901</v>
      </c>
      <c r="J33" s="33">
        <v>1186.5685081870399</v>
      </c>
    </row>
    <row r="34" spans="1:10" x14ac:dyDescent="0.25">
      <c r="A34" s="34" t="s">
        <v>209</v>
      </c>
      <c r="B34" s="34" t="s">
        <v>210</v>
      </c>
      <c r="C34" s="32" t="s">
        <v>242</v>
      </c>
      <c r="D34" s="32" t="s">
        <v>82</v>
      </c>
      <c r="E34" s="33">
        <v>5.3376602512234098E-2</v>
      </c>
      <c r="F34" s="33">
        <v>4.9364548878612698E-2</v>
      </c>
      <c r="G34" s="33">
        <v>4.5971689155849899E-2</v>
      </c>
      <c r="H34" s="33">
        <v>6.3361641263195698E-2</v>
      </c>
      <c r="I34" s="33">
        <v>3.6815038805580201E-2</v>
      </c>
      <c r="J34" s="33">
        <v>1.79762682264927E-2</v>
      </c>
    </row>
    <row r="35" spans="1:10" x14ac:dyDescent="0.25">
      <c r="A35" s="34" t="s">
        <v>209</v>
      </c>
      <c r="B35" s="34" t="s">
        <v>210</v>
      </c>
      <c r="C35" s="32" t="s">
        <v>243</v>
      </c>
      <c r="D35" s="32" t="s">
        <v>82</v>
      </c>
      <c r="E35" s="33">
        <v>5.3376602512234098E-2</v>
      </c>
      <c r="F35" s="33">
        <v>4.9364548878612698E-2</v>
      </c>
      <c r="G35" s="33">
        <v>4.5971689155849899E-2</v>
      </c>
      <c r="H35" s="33">
        <v>6.3361641263195698E-2</v>
      </c>
      <c r="I35" s="33">
        <v>3.6815038805580201E-2</v>
      </c>
      <c r="J35" s="33">
        <v>1.79762682264927E-2</v>
      </c>
    </row>
    <row r="36" spans="1:10" x14ac:dyDescent="0.25">
      <c r="A36" s="34" t="s">
        <v>209</v>
      </c>
      <c r="B36" s="34" t="s">
        <v>210</v>
      </c>
      <c r="C36" s="32" t="s">
        <v>244</v>
      </c>
      <c r="D36" s="32" t="s">
        <v>82</v>
      </c>
      <c r="E36" s="33">
        <v>5.3376602512234098E-2</v>
      </c>
      <c r="F36" s="33">
        <v>4.9364548878612698E-2</v>
      </c>
      <c r="G36" s="33">
        <v>4.5971689155849899E-2</v>
      </c>
      <c r="H36" s="33">
        <v>4.2789694868328301E-2</v>
      </c>
      <c r="I36" s="33">
        <v>4.0532600705307197E-2</v>
      </c>
      <c r="J36" s="33">
        <v>3.8247379205303703E-2</v>
      </c>
    </row>
    <row r="37" spans="1:10" x14ac:dyDescent="0.25">
      <c r="A37" s="34" t="s">
        <v>209</v>
      </c>
      <c r="B37" s="34" t="s">
        <v>210</v>
      </c>
      <c r="C37" s="32" t="s">
        <v>245</v>
      </c>
      <c r="D37" s="32" t="s">
        <v>82</v>
      </c>
      <c r="E37" s="33">
        <v>5.3376602512234098E-2</v>
      </c>
      <c r="F37" s="33">
        <v>4.9364548878612698E-2</v>
      </c>
      <c r="G37" s="33">
        <v>4.5971689155849899E-2</v>
      </c>
      <c r="H37" s="33">
        <v>5.29531262064779E-2</v>
      </c>
      <c r="I37" s="33">
        <v>551.33029372280896</v>
      </c>
      <c r="J37" s="33">
        <v>2265.0814834060402</v>
      </c>
    </row>
    <row r="38" spans="1:10" x14ac:dyDescent="0.25">
      <c r="A38" s="34" t="s">
        <v>209</v>
      </c>
      <c r="B38" s="34" t="s">
        <v>210</v>
      </c>
      <c r="C38" s="32" t="s">
        <v>246</v>
      </c>
      <c r="D38" s="32" t="s">
        <v>82</v>
      </c>
      <c r="E38" s="33">
        <v>5.3376602512234098E-2</v>
      </c>
      <c r="F38" s="33">
        <v>4.9364548878612698E-2</v>
      </c>
      <c r="G38" s="33">
        <v>4.5971689155849899E-2</v>
      </c>
      <c r="H38" s="33">
        <v>4.2789694868328301E-2</v>
      </c>
      <c r="I38" s="33">
        <v>198.363077819599</v>
      </c>
      <c r="J38" s="33">
        <v>262.87263405234302</v>
      </c>
    </row>
    <row r="39" spans="1:10" x14ac:dyDescent="0.25">
      <c r="A39" s="34" t="s">
        <v>209</v>
      </c>
      <c r="B39" s="34" t="s">
        <v>210</v>
      </c>
      <c r="C39" s="32" t="s">
        <v>247</v>
      </c>
      <c r="D39" s="32" t="s">
        <v>82</v>
      </c>
      <c r="E39" s="33">
        <v>5.3376602512234098E-2</v>
      </c>
      <c r="F39" s="33">
        <v>4.9364548878612698E-2</v>
      </c>
      <c r="G39" s="33">
        <v>4.5971689155849899E-2</v>
      </c>
      <c r="H39" s="33">
        <v>4.6034546223985701E-2</v>
      </c>
      <c r="I39" s="33">
        <v>101.33972569969301</v>
      </c>
      <c r="J39" s="33">
        <v>832.19913885663595</v>
      </c>
    </row>
    <row r="40" spans="1:10" x14ac:dyDescent="0.25">
      <c r="A40" s="34" t="s">
        <v>209</v>
      </c>
      <c r="B40" s="34" t="s">
        <v>210</v>
      </c>
      <c r="C40" s="32" t="s">
        <v>248</v>
      </c>
      <c r="D40" s="32" t="s">
        <v>82</v>
      </c>
      <c r="E40" s="33">
        <v>5.3376602512234098E-2</v>
      </c>
      <c r="F40" s="33">
        <v>4.9364548878612698E-2</v>
      </c>
      <c r="G40" s="33">
        <v>4.5971689155849899E-2</v>
      </c>
      <c r="H40" s="33">
        <v>4.2789694868328301E-2</v>
      </c>
      <c r="I40" s="33">
        <v>232.302636468169</v>
      </c>
      <c r="J40" s="33">
        <v>1190.9352730512401</v>
      </c>
    </row>
    <row r="41" spans="1:10" x14ac:dyDescent="0.25">
      <c r="A41" s="34" t="s">
        <v>209</v>
      </c>
      <c r="B41" s="34" t="s">
        <v>210</v>
      </c>
      <c r="C41" s="32" t="s">
        <v>249</v>
      </c>
      <c r="D41" s="32" t="s">
        <v>82</v>
      </c>
      <c r="E41" s="33">
        <v>5.3376602512234098E-2</v>
      </c>
      <c r="F41" s="33">
        <v>4.9364548878612698E-2</v>
      </c>
      <c r="G41" s="33">
        <v>4.5971689155849899E-2</v>
      </c>
      <c r="H41" s="33">
        <v>4.2789694868328301E-2</v>
      </c>
      <c r="I41" s="33">
        <v>198.36307781912399</v>
      </c>
      <c r="J41" s="33">
        <v>262.87263405186798</v>
      </c>
    </row>
    <row r="42" spans="1:10" x14ac:dyDescent="0.25">
      <c r="A42" s="34" t="s">
        <v>209</v>
      </c>
      <c r="B42" s="34" t="s">
        <v>210</v>
      </c>
      <c r="C42" s="32" t="s">
        <v>250</v>
      </c>
      <c r="D42" s="32" t="s">
        <v>82</v>
      </c>
      <c r="E42" s="33">
        <v>5.3376602512234098E-2</v>
      </c>
      <c r="F42" s="33">
        <v>4.9364548878612698E-2</v>
      </c>
      <c r="G42" s="33">
        <v>4.5971689155849899E-2</v>
      </c>
      <c r="H42" s="33">
        <v>4.2789694868328301E-2</v>
      </c>
      <c r="I42" s="33">
        <v>198.363077819952</v>
      </c>
      <c r="J42" s="33">
        <v>262.87263405269601</v>
      </c>
    </row>
    <row r="43" spans="1:10" x14ac:dyDescent="0.25">
      <c r="A43" s="34" t="s">
        <v>209</v>
      </c>
      <c r="B43" s="34" t="s">
        <v>210</v>
      </c>
      <c r="C43" s="32" t="s">
        <v>251</v>
      </c>
      <c r="D43" s="32" t="s">
        <v>82</v>
      </c>
      <c r="E43" s="33">
        <v>5.3376602512234098E-2</v>
      </c>
      <c r="F43" s="33">
        <v>4.9364548878612698E-2</v>
      </c>
      <c r="G43" s="33">
        <v>4.5971689155849899E-2</v>
      </c>
      <c r="H43" s="33">
        <v>4.2789694868328301E-2</v>
      </c>
      <c r="I43" s="33">
        <v>198.08081554737601</v>
      </c>
      <c r="J43" s="33">
        <v>262.59037178011999</v>
      </c>
    </row>
    <row r="44" spans="1:10" x14ac:dyDescent="0.25">
      <c r="A44" s="34" t="s">
        <v>209</v>
      </c>
      <c r="B44" s="34" t="s">
        <v>210</v>
      </c>
      <c r="C44" s="32" t="s">
        <v>252</v>
      </c>
      <c r="D44" s="32" t="s">
        <v>82</v>
      </c>
      <c r="E44" s="33">
        <v>5.3376602512234098E-2</v>
      </c>
      <c r="F44" s="33">
        <v>4.9364548878612698E-2</v>
      </c>
      <c r="G44" s="33">
        <v>4.5971689155849899E-2</v>
      </c>
      <c r="H44" s="33">
        <v>4.2789694868328301E-2</v>
      </c>
      <c r="I44" s="33">
        <v>275.72846173855999</v>
      </c>
      <c r="J44" s="33">
        <v>1228.4102713367699</v>
      </c>
    </row>
    <row r="45" spans="1:10" x14ac:dyDescent="0.25">
      <c r="A45" s="34" t="s">
        <v>209</v>
      </c>
      <c r="B45" s="34" t="s">
        <v>210</v>
      </c>
      <c r="C45" s="32" t="s">
        <v>253</v>
      </c>
      <c r="D45" s="32" t="s">
        <v>82</v>
      </c>
      <c r="E45" s="33">
        <v>5.3376602512234098E-2</v>
      </c>
      <c r="F45" s="33">
        <v>4.9364548878612698E-2</v>
      </c>
      <c r="G45" s="33">
        <v>4.5971689155849899E-2</v>
      </c>
      <c r="H45" s="33">
        <v>4.2789694868328301E-2</v>
      </c>
      <c r="I45" s="33">
        <v>275.72846150769698</v>
      </c>
      <c r="J45" s="33">
        <v>1228.4102713367699</v>
      </c>
    </row>
    <row r="46" spans="1:10" x14ac:dyDescent="0.25">
      <c r="A46" s="34" t="s">
        <v>209</v>
      </c>
      <c r="B46" s="34" t="s">
        <v>210</v>
      </c>
      <c r="C46" s="32" t="s">
        <v>254</v>
      </c>
      <c r="D46" s="32" t="s">
        <v>82</v>
      </c>
      <c r="E46" s="33">
        <v>5.3376602512234098E-2</v>
      </c>
      <c r="F46" s="33">
        <v>4.9364548878612698E-2</v>
      </c>
      <c r="G46" s="33">
        <v>4.5971689155849899E-2</v>
      </c>
      <c r="H46" s="33">
        <v>4.2789694868328301E-2</v>
      </c>
      <c r="I46" s="33">
        <v>286.00867504237402</v>
      </c>
      <c r="J46" s="33">
        <v>1194.26652244467</v>
      </c>
    </row>
    <row r="47" spans="1:10" x14ac:dyDescent="0.25">
      <c r="A47" s="34" t="s">
        <v>209</v>
      </c>
      <c r="B47" s="34" t="s">
        <v>210</v>
      </c>
      <c r="C47" s="32" t="s">
        <v>255</v>
      </c>
      <c r="D47" s="32" t="s">
        <v>82</v>
      </c>
      <c r="E47" s="33">
        <v>5.3376602512234098E-2</v>
      </c>
      <c r="F47" s="33">
        <v>4.9364548878612698E-2</v>
      </c>
      <c r="G47" s="33">
        <v>4.5971689155849899E-2</v>
      </c>
      <c r="H47" s="33">
        <v>4.2789694868328301E-2</v>
      </c>
      <c r="I47" s="33">
        <v>198.36307783200701</v>
      </c>
      <c r="J47" s="33">
        <v>262.87263406475103</v>
      </c>
    </row>
    <row r="48" spans="1:10" x14ac:dyDescent="0.25">
      <c r="A48" s="34" t="s">
        <v>209</v>
      </c>
      <c r="B48" s="34" t="s">
        <v>210</v>
      </c>
      <c r="C48" s="32" t="s">
        <v>256</v>
      </c>
      <c r="D48" s="32" t="s">
        <v>82</v>
      </c>
      <c r="E48" s="33">
        <v>5.3376602512234098E-2</v>
      </c>
      <c r="F48" s="33">
        <v>4.9364548878612698E-2</v>
      </c>
      <c r="G48" s="33">
        <v>4.5971689155849899E-2</v>
      </c>
      <c r="H48" s="33">
        <v>4.2789694868328301E-2</v>
      </c>
      <c r="I48" s="33">
        <v>231.77248347259101</v>
      </c>
      <c r="J48" s="33">
        <v>1190.9352730512401</v>
      </c>
    </row>
    <row r="49" spans="1:10" x14ac:dyDescent="0.25">
      <c r="A49" s="34" t="s">
        <v>209</v>
      </c>
      <c r="B49" s="34" t="s">
        <v>210</v>
      </c>
      <c r="C49" s="32" t="s">
        <v>257</v>
      </c>
      <c r="D49" s="32" t="s">
        <v>82</v>
      </c>
      <c r="E49" s="33">
        <v>5.3376602512234098E-2</v>
      </c>
      <c r="F49" s="33">
        <v>4.9364548878612698E-2</v>
      </c>
      <c r="G49" s="33">
        <v>4.5971689155849899E-2</v>
      </c>
      <c r="H49" s="33">
        <v>4.2789694868328301E-2</v>
      </c>
      <c r="I49" s="33">
        <v>209.75970942089199</v>
      </c>
      <c r="J49" s="33">
        <v>274.26926565363601</v>
      </c>
    </row>
    <row r="50" spans="1:10" x14ac:dyDescent="0.25">
      <c r="A50" s="34" t="s">
        <v>209</v>
      </c>
      <c r="B50" s="34" t="s">
        <v>210</v>
      </c>
      <c r="C50" s="32" t="s">
        <v>258</v>
      </c>
      <c r="D50" s="32" t="s">
        <v>82</v>
      </c>
      <c r="E50" s="33">
        <v>5.3376602512234098E-2</v>
      </c>
      <c r="F50" s="33">
        <v>4.9364548878612698E-2</v>
      </c>
      <c r="G50" s="33">
        <v>4.5971689155849899E-2</v>
      </c>
      <c r="H50" s="33">
        <v>4.2789694868328301E-2</v>
      </c>
      <c r="I50" s="33">
        <v>209.75970942089299</v>
      </c>
      <c r="J50" s="33">
        <v>274.26926565363698</v>
      </c>
    </row>
    <row r="51" spans="1:10" x14ac:dyDescent="0.25">
      <c r="A51" s="34" t="s">
        <v>209</v>
      </c>
      <c r="B51" s="34" t="s">
        <v>210</v>
      </c>
      <c r="C51" s="32" t="s">
        <v>259</v>
      </c>
      <c r="D51" s="32" t="s">
        <v>82</v>
      </c>
      <c r="E51" s="33">
        <v>5.3376602512234098E-2</v>
      </c>
      <c r="F51" s="33">
        <v>4.9364548878612698E-2</v>
      </c>
      <c r="G51" s="33">
        <v>4.5971689155849899E-2</v>
      </c>
      <c r="H51" s="33">
        <v>4.2789694868328301E-2</v>
      </c>
      <c r="I51" s="33">
        <v>211.404095933696</v>
      </c>
      <c r="J51" s="33">
        <v>275.91365216643999</v>
      </c>
    </row>
    <row r="52" spans="1:10" x14ac:dyDescent="0.25">
      <c r="A52" s="34" t="s">
        <v>209</v>
      </c>
      <c r="B52" s="34" t="s">
        <v>210</v>
      </c>
      <c r="C52" s="32" t="s">
        <v>260</v>
      </c>
      <c r="D52" s="32" t="s">
        <v>82</v>
      </c>
      <c r="E52" s="33">
        <v>5.3376602512234098E-2</v>
      </c>
      <c r="F52" s="33">
        <v>4.9364548878612698E-2</v>
      </c>
      <c r="G52" s="33">
        <v>4.5971689155849899E-2</v>
      </c>
      <c r="H52" s="33">
        <v>4.2789694868328301E-2</v>
      </c>
      <c r="I52" s="33">
        <v>206.06428338580699</v>
      </c>
      <c r="J52" s="33">
        <v>1183.5375005383801</v>
      </c>
    </row>
    <row r="53" spans="1:10" x14ac:dyDescent="0.25">
      <c r="A53" s="34" t="s">
        <v>209</v>
      </c>
      <c r="B53" s="34" t="s">
        <v>210</v>
      </c>
      <c r="C53" s="32" t="s">
        <v>261</v>
      </c>
      <c r="D53" s="32" t="s">
        <v>82</v>
      </c>
      <c r="E53" s="33">
        <v>5.3376602512234098E-2</v>
      </c>
      <c r="F53" s="33">
        <v>4.9364548878612698E-2</v>
      </c>
      <c r="G53" s="33">
        <v>4.5971689155849899E-2</v>
      </c>
      <c r="H53" s="33">
        <v>4.2789694868328301E-2</v>
      </c>
      <c r="I53" s="33">
        <v>206.06428339122201</v>
      </c>
      <c r="J53" s="33">
        <v>1183.5375005383801</v>
      </c>
    </row>
    <row r="54" spans="1:10" x14ac:dyDescent="0.25">
      <c r="A54" s="34" t="s">
        <v>209</v>
      </c>
      <c r="B54" s="34" t="s">
        <v>210</v>
      </c>
      <c r="C54" s="32" t="s">
        <v>262</v>
      </c>
      <c r="D54" s="32" t="s">
        <v>82</v>
      </c>
      <c r="E54" s="33">
        <v>5.3376602512234098E-2</v>
      </c>
      <c r="F54" s="33">
        <v>4.9364548878612698E-2</v>
      </c>
      <c r="G54" s="33">
        <v>4.5971689155849899E-2</v>
      </c>
      <c r="H54" s="33">
        <v>4.2789694868328301E-2</v>
      </c>
      <c r="I54" s="33">
        <v>206.06428335867099</v>
      </c>
      <c r="J54" s="33">
        <v>1183.5375005383801</v>
      </c>
    </row>
    <row r="55" spans="1:10" x14ac:dyDescent="0.25">
      <c r="A55" s="34" t="s">
        <v>209</v>
      </c>
      <c r="B55" s="34" t="s">
        <v>210</v>
      </c>
      <c r="C55" s="32" t="s">
        <v>263</v>
      </c>
      <c r="D55" s="32" t="s">
        <v>82</v>
      </c>
      <c r="E55" s="33">
        <v>5.3376602512234098E-2</v>
      </c>
      <c r="F55" s="33">
        <v>4.9364548878612698E-2</v>
      </c>
      <c r="G55" s="33">
        <v>4.5971689155849899E-2</v>
      </c>
      <c r="H55" s="33">
        <v>4.2789694868328301E-2</v>
      </c>
      <c r="I55" s="33">
        <v>198.36307788439601</v>
      </c>
      <c r="J55" s="33">
        <v>262.87263411714002</v>
      </c>
    </row>
    <row r="56" spans="1:10" x14ac:dyDescent="0.25">
      <c r="A56" s="34" t="s">
        <v>209</v>
      </c>
      <c r="B56" s="34" t="s">
        <v>210</v>
      </c>
      <c r="C56" s="32" t="s">
        <v>264</v>
      </c>
      <c r="D56" s="32" t="s">
        <v>82</v>
      </c>
      <c r="E56" s="33">
        <v>5.3376602512234098E-2</v>
      </c>
      <c r="F56" s="33">
        <v>4.9364548878612698E-2</v>
      </c>
      <c r="G56" s="33">
        <v>4.5971689155849899E-2</v>
      </c>
      <c r="H56" s="33">
        <v>4.2789694868328301E-2</v>
      </c>
      <c r="I56" s="33">
        <v>231.77248324207</v>
      </c>
      <c r="J56" s="33">
        <v>1190.9352730512401</v>
      </c>
    </row>
    <row r="57" spans="1:10" x14ac:dyDescent="0.25">
      <c r="A57" s="34" t="s">
        <v>209</v>
      </c>
      <c r="B57" s="34" t="s">
        <v>210</v>
      </c>
      <c r="C57" s="32" t="s">
        <v>265</v>
      </c>
      <c r="D57" s="32" t="s">
        <v>82</v>
      </c>
      <c r="E57" s="33">
        <v>5.3376602512234098E-2</v>
      </c>
      <c r="F57" s="33">
        <v>4.9364548878612698E-2</v>
      </c>
      <c r="G57" s="33">
        <v>4.5971689155849899E-2</v>
      </c>
      <c r="H57" s="33">
        <v>4.2789694868328301E-2</v>
      </c>
      <c r="I57" s="33">
        <v>209.75970942089199</v>
      </c>
      <c r="J57" s="33">
        <v>274.26926565363601</v>
      </c>
    </row>
    <row r="58" spans="1:10" x14ac:dyDescent="0.25">
      <c r="A58" s="34" t="s">
        <v>209</v>
      </c>
      <c r="B58" s="34" t="s">
        <v>210</v>
      </c>
      <c r="C58" s="32" t="s">
        <v>266</v>
      </c>
      <c r="D58" s="32" t="s">
        <v>82</v>
      </c>
      <c r="E58" s="33">
        <v>5.3376602512234098E-2</v>
      </c>
      <c r="F58" s="33">
        <v>4.9364548878612698E-2</v>
      </c>
      <c r="G58" s="33">
        <v>4.5971689155849899E-2</v>
      </c>
      <c r="H58" s="33">
        <v>4.2789694868328301E-2</v>
      </c>
      <c r="I58" s="33">
        <v>209.75970942089199</v>
      </c>
      <c r="J58" s="33">
        <v>274.26926565363601</v>
      </c>
    </row>
    <row r="59" spans="1:10" x14ac:dyDescent="0.25">
      <c r="A59" s="34" t="s">
        <v>209</v>
      </c>
      <c r="B59" s="34" t="s">
        <v>210</v>
      </c>
      <c r="C59" s="32" t="s">
        <v>267</v>
      </c>
      <c r="D59" s="32" t="s">
        <v>82</v>
      </c>
      <c r="E59" s="33">
        <v>5.3376602512234098E-2</v>
      </c>
      <c r="F59" s="33">
        <v>4.9364548878612698E-2</v>
      </c>
      <c r="G59" s="33">
        <v>4.5971689155849899E-2</v>
      </c>
      <c r="H59" s="33">
        <v>4.2789694868328301E-2</v>
      </c>
      <c r="I59" s="33">
        <v>211.40409593369299</v>
      </c>
      <c r="J59" s="33">
        <v>275.91365216643601</v>
      </c>
    </row>
    <row r="60" spans="1:10" x14ac:dyDescent="0.25">
      <c r="A60" s="34" t="s">
        <v>209</v>
      </c>
      <c r="B60" s="34" t="s">
        <v>210</v>
      </c>
      <c r="C60" s="32" t="s">
        <v>268</v>
      </c>
      <c r="D60" s="32" t="s">
        <v>82</v>
      </c>
      <c r="E60" s="33">
        <v>5.3376602512234098E-2</v>
      </c>
      <c r="F60" s="33">
        <v>4.9364548878612698E-2</v>
      </c>
      <c r="G60" s="33">
        <v>4.5971689155849899E-2</v>
      </c>
      <c r="H60" s="33">
        <v>4.2789694868328301E-2</v>
      </c>
      <c r="I60" s="33">
        <v>206.06428345520001</v>
      </c>
      <c r="J60" s="33">
        <v>1183.5375005383801</v>
      </c>
    </row>
    <row r="61" spans="1:10" x14ac:dyDescent="0.25">
      <c r="A61" s="34" t="s">
        <v>209</v>
      </c>
      <c r="B61" s="34" t="s">
        <v>210</v>
      </c>
      <c r="C61" s="32" t="s">
        <v>269</v>
      </c>
      <c r="D61" s="32" t="s">
        <v>82</v>
      </c>
      <c r="E61" s="33">
        <v>5.3376602512234098E-2</v>
      </c>
      <c r="F61" s="33">
        <v>4.9364548878612698E-2</v>
      </c>
      <c r="G61" s="33">
        <v>4.5971689155849899E-2</v>
      </c>
      <c r="H61" s="33">
        <v>4.2789694868328301E-2</v>
      </c>
      <c r="I61" s="33">
        <v>206.06428338822101</v>
      </c>
      <c r="J61" s="33">
        <v>1183.5375005383801</v>
      </c>
    </row>
    <row r="62" spans="1:10" x14ac:dyDescent="0.25">
      <c r="A62" s="34" t="s">
        <v>209</v>
      </c>
      <c r="B62" s="34" t="s">
        <v>210</v>
      </c>
      <c r="C62" s="32" t="s">
        <v>270</v>
      </c>
      <c r="D62" s="32" t="s">
        <v>82</v>
      </c>
      <c r="E62" s="33">
        <v>5.3376602512234098E-2</v>
      </c>
      <c r="F62" s="33">
        <v>4.9364548878612698E-2</v>
      </c>
      <c r="G62" s="33">
        <v>4.5971689155849899E-2</v>
      </c>
      <c r="H62" s="33">
        <v>4.2789694868328301E-2</v>
      </c>
      <c r="I62" s="33">
        <v>206.06428343769599</v>
      </c>
      <c r="J62" s="33">
        <v>1183.5375005383801</v>
      </c>
    </row>
    <row r="63" spans="1:10" x14ac:dyDescent="0.25">
      <c r="A63" s="34" t="s">
        <v>209</v>
      </c>
      <c r="B63" s="32" t="s">
        <v>271</v>
      </c>
      <c r="C63" s="32" t="s">
        <v>211</v>
      </c>
      <c r="D63" s="32" t="s">
        <v>272</v>
      </c>
      <c r="E63" s="33">
        <v>5.3376602512234098E-2</v>
      </c>
      <c r="F63" s="33">
        <v>4.9364548878612698E-2</v>
      </c>
      <c r="G63" s="33">
        <v>4.5971689155849899E-2</v>
      </c>
      <c r="H63" s="33">
        <v>4.2789694868328301E-2</v>
      </c>
      <c r="I63" s="33">
        <v>4.0532600705307197E-2</v>
      </c>
      <c r="J63" s="33">
        <v>13.686464910501099</v>
      </c>
    </row>
    <row r="64" spans="1:10" x14ac:dyDescent="0.25">
      <c r="A64" s="34" t="s">
        <v>209</v>
      </c>
      <c r="B64" s="34" t="s">
        <v>271</v>
      </c>
      <c r="C64" s="32" t="s">
        <v>212</v>
      </c>
      <c r="D64" s="32" t="s">
        <v>272</v>
      </c>
      <c r="E64" s="33">
        <v>5.3376602512234098E-2</v>
      </c>
      <c r="F64" s="33">
        <v>4.9364548878612698E-2</v>
      </c>
      <c r="G64" s="33">
        <v>4.5971689155849899E-2</v>
      </c>
      <c r="H64" s="33">
        <v>7.6236768092518901</v>
      </c>
      <c r="I64" s="33">
        <v>324.64617131856801</v>
      </c>
      <c r="J64" s="33">
        <v>1164.39508744569</v>
      </c>
    </row>
    <row r="65" spans="1:10" x14ac:dyDescent="0.25">
      <c r="A65" s="34" t="s">
        <v>209</v>
      </c>
      <c r="B65" s="34" t="s">
        <v>271</v>
      </c>
      <c r="C65" s="32" t="s">
        <v>213</v>
      </c>
      <c r="D65" s="32" t="s">
        <v>272</v>
      </c>
      <c r="E65" s="33">
        <v>5.3376602512234098E-2</v>
      </c>
      <c r="F65" s="33">
        <v>4.9364548878612698E-2</v>
      </c>
      <c r="G65" s="33">
        <v>4.5971689155849899E-2</v>
      </c>
      <c r="H65" s="33">
        <v>16.354787535960099</v>
      </c>
      <c r="I65" s="33">
        <v>447.97185679076603</v>
      </c>
      <c r="J65" s="33">
        <v>1299.2564221062501</v>
      </c>
    </row>
    <row r="66" spans="1:10" x14ac:dyDescent="0.25">
      <c r="A66" s="34" t="s">
        <v>209</v>
      </c>
      <c r="B66" s="34" t="s">
        <v>271</v>
      </c>
      <c r="C66" s="32" t="s">
        <v>214</v>
      </c>
      <c r="D66" s="32" t="s">
        <v>272</v>
      </c>
      <c r="E66" s="33">
        <v>5.3376602512234098E-2</v>
      </c>
      <c r="F66" s="33">
        <v>4.9364548878612698E-2</v>
      </c>
      <c r="G66" s="33">
        <v>4.5971689155849899E-2</v>
      </c>
      <c r="H66" s="33">
        <v>8.3064851585827402</v>
      </c>
      <c r="I66" s="33">
        <v>338.54858604181902</v>
      </c>
      <c r="J66" s="33">
        <v>1324.86589680507</v>
      </c>
    </row>
    <row r="67" spans="1:10" x14ac:dyDescent="0.25">
      <c r="A67" s="34" t="s">
        <v>209</v>
      </c>
      <c r="B67" s="34" t="s">
        <v>271</v>
      </c>
      <c r="C67" s="32" t="s">
        <v>215</v>
      </c>
      <c r="D67" s="32" t="s">
        <v>272</v>
      </c>
      <c r="E67" s="33">
        <v>5.3376602512234098E-2</v>
      </c>
      <c r="F67" s="33">
        <v>4.9364548878612698E-2</v>
      </c>
      <c r="G67" s="33">
        <v>4.5971689155849899E-2</v>
      </c>
      <c r="H67" s="33">
        <v>16.354787535960099</v>
      </c>
      <c r="I67" s="33">
        <v>422.69508174701599</v>
      </c>
      <c r="J67" s="33">
        <v>1514.5215472017001</v>
      </c>
    </row>
    <row r="68" spans="1:10" x14ac:dyDescent="0.25">
      <c r="A68" s="34" t="s">
        <v>209</v>
      </c>
      <c r="B68" s="34" t="s">
        <v>271</v>
      </c>
      <c r="C68" s="32" t="s">
        <v>216</v>
      </c>
      <c r="D68" s="32" t="s">
        <v>272</v>
      </c>
      <c r="E68" s="33">
        <v>5.3376602512234098E-2</v>
      </c>
      <c r="F68" s="33">
        <v>4.9364548878612698E-2</v>
      </c>
      <c r="G68" s="33">
        <v>4.5971689155849899E-2</v>
      </c>
      <c r="H68" s="33">
        <v>10.2844593225984</v>
      </c>
      <c r="I68" s="33">
        <v>340.41917019440399</v>
      </c>
      <c r="J68" s="33">
        <v>1459.2657123629399</v>
      </c>
    </row>
    <row r="69" spans="1:10" x14ac:dyDescent="0.25">
      <c r="A69" s="34" t="s">
        <v>209</v>
      </c>
      <c r="B69" s="34" t="s">
        <v>271</v>
      </c>
      <c r="C69" s="32" t="s">
        <v>217</v>
      </c>
      <c r="D69" s="32" t="s">
        <v>272</v>
      </c>
      <c r="E69" s="33">
        <v>5.3376602512234098E-2</v>
      </c>
      <c r="F69" s="33">
        <v>4.9364548878612698E-2</v>
      </c>
      <c r="G69" s="33">
        <v>4.5971689155849899E-2</v>
      </c>
      <c r="H69" s="33">
        <v>10.2844593225984</v>
      </c>
      <c r="I69" s="33">
        <v>340.41917019440399</v>
      </c>
      <c r="J69" s="33">
        <v>1459.2657123629399</v>
      </c>
    </row>
    <row r="70" spans="1:10" x14ac:dyDescent="0.25">
      <c r="A70" s="34" t="s">
        <v>209</v>
      </c>
      <c r="B70" s="34" t="s">
        <v>271</v>
      </c>
      <c r="C70" s="32" t="s">
        <v>218</v>
      </c>
      <c r="D70" s="32" t="s">
        <v>272</v>
      </c>
      <c r="E70" s="33">
        <v>5.3376602512234098E-2</v>
      </c>
      <c r="F70" s="33">
        <v>4.9364548878612698E-2</v>
      </c>
      <c r="G70" s="33">
        <v>4.5971689155849899E-2</v>
      </c>
      <c r="H70" s="33">
        <v>10.2844593225984</v>
      </c>
      <c r="I70" s="33">
        <v>340.41917019440399</v>
      </c>
      <c r="J70" s="33">
        <v>1459.2657123629399</v>
      </c>
    </row>
    <row r="71" spans="1:10" x14ac:dyDescent="0.25">
      <c r="A71" s="34" t="s">
        <v>209</v>
      </c>
      <c r="B71" s="34" t="s">
        <v>271</v>
      </c>
      <c r="C71" s="32" t="s">
        <v>219</v>
      </c>
      <c r="D71" s="32" t="s">
        <v>272</v>
      </c>
      <c r="E71" s="33">
        <v>5.3376602512234098E-2</v>
      </c>
      <c r="F71" s="33">
        <v>4.9364548878612698E-2</v>
      </c>
      <c r="G71" s="33">
        <v>4.5971689155849899E-2</v>
      </c>
      <c r="H71" s="33">
        <v>16.354787535960099</v>
      </c>
      <c r="I71" s="33">
        <v>447.97185679076603</v>
      </c>
      <c r="J71" s="33">
        <v>1563.3808431833399</v>
      </c>
    </row>
    <row r="72" spans="1:10" x14ac:dyDescent="0.25">
      <c r="A72" s="34" t="s">
        <v>209</v>
      </c>
      <c r="B72" s="34" t="s">
        <v>271</v>
      </c>
      <c r="C72" s="32" t="s">
        <v>220</v>
      </c>
      <c r="D72" s="32" t="s">
        <v>272</v>
      </c>
      <c r="E72" s="33">
        <v>5.3376602512234098E-2</v>
      </c>
      <c r="F72" s="33">
        <v>4.9364548878612698E-2</v>
      </c>
      <c r="G72" s="33">
        <v>4.5971689155849899E-2</v>
      </c>
      <c r="H72" s="33">
        <v>16.354787535960099</v>
      </c>
      <c r="I72" s="33">
        <v>447.97185679076603</v>
      </c>
      <c r="J72" s="33">
        <v>1563.3808431833299</v>
      </c>
    </row>
    <row r="73" spans="1:10" x14ac:dyDescent="0.25">
      <c r="A73" s="34" t="s">
        <v>209</v>
      </c>
      <c r="B73" s="34" t="s">
        <v>271</v>
      </c>
      <c r="C73" s="32" t="s">
        <v>221</v>
      </c>
      <c r="D73" s="32" t="s">
        <v>272</v>
      </c>
      <c r="E73" s="33">
        <v>5.3376602512234098E-2</v>
      </c>
      <c r="F73" s="33">
        <v>4.9364548878612698E-2</v>
      </c>
      <c r="G73" s="33">
        <v>4.5971689155849899E-2</v>
      </c>
      <c r="H73" s="33">
        <v>16.354787535960099</v>
      </c>
      <c r="I73" s="33">
        <v>447.97185679076603</v>
      </c>
      <c r="J73" s="33">
        <v>1563.38084318342</v>
      </c>
    </row>
    <row r="74" spans="1:10" x14ac:dyDescent="0.25">
      <c r="A74" s="34" t="s">
        <v>209</v>
      </c>
      <c r="B74" s="34" t="s">
        <v>271</v>
      </c>
      <c r="C74" s="32" t="s">
        <v>222</v>
      </c>
      <c r="D74" s="32" t="s">
        <v>272</v>
      </c>
      <c r="E74" s="33">
        <v>5.3376602512234098E-2</v>
      </c>
      <c r="F74" s="33">
        <v>4.9364548878612698E-2</v>
      </c>
      <c r="G74" s="33">
        <v>4.5971689155849899E-2</v>
      </c>
      <c r="H74" s="33">
        <v>7.6236768092518803</v>
      </c>
      <c r="I74" s="33">
        <v>324.64617131856801</v>
      </c>
      <c r="J74" s="33">
        <v>1164.3950876285601</v>
      </c>
    </row>
    <row r="75" spans="1:10" x14ac:dyDescent="0.25">
      <c r="A75" s="34" t="s">
        <v>209</v>
      </c>
      <c r="B75" s="34" t="s">
        <v>271</v>
      </c>
      <c r="C75" s="32" t="s">
        <v>223</v>
      </c>
      <c r="D75" s="32" t="s">
        <v>272</v>
      </c>
      <c r="E75" s="33">
        <v>5.3376602512234098E-2</v>
      </c>
      <c r="F75" s="33">
        <v>4.9364548878612698E-2</v>
      </c>
      <c r="G75" s="33">
        <v>4.5971689155849899E-2</v>
      </c>
      <c r="H75" s="33">
        <v>16.354787535960099</v>
      </c>
      <c r="I75" s="33">
        <v>447.97185679076603</v>
      </c>
      <c r="J75" s="33">
        <v>1299.2564221062501</v>
      </c>
    </row>
    <row r="76" spans="1:10" x14ac:dyDescent="0.25">
      <c r="A76" s="34" t="s">
        <v>209</v>
      </c>
      <c r="B76" s="34" t="s">
        <v>271</v>
      </c>
      <c r="C76" s="32" t="s">
        <v>224</v>
      </c>
      <c r="D76" s="32" t="s">
        <v>272</v>
      </c>
      <c r="E76" s="33">
        <v>5.3376602512234098E-2</v>
      </c>
      <c r="F76" s="33">
        <v>4.9364548878612698E-2</v>
      </c>
      <c r="G76" s="33">
        <v>4.5971689155849899E-2</v>
      </c>
      <c r="H76" s="33">
        <v>8.3070035025176807</v>
      </c>
      <c r="I76" s="33">
        <v>338.54907624334299</v>
      </c>
      <c r="J76" s="33">
        <v>1324.86609649365</v>
      </c>
    </row>
    <row r="77" spans="1:10" x14ac:dyDescent="0.25">
      <c r="A77" s="34" t="s">
        <v>209</v>
      </c>
      <c r="B77" s="34" t="s">
        <v>271</v>
      </c>
      <c r="C77" s="32" t="s">
        <v>225</v>
      </c>
      <c r="D77" s="32" t="s">
        <v>272</v>
      </c>
      <c r="E77" s="33">
        <v>5.3376602512234098E-2</v>
      </c>
      <c r="F77" s="33">
        <v>4.9364548878612698E-2</v>
      </c>
      <c r="G77" s="33">
        <v>4.5971689155849899E-2</v>
      </c>
      <c r="H77" s="33">
        <v>16.354787535960099</v>
      </c>
      <c r="I77" s="33">
        <v>422.764333496402</v>
      </c>
      <c r="J77" s="33">
        <v>1514.5857624602299</v>
      </c>
    </row>
    <row r="78" spans="1:10" x14ac:dyDescent="0.25">
      <c r="A78" s="34" t="s">
        <v>209</v>
      </c>
      <c r="B78" s="34" t="s">
        <v>271</v>
      </c>
      <c r="C78" s="32" t="s">
        <v>226</v>
      </c>
      <c r="D78" s="32" t="s">
        <v>272</v>
      </c>
      <c r="E78" s="33">
        <v>5.3376602512234098E-2</v>
      </c>
      <c r="F78" s="33">
        <v>4.9364548878612698E-2</v>
      </c>
      <c r="G78" s="33">
        <v>4.5971689155849899E-2</v>
      </c>
      <c r="H78" s="33">
        <v>10.2844593225984</v>
      </c>
      <c r="I78" s="33">
        <v>438.830754190672</v>
      </c>
      <c r="J78" s="33">
        <v>1185.9960998746999</v>
      </c>
    </row>
    <row r="79" spans="1:10" x14ac:dyDescent="0.25">
      <c r="A79" s="34" t="s">
        <v>209</v>
      </c>
      <c r="B79" s="34" t="s">
        <v>271</v>
      </c>
      <c r="C79" s="32" t="s">
        <v>227</v>
      </c>
      <c r="D79" s="32" t="s">
        <v>272</v>
      </c>
      <c r="E79" s="33">
        <v>5.3376602512234098E-2</v>
      </c>
      <c r="F79" s="33">
        <v>4.9364548878612698E-2</v>
      </c>
      <c r="G79" s="33">
        <v>4.5971689155849899E-2</v>
      </c>
      <c r="H79" s="33">
        <v>10.2844593225984</v>
      </c>
      <c r="I79" s="33">
        <v>438.830754190672</v>
      </c>
      <c r="J79" s="33">
        <v>1185.9960998746999</v>
      </c>
    </row>
    <row r="80" spans="1:10" x14ac:dyDescent="0.25">
      <c r="A80" s="34" t="s">
        <v>209</v>
      </c>
      <c r="B80" s="34" t="s">
        <v>271</v>
      </c>
      <c r="C80" s="32" t="s">
        <v>228</v>
      </c>
      <c r="D80" s="32" t="s">
        <v>272</v>
      </c>
      <c r="E80" s="33">
        <v>5.3376602512234098E-2</v>
      </c>
      <c r="F80" s="33">
        <v>4.9364548878612698E-2</v>
      </c>
      <c r="G80" s="33">
        <v>4.5971689155849899E-2</v>
      </c>
      <c r="H80" s="33">
        <v>8.3064851585827402</v>
      </c>
      <c r="I80" s="33">
        <v>386.42379519727501</v>
      </c>
      <c r="J80" s="33">
        <v>1185.9960998746999</v>
      </c>
    </row>
    <row r="81" spans="1:10" x14ac:dyDescent="0.25">
      <c r="A81" s="34" t="s">
        <v>209</v>
      </c>
      <c r="B81" s="34" t="s">
        <v>271</v>
      </c>
      <c r="C81" s="32" t="s">
        <v>229</v>
      </c>
      <c r="D81" s="32" t="s">
        <v>272</v>
      </c>
      <c r="E81" s="33">
        <v>5.3376602512234098E-2</v>
      </c>
      <c r="F81" s="33">
        <v>4.9364548878612698E-2</v>
      </c>
      <c r="G81" s="33">
        <v>4.5971689155849899E-2</v>
      </c>
      <c r="H81" s="33">
        <v>15.8941640246078</v>
      </c>
      <c r="I81" s="33">
        <v>486.74996450538703</v>
      </c>
      <c r="J81" s="33">
        <v>1186.5685081870399</v>
      </c>
    </row>
    <row r="82" spans="1:10" x14ac:dyDescent="0.25">
      <c r="A82" s="34" t="s">
        <v>209</v>
      </c>
      <c r="B82" s="34" t="s">
        <v>271</v>
      </c>
      <c r="C82" s="32" t="s">
        <v>230</v>
      </c>
      <c r="D82" s="32" t="s">
        <v>272</v>
      </c>
      <c r="E82" s="33">
        <v>5.3376602512234098E-2</v>
      </c>
      <c r="F82" s="33">
        <v>4.9364548878612698E-2</v>
      </c>
      <c r="G82" s="33">
        <v>4.5971689155849899E-2</v>
      </c>
      <c r="H82" s="33">
        <v>15.197911064331301</v>
      </c>
      <c r="I82" s="33">
        <v>443.63976491161901</v>
      </c>
      <c r="J82" s="33">
        <v>1186.5685081870399</v>
      </c>
    </row>
    <row r="83" spans="1:10" x14ac:dyDescent="0.25">
      <c r="A83" s="34" t="s">
        <v>209</v>
      </c>
      <c r="B83" s="34" t="s">
        <v>271</v>
      </c>
      <c r="C83" s="32" t="s">
        <v>231</v>
      </c>
      <c r="D83" s="32" t="s">
        <v>272</v>
      </c>
      <c r="E83" s="33">
        <v>5.3376602512234098E-2</v>
      </c>
      <c r="F83" s="33">
        <v>4.9364548878612698E-2</v>
      </c>
      <c r="G83" s="33">
        <v>4.5971689155849899E-2</v>
      </c>
      <c r="H83" s="33">
        <v>15.197911064331301</v>
      </c>
      <c r="I83" s="33">
        <v>443.63976491161901</v>
      </c>
      <c r="J83" s="33">
        <v>1186.5685081870399</v>
      </c>
    </row>
    <row r="84" spans="1:10" x14ac:dyDescent="0.25">
      <c r="A84" s="34" t="s">
        <v>209</v>
      </c>
      <c r="B84" s="34" t="s">
        <v>271</v>
      </c>
      <c r="C84" s="32" t="s">
        <v>232</v>
      </c>
      <c r="D84" s="32" t="s">
        <v>272</v>
      </c>
      <c r="E84" s="33">
        <v>5.3376602512234098E-2</v>
      </c>
      <c r="F84" s="33">
        <v>4.9364548878612698E-2</v>
      </c>
      <c r="G84" s="33">
        <v>4.5971689155849899E-2</v>
      </c>
      <c r="H84" s="33">
        <v>7.6236768092518696</v>
      </c>
      <c r="I84" s="33">
        <v>324.64617131856801</v>
      </c>
      <c r="J84" s="33">
        <v>1164.39508763666</v>
      </c>
    </row>
    <row r="85" spans="1:10" x14ac:dyDescent="0.25">
      <c r="A85" s="34" t="s">
        <v>209</v>
      </c>
      <c r="B85" s="34" t="s">
        <v>271</v>
      </c>
      <c r="C85" s="32" t="s">
        <v>233</v>
      </c>
      <c r="D85" s="32" t="s">
        <v>272</v>
      </c>
      <c r="E85" s="33">
        <v>5.3376602512234098E-2</v>
      </c>
      <c r="F85" s="33">
        <v>4.9364548878612698E-2</v>
      </c>
      <c r="G85" s="33">
        <v>4.5971689155849899E-2</v>
      </c>
      <c r="H85" s="33">
        <v>16.354787535960099</v>
      </c>
      <c r="I85" s="33">
        <v>447.97185679076603</v>
      </c>
      <c r="J85" s="33">
        <v>1299.2564221062501</v>
      </c>
    </row>
    <row r="86" spans="1:10" x14ac:dyDescent="0.25">
      <c r="A86" s="34" t="s">
        <v>209</v>
      </c>
      <c r="B86" s="34" t="s">
        <v>271</v>
      </c>
      <c r="C86" s="32" t="s">
        <v>234</v>
      </c>
      <c r="D86" s="32" t="s">
        <v>272</v>
      </c>
      <c r="E86" s="33">
        <v>5.3376602512234098E-2</v>
      </c>
      <c r="F86" s="33">
        <v>4.9364548878612698E-2</v>
      </c>
      <c r="G86" s="33">
        <v>4.5971689155849899E-2</v>
      </c>
      <c r="H86" s="33">
        <v>8.3070035025176896</v>
      </c>
      <c r="I86" s="33">
        <v>338.54907624334299</v>
      </c>
      <c r="J86" s="33">
        <v>1324.86609649365</v>
      </c>
    </row>
    <row r="87" spans="1:10" x14ac:dyDescent="0.25">
      <c r="A87" s="34" t="s">
        <v>209</v>
      </c>
      <c r="B87" s="34" t="s">
        <v>271</v>
      </c>
      <c r="C87" s="32" t="s">
        <v>235</v>
      </c>
      <c r="D87" s="32" t="s">
        <v>272</v>
      </c>
      <c r="E87" s="33">
        <v>5.3376602512234098E-2</v>
      </c>
      <c r="F87" s="33">
        <v>4.9364548878612698E-2</v>
      </c>
      <c r="G87" s="33">
        <v>4.5971689155849899E-2</v>
      </c>
      <c r="H87" s="33">
        <v>16.354787535960099</v>
      </c>
      <c r="I87" s="33">
        <v>422.764333496402</v>
      </c>
      <c r="J87" s="33">
        <v>1514.5857624602299</v>
      </c>
    </row>
    <row r="88" spans="1:10" x14ac:dyDescent="0.25">
      <c r="A88" s="34" t="s">
        <v>209</v>
      </c>
      <c r="B88" s="34" t="s">
        <v>271</v>
      </c>
      <c r="C88" s="32" t="s">
        <v>236</v>
      </c>
      <c r="D88" s="32" t="s">
        <v>272</v>
      </c>
      <c r="E88" s="33">
        <v>5.3376602512234098E-2</v>
      </c>
      <c r="F88" s="33">
        <v>4.9364548878612698E-2</v>
      </c>
      <c r="G88" s="33">
        <v>4.5971689155849899E-2</v>
      </c>
      <c r="H88" s="33">
        <v>10.2844593225984</v>
      </c>
      <c r="I88" s="33">
        <v>438.830754190672</v>
      </c>
      <c r="J88" s="33">
        <v>1185.9960998746999</v>
      </c>
    </row>
    <row r="89" spans="1:10" x14ac:dyDescent="0.25">
      <c r="A89" s="34" t="s">
        <v>209</v>
      </c>
      <c r="B89" s="34" t="s">
        <v>271</v>
      </c>
      <c r="C89" s="32" t="s">
        <v>237</v>
      </c>
      <c r="D89" s="32" t="s">
        <v>272</v>
      </c>
      <c r="E89" s="33">
        <v>5.3376602512234098E-2</v>
      </c>
      <c r="F89" s="33">
        <v>4.9364548878612698E-2</v>
      </c>
      <c r="G89" s="33">
        <v>4.5971689155849899E-2</v>
      </c>
      <c r="H89" s="33">
        <v>10.2844593225984</v>
      </c>
      <c r="I89" s="33">
        <v>438.830754190672</v>
      </c>
      <c r="J89" s="33">
        <v>1185.9960998746999</v>
      </c>
    </row>
    <row r="90" spans="1:10" x14ac:dyDescent="0.25">
      <c r="A90" s="34" t="s">
        <v>209</v>
      </c>
      <c r="B90" s="34" t="s">
        <v>271</v>
      </c>
      <c r="C90" s="32" t="s">
        <v>238</v>
      </c>
      <c r="D90" s="32" t="s">
        <v>272</v>
      </c>
      <c r="E90" s="33">
        <v>5.3376602512234098E-2</v>
      </c>
      <c r="F90" s="33">
        <v>4.9364548878612698E-2</v>
      </c>
      <c r="G90" s="33">
        <v>4.5971689155849899E-2</v>
      </c>
      <c r="H90" s="33">
        <v>8.3064851585827402</v>
      </c>
      <c r="I90" s="33">
        <v>386.42379518575001</v>
      </c>
      <c r="J90" s="33">
        <v>1185.9960998746999</v>
      </c>
    </row>
    <row r="91" spans="1:10" x14ac:dyDescent="0.25">
      <c r="A91" s="34" t="s">
        <v>209</v>
      </c>
      <c r="B91" s="34" t="s">
        <v>271</v>
      </c>
      <c r="C91" s="32" t="s">
        <v>239</v>
      </c>
      <c r="D91" s="32" t="s">
        <v>272</v>
      </c>
      <c r="E91" s="33">
        <v>5.3376602512234098E-2</v>
      </c>
      <c r="F91" s="33">
        <v>4.9364548878612698E-2</v>
      </c>
      <c r="G91" s="33">
        <v>4.5971689155849899E-2</v>
      </c>
      <c r="H91" s="33">
        <v>15.8941640246078</v>
      </c>
      <c r="I91" s="33">
        <v>486.74996450199598</v>
      </c>
      <c r="J91" s="33">
        <v>1186.5685081870399</v>
      </c>
    </row>
    <row r="92" spans="1:10" x14ac:dyDescent="0.25">
      <c r="A92" s="34" t="s">
        <v>209</v>
      </c>
      <c r="B92" s="34" t="s">
        <v>271</v>
      </c>
      <c r="C92" s="32" t="s">
        <v>240</v>
      </c>
      <c r="D92" s="32" t="s">
        <v>272</v>
      </c>
      <c r="E92" s="33">
        <v>5.3376602512234098E-2</v>
      </c>
      <c r="F92" s="33">
        <v>4.9364548878612698E-2</v>
      </c>
      <c r="G92" s="33">
        <v>4.5971689155849899E-2</v>
      </c>
      <c r="H92" s="33">
        <v>15.197911064331301</v>
      </c>
      <c r="I92" s="33">
        <v>443.63976491161901</v>
      </c>
      <c r="J92" s="33">
        <v>1186.5685081870399</v>
      </c>
    </row>
    <row r="93" spans="1:10" x14ac:dyDescent="0.25">
      <c r="A93" s="34" t="s">
        <v>209</v>
      </c>
      <c r="B93" s="34" t="s">
        <v>271</v>
      </c>
      <c r="C93" s="32" t="s">
        <v>241</v>
      </c>
      <c r="D93" s="32" t="s">
        <v>272</v>
      </c>
      <c r="E93" s="33">
        <v>5.3376602512234098E-2</v>
      </c>
      <c r="F93" s="33">
        <v>4.9364548878612698E-2</v>
      </c>
      <c r="G93" s="33">
        <v>4.5971689155849899E-2</v>
      </c>
      <c r="H93" s="33">
        <v>15.197911064331301</v>
      </c>
      <c r="I93" s="33">
        <v>443.63976491161901</v>
      </c>
      <c r="J93" s="33">
        <v>1186.5685081870399</v>
      </c>
    </row>
    <row r="94" spans="1:10" x14ac:dyDescent="0.25">
      <c r="A94" s="34" t="s">
        <v>209</v>
      </c>
      <c r="B94" s="34" t="s">
        <v>271</v>
      </c>
      <c r="C94" s="32" t="s">
        <v>242</v>
      </c>
      <c r="D94" s="32" t="s">
        <v>272</v>
      </c>
      <c r="E94" s="33">
        <v>5.3376602512234098E-2</v>
      </c>
      <c r="F94" s="33">
        <v>4.9364548878612698E-2</v>
      </c>
      <c r="G94" s="33">
        <v>4.5971689155849899E-2</v>
      </c>
      <c r="H94" s="33">
        <v>6.3361641263195698E-2</v>
      </c>
      <c r="I94" s="33">
        <v>3.6815038805580201E-2</v>
      </c>
      <c r="J94" s="33">
        <v>1.79762682264927E-2</v>
      </c>
    </row>
    <row r="95" spans="1:10" x14ac:dyDescent="0.25">
      <c r="A95" s="34" t="s">
        <v>209</v>
      </c>
      <c r="B95" s="34" t="s">
        <v>271</v>
      </c>
      <c r="C95" s="32" t="s">
        <v>243</v>
      </c>
      <c r="D95" s="32" t="s">
        <v>272</v>
      </c>
      <c r="E95" s="33">
        <v>5.3376602512234098E-2</v>
      </c>
      <c r="F95" s="33">
        <v>4.9364548878612698E-2</v>
      </c>
      <c r="G95" s="33">
        <v>4.5971689155849899E-2</v>
      </c>
      <c r="H95" s="33">
        <v>6.3361641263195698E-2</v>
      </c>
      <c r="I95" s="33">
        <v>3.6815038805580201E-2</v>
      </c>
      <c r="J95" s="33">
        <v>1.79762682264927E-2</v>
      </c>
    </row>
    <row r="96" spans="1:10" x14ac:dyDescent="0.25">
      <c r="A96" s="34" t="s">
        <v>209</v>
      </c>
      <c r="B96" s="34" t="s">
        <v>271</v>
      </c>
      <c r="C96" s="32" t="s">
        <v>244</v>
      </c>
      <c r="D96" s="32" t="s">
        <v>272</v>
      </c>
      <c r="E96" s="33">
        <v>5.3376602512234098E-2</v>
      </c>
      <c r="F96" s="33">
        <v>4.9364548878612698E-2</v>
      </c>
      <c r="G96" s="33">
        <v>4.5971689155849899E-2</v>
      </c>
      <c r="H96" s="33">
        <v>4.2789694868328301E-2</v>
      </c>
      <c r="I96" s="33">
        <v>4.0532600705307197E-2</v>
      </c>
      <c r="J96" s="33">
        <v>3.8247379205303703E-2</v>
      </c>
    </row>
    <row r="97" spans="1:10" x14ac:dyDescent="0.25">
      <c r="A97" s="34" t="s">
        <v>209</v>
      </c>
      <c r="B97" s="34" t="s">
        <v>271</v>
      </c>
      <c r="C97" s="32" t="s">
        <v>245</v>
      </c>
      <c r="D97" s="32" t="s">
        <v>272</v>
      </c>
      <c r="E97" s="33">
        <v>5.3376602512234098E-2</v>
      </c>
      <c r="F97" s="33">
        <v>4.9364548878612698E-2</v>
      </c>
      <c r="G97" s="33">
        <v>4.5971689155849899E-2</v>
      </c>
      <c r="H97" s="33">
        <v>5.29531262064779E-2</v>
      </c>
      <c r="I97" s="33">
        <v>551.33029372280896</v>
      </c>
      <c r="J97" s="33">
        <v>2265.0814834060402</v>
      </c>
    </row>
    <row r="98" spans="1:10" x14ac:dyDescent="0.25">
      <c r="A98" s="34" t="s">
        <v>209</v>
      </c>
      <c r="B98" s="34" t="s">
        <v>271</v>
      </c>
      <c r="C98" s="32" t="s">
        <v>246</v>
      </c>
      <c r="D98" s="32" t="s">
        <v>272</v>
      </c>
      <c r="E98" s="33">
        <v>5.3376602512234098E-2</v>
      </c>
      <c r="F98" s="33">
        <v>4.9364548878612698E-2</v>
      </c>
      <c r="G98" s="33">
        <v>4.5971689155849899E-2</v>
      </c>
      <c r="H98" s="33">
        <v>4.2789694868328301E-2</v>
      </c>
      <c r="I98" s="33">
        <v>198.363077819599</v>
      </c>
      <c r="J98" s="33">
        <v>262.87263405234302</v>
      </c>
    </row>
    <row r="99" spans="1:10" x14ac:dyDescent="0.25">
      <c r="A99" s="34" t="s">
        <v>209</v>
      </c>
      <c r="B99" s="34" t="s">
        <v>271</v>
      </c>
      <c r="C99" s="32" t="s">
        <v>247</v>
      </c>
      <c r="D99" s="32" t="s">
        <v>272</v>
      </c>
      <c r="E99" s="33">
        <v>5.3376602512234098E-2</v>
      </c>
      <c r="F99" s="33">
        <v>4.9364548878612698E-2</v>
      </c>
      <c r="G99" s="33">
        <v>4.5971689155849899E-2</v>
      </c>
      <c r="H99" s="33">
        <v>4.6034546223985701E-2</v>
      </c>
      <c r="I99" s="33">
        <v>101.33972569969301</v>
      </c>
      <c r="J99" s="33">
        <v>832.19913885663595</v>
      </c>
    </row>
    <row r="100" spans="1:10" x14ac:dyDescent="0.25">
      <c r="A100" s="34" t="s">
        <v>209</v>
      </c>
      <c r="B100" s="34" t="s">
        <v>271</v>
      </c>
      <c r="C100" s="32" t="s">
        <v>248</v>
      </c>
      <c r="D100" s="32" t="s">
        <v>272</v>
      </c>
      <c r="E100" s="33">
        <v>5.3376602512234098E-2</v>
      </c>
      <c r="F100" s="33">
        <v>4.9364548878612698E-2</v>
      </c>
      <c r="G100" s="33">
        <v>4.5971689155849899E-2</v>
      </c>
      <c r="H100" s="33">
        <v>4.2789694868328301E-2</v>
      </c>
      <c r="I100" s="33">
        <v>232.302636468169</v>
      </c>
      <c r="J100" s="33">
        <v>1190.9352730512401</v>
      </c>
    </row>
    <row r="101" spans="1:10" x14ac:dyDescent="0.25">
      <c r="A101" s="34" t="s">
        <v>209</v>
      </c>
      <c r="B101" s="34" t="s">
        <v>271</v>
      </c>
      <c r="C101" s="32" t="s">
        <v>249</v>
      </c>
      <c r="D101" s="32" t="s">
        <v>272</v>
      </c>
      <c r="E101" s="33">
        <v>5.3376602512234098E-2</v>
      </c>
      <c r="F101" s="33">
        <v>4.9364548878612698E-2</v>
      </c>
      <c r="G101" s="33">
        <v>4.5971689155849899E-2</v>
      </c>
      <c r="H101" s="33">
        <v>4.2789694868328301E-2</v>
      </c>
      <c r="I101" s="33">
        <v>198.36307781912399</v>
      </c>
      <c r="J101" s="33">
        <v>262.87263405186798</v>
      </c>
    </row>
    <row r="102" spans="1:10" x14ac:dyDescent="0.25">
      <c r="A102" s="34" t="s">
        <v>209</v>
      </c>
      <c r="B102" s="34" t="s">
        <v>271</v>
      </c>
      <c r="C102" s="32" t="s">
        <v>250</v>
      </c>
      <c r="D102" s="32" t="s">
        <v>272</v>
      </c>
      <c r="E102" s="33">
        <v>5.3376602512234098E-2</v>
      </c>
      <c r="F102" s="33">
        <v>4.9364548878612698E-2</v>
      </c>
      <c r="G102" s="33">
        <v>4.5971689155849899E-2</v>
      </c>
      <c r="H102" s="33">
        <v>4.2789694868328301E-2</v>
      </c>
      <c r="I102" s="33">
        <v>198.363077819952</v>
      </c>
      <c r="J102" s="33">
        <v>262.87263405269601</v>
      </c>
    </row>
    <row r="103" spans="1:10" x14ac:dyDescent="0.25">
      <c r="A103" s="34" t="s">
        <v>209</v>
      </c>
      <c r="B103" s="34" t="s">
        <v>271</v>
      </c>
      <c r="C103" s="32" t="s">
        <v>251</v>
      </c>
      <c r="D103" s="32" t="s">
        <v>272</v>
      </c>
      <c r="E103" s="33">
        <v>5.3376602512234098E-2</v>
      </c>
      <c r="F103" s="33">
        <v>4.9364548878612698E-2</v>
      </c>
      <c r="G103" s="33">
        <v>4.5971689155849899E-2</v>
      </c>
      <c r="H103" s="33">
        <v>4.2789694868328301E-2</v>
      </c>
      <c r="I103" s="33">
        <v>198.08081554737601</v>
      </c>
      <c r="J103" s="33">
        <v>262.59037178011999</v>
      </c>
    </row>
    <row r="104" spans="1:10" x14ac:dyDescent="0.25">
      <c r="A104" s="34" t="s">
        <v>209</v>
      </c>
      <c r="B104" s="34" t="s">
        <v>271</v>
      </c>
      <c r="C104" s="32" t="s">
        <v>252</v>
      </c>
      <c r="D104" s="32" t="s">
        <v>272</v>
      </c>
      <c r="E104" s="33">
        <v>5.3376602512234098E-2</v>
      </c>
      <c r="F104" s="33">
        <v>4.9364548878612698E-2</v>
      </c>
      <c r="G104" s="33">
        <v>4.5971689155849899E-2</v>
      </c>
      <c r="H104" s="33">
        <v>4.2789694868328301E-2</v>
      </c>
      <c r="I104" s="33">
        <v>275.72846173855999</v>
      </c>
      <c r="J104" s="33">
        <v>1228.4102713367699</v>
      </c>
    </row>
    <row r="105" spans="1:10" x14ac:dyDescent="0.25">
      <c r="A105" s="34" t="s">
        <v>209</v>
      </c>
      <c r="B105" s="34" t="s">
        <v>271</v>
      </c>
      <c r="C105" s="32" t="s">
        <v>253</v>
      </c>
      <c r="D105" s="32" t="s">
        <v>272</v>
      </c>
      <c r="E105" s="33">
        <v>5.3376602512234098E-2</v>
      </c>
      <c r="F105" s="33">
        <v>4.9364548878612698E-2</v>
      </c>
      <c r="G105" s="33">
        <v>4.5971689155849899E-2</v>
      </c>
      <c r="H105" s="33">
        <v>4.2789694868328301E-2</v>
      </c>
      <c r="I105" s="33">
        <v>275.72846150769698</v>
      </c>
      <c r="J105" s="33">
        <v>1228.4102713367699</v>
      </c>
    </row>
    <row r="106" spans="1:10" x14ac:dyDescent="0.25">
      <c r="A106" s="34" t="s">
        <v>209</v>
      </c>
      <c r="B106" s="34" t="s">
        <v>271</v>
      </c>
      <c r="C106" s="32" t="s">
        <v>254</v>
      </c>
      <c r="D106" s="32" t="s">
        <v>272</v>
      </c>
      <c r="E106" s="33">
        <v>5.3376602512234098E-2</v>
      </c>
      <c r="F106" s="33">
        <v>4.9364548878612698E-2</v>
      </c>
      <c r="G106" s="33">
        <v>4.5971689155849899E-2</v>
      </c>
      <c r="H106" s="33">
        <v>4.2789694868328301E-2</v>
      </c>
      <c r="I106" s="33">
        <v>286.00867504237402</v>
      </c>
      <c r="J106" s="33">
        <v>1194.26652244467</v>
      </c>
    </row>
    <row r="107" spans="1:10" x14ac:dyDescent="0.25">
      <c r="A107" s="34" t="s">
        <v>209</v>
      </c>
      <c r="B107" s="34" t="s">
        <v>271</v>
      </c>
      <c r="C107" s="32" t="s">
        <v>255</v>
      </c>
      <c r="D107" s="32" t="s">
        <v>272</v>
      </c>
      <c r="E107" s="33">
        <v>5.3376602512234098E-2</v>
      </c>
      <c r="F107" s="33">
        <v>4.9364548878612698E-2</v>
      </c>
      <c r="G107" s="33">
        <v>4.5971689155849899E-2</v>
      </c>
      <c r="H107" s="33">
        <v>4.2789694868328301E-2</v>
      </c>
      <c r="I107" s="33">
        <v>198.36307783200701</v>
      </c>
      <c r="J107" s="33">
        <v>262.87263406475103</v>
      </c>
    </row>
    <row r="108" spans="1:10" x14ac:dyDescent="0.25">
      <c r="A108" s="34" t="s">
        <v>209</v>
      </c>
      <c r="B108" s="34" t="s">
        <v>271</v>
      </c>
      <c r="C108" s="32" t="s">
        <v>256</v>
      </c>
      <c r="D108" s="32" t="s">
        <v>272</v>
      </c>
      <c r="E108" s="33">
        <v>5.3376602512234098E-2</v>
      </c>
      <c r="F108" s="33">
        <v>4.9364548878612698E-2</v>
      </c>
      <c r="G108" s="33">
        <v>4.5971689155849899E-2</v>
      </c>
      <c r="H108" s="33">
        <v>4.2789694868328301E-2</v>
      </c>
      <c r="I108" s="33">
        <v>231.77248347259101</v>
      </c>
      <c r="J108" s="33">
        <v>1190.9352730512401</v>
      </c>
    </row>
    <row r="109" spans="1:10" x14ac:dyDescent="0.25">
      <c r="A109" s="34" t="s">
        <v>209</v>
      </c>
      <c r="B109" s="34" t="s">
        <v>271</v>
      </c>
      <c r="C109" s="32" t="s">
        <v>257</v>
      </c>
      <c r="D109" s="32" t="s">
        <v>272</v>
      </c>
      <c r="E109" s="33">
        <v>5.3376602512234098E-2</v>
      </c>
      <c r="F109" s="33">
        <v>4.9364548878612698E-2</v>
      </c>
      <c r="G109" s="33">
        <v>4.5971689155849899E-2</v>
      </c>
      <c r="H109" s="33">
        <v>4.2789694868328301E-2</v>
      </c>
      <c r="I109" s="33">
        <v>209.75970942089199</v>
      </c>
      <c r="J109" s="33">
        <v>274.26926565363601</v>
      </c>
    </row>
    <row r="110" spans="1:10" x14ac:dyDescent="0.25">
      <c r="A110" s="34" t="s">
        <v>209</v>
      </c>
      <c r="B110" s="34" t="s">
        <v>271</v>
      </c>
      <c r="C110" s="32" t="s">
        <v>258</v>
      </c>
      <c r="D110" s="32" t="s">
        <v>272</v>
      </c>
      <c r="E110" s="33">
        <v>5.3376602512234098E-2</v>
      </c>
      <c r="F110" s="33">
        <v>4.9364548878612698E-2</v>
      </c>
      <c r="G110" s="33">
        <v>4.5971689155849899E-2</v>
      </c>
      <c r="H110" s="33">
        <v>4.2789694868328301E-2</v>
      </c>
      <c r="I110" s="33">
        <v>209.75970942089299</v>
      </c>
      <c r="J110" s="33">
        <v>274.26926565363698</v>
      </c>
    </row>
    <row r="111" spans="1:10" x14ac:dyDescent="0.25">
      <c r="A111" s="34" t="s">
        <v>209</v>
      </c>
      <c r="B111" s="34" t="s">
        <v>271</v>
      </c>
      <c r="C111" s="32" t="s">
        <v>259</v>
      </c>
      <c r="D111" s="32" t="s">
        <v>272</v>
      </c>
      <c r="E111" s="33">
        <v>5.3376602512234098E-2</v>
      </c>
      <c r="F111" s="33">
        <v>4.9364548878612698E-2</v>
      </c>
      <c r="G111" s="33">
        <v>4.5971689155849899E-2</v>
      </c>
      <c r="H111" s="33">
        <v>4.2789694868328301E-2</v>
      </c>
      <c r="I111" s="33">
        <v>211.404095933696</v>
      </c>
      <c r="J111" s="33">
        <v>275.91365216643999</v>
      </c>
    </row>
    <row r="112" spans="1:10" x14ac:dyDescent="0.25">
      <c r="A112" s="34" t="s">
        <v>209</v>
      </c>
      <c r="B112" s="34" t="s">
        <v>271</v>
      </c>
      <c r="C112" s="32" t="s">
        <v>260</v>
      </c>
      <c r="D112" s="32" t="s">
        <v>272</v>
      </c>
      <c r="E112" s="33">
        <v>5.3376602512234098E-2</v>
      </c>
      <c r="F112" s="33">
        <v>4.9364548878612698E-2</v>
      </c>
      <c r="G112" s="33">
        <v>4.5971689155849899E-2</v>
      </c>
      <c r="H112" s="33">
        <v>4.2789694868328301E-2</v>
      </c>
      <c r="I112" s="33">
        <v>206.06428338580699</v>
      </c>
      <c r="J112" s="33">
        <v>1183.5375005383801</v>
      </c>
    </row>
    <row r="113" spans="1:10" x14ac:dyDescent="0.25">
      <c r="A113" s="34" t="s">
        <v>209</v>
      </c>
      <c r="B113" s="34" t="s">
        <v>271</v>
      </c>
      <c r="C113" s="32" t="s">
        <v>261</v>
      </c>
      <c r="D113" s="32" t="s">
        <v>272</v>
      </c>
      <c r="E113" s="33">
        <v>5.3376602512234098E-2</v>
      </c>
      <c r="F113" s="33">
        <v>4.9364548878612698E-2</v>
      </c>
      <c r="G113" s="33">
        <v>4.5971689155849899E-2</v>
      </c>
      <c r="H113" s="33">
        <v>4.2789694868328301E-2</v>
      </c>
      <c r="I113" s="33">
        <v>206.06428339122201</v>
      </c>
      <c r="J113" s="33">
        <v>1183.5375005383801</v>
      </c>
    </row>
    <row r="114" spans="1:10" x14ac:dyDescent="0.25">
      <c r="A114" s="34" t="s">
        <v>209</v>
      </c>
      <c r="B114" s="34" t="s">
        <v>271</v>
      </c>
      <c r="C114" s="32" t="s">
        <v>262</v>
      </c>
      <c r="D114" s="32" t="s">
        <v>272</v>
      </c>
      <c r="E114" s="33">
        <v>5.3376602512234098E-2</v>
      </c>
      <c r="F114" s="33">
        <v>4.9364548878612698E-2</v>
      </c>
      <c r="G114" s="33">
        <v>4.5971689155849899E-2</v>
      </c>
      <c r="H114" s="33">
        <v>4.2789694868328301E-2</v>
      </c>
      <c r="I114" s="33">
        <v>206.06428335867099</v>
      </c>
      <c r="J114" s="33">
        <v>1183.5375005383801</v>
      </c>
    </row>
    <row r="115" spans="1:10" x14ac:dyDescent="0.25">
      <c r="A115" s="34" t="s">
        <v>209</v>
      </c>
      <c r="B115" s="34" t="s">
        <v>271</v>
      </c>
      <c r="C115" s="32" t="s">
        <v>263</v>
      </c>
      <c r="D115" s="32" t="s">
        <v>272</v>
      </c>
      <c r="E115" s="33">
        <v>5.3376602512234098E-2</v>
      </c>
      <c r="F115" s="33">
        <v>4.9364548878612698E-2</v>
      </c>
      <c r="G115" s="33">
        <v>4.5971689155849899E-2</v>
      </c>
      <c r="H115" s="33">
        <v>4.2789694868328301E-2</v>
      </c>
      <c r="I115" s="33">
        <v>198.36307788439601</v>
      </c>
      <c r="J115" s="33">
        <v>262.87263411714002</v>
      </c>
    </row>
    <row r="116" spans="1:10" x14ac:dyDescent="0.25">
      <c r="A116" s="34" t="s">
        <v>209</v>
      </c>
      <c r="B116" s="34" t="s">
        <v>271</v>
      </c>
      <c r="C116" s="32" t="s">
        <v>264</v>
      </c>
      <c r="D116" s="32" t="s">
        <v>272</v>
      </c>
      <c r="E116" s="33">
        <v>5.3376602512234098E-2</v>
      </c>
      <c r="F116" s="33">
        <v>4.9364548878612698E-2</v>
      </c>
      <c r="G116" s="33">
        <v>4.5971689155849899E-2</v>
      </c>
      <c r="H116" s="33">
        <v>4.2789694868328301E-2</v>
      </c>
      <c r="I116" s="33">
        <v>231.77248324207</v>
      </c>
      <c r="J116" s="33">
        <v>1190.9352730512401</v>
      </c>
    </row>
    <row r="117" spans="1:10" x14ac:dyDescent="0.25">
      <c r="A117" s="34" t="s">
        <v>209</v>
      </c>
      <c r="B117" s="34" t="s">
        <v>271</v>
      </c>
      <c r="C117" s="32" t="s">
        <v>265</v>
      </c>
      <c r="D117" s="32" t="s">
        <v>272</v>
      </c>
      <c r="E117" s="33">
        <v>5.3376602512234098E-2</v>
      </c>
      <c r="F117" s="33">
        <v>4.9364548878612698E-2</v>
      </c>
      <c r="G117" s="33">
        <v>4.5971689155849899E-2</v>
      </c>
      <c r="H117" s="33">
        <v>4.2789694868328301E-2</v>
      </c>
      <c r="I117" s="33">
        <v>209.75970942089199</v>
      </c>
      <c r="J117" s="33">
        <v>274.26926565363601</v>
      </c>
    </row>
    <row r="118" spans="1:10" x14ac:dyDescent="0.25">
      <c r="A118" s="34" t="s">
        <v>209</v>
      </c>
      <c r="B118" s="34" t="s">
        <v>271</v>
      </c>
      <c r="C118" s="32" t="s">
        <v>266</v>
      </c>
      <c r="D118" s="32" t="s">
        <v>272</v>
      </c>
      <c r="E118" s="33">
        <v>5.3376602512234098E-2</v>
      </c>
      <c r="F118" s="33">
        <v>4.9364548878612698E-2</v>
      </c>
      <c r="G118" s="33">
        <v>4.5971689155849899E-2</v>
      </c>
      <c r="H118" s="33">
        <v>4.2789694868328301E-2</v>
      </c>
      <c r="I118" s="33">
        <v>209.75970942089199</v>
      </c>
      <c r="J118" s="33">
        <v>274.26926565363601</v>
      </c>
    </row>
    <row r="119" spans="1:10" x14ac:dyDescent="0.25">
      <c r="A119" s="34" t="s">
        <v>209</v>
      </c>
      <c r="B119" s="34" t="s">
        <v>271</v>
      </c>
      <c r="C119" s="32" t="s">
        <v>267</v>
      </c>
      <c r="D119" s="32" t="s">
        <v>272</v>
      </c>
      <c r="E119" s="33">
        <v>5.3376602512234098E-2</v>
      </c>
      <c r="F119" s="33">
        <v>4.9364548878612698E-2</v>
      </c>
      <c r="G119" s="33">
        <v>4.5971689155849899E-2</v>
      </c>
      <c r="H119" s="33">
        <v>4.2789694868328301E-2</v>
      </c>
      <c r="I119" s="33">
        <v>211.40409593369299</v>
      </c>
      <c r="J119" s="33">
        <v>275.91365216643601</v>
      </c>
    </row>
    <row r="120" spans="1:10" x14ac:dyDescent="0.25">
      <c r="A120" s="34" t="s">
        <v>209</v>
      </c>
      <c r="B120" s="34" t="s">
        <v>271</v>
      </c>
      <c r="C120" s="32" t="s">
        <v>268</v>
      </c>
      <c r="D120" s="32" t="s">
        <v>272</v>
      </c>
      <c r="E120" s="33">
        <v>5.3376602512234098E-2</v>
      </c>
      <c r="F120" s="33">
        <v>4.9364548878612698E-2</v>
      </c>
      <c r="G120" s="33">
        <v>4.5971689155849899E-2</v>
      </c>
      <c r="H120" s="33">
        <v>4.2789694868328301E-2</v>
      </c>
      <c r="I120" s="33">
        <v>206.06428345520001</v>
      </c>
      <c r="J120" s="33">
        <v>1183.5375005383801</v>
      </c>
    </row>
    <row r="121" spans="1:10" x14ac:dyDescent="0.25">
      <c r="A121" s="34" t="s">
        <v>209</v>
      </c>
      <c r="B121" s="34" t="s">
        <v>271</v>
      </c>
      <c r="C121" s="32" t="s">
        <v>269</v>
      </c>
      <c r="D121" s="32" t="s">
        <v>272</v>
      </c>
      <c r="E121" s="33">
        <v>5.3376602512234098E-2</v>
      </c>
      <c r="F121" s="33">
        <v>4.9364548878612698E-2</v>
      </c>
      <c r="G121" s="33">
        <v>4.5971689155849899E-2</v>
      </c>
      <c r="H121" s="33">
        <v>4.2789694868328301E-2</v>
      </c>
      <c r="I121" s="33">
        <v>206.06428338822101</v>
      </c>
      <c r="J121" s="33">
        <v>1183.5375005383801</v>
      </c>
    </row>
    <row r="122" spans="1:10" x14ac:dyDescent="0.25">
      <c r="A122" s="34" t="s">
        <v>209</v>
      </c>
      <c r="B122" s="34" t="s">
        <v>271</v>
      </c>
      <c r="C122" s="32" t="s">
        <v>270</v>
      </c>
      <c r="D122" s="32" t="s">
        <v>272</v>
      </c>
      <c r="E122" s="33">
        <v>5.3376602512234098E-2</v>
      </c>
      <c r="F122" s="33">
        <v>4.9364548878612698E-2</v>
      </c>
      <c r="G122" s="33">
        <v>4.5971689155849899E-2</v>
      </c>
      <c r="H122" s="33">
        <v>4.2789694868328301E-2</v>
      </c>
      <c r="I122" s="33">
        <v>206.06428343769599</v>
      </c>
      <c r="J122" s="33">
        <v>1183.5375005383801</v>
      </c>
    </row>
    <row r="123" spans="1:10" x14ac:dyDescent="0.25">
      <c r="A123" s="32" t="s">
        <v>273</v>
      </c>
      <c r="B123" s="32" t="s">
        <v>210</v>
      </c>
      <c r="C123" s="32" t="s">
        <v>212</v>
      </c>
      <c r="D123" s="32" t="s">
        <v>82</v>
      </c>
      <c r="E123" s="35"/>
      <c r="F123" s="35"/>
      <c r="G123" s="35"/>
      <c r="H123" s="35"/>
      <c r="I123" s="33">
        <v>266.42794760019098</v>
      </c>
      <c r="J123" s="33">
        <v>532.47003872008497</v>
      </c>
    </row>
    <row r="124" spans="1:10" x14ac:dyDescent="0.25">
      <c r="A124" s="34" t="s">
        <v>273</v>
      </c>
      <c r="B124" s="34" t="s">
        <v>210</v>
      </c>
      <c r="C124" s="32" t="s">
        <v>213</v>
      </c>
      <c r="D124" s="32" t="s">
        <v>82</v>
      </c>
      <c r="E124" s="35"/>
      <c r="F124" s="35"/>
      <c r="G124" s="35"/>
      <c r="H124" s="33">
        <v>69.187637972348199</v>
      </c>
      <c r="I124" s="33">
        <v>332.80043911357097</v>
      </c>
      <c r="J124" s="33">
        <v>617.96551120071797</v>
      </c>
    </row>
    <row r="125" spans="1:10" x14ac:dyDescent="0.25">
      <c r="A125" s="34" t="s">
        <v>273</v>
      </c>
      <c r="B125" s="34" t="s">
        <v>210</v>
      </c>
      <c r="C125" s="32" t="s">
        <v>214</v>
      </c>
      <c r="D125" s="32" t="s">
        <v>82</v>
      </c>
      <c r="E125" s="35"/>
      <c r="F125" s="35"/>
      <c r="G125" s="35"/>
      <c r="H125" s="35"/>
      <c r="I125" s="33">
        <v>266.42794760019098</v>
      </c>
      <c r="J125" s="33">
        <v>554.18803439312501</v>
      </c>
    </row>
    <row r="126" spans="1:10" x14ac:dyDescent="0.25">
      <c r="A126" s="34" t="s">
        <v>273</v>
      </c>
      <c r="B126" s="34" t="s">
        <v>210</v>
      </c>
      <c r="C126" s="32" t="s">
        <v>215</v>
      </c>
      <c r="D126" s="32" t="s">
        <v>82</v>
      </c>
      <c r="E126" s="35"/>
      <c r="F126" s="35"/>
      <c r="G126" s="35"/>
      <c r="H126" s="33">
        <v>85.728645741687103</v>
      </c>
      <c r="I126" s="33">
        <v>348.66841683282701</v>
      </c>
      <c r="J126" s="33">
        <v>652.57859046149304</v>
      </c>
    </row>
    <row r="127" spans="1:10" x14ac:dyDescent="0.25">
      <c r="A127" s="34" t="s">
        <v>273</v>
      </c>
      <c r="B127" s="34" t="s">
        <v>210</v>
      </c>
      <c r="C127" s="32" t="s">
        <v>216</v>
      </c>
      <c r="D127" s="32" t="s">
        <v>82</v>
      </c>
      <c r="E127" s="35"/>
      <c r="F127" s="35"/>
      <c r="G127" s="35"/>
      <c r="H127" s="35"/>
      <c r="I127" s="33">
        <v>266.42794760019098</v>
      </c>
      <c r="J127" s="33">
        <v>295.39107166511502</v>
      </c>
    </row>
    <row r="128" spans="1:10" x14ac:dyDescent="0.25">
      <c r="A128" s="34" t="s">
        <v>273</v>
      </c>
      <c r="B128" s="34" t="s">
        <v>210</v>
      </c>
      <c r="C128" s="32" t="s">
        <v>217</v>
      </c>
      <c r="D128" s="32" t="s">
        <v>82</v>
      </c>
      <c r="E128" s="35"/>
      <c r="F128" s="35"/>
      <c r="G128" s="35"/>
      <c r="H128" s="35"/>
      <c r="I128" s="33">
        <v>266.42794760019098</v>
      </c>
      <c r="J128" s="33">
        <v>295.39107166511502</v>
      </c>
    </row>
    <row r="129" spans="1:10" x14ac:dyDescent="0.25">
      <c r="A129" s="34" t="s">
        <v>273</v>
      </c>
      <c r="B129" s="34" t="s">
        <v>210</v>
      </c>
      <c r="C129" s="32" t="s">
        <v>218</v>
      </c>
      <c r="D129" s="32" t="s">
        <v>82</v>
      </c>
      <c r="E129" s="35"/>
      <c r="F129" s="35"/>
      <c r="G129" s="35"/>
      <c r="H129" s="35"/>
      <c r="I129" s="33">
        <v>266.42794760019098</v>
      </c>
      <c r="J129" s="33">
        <v>295.39107166511502</v>
      </c>
    </row>
    <row r="130" spans="1:10" x14ac:dyDescent="0.25">
      <c r="A130" s="34" t="s">
        <v>273</v>
      </c>
      <c r="B130" s="34" t="s">
        <v>210</v>
      </c>
      <c r="C130" s="32" t="s">
        <v>219</v>
      </c>
      <c r="D130" s="32" t="s">
        <v>82</v>
      </c>
      <c r="E130" s="35"/>
      <c r="F130" s="35"/>
      <c r="G130" s="35"/>
      <c r="H130" s="33">
        <v>65.014242967715205</v>
      </c>
      <c r="I130" s="33">
        <v>328.79685360834401</v>
      </c>
      <c r="J130" s="33">
        <v>362.26459992653599</v>
      </c>
    </row>
    <row r="131" spans="1:10" x14ac:dyDescent="0.25">
      <c r="A131" s="34" t="s">
        <v>273</v>
      </c>
      <c r="B131" s="34" t="s">
        <v>210</v>
      </c>
      <c r="C131" s="32" t="s">
        <v>220</v>
      </c>
      <c r="D131" s="32" t="s">
        <v>82</v>
      </c>
      <c r="E131" s="35"/>
      <c r="F131" s="35"/>
      <c r="G131" s="35"/>
      <c r="H131" s="33">
        <v>65.014242967714694</v>
      </c>
      <c r="I131" s="33">
        <v>328.79685360834401</v>
      </c>
      <c r="J131" s="33">
        <v>362.26459992653503</v>
      </c>
    </row>
    <row r="132" spans="1:10" x14ac:dyDescent="0.25">
      <c r="A132" s="34" t="s">
        <v>273</v>
      </c>
      <c r="B132" s="34" t="s">
        <v>210</v>
      </c>
      <c r="C132" s="32" t="s">
        <v>221</v>
      </c>
      <c r="D132" s="32" t="s">
        <v>82</v>
      </c>
      <c r="E132" s="35"/>
      <c r="F132" s="35"/>
      <c r="G132" s="35"/>
      <c r="H132" s="33">
        <v>65.014242967715504</v>
      </c>
      <c r="I132" s="33">
        <v>328.79685360834401</v>
      </c>
      <c r="J132" s="33">
        <v>362.26459992653599</v>
      </c>
    </row>
    <row r="133" spans="1:10" x14ac:dyDescent="0.25">
      <c r="A133" s="34" t="s">
        <v>273</v>
      </c>
      <c r="B133" s="34" t="s">
        <v>210</v>
      </c>
      <c r="C133" s="32" t="s">
        <v>222</v>
      </c>
      <c r="D133" s="32" t="s">
        <v>82</v>
      </c>
      <c r="E133" s="35"/>
      <c r="F133" s="35"/>
      <c r="G133" s="35"/>
      <c r="H133" s="35"/>
      <c r="I133" s="33">
        <v>266.42794760019098</v>
      </c>
      <c r="J133" s="33">
        <v>532.47003872008497</v>
      </c>
    </row>
    <row r="134" spans="1:10" x14ac:dyDescent="0.25">
      <c r="A134" s="34" t="s">
        <v>273</v>
      </c>
      <c r="B134" s="34" t="s">
        <v>210</v>
      </c>
      <c r="C134" s="32" t="s">
        <v>223</v>
      </c>
      <c r="D134" s="32" t="s">
        <v>82</v>
      </c>
      <c r="E134" s="35"/>
      <c r="F134" s="35"/>
      <c r="G134" s="35"/>
      <c r="H134" s="33">
        <v>69.187637972348099</v>
      </c>
      <c r="I134" s="33">
        <v>332.80043911357097</v>
      </c>
      <c r="J134" s="33">
        <v>605.92867949247102</v>
      </c>
    </row>
    <row r="135" spans="1:10" x14ac:dyDescent="0.25">
      <c r="A135" s="34" t="s">
        <v>273</v>
      </c>
      <c r="B135" s="34" t="s">
        <v>210</v>
      </c>
      <c r="C135" s="32" t="s">
        <v>224</v>
      </c>
      <c r="D135" s="32" t="s">
        <v>82</v>
      </c>
      <c r="E135" s="35"/>
      <c r="F135" s="35"/>
      <c r="G135" s="35"/>
      <c r="H135" s="35"/>
      <c r="I135" s="33">
        <v>266.427947600192</v>
      </c>
      <c r="J135" s="33">
        <v>526.57419293226098</v>
      </c>
    </row>
    <row r="136" spans="1:10" x14ac:dyDescent="0.25">
      <c r="A136" s="34" t="s">
        <v>273</v>
      </c>
      <c r="B136" s="34" t="s">
        <v>210</v>
      </c>
      <c r="C136" s="32" t="s">
        <v>225</v>
      </c>
      <c r="D136" s="32" t="s">
        <v>82</v>
      </c>
      <c r="E136" s="35"/>
      <c r="F136" s="35"/>
      <c r="G136" s="35"/>
      <c r="H136" s="33">
        <v>85.728645741686904</v>
      </c>
      <c r="I136" s="33">
        <v>348.66841683282701</v>
      </c>
      <c r="J136" s="33">
        <v>635.72554971342595</v>
      </c>
    </row>
    <row r="137" spans="1:10" x14ac:dyDescent="0.25">
      <c r="A137" s="34" t="s">
        <v>273</v>
      </c>
      <c r="B137" s="34" t="s">
        <v>210</v>
      </c>
      <c r="C137" s="32" t="s">
        <v>226</v>
      </c>
      <c r="D137" s="32" t="s">
        <v>82</v>
      </c>
      <c r="E137" s="35"/>
      <c r="F137" s="35"/>
      <c r="G137" s="35"/>
      <c r="H137" s="33">
        <v>50.764913191186402</v>
      </c>
      <c r="I137" s="35"/>
      <c r="J137" s="35"/>
    </row>
    <row r="138" spans="1:10" x14ac:dyDescent="0.25">
      <c r="A138" s="34" t="s">
        <v>273</v>
      </c>
      <c r="B138" s="34" t="s">
        <v>210</v>
      </c>
      <c r="C138" s="32" t="s">
        <v>227</v>
      </c>
      <c r="D138" s="32" t="s">
        <v>82</v>
      </c>
      <c r="E138" s="35"/>
      <c r="F138" s="35"/>
      <c r="G138" s="35"/>
      <c r="H138" s="33">
        <v>22.795640934770098</v>
      </c>
      <c r="I138" s="35"/>
      <c r="J138" s="35"/>
    </row>
    <row r="139" spans="1:10" x14ac:dyDescent="0.25">
      <c r="A139" s="34" t="s">
        <v>273</v>
      </c>
      <c r="B139" s="34" t="s">
        <v>210</v>
      </c>
      <c r="C139" s="32" t="s">
        <v>229</v>
      </c>
      <c r="D139" s="32" t="s">
        <v>82</v>
      </c>
      <c r="E139" s="35"/>
      <c r="F139" s="35"/>
      <c r="G139" s="35"/>
      <c r="H139" s="33">
        <v>180.66534686234399</v>
      </c>
      <c r="I139" s="35"/>
      <c r="J139" s="35"/>
    </row>
    <row r="140" spans="1:10" x14ac:dyDescent="0.25">
      <c r="A140" s="34" t="s">
        <v>273</v>
      </c>
      <c r="B140" s="34" t="s">
        <v>210</v>
      </c>
      <c r="C140" s="32" t="s">
        <v>230</v>
      </c>
      <c r="D140" s="32" t="s">
        <v>82</v>
      </c>
      <c r="E140" s="35"/>
      <c r="F140" s="35"/>
      <c r="G140" s="35"/>
      <c r="H140" s="33">
        <v>25.094365304300901</v>
      </c>
      <c r="I140" s="35"/>
      <c r="J140" s="35"/>
    </row>
    <row r="141" spans="1:10" x14ac:dyDescent="0.25">
      <c r="A141" s="34" t="s">
        <v>273</v>
      </c>
      <c r="B141" s="34" t="s">
        <v>210</v>
      </c>
      <c r="C141" s="32" t="s">
        <v>232</v>
      </c>
      <c r="D141" s="32" t="s">
        <v>82</v>
      </c>
      <c r="E141" s="35"/>
      <c r="F141" s="35"/>
      <c r="G141" s="35"/>
      <c r="H141" s="35"/>
      <c r="I141" s="33">
        <v>266.42794760019098</v>
      </c>
      <c r="J141" s="33">
        <v>532.47003872008497</v>
      </c>
    </row>
    <row r="142" spans="1:10" x14ac:dyDescent="0.25">
      <c r="A142" s="34" t="s">
        <v>273</v>
      </c>
      <c r="B142" s="34" t="s">
        <v>210</v>
      </c>
      <c r="C142" s="32" t="s">
        <v>233</v>
      </c>
      <c r="D142" s="32" t="s">
        <v>82</v>
      </c>
      <c r="E142" s="35"/>
      <c r="F142" s="35"/>
      <c r="G142" s="35"/>
      <c r="H142" s="33">
        <v>69.187637972348199</v>
      </c>
      <c r="I142" s="33">
        <v>332.80043911357097</v>
      </c>
      <c r="J142" s="33">
        <v>605.92867949196102</v>
      </c>
    </row>
    <row r="143" spans="1:10" x14ac:dyDescent="0.25">
      <c r="A143" s="34" t="s">
        <v>273</v>
      </c>
      <c r="B143" s="34" t="s">
        <v>210</v>
      </c>
      <c r="C143" s="32" t="s">
        <v>234</v>
      </c>
      <c r="D143" s="32" t="s">
        <v>82</v>
      </c>
      <c r="E143" s="35"/>
      <c r="F143" s="35"/>
      <c r="G143" s="35"/>
      <c r="H143" s="35"/>
      <c r="I143" s="33">
        <v>266.42794760019098</v>
      </c>
      <c r="J143" s="33">
        <v>526.57419293226098</v>
      </c>
    </row>
    <row r="144" spans="1:10" x14ac:dyDescent="0.25">
      <c r="A144" s="34" t="s">
        <v>273</v>
      </c>
      <c r="B144" s="34" t="s">
        <v>210</v>
      </c>
      <c r="C144" s="32" t="s">
        <v>235</v>
      </c>
      <c r="D144" s="32" t="s">
        <v>82</v>
      </c>
      <c r="E144" s="35"/>
      <c r="F144" s="35"/>
      <c r="G144" s="35"/>
      <c r="H144" s="33">
        <v>85.728645741686904</v>
      </c>
      <c r="I144" s="33">
        <v>348.66841683282701</v>
      </c>
      <c r="J144" s="33">
        <v>635.72554971342504</v>
      </c>
    </row>
    <row r="145" spans="1:10" x14ac:dyDescent="0.25">
      <c r="A145" s="34" t="s">
        <v>273</v>
      </c>
      <c r="B145" s="34" t="s">
        <v>210</v>
      </c>
      <c r="C145" s="32" t="s">
        <v>236</v>
      </c>
      <c r="D145" s="32" t="s">
        <v>82</v>
      </c>
      <c r="E145" s="35"/>
      <c r="F145" s="35"/>
      <c r="G145" s="35"/>
      <c r="H145" s="33">
        <v>50.764913191186501</v>
      </c>
      <c r="I145" s="35"/>
      <c r="J145" s="35"/>
    </row>
    <row r="146" spans="1:10" x14ac:dyDescent="0.25">
      <c r="A146" s="34" t="s">
        <v>273</v>
      </c>
      <c r="B146" s="34" t="s">
        <v>210</v>
      </c>
      <c r="C146" s="32" t="s">
        <v>237</v>
      </c>
      <c r="D146" s="32" t="s">
        <v>82</v>
      </c>
      <c r="E146" s="35"/>
      <c r="F146" s="35"/>
      <c r="G146" s="35"/>
      <c r="H146" s="33">
        <v>22.795640934770098</v>
      </c>
      <c r="I146" s="35"/>
      <c r="J146" s="35"/>
    </row>
    <row r="147" spans="1:10" x14ac:dyDescent="0.25">
      <c r="A147" s="34" t="s">
        <v>273</v>
      </c>
      <c r="B147" s="34" t="s">
        <v>210</v>
      </c>
      <c r="C147" s="32" t="s">
        <v>239</v>
      </c>
      <c r="D147" s="32" t="s">
        <v>82</v>
      </c>
      <c r="E147" s="35"/>
      <c r="F147" s="35"/>
      <c r="G147" s="35"/>
      <c r="H147" s="33">
        <v>180.66534685895201</v>
      </c>
      <c r="I147" s="35"/>
      <c r="J147" s="35"/>
    </row>
    <row r="148" spans="1:10" x14ac:dyDescent="0.25">
      <c r="A148" s="34" t="s">
        <v>273</v>
      </c>
      <c r="B148" s="34" t="s">
        <v>210</v>
      </c>
      <c r="C148" s="32" t="s">
        <v>240</v>
      </c>
      <c r="D148" s="32" t="s">
        <v>82</v>
      </c>
      <c r="E148" s="35"/>
      <c r="F148" s="35"/>
      <c r="G148" s="35"/>
      <c r="H148" s="33">
        <v>25.094365304301199</v>
      </c>
      <c r="I148" s="35"/>
      <c r="J148" s="35"/>
    </row>
    <row r="149" spans="1:10" x14ac:dyDescent="0.25">
      <c r="A149" s="34" t="s">
        <v>273</v>
      </c>
      <c r="B149" s="34" t="s">
        <v>210</v>
      </c>
      <c r="C149" s="32" t="s">
        <v>242</v>
      </c>
      <c r="D149" s="32" t="s">
        <v>82</v>
      </c>
      <c r="E149" s="35"/>
      <c r="F149" s="35"/>
      <c r="G149" s="33">
        <v>187.088507684928</v>
      </c>
      <c r="H149" s="33">
        <v>243.912493699061</v>
      </c>
      <c r="I149" s="33">
        <v>106.59430855713001</v>
      </c>
      <c r="J149" s="33">
        <v>70.773991944376306</v>
      </c>
    </row>
    <row r="150" spans="1:10" x14ac:dyDescent="0.25">
      <c r="A150" s="34" t="s">
        <v>273</v>
      </c>
      <c r="B150" s="34" t="s">
        <v>210</v>
      </c>
      <c r="C150" s="32" t="s">
        <v>243</v>
      </c>
      <c r="D150" s="32" t="s">
        <v>82</v>
      </c>
      <c r="E150" s="35"/>
      <c r="F150" s="35"/>
      <c r="G150" s="33">
        <v>187.087133603827</v>
      </c>
      <c r="H150" s="33">
        <v>243.91749374033901</v>
      </c>
      <c r="I150" s="33">
        <v>101.25887390253899</v>
      </c>
      <c r="J150" s="33">
        <v>70.773991944376306</v>
      </c>
    </row>
    <row r="151" spans="1:10" x14ac:dyDescent="0.25">
      <c r="A151" s="34" t="s">
        <v>273</v>
      </c>
      <c r="B151" s="34" t="s">
        <v>210</v>
      </c>
      <c r="C151" s="32" t="s">
        <v>245</v>
      </c>
      <c r="D151" s="32" t="s">
        <v>82</v>
      </c>
      <c r="E151" s="35"/>
      <c r="F151" s="35"/>
      <c r="G151" s="35"/>
      <c r="H151" s="35"/>
      <c r="I151" s="33">
        <v>266.42794760019098</v>
      </c>
      <c r="J151" s="33">
        <v>814.26716188752198</v>
      </c>
    </row>
    <row r="152" spans="1:10" x14ac:dyDescent="0.25">
      <c r="A152" s="34" t="s">
        <v>273</v>
      </c>
      <c r="B152" s="34" t="s">
        <v>210</v>
      </c>
      <c r="C152" s="32" t="s">
        <v>248</v>
      </c>
      <c r="D152" s="32" t="s">
        <v>82</v>
      </c>
      <c r="E152" s="35"/>
      <c r="F152" s="35"/>
      <c r="G152" s="35"/>
      <c r="H152" s="35"/>
      <c r="I152" s="33">
        <v>256.71474689781701</v>
      </c>
      <c r="J152" s="33">
        <v>523.13660225569799</v>
      </c>
    </row>
    <row r="153" spans="1:10" x14ac:dyDescent="0.25">
      <c r="A153" s="34" t="s">
        <v>273</v>
      </c>
      <c r="B153" s="34" t="s">
        <v>210</v>
      </c>
      <c r="C153" s="32" t="s">
        <v>252</v>
      </c>
      <c r="D153" s="32" t="s">
        <v>82</v>
      </c>
      <c r="E153" s="35"/>
      <c r="F153" s="35"/>
      <c r="G153" s="35"/>
      <c r="H153" s="35"/>
      <c r="I153" s="33">
        <v>266.42794760019098</v>
      </c>
      <c r="J153" s="33">
        <v>295.39107166511502</v>
      </c>
    </row>
    <row r="154" spans="1:10" x14ac:dyDescent="0.25">
      <c r="A154" s="34" t="s">
        <v>273</v>
      </c>
      <c r="B154" s="34" t="s">
        <v>210</v>
      </c>
      <c r="C154" s="32" t="s">
        <v>253</v>
      </c>
      <c r="D154" s="32" t="s">
        <v>82</v>
      </c>
      <c r="E154" s="35"/>
      <c r="F154" s="35"/>
      <c r="G154" s="35"/>
      <c r="H154" s="35"/>
      <c r="I154" s="33">
        <v>266.427947600192</v>
      </c>
      <c r="J154" s="33">
        <v>295.39107166511502</v>
      </c>
    </row>
    <row r="155" spans="1:10" x14ac:dyDescent="0.25">
      <c r="A155" s="34" t="s">
        <v>273</v>
      </c>
      <c r="B155" s="34" t="s">
        <v>210</v>
      </c>
      <c r="C155" s="32" t="s">
        <v>254</v>
      </c>
      <c r="D155" s="32" t="s">
        <v>82</v>
      </c>
      <c r="E155" s="35"/>
      <c r="F155" s="35"/>
      <c r="G155" s="35"/>
      <c r="H155" s="35"/>
      <c r="I155" s="33">
        <v>232.28419870809299</v>
      </c>
      <c r="J155" s="33">
        <v>295.39107166511502</v>
      </c>
    </row>
    <row r="156" spans="1:10" x14ac:dyDescent="0.25">
      <c r="A156" s="34" t="s">
        <v>273</v>
      </c>
      <c r="B156" s="34" t="s">
        <v>210</v>
      </c>
      <c r="C156" s="32" t="s">
        <v>256</v>
      </c>
      <c r="D156" s="32" t="s">
        <v>82</v>
      </c>
      <c r="E156" s="35"/>
      <c r="F156" s="35"/>
      <c r="G156" s="35"/>
      <c r="H156" s="35"/>
      <c r="I156" s="33">
        <v>256.71474689781701</v>
      </c>
      <c r="J156" s="33">
        <v>519.66947792936901</v>
      </c>
    </row>
    <row r="157" spans="1:10" x14ac:dyDescent="0.25">
      <c r="A157" s="34" t="s">
        <v>273</v>
      </c>
      <c r="B157" s="34" t="s">
        <v>210</v>
      </c>
      <c r="C157" s="32" t="s">
        <v>264</v>
      </c>
      <c r="D157" s="32" t="s">
        <v>82</v>
      </c>
      <c r="E157" s="35"/>
      <c r="F157" s="35"/>
      <c r="G157" s="35"/>
      <c r="H157" s="35"/>
      <c r="I157" s="33">
        <v>256.71474689781701</v>
      </c>
      <c r="J157" s="33">
        <v>519.66947792936901</v>
      </c>
    </row>
    <row r="158" spans="1:10" x14ac:dyDescent="0.25">
      <c r="A158" s="34" t="s">
        <v>273</v>
      </c>
      <c r="B158" s="32" t="s">
        <v>271</v>
      </c>
      <c r="C158" s="32" t="s">
        <v>212</v>
      </c>
      <c r="D158" s="32" t="s">
        <v>274</v>
      </c>
      <c r="E158" s="35"/>
      <c r="F158" s="35"/>
      <c r="G158" s="35"/>
      <c r="H158" s="35"/>
      <c r="I158" s="33">
        <v>266.42794760019098</v>
      </c>
      <c r="J158" s="33">
        <v>532.47003872008497</v>
      </c>
    </row>
    <row r="159" spans="1:10" x14ac:dyDescent="0.25">
      <c r="A159" s="34" t="s">
        <v>273</v>
      </c>
      <c r="B159" s="34" t="s">
        <v>271</v>
      </c>
      <c r="C159" s="32" t="s">
        <v>213</v>
      </c>
      <c r="D159" s="32" t="s">
        <v>274</v>
      </c>
      <c r="E159" s="35"/>
      <c r="F159" s="35"/>
      <c r="G159" s="35"/>
      <c r="H159" s="33">
        <v>69.187637972348199</v>
      </c>
      <c r="I159" s="33">
        <v>332.80043911357097</v>
      </c>
      <c r="J159" s="33">
        <v>617.96551120071797</v>
      </c>
    </row>
    <row r="160" spans="1:10" x14ac:dyDescent="0.25">
      <c r="A160" s="34" t="s">
        <v>273</v>
      </c>
      <c r="B160" s="34" t="s">
        <v>271</v>
      </c>
      <c r="C160" s="32" t="s">
        <v>214</v>
      </c>
      <c r="D160" s="32" t="s">
        <v>274</v>
      </c>
      <c r="E160" s="35"/>
      <c r="F160" s="35"/>
      <c r="G160" s="35"/>
      <c r="H160" s="35"/>
      <c r="I160" s="33">
        <v>266.42794760019098</v>
      </c>
      <c r="J160" s="33">
        <v>554.18803439312501</v>
      </c>
    </row>
    <row r="161" spans="1:10" x14ac:dyDescent="0.25">
      <c r="A161" s="34" t="s">
        <v>273</v>
      </c>
      <c r="B161" s="34" t="s">
        <v>271</v>
      </c>
      <c r="C161" s="32" t="s">
        <v>215</v>
      </c>
      <c r="D161" s="32" t="s">
        <v>274</v>
      </c>
      <c r="E161" s="35"/>
      <c r="F161" s="35"/>
      <c r="G161" s="35"/>
      <c r="H161" s="33">
        <v>85.728645741687103</v>
      </c>
      <c r="I161" s="33">
        <v>348.66841683282701</v>
      </c>
      <c r="J161" s="33">
        <v>652.57859046149304</v>
      </c>
    </row>
    <row r="162" spans="1:10" x14ac:dyDescent="0.25">
      <c r="A162" s="34" t="s">
        <v>273</v>
      </c>
      <c r="B162" s="34" t="s">
        <v>271</v>
      </c>
      <c r="C162" s="32" t="s">
        <v>216</v>
      </c>
      <c r="D162" s="32" t="s">
        <v>274</v>
      </c>
      <c r="E162" s="35"/>
      <c r="F162" s="35"/>
      <c r="G162" s="35"/>
      <c r="H162" s="35"/>
      <c r="I162" s="33">
        <v>266.42794760019098</v>
      </c>
      <c r="J162" s="33">
        <v>295.39107166511502</v>
      </c>
    </row>
    <row r="163" spans="1:10" x14ac:dyDescent="0.25">
      <c r="A163" s="34" t="s">
        <v>273</v>
      </c>
      <c r="B163" s="34" t="s">
        <v>271</v>
      </c>
      <c r="C163" s="32" t="s">
        <v>217</v>
      </c>
      <c r="D163" s="32" t="s">
        <v>274</v>
      </c>
      <c r="E163" s="35"/>
      <c r="F163" s="35"/>
      <c r="G163" s="35"/>
      <c r="H163" s="35"/>
      <c r="I163" s="33">
        <v>266.42794760019098</v>
      </c>
      <c r="J163" s="33">
        <v>295.39107166511502</v>
      </c>
    </row>
    <row r="164" spans="1:10" x14ac:dyDescent="0.25">
      <c r="A164" s="34" t="s">
        <v>273</v>
      </c>
      <c r="B164" s="34" t="s">
        <v>271</v>
      </c>
      <c r="C164" s="32" t="s">
        <v>218</v>
      </c>
      <c r="D164" s="32" t="s">
        <v>274</v>
      </c>
      <c r="E164" s="35"/>
      <c r="F164" s="35"/>
      <c r="G164" s="35"/>
      <c r="H164" s="35"/>
      <c r="I164" s="33">
        <v>266.42794760019098</v>
      </c>
      <c r="J164" s="33">
        <v>295.39107166511502</v>
      </c>
    </row>
    <row r="165" spans="1:10" x14ac:dyDescent="0.25">
      <c r="A165" s="34" t="s">
        <v>273</v>
      </c>
      <c r="B165" s="34" t="s">
        <v>271</v>
      </c>
      <c r="C165" s="32" t="s">
        <v>219</v>
      </c>
      <c r="D165" s="32" t="s">
        <v>274</v>
      </c>
      <c r="E165" s="35"/>
      <c r="F165" s="35"/>
      <c r="G165" s="35"/>
      <c r="H165" s="33">
        <v>65.014242967715205</v>
      </c>
      <c r="I165" s="33">
        <v>328.79685360834401</v>
      </c>
      <c r="J165" s="33">
        <v>362.26459992653599</v>
      </c>
    </row>
    <row r="166" spans="1:10" x14ac:dyDescent="0.25">
      <c r="A166" s="34" t="s">
        <v>273</v>
      </c>
      <c r="B166" s="34" t="s">
        <v>271</v>
      </c>
      <c r="C166" s="32" t="s">
        <v>220</v>
      </c>
      <c r="D166" s="32" t="s">
        <v>274</v>
      </c>
      <c r="E166" s="35"/>
      <c r="F166" s="35"/>
      <c r="G166" s="35"/>
      <c r="H166" s="33">
        <v>65.014242967714694</v>
      </c>
      <c r="I166" s="33">
        <v>328.79685360834401</v>
      </c>
      <c r="J166" s="33">
        <v>362.26459992653503</v>
      </c>
    </row>
    <row r="167" spans="1:10" x14ac:dyDescent="0.25">
      <c r="A167" s="34" t="s">
        <v>273</v>
      </c>
      <c r="B167" s="34" t="s">
        <v>271</v>
      </c>
      <c r="C167" s="32" t="s">
        <v>221</v>
      </c>
      <c r="D167" s="32" t="s">
        <v>274</v>
      </c>
      <c r="E167" s="35"/>
      <c r="F167" s="35"/>
      <c r="G167" s="35"/>
      <c r="H167" s="33">
        <v>65.014242967715504</v>
      </c>
      <c r="I167" s="33">
        <v>328.79685360834401</v>
      </c>
      <c r="J167" s="33">
        <v>362.26459992653599</v>
      </c>
    </row>
    <row r="168" spans="1:10" x14ac:dyDescent="0.25">
      <c r="A168" s="34" t="s">
        <v>273</v>
      </c>
      <c r="B168" s="34" t="s">
        <v>271</v>
      </c>
      <c r="C168" s="32" t="s">
        <v>222</v>
      </c>
      <c r="D168" s="32" t="s">
        <v>274</v>
      </c>
      <c r="E168" s="35"/>
      <c r="F168" s="35"/>
      <c r="G168" s="35"/>
      <c r="H168" s="35"/>
      <c r="I168" s="33">
        <v>266.42794760019098</v>
      </c>
      <c r="J168" s="33">
        <v>532.47003872008497</v>
      </c>
    </row>
    <row r="169" spans="1:10" x14ac:dyDescent="0.25">
      <c r="A169" s="34" t="s">
        <v>273</v>
      </c>
      <c r="B169" s="34" t="s">
        <v>271</v>
      </c>
      <c r="C169" s="32" t="s">
        <v>223</v>
      </c>
      <c r="D169" s="32" t="s">
        <v>274</v>
      </c>
      <c r="E169" s="35"/>
      <c r="F169" s="35"/>
      <c r="G169" s="35"/>
      <c r="H169" s="33">
        <v>69.187637972348099</v>
      </c>
      <c r="I169" s="33">
        <v>332.80043911357097</v>
      </c>
      <c r="J169" s="33">
        <v>605.92867949247102</v>
      </c>
    </row>
    <row r="170" spans="1:10" x14ac:dyDescent="0.25">
      <c r="A170" s="34" t="s">
        <v>273</v>
      </c>
      <c r="B170" s="34" t="s">
        <v>271</v>
      </c>
      <c r="C170" s="32" t="s">
        <v>224</v>
      </c>
      <c r="D170" s="32" t="s">
        <v>274</v>
      </c>
      <c r="E170" s="35"/>
      <c r="F170" s="35"/>
      <c r="G170" s="35"/>
      <c r="H170" s="35"/>
      <c r="I170" s="33">
        <v>266.427947600192</v>
      </c>
      <c r="J170" s="33">
        <v>526.57419293226098</v>
      </c>
    </row>
    <row r="171" spans="1:10" x14ac:dyDescent="0.25">
      <c r="A171" s="34" t="s">
        <v>273</v>
      </c>
      <c r="B171" s="34" t="s">
        <v>271</v>
      </c>
      <c r="C171" s="32" t="s">
        <v>225</v>
      </c>
      <c r="D171" s="32" t="s">
        <v>274</v>
      </c>
      <c r="E171" s="35"/>
      <c r="F171" s="35"/>
      <c r="G171" s="35"/>
      <c r="H171" s="33">
        <v>85.728645741686904</v>
      </c>
      <c r="I171" s="33">
        <v>348.66841683282701</v>
      </c>
      <c r="J171" s="33">
        <v>635.72554971342595</v>
      </c>
    </row>
    <row r="172" spans="1:10" x14ac:dyDescent="0.25">
      <c r="A172" s="34" t="s">
        <v>273</v>
      </c>
      <c r="B172" s="34" t="s">
        <v>271</v>
      </c>
      <c r="C172" s="32" t="s">
        <v>226</v>
      </c>
      <c r="D172" s="32" t="s">
        <v>274</v>
      </c>
      <c r="E172" s="35"/>
      <c r="F172" s="35"/>
      <c r="G172" s="35"/>
      <c r="H172" s="33">
        <v>50.764913191186402</v>
      </c>
      <c r="I172" s="35"/>
      <c r="J172" s="35"/>
    </row>
    <row r="173" spans="1:10" x14ac:dyDescent="0.25">
      <c r="A173" s="34" t="s">
        <v>273</v>
      </c>
      <c r="B173" s="34" t="s">
        <v>271</v>
      </c>
      <c r="C173" s="32" t="s">
        <v>227</v>
      </c>
      <c r="D173" s="32" t="s">
        <v>274</v>
      </c>
      <c r="E173" s="35"/>
      <c r="F173" s="35"/>
      <c r="G173" s="35"/>
      <c r="H173" s="33">
        <v>22.795640934770098</v>
      </c>
      <c r="I173" s="35"/>
      <c r="J173" s="35"/>
    </row>
    <row r="174" spans="1:10" x14ac:dyDescent="0.25">
      <c r="A174" s="34" t="s">
        <v>273</v>
      </c>
      <c r="B174" s="34" t="s">
        <v>271</v>
      </c>
      <c r="C174" s="32" t="s">
        <v>229</v>
      </c>
      <c r="D174" s="32" t="s">
        <v>274</v>
      </c>
      <c r="E174" s="35"/>
      <c r="F174" s="35"/>
      <c r="G174" s="35"/>
      <c r="H174" s="33">
        <v>180.66534686234399</v>
      </c>
      <c r="I174" s="35"/>
      <c r="J174" s="35"/>
    </row>
    <row r="175" spans="1:10" x14ac:dyDescent="0.25">
      <c r="A175" s="34" t="s">
        <v>273</v>
      </c>
      <c r="B175" s="34" t="s">
        <v>271</v>
      </c>
      <c r="C175" s="32" t="s">
        <v>230</v>
      </c>
      <c r="D175" s="32" t="s">
        <v>274</v>
      </c>
      <c r="E175" s="35"/>
      <c r="F175" s="35"/>
      <c r="G175" s="35"/>
      <c r="H175" s="33">
        <v>25.094365304300901</v>
      </c>
      <c r="I175" s="35"/>
      <c r="J175" s="35"/>
    </row>
    <row r="176" spans="1:10" x14ac:dyDescent="0.25">
      <c r="A176" s="34" t="s">
        <v>273</v>
      </c>
      <c r="B176" s="34" t="s">
        <v>271</v>
      </c>
      <c r="C176" s="32" t="s">
        <v>232</v>
      </c>
      <c r="D176" s="32" t="s">
        <v>274</v>
      </c>
      <c r="E176" s="35"/>
      <c r="F176" s="35"/>
      <c r="G176" s="35"/>
      <c r="H176" s="35"/>
      <c r="I176" s="33">
        <v>266.42794760019098</v>
      </c>
      <c r="J176" s="33">
        <v>532.47003872008497</v>
      </c>
    </row>
    <row r="177" spans="1:10" x14ac:dyDescent="0.25">
      <c r="A177" s="34" t="s">
        <v>273</v>
      </c>
      <c r="B177" s="34" t="s">
        <v>271</v>
      </c>
      <c r="C177" s="32" t="s">
        <v>233</v>
      </c>
      <c r="D177" s="32" t="s">
        <v>274</v>
      </c>
      <c r="E177" s="35"/>
      <c r="F177" s="35"/>
      <c r="G177" s="35"/>
      <c r="H177" s="33">
        <v>69.187637972348199</v>
      </c>
      <c r="I177" s="33">
        <v>332.80043911357097</v>
      </c>
      <c r="J177" s="33">
        <v>605.92867949196102</v>
      </c>
    </row>
    <row r="178" spans="1:10" x14ac:dyDescent="0.25">
      <c r="A178" s="34" t="s">
        <v>273</v>
      </c>
      <c r="B178" s="34" t="s">
        <v>271</v>
      </c>
      <c r="C178" s="32" t="s">
        <v>234</v>
      </c>
      <c r="D178" s="32" t="s">
        <v>274</v>
      </c>
      <c r="E178" s="35"/>
      <c r="F178" s="35"/>
      <c r="G178" s="35"/>
      <c r="H178" s="35"/>
      <c r="I178" s="33">
        <v>266.42794760019098</v>
      </c>
      <c r="J178" s="33">
        <v>526.57419293226098</v>
      </c>
    </row>
    <row r="179" spans="1:10" x14ac:dyDescent="0.25">
      <c r="A179" s="34" t="s">
        <v>273</v>
      </c>
      <c r="B179" s="34" t="s">
        <v>271</v>
      </c>
      <c r="C179" s="32" t="s">
        <v>235</v>
      </c>
      <c r="D179" s="32" t="s">
        <v>274</v>
      </c>
      <c r="E179" s="35"/>
      <c r="F179" s="35"/>
      <c r="G179" s="35"/>
      <c r="H179" s="33">
        <v>85.728645741686904</v>
      </c>
      <c r="I179" s="33">
        <v>348.66841683282701</v>
      </c>
      <c r="J179" s="33">
        <v>635.72554971342504</v>
      </c>
    </row>
    <row r="180" spans="1:10" x14ac:dyDescent="0.25">
      <c r="A180" s="34" t="s">
        <v>273</v>
      </c>
      <c r="B180" s="34" t="s">
        <v>271</v>
      </c>
      <c r="C180" s="32" t="s">
        <v>236</v>
      </c>
      <c r="D180" s="32" t="s">
        <v>274</v>
      </c>
      <c r="E180" s="35"/>
      <c r="F180" s="35"/>
      <c r="G180" s="35"/>
      <c r="H180" s="33">
        <v>50.764913191186501</v>
      </c>
      <c r="I180" s="35"/>
      <c r="J180" s="35"/>
    </row>
    <row r="181" spans="1:10" x14ac:dyDescent="0.25">
      <c r="A181" s="34" t="s">
        <v>273</v>
      </c>
      <c r="B181" s="34" t="s">
        <v>271</v>
      </c>
      <c r="C181" s="32" t="s">
        <v>237</v>
      </c>
      <c r="D181" s="32" t="s">
        <v>274</v>
      </c>
      <c r="E181" s="35"/>
      <c r="F181" s="35"/>
      <c r="G181" s="35"/>
      <c r="H181" s="33">
        <v>22.795640934770098</v>
      </c>
      <c r="I181" s="35"/>
      <c r="J181" s="35"/>
    </row>
    <row r="182" spans="1:10" x14ac:dyDescent="0.25">
      <c r="A182" s="34" t="s">
        <v>273</v>
      </c>
      <c r="B182" s="34" t="s">
        <v>271</v>
      </c>
      <c r="C182" s="32" t="s">
        <v>239</v>
      </c>
      <c r="D182" s="32" t="s">
        <v>274</v>
      </c>
      <c r="E182" s="35"/>
      <c r="F182" s="35"/>
      <c r="G182" s="35"/>
      <c r="H182" s="33">
        <v>180.66534685895201</v>
      </c>
      <c r="I182" s="35"/>
      <c r="J182" s="35"/>
    </row>
    <row r="183" spans="1:10" x14ac:dyDescent="0.25">
      <c r="A183" s="34" t="s">
        <v>273</v>
      </c>
      <c r="B183" s="34" t="s">
        <v>271</v>
      </c>
      <c r="C183" s="32" t="s">
        <v>240</v>
      </c>
      <c r="D183" s="32" t="s">
        <v>274</v>
      </c>
      <c r="E183" s="35"/>
      <c r="F183" s="35"/>
      <c r="G183" s="35"/>
      <c r="H183" s="33">
        <v>25.094365304301199</v>
      </c>
      <c r="I183" s="35"/>
      <c r="J183" s="35"/>
    </row>
    <row r="184" spans="1:10" x14ac:dyDescent="0.25">
      <c r="A184" s="34" t="s">
        <v>273</v>
      </c>
      <c r="B184" s="34" t="s">
        <v>271</v>
      </c>
      <c r="C184" s="32" t="s">
        <v>242</v>
      </c>
      <c r="D184" s="32" t="s">
        <v>274</v>
      </c>
      <c r="E184" s="35"/>
      <c r="F184" s="35"/>
      <c r="G184" s="33">
        <v>187.088507684928</v>
      </c>
      <c r="H184" s="33">
        <v>243.912493699061</v>
      </c>
      <c r="I184" s="33">
        <v>106.59430855713001</v>
      </c>
      <c r="J184" s="33">
        <v>70.773991944376306</v>
      </c>
    </row>
    <row r="185" spans="1:10" x14ac:dyDescent="0.25">
      <c r="A185" s="34" t="s">
        <v>273</v>
      </c>
      <c r="B185" s="34" t="s">
        <v>271</v>
      </c>
      <c r="C185" s="32" t="s">
        <v>243</v>
      </c>
      <c r="D185" s="32" t="s">
        <v>274</v>
      </c>
      <c r="E185" s="35"/>
      <c r="F185" s="35"/>
      <c r="G185" s="33">
        <v>187.087133603827</v>
      </c>
      <c r="H185" s="33">
        <v>243.91749374033901</v>
      </c>
      <c r="I185" s="33">
        <v>101.25887390253899</v>
      </c>
      <c r="J185" s="33">
        <v>70.773991944376306</v>
      </c>
    </row>
    <row r="186" spans="1:10" x14ac:dyDescent="0.25">
      <c r="A186" s="34" t="s">
        <v>273</v>
      </c>
      <c r="B186" s="34" t="s">
        <v>271</v>
      </c>
      <c r="C186" s="32" t="s">
        <v>245</v>
      </c>
      <c r="D186" s="32" t="s">
        <v>274</v>
      </c>
      <c r="E186" s="35"/>
      <c r="F186" s="35"/>
      <c r="G186" s="35"/>
      <c r="H186" s="35"/>
      <c r="I186" s="33">
        <v>266.42794760019098</v>
      </c>
      <c r="J186" s="33">
        <v>814.26716188752198</v>
      </c>
    </row>
    <row r="187" spans="1:10" x14ac:dyDescent="0.25">
      <c r="A187" s="34" t="s">
        <v>273</v>
      </c>
      <c r="B187" s="34" t="s">
        <v>271</v>
      </c>
      <c r="C187" s="32" t="s">
        <v>248</v>
      </c>
      <c r="D187" s="32" t="s">
        <v>274</v>
      </c>
      <c r="E187" s="35"/>
      <c r="F187" s="35"/>
      <c r="G187" s="35"/>
      <c r="H187" s="35"/>
      <c r="I187" s="33">
        <v>256.71474689781701</v>
      </c>
      <c r="J187" s="33">
        <v>523.13660225569799</v>
      </c>
    </row>
    <row r="188" spans="1:10" x14ac:dyDescent="0.25">
      <c r="A188" s="34" t="s">
        <v>273</v>
      </c>
      <c r="B188" s="34" t="s">
        <v>271</v>
      </c>
      <c r="C188" s="32" t="s">
        <v>252</v>
      </c>
      <c r="D188" s="32" t="s">
        <v>274</v>
      </c>
      <c r="E188" s="35"/>
      <c r="F188" s="35"/>
      <c r="G188" s="35"/>
      <c r="H188" s="35"/>
      <c r="I188" s="33">
        <v>266.42794760019098</v>
      </c>
      <c r="J188" s="33">
        <v>295.39107166511502</v>
      </c>
    </row>
    <row r="189" spans="1:10" x14ac:dyDescent="0.25">
      <c r="A189" s="34" t="s">
        <v>273</v>
      </c>
      <c r="B189" s="34" t="s">
        <v>271</v>
      </c>
      <c r="C189" s="32" t="s">
        <v>253</v>
      </c>
      <c r="D189" s="32" t="s">
        <v>274</v>
      </c>
      <c r="E189" s="35"/>
      <c r="F189" s="35"/>
      <c r="G189" s="35"/>
      <c r="H189" s="35"/>
      <c r="I189" s="33">
        <v>266.427947600192</v>
      </c>
      <c r="J189" s="33">
        <v>295.39107166511502</v>
      </c>
    </row>
    <row r="190" spans="1:10" x14ac:dyDescent="0.25">
      <c r="A190" s="34" t="s">
        <v>273</v>
      </c>
      <c r="B190" s="34" t="s">
        <v>271</v>
      </c>
      <c r="C190" s="32" t="s">
        <v>254</v>
      </c>
      <c r="D190" s="32" t="s">
        <v>274</v>
      </c>
      <c r="E190" s="35"/>
      <c r="F190" s="35"/>
      <c r="G190" s="35"/>
      <c r="H190" s="35"/>
      <c r="I190" s="33">
        <v>232.28419870809299</v>
      </c>
      <c r="J190" s="33">
        <v>295.39107166511502</v>
      </c>
    </row>
    <row r="191" spans="1:10" x14ac:dyDescent="0.25">
      <c r="A191" s="34" t="s">
        <v>273</v>
      </c>
      <c r="B191" s="34" t="s">
        <v>271</v>
      </c>
      <c r="C191" s="32" t="s">
        <v>256</v>
      </c>
      <c r="D191" s="32" t="s">
        <v>274</v>
      </c>
      <c r="E191" s="35"/>
      <c r="F191" s="35"/>
      <c r="G191" s="35"/>
      <c r="H191" s="35"/>
      <c r="I191" s="33">
        <v>256.71474689781701</v>
      </c>
      <c r="J191" s="33">
        <v>519.66947792936901</v>
      </c>
    </row>
    <row r="192" spans="1:10" x14ac:dyDescent="0.25">
      <c r="A192" s="34" t="s">
        <v>273</v>
      </c>
      <c r="B192" s="34" t="s">
        <v>271</v>
      </c>
      <c r="C192" s="32" t="s">
        <v>264</v>
      </c>
      <c r="D192" s="32" t="s">
        <v>274</v>
      </c>
      <c r="E192" s="35"/>
      <c r="F192" s="35"/>
      <c r="G192" s="35"/>
      <c r="H192" s="35"/>
      <c r="I192" s="33">
        <v>256.71474689781701</v>
      </c>
      <c r="J192" s="33">
        <v>519.66947792936901</v>
      </c>
    </row>
    <row r="193" spans="1:10" x14ac:dyDescent="0.25">
      <c r="A193" s="32" t="s">
        <v>275</v>
      </c>
      <c r="B193" s="32" t="s">
        <v>210</v>
      </c>
      <c r="C193" s="32" t="s">
        <v>216</v>
      </c>
      <c r="D193" s="32" t="s">
        <v>79</v>
      </c>
      <c r="E193" s="35"/>
      <c r="F193" s="35"/>
      <c r="G193" s="35"/>
      <c r="H193" s="35"/>
      <c r="I193" s="35"/>
      <c r="J193" s="33">
        <v>254.145725732616</v>
      </c>
    </row>
    <row r="194" spans="1:10" x14ac:dyDescent="0.25">
      <c r="A194" s="34" t="s">
        <v>275</v>
      </c>
      <c r="B194" s="34" t="s">
        <v>210</v>
      </c>
      <c r="C194" s="34" t="s">
        <v>216</v>
      </c>
      <c r="D194" s="32" t="s">
        <v>276</v>
      </c>
      <c r="E194" s="35"/>
      <c r="F194" s="35"/>
      <c r="G194" s="35"/>
      <c r="H194" s="35"/>
      <c r="I194" s="35"/>
      <c r="J194" s="33">
        <v>7.6198120432533898</v>
      </c>
    </row>
    <row r="195" spans="1:10" x14ac:dyDescent="0.25">
      <c r="A195" s="34" t="s">
        <v>275</v>
      </c>
      <c r="B195" s="34" t="s">
        <v>210</v>
      </c>
      <c r="C195" s="34" t="s">
        <v>216</v>
      </c>
      <c r="D195" s="32" t="s">
        <v>277</v>
      </c>
      <c r="E195" s="35"/>
      <c r="F195" s="35"/>
      <c r="G195" s="35"/>
      <c r="H195" s="35"/>
      <c r="I195" s="35"/>
      <c r="J195" s="33">
        <v>25.764262947310499</v>
      </c>
    </row>
    <row r="196" spans="1:10" x14ac:dyDescent="0.25">
      <c r="A196" s="34" t="s">
        <v>275</v>
      </c>
      <c r="B196" s="34" t="s">
        <v>210</v>
      </c>
      <c r="C196" s="32" t="s">
        <v>217</v>
      </c>
      <c r="D196" s="32" t="s">
        <v>79</v>
      </c>
      <c r="E196" s="35"/>
      <c r="F196" s="35"/>
      <c r="G196" s="35"/>
      <c r="H196" s="35"/>
      <c r="I196" s="35"/>
      <c r="J196" s="33">
        <v>254.145725732616</v>
      </c>
    </row>
    <row r="197" spans="1:10" x14ac:dyDescent="0.25">
      <c r="A197" s="34" t="s">
        <v>275</v>
      </c>
      <c r="B197" s="34" t="s">
        <v>210</v>
      </c>
      <c r="C197" s="34" t="s">
        <v>217</v>
      </c>
      <c r="D197" s="32" t="s">
        <v>276</v>
      </c>
      <c r="E197" s="35"/>
      <c r="F197" s="35"/>
      <c r="G197" s="35"/>
      <c r="H197" s="35"/>
      <c r="I197" s="35"/>
      <c r="J197" s="33">
        <v>7.6198120432533898</v>
      </c>
    </row>
    <row r="198" spans="1:10" x14ac:dyDescent="0.25">
      <c r="A198" s="34" t="s">
        <v>275</v>
      </c>
      <c r="B198" s="34" t="s">
        <v>210</v>
      </c>
      <c r="C198" s="34" t="s">
        <v>217</v>
      </c>
      <c r="D198" s="32" t="s">
        <v>277</v>
      </c>
      <c r="E198" s="35"/>
      <c r="F198" s="35"/>
      <c r="G198" s="35"/>
      <c r="H198" s="35"/>
      <c r="I198" s="35"/>
      <c r="J198" s="33">
        <v>25.764262947310499</v>
      </c>
    </row>
    <row r="199" spans="1:10" x14ac:dyDescent="0.25">
      <c r="A199" s="34" t="s">
        <v>275</v>
      </c>
      <c r="B199" s="34" t="s">
        <v>210</v>
      </c>
      <c r="C199" s="32" t="s">
        <v>218</v>
      </c>
      <c r="D199" s="32" t="s">
        <v>79</v>
      </c>
      <c r="E199" s="35"/>
      <c r="F199" s="35"/>
      <c r="G199" s="35"/>
      <c r="H199" s="35"/>
      <c r="I199" s="35"/>
      <c r="J199" s="33">
        <v>254.145725732616</v>
      </c>
    </row>
    <row r="200" spans="1:10" x14ac:dyDescent="0.25">
      <c r="A200" s="34" t="s">
        <v>275</v>
      </c>
      <c r="B200" s="34" t="s">
        <v>210</v>
      </c>
      <c r="C200" s="34" t="s">
        <v>218</v>
      </c>
      <c r="D200" s="32" t="s">
        <v>276</v>
      </c>
      <c r="E200" s="35"/>
      <c r="F200" s="35"/>
      <c r="G200" s="35"/>
      <c r="H200" s="35"/>
      <c r="I200" s="35"/>
      <c r="J200" s="33">
        <v>7.6198120432533898</v>
      </c>
    </row>
    <row r="201" spans="1:10" x14ac:dyDescent="0.25">
      <c r="A201" s="34" t="s">
        <v>275</v>
      </c>
      <c r="B201" s="34" t="s">
        <v>210</v>
      </c>
      <c r="C201" s="34" t="s">
        <v>218</v>
      </c>
      <c r="D201" s="32" t="s">
        <v>277</v>
      </c>
      <c r="E201" s="35"/>
      <c r="F201" s="35"/>
      <c r="G201" s="35"/>
      <c r="H201" s="35"/>
      <c r="I201" s="35"/>
      <c r="J201" s="33">
        <v>25.764262947310499</v>
      </c>
    </row>
    <row r="202" spans="1:10" x14ac:dyDescent="0.25">
      <c r="A202" s="34" t="s">
        <v>275</v>
      </c>
      <c r="B202" s="34" t="s">
        <v>210</v>
      </c>
      <c r="C202" s="32" t="s">
        <v>219</v>
      </c>
      <c r="D202" s="32" t="s">
        <v>79</v>
      </c>
      <c r="E202" s="35"/>
      <c r="F202" s="35"/>
      <c r="G202" s="35"/>
      <c r="H202" s="35"/>
      <c r="I202" s="35"/>
      <c r="J202" s="33">
        <v>254.145725732616</v>
      </c>
    </row>
    <row r="203" spans="1:10" x14ac:dyDescent="0.25">
      <c r="A203" s="34" t="s">
        <v>275</v>
      </c>
      <c r="B203" s="34" t="s">
        <v>210</v>
      </c>
      <c r="C203" s="34" t="s">
        <v>219</v>
      </c>
      <c r="D203" s="32" t="s">
        <v>276</v>
      </c>
      <c r="E203" s="35"/>
      <c r="F203" s="35"/>
      <c r="G203" s="35"/>
      <c r="H203" s="35"/>
      <c r="I203" s="35"/>
      <c r="J203" s="33">
        <v>7.6198120432533898</v>
      </c>
    </row>
    <row r="204" spans="1:10" x14ac:dyDescent="0.25">
      <c r="A204" s="34" t="s">
        <v>275</v>
      </c>
      <c r="B204" s="34" t="s">
        <v>210</v>
      </c>
      <c r="C204" s="34" t="s">
        <v>219</v>
      </c>
      <c r="D204" s="32" t="s">
        <v>277</v>
      </c>
      <c r="E204" s="35"/>
      <c r="F204" s="35"/>
      <c r="G204" s="35"/>
      <c r="H204" s="35"/>
      <c r="I204" s="35"/>
      <c r="J204" s="33">
        <v>25.764262947310499</v>
      </c>
    </row>
    <row r="205" spans="1:10" x14ac:dyDescent="0.25">
      <c r="A205" s="34" t="s">
        <v>275</v>
      </c>
      <c r="B205" s="34" t="s">
        <v>210</v>
      </c>
      <c r="C205" s="32" t="s">
        <v>220</v>
      </c>
      <c r="D205" s="32" t="s">
        <v>79</v>
      </c>
      <c r="E205" s="35"/>
      <c r="F205" s="35"/>
      <c r="G205" s="35"/>
      <c r="H205" s="35"/>
      <c r="I205" s="35"/>
      <c r="J205" s="33">
        <v>254.145725732616</v>
      </c>
    </row>
    <row r="206" spans="1:10" x14ac:dyDescent="0.25">
      <c r="A206" s="34" t="s">
        <v>275</v>
      </c>
      <c r="B206" s="34" t="s">
        <v>210</v>
      </c>
      <c r="C206" s="34" t="s">
        <v>220</v>
      </c>
      <c r="D206" s="32" t="s">
        <v>276</v>
      </c>
      <c r="E206" s="35"/>
      <c r="F206" s="35"/>
      <c r="G206" s="35"/>
      <c r="H206" s="35"/>
      <c r="I206" s="35"/>
      <c r="J206" s="33">
        <v>7.6198120432533898</v>
      </c>
    </row>
    <row r="207" spans="1:10" x14ac:dyDescent="0.25">
      <c r="A207" s="34" t="s">
        <v>275</v>
      </c>
      <c r="B207" s="34" t="s">
        <v>210</v>
      </c>
      <c r="C207" s="34" t="s">
        <v>220</v>
      </c>
      <c r="D207" s="32" t="s">
        <v>277</v>
      </c>
      <c r="E207" s="35"/>
      <c r="F207" s="35"/>
      <c r="G207" s="35"/>
      <c r="H207" s="35"/>
      <c r="I207" s="35"/>
      <c r="J207" s="33">
        <v>25.764262947310499</v>
      </c>
    </row>
    <row r="208" spans="1:10" x14ac:dyDescent="0.25">
      <c r="A208" s="34" t="s">
        <v>275</v>
      </c>
      <c r="B208" s="34" t="s">
        <v>210</v>
      </c>
      <c r="C208" s="32" t="s">
        <v>221</v>
      </c>
      <c r="D208" s="32" t="s">
        <v>79</v>
      </c>
      <c r="E208" s="35"/>
      <c r="F208" s="35"/>
      <c r="G208" s="35"/>
      <c r="H208" s="35"/>
      <c r="I208" s="35"/>
      <c r="J208" s="33">
        <v>254.14572573261501</v>
      </c>
    </row>
    <row r="209" spans="1:10" x14ac:dyDescent="0.25">
      <c r="A209" s="34" t="s">
        <v>275</v>
      </c>
      <c r="B209" s="34" t="s">
        <v>210</v>
      </c>
      <c r="C209" s="34" t="s">
        <v>221</v>
      </c>
      <c r="D209" s="32" t="s">
        <v>276</v>
      </c>
      <c r="E209" s="35"/>
      <c r="F209" s="35"/>
      <c r="G209" s="35"/>
      <c r="H209" s="35"/>
      <c r="I209" s="35"/>
      <c r="J209" s="33">
        <v>7.61981204325338</v>
      </c>
    </row>
    <row r="210" spans="1:10" x14ac:dyDescent="0.25">
      <c r="A210" s="34" t="s">
        <v>275</v>
      </c>
      <c r="B210" s="34" t="s">
        <v>210</v>
      </c>
      <c r="C210" s="34" t="s">
        <v>221</v>
      </c>
      <c r="D210" s="32" t="s">
        <v>277</v>
      </c>
      <c r="E210" s="35"/>
      <c r="F210" s="35"/>
      <c r="G210" s="35"/>
      <c r="H210" s="35"/>
      <c r="I210" s="35"/>
      <c r="J210" s="33">
        <v>25.764262947310499</v>
      </c>
    </row>
    <row r="211" spans="1:10" x14ac:dyDescent="0.25">
      <c r="A211" s="34" t="s">
        <v>275</v>
      </c>
      <c r="B211" s="34" t="s">
        <v>210</v>
      </c>
      <c r="C211" s="32" t="s">
        <v>223</v>
      </c>
      <c r="D211" s="32" t="s">
        <v>79</v>
      </c>
      <c r="E211" s="35"/>
      <c r="F211" s="35"/>
      <c r="G211" s="35"/>
      <c r="H211" s="35"/>
      <c r="I211" s="35"/>
      <c r="J211" s="33">
        <v>12.1572000253292</v>
      </c>
    </row>
    <row r="212" spans="1:10" x14ac:dyDescent="0.25">
      <c r="A212" s="34" t="s">
        <v>275</v>
      </c>
      <c r="B212" s="34" t="s">
        <v>210</v>
      </c>
      <c r="C212" s="34" t="s">
        <v>223</v>
      </c>
      <c r="D212" s="32" t="s">
        <v>276</v>
      </c>
      <c r="E212" s="35"/>
      <c r="F212" s="35"/>
      <c r="G212" s="35"/>
      <c r="H212" s="35"/>
      <c r="I212" s="35"/>
      <c r="J212" s="33">
        <v>0.36449788363824498</v>
      </c>
    </row>
    <row r="213" spans="1:10" x14ac:dyDescent="0.25">
      <c r="A213" s="34" t="s">
        <v>275</v>
      </c>
      <c r="B213" s="34" t="s">
        <v>210</v>
      </c>
      <c r="C213" s="34" t="s">
        <v>223</v>
      </c>
      <c r="D213" s="32" t="s">
        <v>277</v>
      </c>
      <c r="E213" s="35"/>
      <c r="F213" s="35"/>
      <c r="G213" s="35"/>
      <c r="H213" s="35"/>
      <c r="I213" s="35"/>
      <c r="J213" s="33">
        <v>1.23244763315504</v>
      </c>
    </row>
    <row r="214" spans="1:10" x14ac:dyDescent="0.25">
      <c r="A214" s="34" t="s">
        <v>275</v>
      </c>
      <c r="B214" s="34" t="s">
        <v>210</v>
      </c>
      <c r="C214" s="32" t="s">
        <v>224</v>
      </c>
      <c r="D214" s="32" t="s">
        <v>79</v>
      </c>
      <c r="E214" s="35"/>
      <c r="F214" s="35"/>
      <c r="G214" s="35"/>
      <c r="H214" s="35"/>
      <c r="I214" s="35"/>
      <c r="J214" s="33">
        <v>27.624535405719101</v>
      </c>
    </row>
    <row r="215" spans="1:10" x14ac:dyDescent="0.25">
      <c r="A215" s="34" t="s">
        <v>275</v>
      </c>
      <c r="B215" s="34" t="s">
        <v>210</v>
      </c>
      <c r="C215" s="34" t="s">
        <v>224</v>
      </c>
      <c r="D215" s="32" t="s">
        <v>276</v>
      </c>
      <c r="E215" s="35"/>
      <c r="F215" s="35"/>
      <c r="G215" s="35"/>
      <c r="H215" s="35"/>
      <c r="I215" s="35"/>
      <c r="J215" s="33">
        <v>0.82824043948406401</v>
      </c>
    </row>
    <row r="216" spans="1:10" x14ac:dyDescent="0.25">
      <c r="A216" s="34" t="s">
        <v>275</v>
      </c>
      <c r="B216" s="34" t="s">
        <v>210</v>
      </c>
      <c r="C216" s="34" t="s">
        <v>224</v>
      </c>
      <c r="D216" s="32" t="s">
        <v>277</v>
      </c>
      <c r="E216" s="35"/>
      <c r="F216" s="35"/>
      <c r="G216" s="35"/>
      <c r="H216" s="35"/>
      <c r="I216" s="35"/>
      <c r="J216" s="33">
        <v>2.8004633638380998</v>
      </c>
    </row>
    <row r="217" spans="1:10" x14ac:dyDescent="0.25">
      <c r="A217" s="34" t="s">
        <v>275</v>
      </c>
      <c r="B217" s="34" t="s">
        <v>210</v>
      </c>
      <c r="C217" s="32" t="s">
        <v>225</v>
      </c>
      <c r="D217" s="32" t="s">
        <v>79</v>
      </c>
      <c r="E217" s="35"/>
      <c r="F217" s="35"/>
      <c r="G217" s="35"/>
      <c r="H217" s="35"/>
      <c r="I217" s="35"/>
      <c r="J217" s="33">
        <v>15.2700547214331</v>
      </c>
    </row>
    <row r="218" spans="1:10" x14ac:dyDescent="0.25">
      <c r="A218" s="34" t="s">
        <v>275</v>
      </c>
      <c r="B218" s="34" t="s">
        <v>210</v>
      </c>
      <c r="C218" s="34" t="s">
        <v>225</v>
      </c>
      <c r="D218" s="32" t="s">
        <v>276</v>
      </c>
      <c r="E218" s="35"/>
      <c r="F218" s="35"/>
      <c r="G218" s="35"/>
      <c r="H218" s="35"/>
      <c r="I218" s="35"/>
      <c r="J218" s="33">
        <v>0.45782767556724802</v>
      </c>
    </row>
    <row r="219" spans="1:10" x14ac:dyDescent="0.25">
      <c r="A219" s="34" t="s">
        <v>275</v>
      </c>
      <c r="B219" s="34" t="s">
        <v>210</v>
      </c>
      <c r="C219" s="34" t="s">
        <v>225</v>
      </c>
      <c r="D219" s="32" t="s">
        <v>277</v>
      </c>
      <c r="E219" s="35"/>
      <c r="F219" s="35"/>
      <c r="G219" s="35"/>
      <c r="H219" s="35"/>
      <c r="I219" s="35"/>
      <c r="J219" s="33">
        <v>1.54801621758038</v>
      </c>
    </row>
    <row r="220" spans="1:10" x14ac:dyDescent="0.25">
      <c r="A220" s="34" t="s">
        <v>275</v>
      </c>
      <c r="B220" s="34" t="s">
        <v>210</v>
      </c>
      <c r="C220" s="32" t="s">
        <v>226</v>
      </c>
      <c r="D220" s="32" t="s">
        <v>79</v>
      </c>
      <c r="E220" s="35"/>
      <c r="F220" s="35"/>
      <c r="G220" s="35"/>
      <c r="H220" s="35"/>
      <c r="I220" s="33">
        <v>318.278581855629</v>
      </c>
      <c r="J220" s="33">
        <v>599.75398736860598</v>
      </c>
    </row>
    <row r="221" spans="1:10" x14ac:dyDescent="0.25">
      <c r="A221" s="34" t="s">
        <v>275</v>
      </c>
      <c r="B221" s="34" t="s">
        <v>210</v>
      </c>
      <c r="C221" s="34" t="s">
        <v>226</v>
      </c>
      <c r="D221" s="32" t="s">
        <v>276</v>
      </c>
      <c r="E221" s="35"/>
      <c r="F221" s="35"/>
      <c r="G221" s="35"/>
      <c r="H221" s="35"/>
      <c r="I221" s="33">
        <v>9.5426470940718708</v>
      </c>
      <c r="J221" s="33">
        <v>17.981859198169701</v>
      </c>
    </row>
    <row r="222" spans="1:10" x14ac:dyDescent="0.25">
      <c r="A222" s="34" t="s">
        <v>275</v>
      </c>
      <c r="B222" s="34" t="s">
        <v>210</v>
      </c>
      <c r="C222" s="34" t="s">
        <v>226</v>
      </c>
      <c r="D222" s="32" t="s">
        <v>277</v>
      </c>
      <c r="E222" s="35"/>
      <c r="F222" s="35"/>
      <c r="G222" s="35"/>
      <c r="H222" s="35"/>
      <c r="I222" s="33">
        <v>32.265791800303198</v>
      </c>
      <c r="J222" s="33">
        <v>60.800626843985803</v>
      </c>
    </row>
    <row r="223" spans="1:10" x14ac:dyDescent="0.25">
      <c r="A223" s="34" t="s">
        <v>275</v>
      </c>
      <c r="B223" s="34" t="s">
        <v>210</v>
      </c>
      <c r="C223" s="32" t="s">
        <v>227</v>
      </c>
      <c r="D223" s="32" t="s">
        <v>79</v>
      </c>
      <c r="E223" s="35"/>
      <c r="F223" s="35"/>
      <c r="G223" s="35"/>
      <c r="H223" s="33">
        <v>64.679521552204704</v>
      </c>
      <c r="I223" s="33">
        <v>353.22683096265001</v>
      </c>
      <c r="J223" s="33">
        <v>633.33583876617899</v>
      </c>
    </row>
    <row r="224" spans="1:10" x14ac:dyDescent="0.25">
      <c r="A224" s="34" t="s">
        <v>275</v>
      </c>
      <c r="B224" s="34" t="s">
        <v>210</v>
      </c>
      <c r="C224" s="34" t="s">
        <v>227</v>
      </c>
      <c r="D224" s="32" t="s">
        <v>276</v>
      </c>
      <c r="E224" s="35"/>
      <c r="F224" s="35"/>
      <c r="G224" s="35"/>
      <c r="H224" s="33">
        <v>1.9392252057541</v>
      </c>
      <c r="I224" s="33">
        <v>10.590467546958299</v>
      </c>
      <c r="J224" s="33">
        <v>18.988712234853001</v>
      </c>
    </row>
    <row r="225" spans="1:10" x14ac:dyDescent="0.25">
      <c r="A225" s="34" t="s">
        <v>275</v>
      </c>
      <c r="B225" s="34" t="s">
        <v>210</v>
      </c>
      <c r="C225" s="34" t="s">
        <v>227</v>
      </c>
      <c r="D225" s="32" t="s">
        <v>277</v>
      </c>
      <c r="E225" s="35"/>
      <c r="F225" s="35"/>
      <c r="G225" s="35"/>
      <c r="H225" s="33">
        <v>6.5569475771174899</v>
      </c>
      <c r="I225" s="33">
        <v>35.8087035567209</v>
      </c>
      <c r="J225" s="33">
        <v>64.205018742257806</v>
      </c>
    </row>
    <row r="226" spans="1:10" x14ac:dyDescent="0.25">
      <c r="A226" s="34" t="s">
        <v>275</v>
      </c>
      <c r="B226" s="34" t="s">
        <v>210</v>
      </c>
      <c r="C226" s="32" t="s">
        <v>228</v>
      </c>
      <c r="D226" s="32" t="s">
        <v>79</v>
      </c>
      <c r="E226" s="35"/>
      <c r="F226" s="35"/>
      <c r="G226" s="35"/>
      <c r="H226" s="33">
        <v>132.26348282917101</v>
      </c>
      <c r="I226" s="33">
        <v>395.97409714549201</v>
      </c>
      <c r="J226" s="33">
        <v>674.41178326367697</v>
      </c>
    </row>
    <row r="227" spans="1:10" x14ac:dyDescent="0.25">
      <c r="A227" s="34" t="s">
        <v>275</v>
      </c>
      <c r="B227" s="34" t="s">
        <v>210</v>
      </c>
      <c r="C227" s="34" t="s">
        <v>228</v>
      </c>
      <c r="D227" s="32" t="s">
        <v>276</v>
      </c>
      <c r="E227" s="35"/>
      <c r="F227" s="35"/>
      <c r="G227" s="35"/>
      <c r="H227" s="33">
        <v>3.9655314935521599</v>
      </c>
      <c r="I227" s="33">
        <v>11.872118586877299</v>
      </c>
      <c r="J227" s="33">
        <v>20.220253610053401</v>
      </c>
    </row>
    <row r="228" spans="1:10" x14ac:dyDescent="0.25">
      <c r="A228" s="34" t="s">
        <v>275</v>
      </c>
      <c r="B228" s="34" t="s">
        <v>210</v>
      </c>
      <c r="C228" s="34" t="s">
        <v>228</v>
      </c>
      <c r="D228" s="32" t="s">
        <v>277</v>
      </c>
      <c r="E228" s="35"/>
      <c r="F228" s="35"/>
      <c r="G228" s="35"/>
      <c r="H228" s="33">
        <v>13.4083354741249</v>
      </c>
      <c r="I228" s="33">
        <v>40.142248034160303</v>
      </c>
      <c r="J228" s="33">
        <v>68.369131405541694</v>
      </c>
    </row>
    <row r="229" spans="1:10" x14ac:dyDescent="0.25">
      <c r="A229" s="34" t="s">
        <v>275</v>
      </c>
      <c r="B229" s="34" t="s">
        <v>210</v>
      </c>
      <c r="C229" s="32" t="s">
        <v>229</v>
      </c>
      <c r="D229" s="32" t="s">
        <v>79</v>
      </c>
      <c r="E229" s="35"/>
      <c r="F229" s="35"/>
      <c r="G229" s="35"/>
      <c r="H229" s="33">
        <v>43.642007705279397</v>
      </c>
      <c r="I229" s="33">
        <v>486.00597813444</v>
      </c>
      <c r="J229" s="33">
        <v>760.92362078538702</v>
      </c>
    </row>
    <row r="230" spans="1:10" x14ac:dyDescent="0.25">
      <c r="A230" s="34" t="s">
        <v>275</v>
      </c>
      <c r="B230" s="34" t="s">
        <v>210</v>
      </c>
      <c r="C230" s="34" t="s">
        <v>229</v>
      </c>
      <c r="D230" s="32" t="s">
        <v>276</v>
      </c>
      <c r="E230" s="35"/>
      <c r="F230" s="35"/>
      <c r="G230" s="35"/>
      <c r="H230" s="33">
        <v>1.3084772326815</v>
      </c>
      <c r="I230" s="33">
        <v>14.5714597190516</v>
      </c>
      <c r="J230" s="33">
        <v>22.814056592699099</v>
      </c>
    </row>
    <row r="231" spans="1:10" x14ac:dyDescent="0.25">
      <c r="A231" s="34" t="s">
        <v>275</v>
      </c>
      <c r="B231" s="34" t="s">
        <v>210</v>
      </c>
      <c r="C231" s="34" t="s">
        <v>229</v>
      </c>
      <c r="D231" s="32" t="s">
        <v>277</v>
      </c>
      <c r="E231" s="35"/>
      <c r="F231" s="35"/>
      <c r="G231" s="35"/>
      <c r="H231" s="33">
        <v>4.4242497442209396</v>
      </c>
      <c r="I231" s="33">
        <v>49.269314990543599</v>
      </c>
      <c r="J231" s="33">
        <v>77.139350631299493</v>
      </c>
    </row>
    <row r="232" spans="1:10" x14ac:dyDescent="0.25">
      <c r="A232" s="34" t="s">
        <v>275</v>
      </c>
      <c r="B232" s="34" t="s">
        <v>210</v>
      </c>
      <c r="C232" s="32" t="s">
        <v>230</v>
      </c>
      <c r="D232" s="32" t="s">
        <v>79</v>
      </c>
      <c r="E232" s="35"/>
      <c r="F232" s="35"/>
      <c r="G232" s="35"/>
      <c r="H232" s="33">
        <v>209.62494176637799</v>
      </c>
      <c r="I232" s="33">
        <v>494.50187291913801</v>
      </c>
      <c r="J232" s="33">
        <v>775.64939934089102</v>
      </c>
    </row>
    <row r="233" spans="1:10" x14ac:dyDescent="0.25">
      <c r="A233" s="34" t="s">
        <v>275</v>
      </c>
      <c r="B233" s="34" t="s">
        <v>210</v>
      </c>
      <c r="C233" s="34" t="s">
        <v>230</v>
      </c>
      <c r="D233" s="32" t="s">
        <v>276</v>
      </c>
      <c r="E233" s="35"/>
      <c r="F233" s="35"/>
      <c r="G233" s="35"/>
      <c r="H233" s="33">
        <v>6.2849872892147101</v>
      </c>
      <c r="I233" s="33">
        <v>14.8261841343926</v>
      </c>
      <c r="J233" s="33">
        <v>23.2555657483618</v>
      </c>
    </row>
    <row r="234" spans="1:10" x14ac:dyDescent="0.25">
      <c r="A234" s="34" t="s">
        <v>275</v>
      </c>
      <c r="B234" s="34" t="s">
        <v>210</v>
      </c>
      <c r="C234" s="34" t="s">
        <v>230</v>
      </c>
      <c r="D234" s="32" t="s">
        <v>277</v>
      </c>
      <c r="E234" s="35"/>
      <c r="F234" s="35"/>
      <c r="G234" s="35"/>
      <c r="H234" s="33">
        <v>21.250926429767301</v>
      </c>
      <c r="I234" s="33">
        <v>50.130594347395601</v>
      </c>
      <c r="J234" s="33">
        <v>78.632190338574503</v>
      </c>
    </row>
    <row r="235" spans="1:10" x14ac:dyDescent="0.25">
      <c r="A235" s="34" t="s">
        <v>275</v>
      </c>
      <c r="B235" s="34" t="s">
        <v>210</v>
      </c>
      <c r="C235" s="32" t="s">
        <v>231</v>
      </c>
      <c r="D235" s="32" t="s">
        <v>79</v>
      </c>
      <c r="E235" s="35"/>
      <c r="F235" s="35"/>
      <c r="G235" s="35"/>
      <c r="H235" s="33">
        <v>240.08029236259</v>
      </c>
      <c r="I235" s="33">
        <v>499.40399424093198</v>
      </c>
      <c r="J235" s="33">
        <v>800.60469484457201</v>
      </c>
    </row>
    <row r="236" spans="1:10" x14ac:dyDescent="0.25">
      <c r="A236" s="34" t="s">
        <v>275</v>
      </c>
      <c r="B236" s="34" t="s">
        <v>210</v>
      </c>
      <c r="C236" s="34" t="s">
        <v>231</v>
      </c>
      <c r="D236" s="32" t="s">
        <v>276</v>
      </c>
      <c r="E236" s="35"/>
      <c r="F236" s="35"/>
      <c r="G236" s="35"/>
      <c r="H236" s="33">
        <v>7.1981013956414701</v>
      </c>
      <c r="I236" s="33">
        <v>14.9731598231539</v>
      </c>
      <c r="J236" s="33">
        <v>24.003776880670902</v>
      </c>
    </row>
    <row r="237" spans="1:10" x14ac:dyDescent="0.25">
      <c r="A237" s="34" t="s">
        <v>275</v>
      </c>
      <c r="B237" s="34" t="s">
        <v>210</v>
      </c>
      <c r="C237" s="34" t="s">
        <v>231</v>
      </c>
      <c r="D237" s="32" t="s">
        <v>277</v>
      </c>
      <c r="E237" s="35"/>
      <c r="F237" s="35"/>
      <c r="G237" s="35"/>
      <c r="H237" s="33">
        <v>24.338366356806802</v>
      </c>
      <c r="I237" s="33">
        <v>50.627551525684602</v>
      </c>
      <c r="J237" s="33">
        <v>81.162056986661</v>
      </c>
    </row>
    <row r="238" spans="1:10" x14ac:dyDescent="0.25">
      <c r="A238" s="34" t="s">
        <v>275</v>
      </c>
      <c r="B238" s="34" t="s">
        <v>210</v>
      </c>
      <c r="C238" s="32" t="s">
        <v>233</v>
      </c>
      <c r="D238" s="32" t="s">
        <v>79</v>
      </c>
      <c r="E238" s="35"/>
      <c r="F238" s="35"/>
      <c r="G238" s="35"/>
      <c r="H238" s="35"/>
      <c r="I238" s="35"/>
      <c r="J238" s="33">
        <v>12.1572000258448</v>
      </c>
    </row>
    <row r="239" spans="1:10" x14ac:dyDescent="0.25">
      <c r="A239" s="34" t="s">
        <v>275</v>
      </c>
      <c r="B239" s="34" t="s">
        <v>210</v>
      </c>
      <c r="C239" s="34" t="s">
        <v>233</v>
      </c>
      <c r="D239" s="32" t="s">
        <v>276</v>
      </c>
      <c r="E239" s="35"/>
      <c r="F239" s="35"/>
      <c r="G239" s="35"/>
      <c r="H239" s="35"/>
      <c r="I239" s="35"/>
      <c r="J239" s="33">
        <v>0.364497883653703</v>
      </c>
    </row>
    <row r="240" spans="1:10" x14ac:dyDescent="0.25">
      <c r="A240" s="34" t="s">
        <v>275</v>
      </c>
      <c r="B240" s="34" t="s">
        <v>210</v>
      </c>
      <c r="C240" s="34" t="s">
        <v>233</v>
      </c>
      <c r="D240" s="32" t="s">
        <v>277</v>
      </c>
      <c r="E240" s="35"/>
      <c r="F240" s="35"/>
      <c r="G240" s="35"/>
      <c r="H240" s="35"/>
      <c r="I240" s="35"/>
      <c r="J240" s="33">
        <v>1.23244763320731</v>
      </c>
    </row>
    <row r="241" spans="1:10" x14ac:dyDescent="0.25">
      <c r="A241" s="34" t="s">
        <v>275</v>
      </c>
      <c r="B241" s="34" t="s">
        <v>210</v>
      </c>
      <c r="C241" s="32" t="s">
        <v>234</v>
      </c>
      <c r="D241" s="32" t="s">
        <v>79</v>
      </c>
      <c r="E241" s="35"/>
      <c r="F241" s="35"/>
      <c r="G241" s="35"/>
      <c r="H241" s="35"/>
      <c r="I241" s="35"/>
      <c r="J241" s="33">
        <v>27.624535405719101</v>
      </c>
    </row>
    <row r="242" spans="1:10" x14ac:dyDescent="0.25">
      <c r="A242" s="34" t="s">
        <v>275</v>
      </c>
      <c r="B242" s="34" t="s">
        <v>210</v>
      </c>
      <c r="C242" s="34" t="s">
        <v>234</v>
      </c>
      <c r="D242" s="32" t="s">
        <v>276</v>
      </c>
      <c r="E242" s="35"/>
      <c r="F242" s="35"/>
      <c r="G242" s="35"/>
      <c r="H242" s="35"/>
      <c r="I242" s="35"/>
      <c r="J242" s="33">
        <v>0.82824043948406401</v>
      </c>
    </row>
    <row r="243" spans="1:10" x14ac:dyDescent="0.25">
      <c r="A243" s="34" t="s">
        <v>275</v>
      </c>
      <c r="B243" s="34" t="s">
        <v>210</v>
      </c>
      <c r="C243" s="34" t="s">
        <v>234</v>
      </c>
      <c r="D243" s="32" t="s">
        <v>277</v>
      </c>
      <c r="E243" s="35"/>
      <c r="F243" s="35"/>
      <c r="G243" s="35"/>
      <c r="H243" s="35"/>
      <c r="I243" s="35"/>
      <c r="J243" s="33">
        <v>2.8004633638380998</v>
      </c>
    </row>
    <row r="244" spans="1:10" x14ac:dyDescent="0.25">
      <c r="A244" s="34" t="s">
        <v>275</v>
      </c>
      <c r="B244" s="34" t="s">
        <v>210</v>
      </c>
      <c r="C244" s="32" t="s">
        <v>235</v>
      </c>
      <c r="D244" s="32" t="s">
        <v>79</v>
      </c>
      <c r="E244" s="35"/>
      <c r="F244" s="35"/>
      <c r="G244" s="35"/>
      <c r="H244" s="35"/>
      <c r="I244" s="35"/>
      <c r="J244" s="33">
        <v>15.2700547214331</v>
      </c>
    </row>
    <row r="245" spans="1:10" x14ac:dyDescent="0.25">
      <c r="A245" s="34" t="s">
        <v>275</v>
      </c>
      <c r="B245" s="34" t="s">
        <v>210</v>
      </c>
      <c r="C245" s="34" t="s">
        <v>235</v>
      </c>
      <c r="D245" s="32" t="s">
        <v>276</v>
      </c>
      <c r="E245" s="35"/>
      <c r="F245" s="35"/>
      <c r="G245" s="35"/>
      <c r="H245" s="35"/>
      <c r="I245" s="35"/>
      <c r="J245" s="33">
        <v>0.45782767556724802</v>
      </c>
    </row>
    <row r="246" spans="1:10" x14ac:dyDescent="0.25">
      <c r="A246" s="34" t="s">
        <v>275</v>
      </c>
      <c r="B246" s="34" t="s">
        <v>210</v>
      </c>
      <c r="C246" s="34" t="s">
        <v>235</v>
      </c>
      <c r="D246" s="32" t="s">
        <v>277</v>
      </c>
      <c r="E246" s="35"/>
      <c r="F246" s="35"/>
      <c r="G246" s="35"/>
      <c r="H246" s="35"/>
      <c r="I246" s="35"/>
      <c r="J246" s="33">
        <v>1.54801621758038</v>
      </c>
    </row>
    <row r="247" spans="1:10" x14ac:dyDescent="0.25">
      <c r="A247" s="34" t="s">
        <v>275</v>
      </c>
      <c r="B247" s="34" t="s">
        <v>210</v>
      </c>
      <c r="C247" s="32" t="s">
        <v>236</v>
      </c>
      <c r="D247" s="32" t="s">
        <v>79</v>
      </c>
      <c r="E247" s="35"/>
      <c r="F247" s="35"/>
      <c r="G247" s="35"/>
      <c r="H247" s="35"/>
      <c r="I247" s="33">
        <v>318.278581855629</v>
      </c>
      <c r="J247" s="33">
        <v>599.75398736860598</v>
      </c>
    </row>
    <row r="248" spans="1:10" x14ac:dyDescent="0.25">
      <c r="A248" s="34" t="s">
        <v>275</v>
      </c>
      <c r="B248" s="34" t="s">
        <v>210</v>
      </c>
      <c r="C248" s="34" t="s">
        <v>236</v>
      </c>
      <c r="D248" s="32" t="s">
        <v>276</v>
      </c>
      <c r="E248" s="35"/>
      <c r="F248" s="35"/>
      <c r="G248" s="35"/>
      <c r="H248" s="35"/>
      <c r="I248" s="33">
        <v>9.5426470940718708</v>
      </c>
      <c r="J248" s="33">
        <v>17.981859198169701</v>
      </c>
    </row>
    <row r="249" spans="1:10" x14ac:dyDescent="0.25">
      <c r="A249" s="34" t="s">
        <v>275</v>
      </c>
      <c r="B249" s="34" t="s">
        <v>210</v>
      </c>
      <c r="C249" s="34" t="s">
        <v>236</v>
      </c>
      <c r="D249" s="32" t="s">
        <v>277</v>
      </c>
      <c r="E249" s="35"/>
      <c r="F249" s="35"/>
      <c r="G249" s="35"/>
      <c r="H249" s="35"/>
      <c r="I249" s="33">
        <v>32.265791800303198</v>
      </c>
      <c r="J249" s="33">
        <v>60.800626843985697</v>
      </c>
    </row>
    <row r="250" spans="1:10" x14ac:dyDescent="0.25">
      <c r="A250" s="34" t="s">
        <v>275</v>
      </c>
      <c r="B250" s="34" t="s">
        <v>210</v>
      </c>
      <c r="C250" s="32" t="s">
        <v>237</v>
      </c>
      <c r="D250" s="32" t="s">
        <v>79</v>
      </c>
      <c r="E250" s="35"/>
      <c r="F250" s="35"/>
      <c r="G250" s="35"/>
      <c r="H250" s="33">
        <v>64.679521553003099</v>
      </c>
      <c r="I250" s="33">
        <v>353.22683096341598</v>
      </c>
      <c r="J250" s="33">
        <v>633.33583876691603</v>
      </c>
    </row>
    <row r="251" spans="1:10" x14ac:dyDescent="0.25">
      <c r="A251" s="34" t="s">
        <v>275</v>
      </c>
      <c r="B251" s="34" t="s">
        <v>210</v>
      </c>
      <c r="C251" s="34" t="s">
        <v>237</v>
      </c>
      <c r="D251" s="32" t="s">
        <v>276</v>
      </c>
      <c r="E251" s="35"/>
      <c r="F251" s="35"/>
      <c r="G251" s="35"/>
      <c r="H251" s="33">
        <v>1.9392252057780399</v>
      </c>
      <c r="I251" s="33">
        <v>10.5904675469813</v>
      </c>
      <c r="J251" s="33">
        <v>18.988712234875099</v>
      </c>
    </row>
    <row r="252" spans="1:10" x14ac:dyDescent="0.25">
      <c r="A252" s="34" t="s">
        <v>275</v>
      </c>
      <c r="B252" s="34" t="s">
        <v>210</v>
      </c>
      <c r="C252" s="34" t="s">
        <v>237</v>
      </c>
      <c r="D252" s="32" t="s">
        <v>277</v>
      </c>
      <c r="E252" s="35"/>
      <c r="F252" s="35"/>
      <c r="G252" s="35"/>
      <c r="H252" s="33">
        <v>6.5569475771984296</v>
      </c>
      <c r="I252" s="33">
        <v>35.808703556798498</v>
      </c>
      <c r="J252" s="33">
        <v>64.205018742332399</v>
      </c>
    </row>
    <row r="253" spans="1:10" x14ac:dyDescent="0.25">
      <c r="A253" s="34" t="s">
        <v>275</v>
      </c>
      <c r="B253" s="34" t="s">
        <v>210</v>
      </c>
      <c r="C253" s="32" t="s">
        <v>238</v>
      </c>
      <c r="D253" s="32" t="s">
        <v>79</v>
      </c>
      <c r="E253" s="35"/>
      <c r="F253" s="35"/>
      <c r="G253" s="35"/>
      <c r="H253" s="33">
        <v>132.26348282917201</v>
      </c>
      <c r="I253" s="33">
        <v>395.97409714549298</v>
      </c>
      <c r="J253" s="33">
        <v>674.41178326367799</v>
      </c>
    </row>
    <row r="254" spans="1:10" x14ac:dyDescent="0.25">
      <c r="A254" s="34" t="s">
        <v>275</v>
      </c>
      <c r="B254" s="34" t="s">
        <v>210</v>
      </c>
      <c r="C254" s="34" t="s">
        <v>238</v>
      </c>
      <c r="D254" s="32" t="s">
        <v>276</v>
      </c>
      <c r="E254" s="35"/>
      <c r="F254" s="35"/>
      <c r="G254" s="35"/>
      <c r="H254" s="33">
        <v>3.9655314935521702</v>
      </c>
      <c r="I254" s="33">
        <v>11.872118586877299</v>
      </c>
      <c r="J254" s="33">
        <v>20.220253610053401</v>
      </c>
    </row>
    <row r="255" spans="1:10" x14ac:dyDescent="0.25">
      <c r="A255" s="34" t="s">
        <v>275</v>
      </c>
      <c r="B255" s="34" t="s">
        <v>210</v>
      </c>
      <c r="C255" s="34" t="s">
        <v>238</v>
      </c>
      <c r="D255" s="32" t="s">
        <v>277</v>
      </c>
      <c r="E255" s="35"/>
      <c r="F255" s="35"/>
      <c r="G255" s="35"/>
      <c r="H255" s="33">
        <v>13.408335474125</v>
      </c>
      <c r="I255" s="33">
        <v>40.142248034160403</v>
      </c>
      <c r="J255" s="33">
        <v>68.369131405541793</v>
      </c>
    </row>
    <row r="256" spans="1:10" x14ac:dyDescent="0.25">
      <c r="A256" s="34" t="s">
        <v>275</v>
      </c>
      <c r="B256" s="34" t="s">
        <v>210</v>
      </c>
      <c r="C256" s="32" t="s">
        <v>239</v>
      </c>
      <c r="D256" s="32" t="s">
        <v>79</v>
      </c>
      <c r="E256" s="35"/>
      <c r="F256" s="35"/>
      <c r="G256" s="35"/>
      <c r="H256" s="33">
        <v>43.642007705279397</v>
      </c>
      <c r="I256" s="33">
        <v>486.005978131154</v>
      </c>
      <c r="J256" s="33">
        <v>760.92362078223005</v>
      </c>
    </row>
    <row r="257" spans="1:10" x14ac:dyDescent="0.25">
      <c r="A257" s="34" t="s">
        <v>275</v>
      </c>
      <c r="B257" s="34" t="s">
        <v>210</v>
      </c>
      <c r="C257" s="34" t="s">
        <v>239</v>
      </c>
      <c r="D257" s="32" t="s">
        <v>276</v>
      </c>
      <c r="E257" s="35"/>
      <c r="F257" s="35"/>
      <c r="G257" s="35"/>
      <c r="H257" s="33">
        <v>1.3084772326815</v>
      </c>
      <c r="I257" s="33">
        <v>14.571459718953101</v>
      </c>
      <c r="J257" s="33">
        <v>22.814056592604398</v>
      </c>
    </row>
    <row r="258" spans="1:10" x14ac:dyDescent="0.25">
      <c r="A258" s="34" t="s">
        <v>275</v>
      </c>
      <c r="B258" s="34" t="s">
        <v>210</v>
      </c>
      <c r="C258" s="34" t="s">
        <v>239</v>
      </c>
      <c r="D258" s="32" t="s">
        <v>277</v>
      </c>
      <c r="E258" s="35"/>
      <c r="F258" s="35"/>
      <c r="G258" s="35"/>
      <c r="H258" s="33">
        <v>4.4242497442209396</v>
      </c>
      <c r="I258" s="33">
        <v>49.269314990210503</v>
      </c>
      <c r="J258" s="33">
        <v>77.139350630979393</v>
      </c>
    </row>
    <row r="259" spans="1:10" x14ac:dyDescent="0.25">
      <c r="A259" s="34" t="s">
        <v>275</v>
      </c>
      <c r="B259" s="34" t="s">
        <v>210</v>
      </c>
      <c r="C259" s="32" t="s">
        <v>240</v>
      </c>
      <c r="D259" s="32" t="s">
        <v>79</v>
      </c>
      <c r="E259" s="35"/>
      <c r="F259" s="35"/>
      <c r="G259" s="35"/>
      <c r="H259" s="33">
        <v>209.62494176637799</v>
      </c>
      <c r="I259" s="33">
        <v>494.50187291913801</v>
      </c>
      <c r="J259" s="33">
        <v>775.64939934089102</v>
      </c>
    </row>
    <row r="260" spans="1:10" x14ac:dyDescent="0.25">
      <c r="A260" s="34" t="s">
        <v>275</v>
      </c>
      <c r="B260" s="34" t="s">
        <v>210</v>
      </c>
      <c r="C260" s="34" t="s">
        <v>240</v>
      </c>
      <c r="D260" s="32" t="s">
        <v>276</v>
      </c>
      <c r="E260" s="35"/>
      <c r="F260" s="35"/>
      <c r="G260" s="35"/>
      <c r="H260" s="33">
        <v>6.2849872892147101</v>
      </c>
      <c r="I260" s="33">
        <v>14.8261841343926</v>
      </c>
      <c r="J260" s="33">
        <v>23.2555657483618</v>
      </c>
    </row>
    <row r="261" spans="1:10" x14ac:dyDescent="0.25">
      <c r="A261" s="34" t="s">
        <v>275</v>
      </c>
      <c r="B261" s="34" t="s">
        <v>210</v>
      </c>
      <c r="C261" s="34" t="s">
        <v>240</v>
      </c>
      <c r="D261" s="32" t="s">
        <v>277</v>
      </c>
      <c r="E261" s="35"/>
      <c r="F261" s="35"/>
      <c r="G261" s="35"/>
      <c r="H261" s="33">
        <v>21.250926429767201</v>
      </c>
      <c r="I261" s="33">
        <v>50.130594347395601</v>
      </c>
      <c r="J261" s="33">
        <v>78.632190338574503</v>
      </c>
    </row>
    <row r="262" spans="1:10" x14ac:dyDescent="0.25">
      <c r="A262" s="34" t="s">
        <v>275</v>
      </c>
      <c r="B262" s="34" t="s">
        <v>210</v>
      </c>
      <c r="C262" s="32" t="s">
        <v>241</v>
      </c>
      <c r="D262" s="32" t="s">
        <v>79</v>
      </c>
      <c r="E262" s="35"/>
      <c r="F262" s="35"/>
      <c r="G262" s="35"/>
      <c r="H262" s="33">
        <v>240.08029236259</v>
      </c>
      <c r="I262" s="33">
        <v>499.40399424093198</v>
      </c>
      <c r="J262" s="33">
        <v>800.60469484457201</v>
      </c>
    </row>
    <row r="263" spans="1:10" x14ac:dyDescent="0.25">
      <c r="A263" s="34" t="s">
        <v>275</v>
      </c>
      <c r="B263" s="34" t="s">
        <v>210</v>
      </c>
      <c r="C263" s="34" t="s">
        <v>241</v>
      </c>
      <c r="D263" s="32" t="s">
        <v>276</v>
      </c>
      <c r="E263" s="35"/>
      <c r="F263" s="35"/>
      <c r="G263" s="35"/>
      <c r="H263" s="33">
        <v>7.1981013956414701</v>
      </c>
      <c r="I263" s="33">
        <v>14.9731598231539</v>
      </c>
      <c r="J263" s="33">
        <v>24.003776880670902</v>
      </c>
    </row>
    <row r="264" spans="1:10" x14ac:dyDescent="0.25">
      <c r="A264" s="34" t="s">
        <v>275</v>
      </c>
      <c r="B264" s="34" t="s">
        <v>210</v>
      </c>
      <c r="C264" s="34" t="s">
        <v>241</v>
      </c>
      <c r="D264" s="32" t="s">
        <v>277</v>
      </c>
      <c r="E264" s="35"/>
      <c r="F264" s="35"/>
      <c r="G264" s="35"/>
      <c r="H264" s="33">
        <v>24.338366356806802</v>
      </c>
      <c r="I264" s="33">
        <v>50.627551525684602</v>
      </c>
      <c r="J264" s="33">
        <v>81.162056986661</v>
      </c>
    </row>
    <row r="265" spans="1:10" x14ac:dyDescent="0.25">
      <c r="A265" s="34" t="s">
        <v>275</v>
      </c>
      <c r="B265" s="34" t="s">
        <v>210</v>
      </c>
      <c r="C265" s="32" t="s">
        <v>242</v>
      </c>
      <c r="D265" s="32" t="s">
        <v>79</v>
      </c>
      <c r="E265" s="35"/>
      <c r="F265" s="35"/>
      <c r="G265" s="35"/>
      <c r="H265" s="35"/>
      <c r="I265" s="33">
        <v>228.84272228670599</v>
      </c>
      <c r="J265" s="33">
        <v>1148.52825418113</v>
      </c>
    </row>
    <row r="266" spans="1:10" x14ac:dyDescent="0.25">
      <c r="A266" s="34" t="s">
        <v>275</v>
      </c>
      <c r="B266" s="34" t="s">
        <v>210</v>
      </c>
      <c r="C266" s="34" t="s">
        <v>242</v>
      </c>
      <c r="D266" s="32" t="s">
        <v>276</v>
      </c>
      <c r="E266" s="35"/>
      <c r="F266" s="35"/>
      <c r="G266" s="35"/>
      <c r="H266" s="35"/>
      <c r="I266" s="33">
        <v>6.8611759110429</v>
      </c>
      <c r="J266" s="33">
        <v>34.435241426934901</v>
      </c>
    </row>
    <row r="267" spans="1:10" x14ac:dyDescent="0.25">
      <c r="A267" s="34" t="s">
        <v>275</v>
      </c>
      <c r="B267" s="34" t="s">
        <v>210</v>
      </c>
      <c r="C267" s="34" t="s">
        <v>242</v>
      </c>
      <c r="D267" s="32" t="s">
        <v>277</v>
      </c>
      <c r="E267" s="35"/>
      <c r="F267" s="35"/>
      <c r="G267" s="35"/>
      <c r="H267" s="35"/>
      <c r="I267" s="33">
        <v>23.199147078224598</v>
      </c>
      <c r="J267" s="33">
        <v>116.433136374171</v>
      </c>
    </row>
    <row r="268" spans="1:10" x14ac:dyDescent="0.25">
      <c r="A268" s="34" t="s">
        <v>275</v>
      </c>
      <c r="B268" s="34" t="s">
        <v>210</v>
      </c>
      <c r="C268" s="32" t="s">
        <v>243</v>
      </c>
      <c r="D268" s="32" t="s">
        <v>79</v>
      </c>
      <c r="E268" s="35"/>
      <c r="F268" s="35"/>
      <c r="G268" s="35"/>
      <c r="H268" s="35"/>
      <c r="I268" s="33">
        <v>254.97708839279699</v>
      </c>
      <c r="J268" s="33">
        <v>1133.9945634577</v>
      </c>
    </row>
    <row r="269" spans="1:10" x14ac:dyDescent="0.25">
      <c r="A269" s="34" t="s">
        <v>275</v>
      </c>
      <c r="B269" s="34" t="s">
        <v>210</v>
      </c>
      <c r="C269" s="34" t="s">
        <v>243</v>
      </c>
      <c r="D269" s="32" t="s">
        <v>276</v>
      </c>
      <c r="E269" s="35"/>
      <c r="F269" s="35"/>
      <c r="G269" s="35"/>
      <c r="H269" s="35"/>
      <c r="I269" s="33">
        <v>7.6447380072533804</v>
      </c>
      <c r="J269" s="33">
        <v>33.999491459910601</v>
      </c>
    </row>
    <row r="270" spans="1:10" x14ac:dyDescent="0.25">
      <c r="A270" s="34" t="s">
        <v>275</v>
      </c>
      <c r="B270" s="34" t="s">
        <v>210</v>
      </c>
      <c r="C270" s="34" t="s">
        <v>243</v>
      </c>
      <c r="D270" s="32" t="s">
        <v>277</v>
      </c>
      <c r="E270" s="35"/>
      <c r="F270" s="35"/>
      <c r="G270" s="35"/>
      <c r="H270" s="35"/>
      <c r="I270" s="33">
        <v>25.848543122079299</v>
      </c>
      <c r="J270" s="33">
        <v>114.959769752269</v>
      </c>
    </row>
    <row r="271" spans="1:10" x14ac:dyDescent="0.25">
      <c r="A271" s="34" t="s">
        <v>275</v>
      </c>
      <c r="B271" s="34" t="s">
        <v>210</v>
      </c>
      <c r="C271" s="32" t="s">
        <v>251</v>
      </c>
      <c r="D271" s="32" t="s">
        <v>79</v>
      </c>
      <c r="E271" s="35"/>
      <c r="F271" s="35"/>
      <c r="G271" s="35"/>
      <c r="H271" s="35"/>
      <c r="I271" s="35"/>
      <c r="J271" s="33">
        <v>6.6762961837974597</v>
      </c>
    </row>
    <row r="272" spans="1:10" x14ac:dyDescent="0.25">
      <c r="A272" s="34" t="s">
        <v>275</v>
      </c>
      <c r="B272" s="34" t="s">
        <v>210</v>
      </c>
      <c r="C272" s="34" t="s">
        <v>251</v>
      </c>
      <c r="D272" s="32" t="s">
        <v>276</v>
      </c>
      <c r="E272" s="35"/>
      <c r="F272" s="35"/>
      <c r="G272" s="35"/>
      <c r="H272" s="35"/>
      <c r="I272" s="35"/>
      <c r="J272" s="33">
        <v>0.200169103450312</v>
      </c>
    </row>
    <row r="273" spans="1:10" x14ac:dyDescent="0.25">
      <c r="A273" s="34" t="s">
        <v>275</v>
      </c>
      <c r="B273" s="34" t="s">
        <v>210</v>
      </c>
      <c r="C273" s="34" t="s">
        <v>251</v>
      </c>
      <c r="D273" s="32" t="s">
        <v>277</v>
      </c>
      <c r="E273" s="35"/>
      <c r="F273" s="35"/>
      <c r="G273" s="35"/>
      <c r="H273" s="35"/>
      <c r="I273" s="35"/>
      <c r="J273" s="33">
        <v>0.67681583035731896</v>
      </c>
    </row>
    <row r="274" spans="1:10" x14ac:dyDescent="0.25">
      <c r="A274" s="34" t="s">
        <v>275</v>
      </c>
      <c r="B274" s="34" t="s">
        <v>210</v>
      </c>
      <c r="C274" s="32" t="s">
        <v>252</v>
      </c>
      <c r="D274" s="32" t="s">
        <v>79</v>
      </c>
      <c r="E274" s="35"/>
      <c r="F274" s="35"/>
      <c r="G274" s="35"/>
      <c r="H274" s="35"/>
      <c r="I274" s="35"/>
      <c r="J274" s="33">
        <v>254.145725732616</v>
      </c>
    </row>
    <row r="275" spans="1:10" x14ac:dyDescent="0.25">
      <c r="A275" s="34" t="s">
        <v>275</v>
      </c>
      <c r="B275" s="34" t="s">
        <v>210</v>
      </c>
      <c r="C275" s="34" t="s">
        <v>252</v>
      </c>
      <c r="D275" s="32" t="s">
        <v>276</v>
      </c>
      <c r="E275" s="35"/>
      <c r="F275" s="35"/>
      <c r="G275" s="35"/>
      <c r="H275" s="35"/>
      <c r="I275" s="35"/>
      <c r="J275" s="33">
        <v>7.6198120432533898</v>
      </c>
    </row>
    <row r="276" spans="1:10" x14ac:dyDescent="0.25">
      <c r="A276" s="34" t="s">
        <v>275</v>
      </c>
      <c r="B276" s="34" t="s">
        <v>210</v>
      </c>
      <c r="C276" s="34" t="s">
        <v>252</v>
      </c>
      <c r="D276" s="32" t="s">
        <v>277</v>
      </c>
      <c r="E276" s="35"/>
      <c r="F276" s="35"/>
      <c r="G276" s="35"/>
      <c r="H276" s="35"/>
      <c r="I276" s="35"/>
      <c r="J276" s="33">
        <v>25.764262947310499</v>
      </c>
    </row>
    <row r="277" spans="1:10" x14ac:dyDescent="0.25">
      <c r="A277" s="34" t="s">
        <v>275</v>
      </c>
      <c r="B277" s="34" t="s">
        <v>210</v>
      </c>
      <c r="C277" s="32" t="s">
        <v>253</v>
      </c>
      <c r="D277" s="32" t="s">
        <v>79</v>
      </c>
      <c r="E277" s="35"/>
      <c r="F277" s="35"/>
      <c r="G277" s="35"/>
      <c r="H277" s="35"/>
      <c r="I277" s="35"/>
      <c r="J277" s="33">
        <v>254.145725732616</v>
      </c>
    </row>
    <row r="278" spans="1:10" x14ac:dyDescent="0.25">
      <c r="A278" s="34" t="s">
        <v>275</v>
      </c>
      <c r="B278" s="34" t="s">
        <v>210</v>
      </c>
      <c r="C278" s="34" t="s">
        <v>253</v>
      </c>
      <c r="D278" s="32" t="s">
        <v>276</v>
      </c>
      <c r="E278" s="35"/>
      <c r="F278" s="35"/>
      <c r="G278" s="35"/>
      <c r="H278" s="35"/>
      <c r="I278" s="35"/>
      <c r="J278" s="33">
        <v>7.6198120432533898</v>
      </c>
    </row>
    <row r="279" spans="1:10" x14ac:dyDescent="0.25">
      <c r="A279" s="34" t="s">
        <v>275</v>
      </c>
      <c r="B279" s="34" t="s">
        <v>210</v>
      </c>
      <c r="C279" s="34" t="s">
        <v>253</v>
      </c>
      <c r="D279" s="32" t="s">
        <v>277</v>
      </c>
      <c r="E279" s="35"/>
      <c r="F279" s="35"/>
      <c r="G279" s="35"/>
      <c r="H279" s="35"/>
      <c r="I279" s="35"/>
      <c r="J279" s="33">
        <v>25.764262947310499</v>
      </c>
    </row>
    <row r="280" spans="1:10" x14ac:dyDescent="0.25">
      <c r="A280" s="34" t="s">
        <v>275</v>
      </c>
      <c r="B280" s="34" t="s">
        <v>210</v>
      </c>
      <c r="C280" s="32" t="s">
        <v>254</v>
      </c>
      <c r="D280" s="32" t="s">
        <v>79</v>
      </c>
      <c r="E280" s="35"/>
      <c r="F280" s="35"/>
      <c r="G280" s="35"/>
      <c r="H280" s="35"/>
      <c r="I280" s="33">
        <v>34.485186381019197</v>
      </c>
      <c r="J280" s="33">
        <v>254.145725732616</v>
      </c>
    </row>
    <row r="281" spans="1:10" x14ac:dyDescent="0.25">
      <c r="A281" s="34" t="s">
        <v>275</v>
      </c>
      <c r="B281" s="34" t="s">
        <v>210</v>
      </c>
      <c r="C281" s="34" t="s">
        <v>254</v>
      </c>
      <c r="D281" s="32" t="s">
        <v>276</v>
      </c>
      <c r="E281" s="35"/>
      <c r="F281" s="35"/>
      <c r="G281" s="35"/>
      <c r="H281" s="35"/>
      <c r="I281" s="33">
        <v>1.0339368790974199</v>
      </c>
      <c r="J281" s="33">
        <v>7.6198120432533898</v>
      </c>
    </row>
    <row r="282" spans="1:10" x14ac:dyDescent="0.25">
      <c r="A282" s="34" t="s">
        <v>275</v>
      </c>
      <c r="B282" s="34" t="s">
        <v>210</v>
      </c>
      <c r="C282" s="34" t="s">
        <v>254</v>
      </c>
      <c r="D282" s="32" t="s">
        <v>277</v>
      </c>
      <c r="E282" s="35"/>
      <c r="F282" s="35"/>
      <c r="G282" s="35"/>
      <c r="H282" s="35"/>
      <c r="I282" s="33">
        <v>3.4959683352784698</v>
      </c>
      <c r="J282" s="33">
        <v>25.764262947310499</v>
      </c>
    </row>
    <row r="283" spans="1:10" x14ac:dyDescent="0.25">
      <c r="A283" s="34" t="s">
        <v>275</v>
      </c>
      <c r="B283" s="34" t="s">
        <v>210</v>
      </c>
      <c r="C283" s="32" t="s">
        <v>256</v>
      </c>
      <c r="D283" s="32" t="s">
        <v>79</v>
      </c>
      <c r="E283" s="35"/>
      <c r="F283" s="35"/>
      <c r="G283" s="35"/>
      <c r="H283" s="35"/>
      <c r="I283" s="35"/>
      <c r="J283" s="33">
        <v>3.5017955695921601</v>
      </c>
    </row>
    <row r="284" spans="1:10" x14ac:dyDescent="0.25">
      <c r="A284" s="34" t="s">
        <v>275</v>
      </c>
      <c r="B284" s="34" t="s">
        <v>210</v>
      </c>
      <c r="C284" s="34" t="s">
        <v>256</v>
      </c>
      <c r="D284" s="32" t="s">
        <v>276</v>
      </c>
      <c r="E284" s="35"/>
      <c r="F284" s="35"/>
      <c r="G284" s="35"/>
      <c r="H284" s="35"/>
      <c r="I284" s="35"/>
      <c r="J284" s="33">
        <v>0.104991039992003</v>
      </c>
    </row>
    <row r="285" spans="1:10" x14ac:dyDescent="0.25">
      <c r="A285" s="34" t="s">
        <v>275</v>
      </c>
      <c r="B285" s="34" t="s">
        <v>210</v>
      </c>
      <c r="C285" s="34" t="s">
        <v>256</v>
      </c>
      <c r="D285" s="32" t="s">
        <v>277</v>
      </c>
      <c r="E285" s="35"/>
      <c r="F285" s="35"/>
      <c r="G285" s="35"/>
      <c r="H285" s="35"/>
      <c r="I285" s="35"/>
      <c r="J285" s="33">
        <v>0.35499783276945701</v>
      </c>
    </row>
    <row r="286" spans="1:10" x14ac:dyDescent="0.25">
      <c r="A286" s="34" t="s">
        <v>275</v>
      </c>
      <c r="B286" s="34" t="s">
        <v>210</v>
      </c>
      <c r="C286" s="32" t="s">
        <v>257</v>
      </c>
      <c r="D286" s="32" t="s">
        <v>79</v>
      </c>
      <c r="E286" s="35"/>
      <c r="F286" s="35"/>
      <c r="G286" s="35"/>
      <c r="H286" s="35"/>
      <c r="I286" s="33">
        <v>269.09222707619301</v>
      </c>
      <c r="J286" s="33">
        <v>399.45552835375997</v>
      </c>
    </row>
    <row r="287" spans="1:10" x14ac:dyDescent="0.25">
      <c r="A287" s="34" t="s">
        <v>275</v>
      </c>
      <c r="B287" s="34" t="s">
        <v>210</v>
      </c>
      <c r="C287" s="34" t="s">
        <v>257</v>
      </c>
      <c r="D287" s="32" t="s">
        <v>276</v>
      </c>
      <c r="E287" s="35"/>
      <c r="F287" s="35"/>
      <c r="G287" s="35"/>
      <c r="H287" s="35"/>
      <c r="I287" s="33">
        <v>8.0679389224837692</v>
      </c>
      <c r="J287" s="33">
        <v>11.9764990613946</v>
      </c>
    </row>
    <row r="288" spans="1:10" x14ac:dyDescent="0.25">
      <c r="A288" s="34" t="s">
        <v>275</v>
      </c>
      <c r="B288" s="34" t="s">
        <v>210</v>
      </c>
      <c r="C288" s="34" t="s">
        <v>257</v>
      </c>
      <c r="D288" s="32" t="s">
        <v>277</v>
      </c>
      <c r="E288" s="35"/>
      <c r="F288" s="35"/>
      <c r="G288" s="35"/>
      <c r="H288" s="35"/>
      <c r="I288" s="33">
        <v>27.279478635664901</v>
      </c>
      <c r="J288" s="33">
        <v>40.4951814105696</v>
      </c>
    </row>
    <row r="289" spans="1:10" x14ac:dyDescent="0.25">
      <c r="A289" s="34" t="s">
        <v>275</v>
      </c>
      <c r="B289" s="34" t="s">
        <v>210</v>
      </c>
      <c r="C289" s="32" t="s">
        <v>258</v>
      </c>
      <c r="D289" s="32" t="s">
        <v>79</v>
      </c>
      <c r="E289" s="35"/>
      <c r="F289" s="35"/>
      <c r="G289" s="35"/>
      <c r="H289" s="35"/>
      <c r="I289" s="33">
        <v>269.09222707619301</v>
      </c>
      <c r="J289" s="33">
        <v>450.46725494063401</v>
      </c>
    </row>
    <row r="290" spans="1:10" x14ac:dyDescent="0.25">
      <c r="A290" s="34" t="s">
        <v>275</v>
      </c>
      <c r="B290" s="34" t="s">
        <v>210</v>
      </c>
      <c r="C290" s="34" t="s">
        <v>258</v>
      </c>
      <c r="D290" s="32" t="s">
        <v>276</v>
      </c>
      <c r="E290" s="35"/>
      <c r="F290" s="35"/>
      <c r="G290" s="35"/>
      <c r="H290" s="35"/>
      <c r="I290" s="33">
        <v>8.0679389224837692</v>
      </c>
      <c r="J290" s="33">
        <v>13.5059356374902</v>
      </c>
    </row>
    <row r="291" spans="1:10" x14ac:dyDescent="0.25">
      <c r="A291" s="34" t="s">
        <v>275</v>
      </c>
      <c r="B291" s="34" t="s">
        <v>210</v>
      </c>
      <c r="C291" s="34" t="s">
        <v>258</v>
      </c>
      <c r="D291" s="32" t="s">
        <v>277</v>
      </c>
      <c r="E291" s="35"/>
      <c r="F291" s="35"/>
      <c r="G291" s="35"/>
      <c r="H291" s="35"/>
      <c r="I291" s="33">
        <v>27.279478635664901</v>
      </c>
      <c r="J291" s="33">
        <v>45.666543365967001</v>
      </c>
    </row>
    <row r="292" spans="1:10" x14ac:dyDescent="0.25">
      <c r="A292" s="34" t="s">
        <v>275</v>
      </c>
      <c r="B292" s="34" t="s">
        <v>210</v>
      </c>
      <c r="C292" s="32" t="s">
        <v>259</v>
      </c>
      <c r="D292" s="32" t="s">
        <v>79</v>
      </c>
      <c r="E292" s="35"/>
      <c r="F292" s="35"/>
      <c r="G292" s="35"/>
      <c r="H292" s="35"/>
      <c r="I292" s="33">
        <v>269.09222707619301</v>
      </c>
      <c r="J292" s="33">
        <v>538.32078406247194</v>
      </c>
    </row>
    <row r="293" spans="1:10" x14ac:dyDescent="0.25">
      <c r="A293" s="34" t="s">
        <v>275</v>
      </c>
      <c r="B293" s="34" t="s">
        <v>210</v>
      </c>
      <c r="C293" s="34" t="s">
        <v>259</v>
      </c>
      <c r="D293" s="32" t="s">
        <v>276</v>
      </c>
      <c r="E293" s="35"/>
      <c r="F293" s="35"/>
      <c r="G293" s="35"/>
      <c r="H293" s="35"/>
      <c r="I293" s="33">
        <v>8.0679389224837692</v>
      </c>
      <c r="J293" s="33">
        <v>16.1399652963214</v>
      </c>
    </row>
    <row r="294" spans="1:10" x14ac:dyDescent="0.25">
      <c r="A294" s="34" t="s">
        <v>275</v>
      </c>
      <c r="B294" s="34" t="s">
        <v>210</v>
      </c>
      <c r="C294" s="34" t="s">
        <v>259</v>
      </c>
      <c r="D294" s="32" t="s">
        <v>277</v>
      </c>
      <c r="E294" s="35"/>
      <c r="F294" s="35"/>
      <c r="G294" s="35"/>
      <c r="H294" s="35"/>
      <c r="I294" s="33">
        <v>27.279478635664901</v>
      </c>
      <c r="J294" s="33">
        <v>54.572777844707097</v>
      </c>
    </row>
    <row r="295" spans="1:10" x14ac:dyDescent="0.25">
      <c r="A295" s="34" t="s">
        <v>275</v>
      </c>
      <c r="B295" s="34" t="s">
        <v>210</v>
      </c>
      <c r="C295" s="32" t="s">
        <v>260</v>
      </c>
      <c r="D295" s="32" t="s">
        <v>79</v>
      </c>
      <c r="E295" s="35"/>
      <c r="F295" s="35"/>
      <c r="G295" s="35"/>
      <c r="H295" s="35"/>
      <c r="I295" s="33">
        <v>269.09222707619301</v>
      </c>
      <c r="J295" s="33">
        <v>552.49070811438196</v>
      </c>
    </row>
    <row r="296" spans="1:10" x14ac:dyDescent="0.25">
      <c r="A296" s="34" t="s">
        <v>275</v>
      </c>
      <c r="B296" s="34" t="s">
        <v>210</v>
      </c>
      <c r="C296" s="34" t="s">
        <v>260</v>
      </c>
      <c r="D296" s="32" t="s">
        <v>276</v>
      </c>
      <c r="E296" s="35"/>
      <c r="F296" s="35"/>
      <c r="G296" s="35"/>
      <c r="H296" s="35"/>
      <c r="I296" s="33">
        <v>8.0679389224837603</v>
      </c>
      <c r="J296" s="33">
        <v>16.564808789681301</v>
      </c>
    </row>
    <row r="297" spans="1:10" x14ac:dyDescent="0.25">
      <c r="A297" s="34" t="s">
        <v>275</v>
      </c>
      <c r="B297" s="34" t="s">
        <v>210</v>
      </c>
      <c r="C297" s="34" t="s">
        <v>260</v>
      </c>
      <c r="D297" s="32" t="s">
        <v>277</v>
      </c>
      <c r="E297" s="35"/>
      <c r="F297" s="35"/>
      <c r="G297" s="35"/>
      <c r="H297" s="35"/>
      <c r="I297" s="33">
        <v>27.279478635664901</v>
      </c>
      <c r="J297" s="33">
        <v>56.009267276762003</v>
      </c>
    </row>
    <row r="298" spans="1:10" x14ac:dyDescent="0.25">
      <c r="A298" s="34" t="s">
        <v>275</v>
      </c>
      <c r="B298" s="34" t="s">
        <v>210</v>
      </c>
      <c r="C298" s="32" t="s">
        <v>261</v>
      </c>
      <c r="D298" s="32" t="s">
        <v>79</v>
      </c>
      <c r="E298" s="35"/>
      <c r="F298" s="35"/>
      <c r="G298" s="35"/>
      <c r="H298" s="35"/>
      <c r="I298" s="33">
        <v>269.09222707619301</v>
      </c>
      <c r="J298" s="33">
        <v>552.49070811438196</v>
      </c>
    </row>
    <row r="299" spans="1:10" x14ac:dyDescent="0.25">
      <c r="A299" s="34" t="s">
        <v>275</v>
      </c>
      <c r="B299" s="34" t="s">
        <v>210</v>
      </c>
      <c r="C299" s="34" t="s">
        <v>261</v>
      </c>
      <c r="D299" s="32" t="s">
        <v>276</v>
      </c>
      <c r="E299" s="35"/>
      <c r="F299" s="35"/>
      <c r="G299" s="35"/>
      <c r="H299" s="35"/>
      <c r="I299" s="33">
        <v>8.0679389224837692</v>
      </c>
      <c r="J299" s="33">
        <v>16.564808789681301</v>
      </c>
    </row>
    <row r="300" spans="1:10" x14ac:dyDescent="0.25">
      <c r="A300" s="34" t="s">
        <v>275</v>
      </c>
      <c r="B300" s="34" t="s">
        <v>210</v>
      </c>
      <c r="C300" s="34" t="s">
        <v>261</v>
      </c>
      <c r="D300" s="32" t="s">
        <v>277</v>
      </c>
      <c r="E300" s="35"/>
      <c r="F300" s="35"/>
      <c r="G300" s="35"/>
      <c r="H300" s="35"/>
      <c r="I300" s="33">
        <v>27.279478635664901</v>
      </c>
      <c r="J300" s="33">
        <v>56.009267276762003</v>
      </c>
    </row>
    <row r="301" spans="1:10" x14ac:dyDescent="0.25">
      <c r="A301" s="34" t="s">
        <v>275</v>
      </c>
      <c r="B301" s="34" t="s">
        <v>210</v>
      </c>
      <c r="C301" s="32" t="s">
        <v>262</v>
      </c>
      <c r="D301" s="32" t="s">
        <v>79</v>
      </c>
      <c r="E301" s="35"/>
      <c r="F301" s="35"/>
      <c r="G301" s="35"/>
      <c r="H301" s="35"/>
      <c r="I301" s="33">
        <v>269.09222707619398</v>
      </c>
      <c r="J301" s="33">
        <v>552.49070811438196</v>
      </c>
    </row>
    <row r="302" spans="1:10" x14ac:dyDescent="0.25">
      <c r="A302" s="34" t="s">
        <v>275</v>
      </c>
      <c r="B302" s="34" t="s">
        <v>210</v>
      </c>
      <c r="C302" s="34" t="s">
        <v>262</v>
      </c>
      <c r="D302" s="32" t="s">
        <v>276</v>
      </c>
      <c r="E302" s="35"/>
      <c r="F302" s="35"/>
      <c r="G302" s="35"/>
      <c r="H302" s="35"/>
      <c r="I302" s="33">
        <v>8.0679389224837692</v>
      </c>
      <c r="J302" s="33">
        <v>16.564808789681301</v>
      </c>
    </row>
    <row r="303" spans="1:10" x14ac:dyDescent="0.25">
      <c r="A303" s="34" t="s">
        <v>275</v>
      </c>
      <c r="B303" s="34" t="s">
        <v>210</v>
      </c>
      <c r="C303" s="34" t="s">
        <v>262</v>
      </c>
      <c r="D303" s="32" t="s">
        <v>277</v>
      </c>
      <c r="E303" s="35"/>
      <c r="F303" s="35"/>
      <c r="G303" s="35"/>
      <c r="H303" s="35"/>
      <c r="I303" s="33">
        <v>27.279478635664901</v>
      </c>
      <c r="J303" s="33">
        <v>56.009267276762003</v>
      </c>
    </row>
    <row r="304" spans="1:10" x14ac:dyDescent="0.25">
      <c r="A304" s="34" t="s">
        <v>275</v>
      </c>
      <c r="B304" s="34" t="s">
        <v>210</v>
      </c>
      <c r="C304" s="32" t="s">
        <v>264</v>
      </c>
      <c r="D304" s="32" t="s">
        <v>79</v>
      </c>
      <c r="E304" s="35"/>
      <c r="F304" s="35"/>
      <c r="G304" s="35"/>
      <c r="H304" s="35"/>
      <c r="I304" s="35"/>
      <c r="J304" s="33">
        <v>3.5017955695921601</v>
      </c>
    </row>
    <row r="305" spans="1:10" x14ac:dyDescent="0.25">
      <c r="A305" s="34" t="s">
        <v>275</v>
      </c>
      <c r="B305" s="34" t="s">
        <v>210</v>
      </c>
      <c r="C305" s="34" t="s">
        <v>264</v>
      </c>
      <c r="D305" s="32" t="s">
        <v>276</v>
      </c>
      <c r="E305" s="35"/>
      <c r="F305" s="35"/>
      <c r="G305" s="35"/>
      <c r="H305" s="35"/>
      <c r="I305" s="35"/>
      <c r="J305" s="33">
        <v>0.104991039992003</v>
      </c>
    </row>
    <row r="306" spans="1:10" x14ac:dyDescent="0.25">
      <c r="A306" s="34" t="s">
        <v>275</v>
      </c>
      <c r="B306" s="34" t="s">
        <v>210</v>
      </c>
      <c r="C306" s="34" t="s">
        <v>264</v>
      </c>
      <c r="D306" s="32" t="s">
        <v>277</v>
      </c>
      <c r="E306" s="35"/>
      <c r="F306" s="35"/>
      <c r="G306" s="35"/>
      <c r="H306" s="35"/>
      <c r="I306" s="35"/>
      <c r="J306" s="33">
        <v>0.35499783276945701</v>
      </c>
    </row>
    <row r="307" spans="1:10" x14ac:dyDescent="0.25">
      <c r="A307" s="34" t="s">
        <v>275</v>
      </c>
      <c r="B307" s="34" t="s">
        <v>210</v>
      </c>
      <c r="C307" s="32" t="s">
        <v>265</v>
      </c>
      <c r="D307" s="32" t="s">
        <v>79</v>
      </c>
      <c r="E307" s="35"/>
      <c r="F307" s="35"/>
      <c r="G307" s="35"/>
      <c r="H307" s="35"/>
      <c r="I307" s="33">
        <v>269.09222707619301</v>
      </c>
      <c r="J307" s="33">
        <v>399.45552835375997</v>
      </c>
    </row>
    <row r="308" spans="1:10" x14ac:dyDescent="0.25">
      <c r="A308" s="34" t="s">
        <v>275</v>
      </c>
      <c r="B308" s="34" t="s">
        <v>210</v>
      </c>
      <c r="C308" s="34" t="s">
        <v>265</v>
      </c>
      <c r="D308" s="32" t="s">
        <v>276</v>
      </c>
      <c r="E308" s="35"/>
      <c r="F308" s="35"/>
      <c r="G308" s="35"/>
      <c r="H308" s="35"/>
      <c r="I308" s="33">
        <v>8.0679389224837692</v>
      </c>
      <c r="J308" s="33">
        <v>11.9764990613946</v>
      </c>
    </row>
    <row r="309" spans="1:10" x14ac:dyDescent="0.25">
      <c r="A309" s="34" t="s">
        <v>275</v>
      </c>
      <c r="B309" s="34" t="s">
        <v>210</v>
      </c>
      <c r="C309" s="34" t="s">
        <v>265</v>
      </c>
      <c r="D309" s="32" t="s">
        <v>277</v>
      </c>
      <c r="E309" s="35"/>
      <c r="F309" s="35"/>
      <c r="G309" s="35"/>
      <c r="H309" s="35"/>
      <c r="I309" s="33">
        <v>27.279478635664901</v>
      </c>
      <c r="J309" s="33">
        <v>40.4951814105696</v>
      </c>
    </row>
    <row r="310" spans="1:10" x14ac:dyDescent="0.25">
      <c r="A310" s="34" t="s">
        <v>275</v>
      </c>
      <c r="B310" s="34" t="s">
        <v>210</v>
      </c>
      <c r="C310" s="32" t="s">
        <v>266</v>
      </c>
      <c r="D310" s="32" t="s">
        <v>79</v>
      </c>
      <c r="E310" s="35"/>
      <c r="F310" s="35"/>
      <c r="G310" s="35"/>
      <c r="H310" s="35"/>
      <c r="I310" s="33">
        <v>269.09222707619301</v>
      </c>
      <c r="J310" s="33">
        <v>450.46725494063401</v>
      </c>
    </row>
    <row r="311" spans="1:10" x14ac:dyDescent="0.25">
      <c r="A311" s="34" t="s">
        <v>275</v>
      </c>
      <c r="B311" s="34" t="s">
        <v>210</v>
      </c>
      <c r="C311" s="34" t="s">
        <v>266</v>
      </c>
      <c r="D311" s="32" t="s">
        <v>276</v>
      </c>
      <c r="E311" s="35"/>
      <c r="F311" s="35"/>
      <c r="G311" s="35"/>
      <c r="H311" s="35"/>
      <c r="I311" s="33">
        <v>8.0679389224837692</v>
      </c>
      <c r="J311" s="33">
        <v>13.5059356374902</v>
      </c>
    </row>
    <row r="312" spans="1:10" x14ac:dyDescent="0.25">
      <c r="A312" s="34" t="s">
        <v>275</v>
      </c>
      <c r="B312" s="34" t="s">
        <v>210</v>
      </c>
      <c r="C312" s="34" t="s">
        <v>266</v>
      </c>
      <c r="D312" s="32" t="s">
        <v>277</v>
      </c>
      <c r="E312" s="35"/>
      <c r="F312" s="35"/>
      <c r="G312" s="35"/>
      <c r="H312" s="35"/>
      <c r="I312" s="33">
        <v>27.279478635664901</v>
      </c>
      <c r="J312" s="33">
        <v>45.666543365967001</v>
      </c>
    </row>
    <row r="313" spans="1:10" x14ac:dyDescent="0.25">
      <c r="A313" s="34" t="s">
        <v>275</v>
      </c>
      <c r="B313" s="34" t="s">
        <v>210</v>
      </c>
      <c r="C313" s="32" t="s">
        <v>267</v>
      </c>
      <c r="D313" s="32" t="s">
        <v>79</v>
      </c>
      <c r="E313" s="35"/>
      <c r="F313" s="35"/>
      <c r="G313" s="35"/>
      <c r="H313" s="35"/>
      <c r="I313" s="33">
        <v>269.09222707619301</v>
      </c>
      <c r="J313" s="33">
        <v>538.32078406247194</v>
      </c>
    </row>
    <row r="314" spans="1:10" x14ac:dyDescent="0.25">
      <c r="A314" s="34" t="s">
        <v>275</v>
      </c>
      <c r="B314" s="34" t="s">
        <v>210</v>
      </c>
      <c r="C314" s="34" t="s">
        <v>267</v>
      </c>
      <c r="D314" s="32" t="s">
        <v>276</v>
      </c>
      <c r="E314" s="35"/>
      <c r="F314" s="35"/>
      <c r="G314" s="35"/>
      <c r="H314" s="35"/>
      <c r="I314" s="33">
        <v>8.0679389224837692</v>
      </c>
      <c r="J314" s="33">
        <v>16.1399652963214</v>
      </c>
    </row>
    <row r="315" spans="1:10" x14ac:dyDescent="0.25">
      <c r="A315" s="34" t="s">
        <v>275</v>
      </c>
      <c r="B315" s="34" t="s">
        <v>210</v>
      </c>
      <c r="C315" s="34" t="s">
        <v>267</v>
      </c>
      <c r="D315" s="32" t="s">
        <v>277</v>
      </c>
      <c r="E315" s="35"/>
      <c r="F315" s="35"/>
      <c r="G315" s="35"/>
      <c r="H315" s="35"/>
      <c r="I315" s="33">
        <v>27.279478635664901</v>
      </c>
      <c r="J315" s="33">
        <v>54.572777844707097</v>
      </c>
    </row>
    <row r="316" spans="1:10" x14ac:dyDescent="0.25">
      <c r="A316" s="34" t="s">
        <v>275</v>
      </c>
      <c r="B316" s="34" t="s">
        <v>210</v>
      </c>
      <c r="C316" s="32" t="s">
        <v>268</v>
      </c>
      <c r="D316" s="32" t="s">
        <v>79</v>
      </c>
      <c r="E316" s="35"/>
      <c r="F316" s="35"/>
      <c r="G316" s="35"/>
      <c r="H316" s="35"/>
      <c r="I316" s="33">
        <v>269.09222707619301</v>
      </c>
      <c r="J316" s="33">
        <v>552.49070811438196</v>
      </c>
    </row>
    <row r="317" spans="1:10" x14ac:dyDescent="0.25">
      <c r="A317" s="34" t="s">
        <v>275</v>
      </c>
      <c r="B317" s="34" t="s">
        <v>210</v>
      </c>
      <c r="C317" s="34" t="s">
        <v>268</v>
      </c>
      <c r="D317" s="32" t="s">
        <v>276</v>
      </c>
      <c r="E317" s="35"/>
      <c r="F317" s="35"/>
      <c r="G317" s="35"/>
      <c r="H317" s="35"/>
      <c r="I317" s="33">
        <v>8.0679389224837692</v>
      </c>
      <c r="J317" s="33">
        <v>16.564808789681301</v>
      </c>
    </row>
    <row r="318" spans="1:10" x14ac:dyDescent="0.25">
      <c r="A318" s="34" t="s">
        <v>275</v>
      </c>
      <c r="B318" s="34" t="s">
        <v>210</v>
      </c>
      <c r="C318" s="34" t="s">
        <v>268</v>
      </c>
      <c r="D318" s="32" t="s">
        <v>277</v>
      </c>
      <c r="E318" s="35"/>
      <c r="F318" s="35"/>
      <c r="G318" s="35"/>
      <c r="H318" s="35"/>
      <c r="I318" s="33">
        <v>27.279478635664901</v>
      </c>
      <c r="J318" s="33">
        <v>56.009267276762003</v>
      </c>
    </row>
    <row r="319" spans="1:10" x14ac:dyDescent="0.25">
      <c r="A319" s="34" t="s">
        <v>275</v>
      </c>
      <c r="B319" s="34" t="s">
        <v>210</v>
      </c>
      <c r="C319" s="32" t="s">
        <v>269</v>
      </c>
      <c r="D319" s="32" t="s">
        <v>79</v>
      </c>
      <c r="E319" s="35"/>
      <c r="F319" s="35"/>
      <c r="G319" s="35"/>
      <c r="H319" s="35"/>
      <c r="I319" s="33">
        <v>269.09222707619301</v>
      </c>
      <c r="J319" s="33">
        <v>552.49070811438196</v>
      </c>
    </row>
    <row r="320" spans="1:10" x14ac:dyDescent="0.25">
      <c r="A320" s="34" t="s">
        <v>275</v>
      </c>
      <c r="B320" s="34" t="s">
        <v>210</v>
      </c>
      <c r="C320" s="34" t="s">
        <v>269</v>
      </c>
      <c r="D320" s="32" t="s">
        <v>276</v>
      </c>
      <c r="E320" s="35"/>
      <c r="F320" s="35"/>
      <c r="G320" s="35"/>
      <c r="H320" s="35"/>
      <c r="I320" s="33">
        <v>8.0679389224837692</v>
      </c>
      <c r="J320" s="33">
        <v>16.564808789681301</v>
      </c>
    </row>
    <row r="321" spans="1:10" x14ac:dyDescent="0.25">
      <c r="A321" s="34" t="s">
        <v>275</v>
      </c>
      <c r="B321" s="34" t="s">
        <v>210</v>
      </c>
      <c r="C321" s="34" t="s">
        <v>269</v>
      </c>
      <c r="D321" s="32" t="s">
        <v>277</v>
      </c>
      <c r="E321" s="35"/>
      <c r="F321" s="35"/>
      <c r="G321" s="35"/>
      <c r="H321" s="35"/>
      <c r="I321" s="33">
        <v>27.279478635664901</v>
      </c>
      <c r="J321" s="33">
        <v>56.009267276762003</v>
      </c>
    </row>
    <row r="322" spans="1:10" x14ac:dyDescent="0.25">
      <c r="A322" s="34" t="s">
        <v>275</v>
      </c>
      <c r="B322" s="34" t="s">
        <v>210</v>
      </c>
      <c r="C322" s="32" t="s">
        <v>270</v>
      </c>
      <c r="D322" s="32" t="s">
        <v>79</v>
      </c>
      <c r="E322" s="35"/>
      <c r="F322" s="35"/>
      <c r="G322" s="35"/>
      <c r="H322" s="35"/>
      <c r="I322" s="33">
        <v>269.09222707619301</v>
      </c>
      <c r="J322" s="33">
        <v>552.49070811438196</v>
      </c>
    </row>
    <row r="323" spans="1:10" x14ac:dyDescent="0.25">
      <c r="A323" s="34" t="s">
        <v>275</v>
      </c>
      <c r="B323" s="34" t="s">
        <v>210</v>
      </c>
      <c r="C323" s="34" t="s">
        <v>270</v>
      </c>
      <c r="D323" s="32" t="s">
        <v>276</v>
      </c>
      <c r="E323" s="35"/>
      <c r="F323" s="35"/>
      <c r="G323" s="35"/>
      <c r="H323" s="35"/>
      <c r="I323" s="33">
        <v>8.0679389224837692</v>
      </c>
      <c r="J323" s="33">
        <v>16.564808789681301</v>
      </c>
    </row>
    <row r="324" spans="1:10" x14ac:dyDescent="0.25">
      <c r="A324" s="34" t="s">
        <v>275</v>
      </c>
      <c r="B324" s="34" t="s">
        <v>210</v>
      </c>
      <c r="C324" s="34" t="s">
        <v>270</v>
      </c>
      <c r="D324" s="32" t="s">
        <v>277</v>
      </c>
      <c r="E324" s="35"/>
      <c r="F324" s="35"/>
      <c r="G324" s="35"/>
      <c r="H324" s="35"/>
      <c r="I324" s="33">
        <v>27.279478635664901</v>
      </c>
      <c r="J324" s="33">
        <v>56.009267276762003</v>
      </c>
    </row>
    <row r="325" spans="1:10" x14ac:dyDescent="0.25">
      <c r="A325" s="34" t="s">
        <v>275</v>
      </c>
      <c r="B325" s="32" t="s">
        <v>271</v>
      </c>
      <c r="C325" s="32" t="s">
        <v>216</v>
      </c>
      <c r="D325" s="32" t="s">
        <v>274</v>
      </c>
      <c r="E325" s="35"/>
      <c r="F325" s="35"/>
      <c r="G325" s="35"/>
      <c r="H325" s="35"/>
      <c r="I325" s="35"/>
      <c r="J325" s="33">
        <v>251.62943141843101</v>
      </c>
    </row>
    <row r="326" spans="1:10" x14ac:dyDescent="0.25">
      <c r="A326" s="34" t="s">
        <v>275</v>
      </c>
      <c r="B326" s="34" t="s">
        <v>271</v>
      </c>
      <c r="C326" s="34" t="s">
        <v>216</v>
      </c>
      <c r="D326" s="32" t="s">
        <v>278</v>
      </c>
      <c r="E326" s="35"/>
      <c r="F326" s="35"/>
      <c r="G326" s="35"/>
      <c r="H326" s="35"/>
      <c r="I326" s="35"/>
      <c r="J326" s="33">
        <v>4.4016759526702098E-20</v>
      </c>
    </row>
    <row r="327" spans="1:10" x14ac:dyDescent="0.25">
      <c r="A327" s="34" t="s">
        <v>275</v>
      </c>
      <c r="B327" s="34" t="s">
        <v>271</v>
      </c>
      <c r="C327" s="34" t="s">
        <v>216</v>
      </c>
      <c r="D327" s="32" t="s">
        <v>279</v>
      </c>
      <c r="E327" s="35"/>
      <c r="F327" s="35"/>
      <c r="G327" s="35"/>
      <c r="H327" s="35"/>
      <c r="I327" s="35"/>
      <c r="J327" s="33">
        <v>5.9279410140808302E-19</v>
      </c>
    </row>
    <row r="328" spans="1:10" x14ac:dyDescent="0.25">
      <c r="A328" s="34" t="s">
        <v>275</v>
      </c>
      <c r="B328" s="34" t="s">
        <v>271</v>
      </c>
      <c r="C328" s="34" t="s">
        <v>216</v>
      </c>
      <c r="D328" s="32" t="s">
        <v>91</v>
      </c>
      <c r="E328" s="35"/>
      <c r="F328" s="35"/>
      <c r="G328" s="35"/>
      <c r="H328" s="35"/>
      <c r="I328" s="35"/>
      <c r="J328" s="33">
        <v>5.6338677786579199E-19</v>
      </c>
    </row>
    <row r="329" spans="1:10" x14ac:dyDescent="0.25">
      <c r="A329" s="34" t="s">
        <v>275</v>
      </c>
      <c r="B329" s="34" t="s">
        <v>271</v>
      </c>
      <c r="C329" s="34" t="s">
        <v>216</v>
      </c>
      <c r="D329" s="32" t="s">
        <v>280</v>
      </c>
      <c r="E329" s="35"/>
      <c r="F329" s="35"/>
      <c r="G329" s="35"/>
      <c r="H329" s="35"/>
      <c r="I329" s="35"/>
      <c r="J329" s="33">
        <v>1.8121109499704799E-21</v>
      </c>
    </row>
    <row r="330" spans="1:10" x14ac:dyDescent="0.25">
      <c r="A330" s="34" t="s">
        <v>275</v>
      </c>
      <c r="B330" s="34" t="s">
        <v>271</v>
      </c>
      <c r="C330" s="34" t="s">
        <v>216</v>
      </c>
      <c r="D330" s="32" t="s">
        <v>104</v>
      </c>
      <c r="E330" s="35"/>
      <c r="F330" s="35"/>
      <c r="G330" s="35"/>
      <c r="H330" s="35"/>
      <c r="I330" s="35"/>
      <c r="J330" s="33">
        <v>5.4825124515397105E-19</v>
      </c>
    </row>
    <row r="331" spans="1:10" x14ac:dyDescent="0.25">
      <c r="A331" s="34" t="s">
        <v>275</v>
      </c>
      <c r="B331" s="34" t="s">
        <v>271</v>
      </c>
      <c r="C331" s="34" t="s">
        <v>216</v>
      </c>
      <c r="D331" s="32" t="s">
        <v>145</v>
      </c>
      <c r="E331" s="35"/>
      <c r="F331" s="35"/>
      <c r="G331" s="35"/>
      <c r="H331" s="35"/>
      <c r="I331" s="35"/>
      <c r="J331" s="33">
        <v>8.1252716788998695E-21</v>
      </c>
    </row>
    <row r="332" spans="1:10" x14ac:dyDescent="0.25">
      <c r="A332" s="34" t="s">
        <v>275</v>
      </c>
      <c r="B332" s="34" t="s">
        <v>271</v>
      </c>
      <c r="C332" s="34" t="s">
        <v>216</v>
      </c>
      <c r="D332" s="32" t="s">
        <v>281</v>
      </c>
      <c r="E332" s="35"/>
      <c r="F332" s="35"/>
      <c r="G332" s="35"/>
      <c r="H332" s="35"/>
      <c r="I332" s="35"/>
      <c r="J332" s="33">
        <v>4.5068952981523703E-20</v>
      </c>
    </row>
    <row r="333" spans="1:10" x14ac:dyDescent="0.25">
      <c r="A333" s="34" t="s">
        <v>275</v>
      </c>
      <c r="B333" s="34" t="s">
        <v>271</v>
      </c>
      <c r="C333" s="32" t="s">
        <v>217</v>
      </c>
      <c r="D333" s="32" t="s">
        <v>274</v>
      </c>
      <c r="E333" s="35"/>
      <c r="F333" s="35"/>
      <c r="G333" s="35"/>
      <c r="H333" s="35"/>
      <c r="I333" s="35"/>
      <c r="J333" s="33">
        <v>251.62943141843101</v>
      </c>
    </row>
    <row r="334" spans="1:10" x14ac:dyDescent="0.25">
      <c r="A334" s="34" t="s">
        <v>275</v>
      </c>
      <c r="B334" s="34" t="s">
        <v>271</v>
      </c>
      <c r="C334" s="34" t="s">
        <v>217</v>
      </c>
      <c r="D334" s="32" t="s">
        <v>278</v>
      </c>
      <c r="E334" s="35"/>
      <c r="F334" s="35"/>
      <c r="G334" s="35"/>
      <c r="H334" s="35"/>
      <c r="I334" s="35"/>
      <c r="J334" s="33">
        <v>4.4016759526702098E-20</v>
      </c>
    </row>
    <row r="335" spans="1:10" x14ac:dyDescent="0.25">
      <c r="A335" s="34" t="s">
        <v>275</v>
      </c>
      <c r="B335" s="34" t="s">
        <v>271</v>
      </c>
      <c r="C335" s="34" t="s">
        <v>217</v>
      </c>
      <c r="D335" s="32" t="s">
        <v>279</v>
      </c>
      <c r="E335" s="35"/>
      <c r="F335" s="35"/>
      <c r="G335" s="35"/>
      <c r="H335" s="35"/>
      <c r="I335" s="35"/>
      <c r="J335" s="33">
        <v>5.9279410140808302E-19</v>
      </c>
    </row>
    <row r="336" spans="1:10" x14ac:dyDescent="0.25">
      <c r="A336" s="34" t="s">
        <v>275</v>
      </c>
      <c r="B336" s="34" t="s">
        <v>271</v>
      </c>
      <c r="C336" s="34" t="s">
        <v>217</v>
      </c>
      <c r="D336" s="32" t="s">
        <v>91</v>
      </c>
      <c r="E336" s="35"/>
      <c r="F336" s="35"/>
      <c r="G336" s="35"/>
      <c r="H336" s="35"/>
      <c r="I336" s="35"/>
      <c r="J336" s="33">
        <v>5.6338677786579103E-19</v>
      </c>
    </row>
    <row r="337" spans="1:10" x14ac:dyDescent="0.25">
      <c r="A337" s="34" t="s">
        <v>275</v>
      </c>
      <c r="B337" s="34" t="s">
        <v>271</v>
      </c>
      <c r="C337" s="34" t="s">
        <v>217</v>
      </c>
      <c r="D337" s="32" t="s">
        <v>280</v>
      </c>
      <c r="E337" s="35"/>
      <c r="F337" s="35"/>
      <c r="G337" s="35"/>
      <c r="H337" s="35"/>
      <c r="I337" s="35"/>
      <c r="J337" s="33">
        <v>1.8121109499704799E-21</v>
      </c>
    </row>
    <row r="338" spans="1:10" x14ac:dyDescent="0.25">
      <c r="A338" s="34" t="s">
        <v>275</v>
      </c>
      <c r="B338" s="34" t="s">
        <v>271</v>
      </c>
      <c r="C338" s="34" t="s">
        <v>217</v>
      </c>
      <c r="D338" s="32" t="s">
        <v>104</v>
      </c>
      <c r="E338" s="35"/>
      <c r="F338" s="35"/>
      <c r="G338" s="35"/>
      <c r="H338" s="35"/>
      <c r="I338" s="35"/>
      <c r="J338" s="33">
        <v>5.4825124515397105E-19</v>
      </c>
    </row>
    <row r="339" spans="1:10" x14ac:dyDescent="0.25">
      <c r="A339" s="34" t="s">
        <v>275</v>
      </c>
      <c r="B339" s="34" t="s">
        <v>271</v>
      </c>
      <c r="C339" s="34" t="s">
        <v>217</v>
      </c>
      <c r="D339" s="32" t="s">
        <v>145</v>
      </c>
      <c r="E339" s="35"/>
      <c r="F339" s="35"/>
      <c r="G339" s="35"/>
      <c r="H339" s="35"/>
      <c r="I339" s="35"/>
      <c r="J339" s="33">
        <v>8.1252716788998604E-21</v>
      </c>
    </row>
    <row r="340" spans="1:10" x14ac:dyDescent="0.25">
      <c r="A340" s="34" t="s">
        <v>275</v>
      </c>
      <c r="B340" s="34" t="s">
        <v>271</v>
      </c>
      <c r="C340" s="34" t="s">
        <v>217</v>
      </c>
      <c r="D340" s="32" t="s">
        <v>281</v>
      </c>
      <c r="E340" s="35"/>
      <c r="F340" s="35"/>
      <c r="G340" s="35"/>
      <c r="H340" s="35"/>
      <c r="I340" s="35"/>
      <c r="J340" s="33">
        <v>4.5068952981523703E-20</v>
      </c>
    </row>
    <row r="341" spans="1:10" x14ac:dyDescent="0.25">
      <c r="A341" s="34" t="s">
        <v>275</v>
      </c>
      <c r="B341" s="34" t="s">
        <v>271</v>
      </c>
      <c r="C341" s="32" t="s">
        <v>218</v>
      </c>
      <c r="D341" s="32" t="s">
        <v>274</v>
      </c>
      <c r="E341" s="35"/>
      <c r="F341" s="35"/>
      <c r="G341" s="35"/>
      <c r="H341" s="35"/>
      <c r="I341" s="35"/>
      <c r="J341" s="33">
        <v>251.62943141843101</v>
      </c>
    </row>
    <row r="342" spans="1:10" x14ac:dyDescent="0.25">
      <c r="A342" s="34" t="s">
        <v>275</v>
      </c>
      <c r="B342" s="34" t="s">
        <v>271</v>
      </c>
      <c r="C342" s="34" t="s">
        <v>218</v>
      </c>
      <c r="D342" s="32" t="s">
        <v>278</v>
      </c>
      <c r="E342" s="35"/>
      <c r="F342" s="35"/>
      <c r="G342" s="35"/>
      <c r="H342" s="35"/>
      <c r="I342" s="35"/>
      <c r="J342" s="33">
        <v>4.4016759526702098E-20</v>
      </c>
    </row>
    <row r="343" spans="1:10" x14ac:dyDescent="0.25">
      <c r="A343" s="34" t="s">
        <v>275</v>
      </c>
      <c r="B343" s="34" t="s">
        <v>271</v>
      </c>
      <c r="C343" s="34" t="s">
        <v>218</v>
      </c>
      <c r="D343" s="32" t="s">
        <v>279</v>
      </c>
      <c r="E343" s="35"/>
      <c r="F343" s="35"/>
      <c r="G343" s="35"/>
      <c r="H343" s="35"/>
      <c r="I343" s="35"/>
      <c r="J343" s="33">
        <v>5.9279410140808302E-19</v>
      </c>
    </row>
    <row r="344" spans="1:10" x14ac:dyDescent="0.25">
      <c r="A344" s="34" t="s">
        <v>275</v>
      </c>
      <c r="B344" s="34" t="s">
        <v>271</v>
      </c>
      <c r="C344" s="34" t="s">
        <v>218</v>
      </c>
      <c r="D344" s="32" t="s">
        <v>91</v>
      </c>
      <c r="E344" s="35"/>
      <c r="F344" s="35"/>
      <c r="G344" s="35"/>
      <c r="H344" s="35"/>
      <c r="I344" s="35"/>
      <c r="J344" s="33">
        <v>5.6338677786579103E-19</v>
      </c>
    </row>
    <row r="345" spans="1:10" x14ac:dyDescent="0.25">
      <c r="A345" s="34" t="s">
        <v>275</v>
      </c>
      <c r="B345" s="34" t="s">
        <v>271</v>
      </c>
      <c r="C345" s="34" t="s">
        <v>218</v>
      </c>
      <c r="D345" s="32" t="s">
        <v>280</v>
      </c>
      <c r="E345" s="35"/>
      <c r="F345" s="35"/>
      <c r="G345" s="35"/>
      <c r="H345" s="35"/>
      <c r="I345" s="35"/>
      <c r="J345" s="33">
        <v>1.8121109499704799E-21</v>
      </c>
    </row>
    <row r="346" spans="1:10" x14ac:dyDescent="0.25">
      <c r="A346" s="34" t="s">
        <v>275</v>
      </c>
      <c r="B346" s="34" t="s">
        <v>271</v>
      </c>
      <c r="C346" s="34" t="s">
        <v>218</v>
      </c>
      <c r="D346" s="32" t="s">
        <v>104</v>
      </c>
      <c r="E346" s="35"/>
      <c r="F346" s="35"/>
      <c r="G346" s="35"/>
      <c r="H346" s="35"/>
      <c r="I346" s="35"/>
      <c r="J346" s="33">
        <v>5.4825124515397105E-19</v>
      </c>
    </row>
    <row r="347" spans="1:10" x14ac:dyDescent="0.25">
      <c r="A347" s="34" t="s">
        <v>275</v>
      </c>
      <c r="B347" s="34" t="s">
        <v>271</v>
      </c>
      <c r="C347" s="34" t="s">
        <v>218</v>
      </c>
      <c r="D347" s="32" t="s">
        <v>145</v>
      </c>
      <c r="E347" s="35"/>
      <c r="F347" s="35"/>
      <c r="G347" s="35"/>
      <c r="H347" s="35"/>
      <c r="I347" s="35"/>
      <c r="J347" s="33">
        <v>8.1252716788998604E-21</v>
      </c>
    </row>
    <row r="348" spans="1:10" x14ac:dyDescent="0.25">
      <c r="A348" s="34" t="s">
        <v>275</v>
      </c>
      <c r="B348" s="34" t="s">
        <v>271</v>
      </c>
      <c r="C348" s="34" t="s">
        <v>218</v>
      </c>
      <c r="D348" s="32" t="s">
        <v>281</v>
      </c>
      <c r="E348" s="35"/>
      <c r="F348" s="35"/>
      <c r="G348" s="35"/>
      <c r="H348" s="35"/>
      <c r="I348" s="35"/>
      <c r="J348" s="33">
        <v>4.5068952981523703E-20</v>
      </c>
    </row>
    <row r="349" spans="1:10" x14ac:dyDescent="0.25">
      <c r="A349" s="34" t="s">
        <v>275</v>
      </c>
      <c r="B349" s="34" t="s">
        <v>271</v>
      </c>
      <c r="C349" s="32" t="s">
        <v>219</v>
      </c>
      <c r="D349" s="32" t="s">
        <v>274</v>
      </c>
      <c r="E349" s="35"/>
      <c r="F349" s="35"/>
      <c r="G349" s="35"/>
      <c r="H349" s="35"/>
      <c r="I349" s="35"/>
      <c r="J349" s="33">
        <v>251.62943141843101</v>
      </c>
    </row>
    <row r="350" spans="1:10" x14ac:dyDescent="0.25">
      <c r="A350" s="34" t="s">
        <v>275</v>
      </c>
      <c r="B350" s="34" t="s">
        <v>271</v>
      </c>
      <c r="C350" s="34" t="s">
        <v>219</v>
      </c>
      <c r="D350" s="32" t="s">
        <v>278</v>
      </c>
      <c r="E350" s="35"/>
      <c r="F350" s="35"/>
      <c r="G350" s="35"/>
      <c r="H350" s="35"/>
      <c r="I350" s="35"/>
      <c r="J350" s="33">
        <v>4.4016759526702098E-20</v>
      </c>
    </row>
    <row r="351" spans="1:10" x14ac:dyDescent="0.25">
      <c r="A351" s="34" t="s">
        <v>275</v>
      </c>
      <c r="B351" s="34" t="s">
        <v>271</v>
      </c>
      <c r="C351" s="34" t="s">
        <v>219</v>
      </c>
      <c r="D351" s="32" t="s">
        <v>279</v>
      </c>
      <c r="E351" s="35"/>
      <c r="F351" s="35"/>
      <c r="G351" s="35"/>
      <c r="H351" s="35"/>
      <c r="I351" s="35"/>
      <c r="J351" s="33">
        <v>5.9279410140808398E-19</v>
      </c>
    </row>
    <row r="352" spans="1:10" x14ac:dyDescent="0.25">
      <c r="A352" s="34" t="s">
        <v>275</v>
      </c>
      <c r="B352" s="34" t="s">
        <v>271</v>
      </c>
      <c r="C352" s="34" t="s">
        <v>219</v>
      </c>
      <c r="D352" s="32" t="s">
        <v>91</v>
      </c>
      <c r="E352" s="35"/>
      <c r="F352" s="35"/>
      <c r="G352" s="35"/>
      <c r="H352" s="35"/>
      <c r="I352" s="35"/>
      <c r="J352" s="33">
        <v>5.6338677786579199E-19</v>
      </c>
    </row>
    <row r="353" spans="1:10" x14ac:dyDescent="0.25">
      <c r="A353" s="34" t="s">
        <v>275</v>
      </c>
      <c r="B353" s="34" t="s">
        <v>271</v>
      </c>
      <c r="C353" s="34" t="s">
        <v>219</v>
      </c>
      <c r="D353" s="32" t="s">
        <v>280</v>
      </c>
      <c r="E353" s="35"/>
      <c r="F353" s="35"/>
      <c r="G353" s="35"/>
      <c r="H353" s="35"/>
      <c r="I353" s="35"/>
      <c r="J353" s="33">
        <v>1.8121109499704799E-21</v>
      </c>
    </row>
    <row r="354" spans="1:10" x14ac:dyDescent="0.25">
      <c r="A354" s="34" t="s">
        <v>275</v>
      </c>
      <c r="B354" s="34" t="s">
        <v>271</v>
      </c>
      <c r="C354" s="34" t="s">
        <v>219</v>
      </c>
      <c r="D354" s="32" t="s">
        <v>104</v>
      </c>
      <c r="E354" s="35"/>
      <c r="F354" s="35"/>
      <c r="G354" s="35"/>
      <c r="H354" s="35"/>
      <c r="I354" s="35"/>
      <c r="J354" s="33">
        <v>5.4825124515397105E-19</v>
      </c>
    </row>
    <row r="355" spans="1:10" x14ac:dyDescent="0.25">
      <c r="A355" s="34" t="s">
        <v>275</v>
      </c>
      <c r="B355" s="34" t="s">
        <v>271</v>
      </c>
      <c r="C355" s="34" t="s">
        <v>219</v>
      </c>
      <c r="D355" s="32" t="s">
        <v>145</v>
      </c>
      <c r="E355" s="35"/>
      <c r="F355" s="35"/>
      <c r="G355" s="35"/>
      <c r="H355" s="35"/>
      <c r="I355" s="35"/>
      <c r="J355" s="33">
        <v>8.1252716788998695E-21</v>
      </c>
    </row>
    <row r="356" spans="1:10" x14ac:dyDescent="0.25">
      <c r="A356" s="34" t="s">
        <v>275</v>
      </c>
      <c r="B356" s="34" t="s">
        <v>271</v>
      </c>
      <c r="C356" s="34" t="s">
        <v>219</v>
      </c>
      <c r="D356" s="32" t="s">
        <v>281</v>
      </c>
      <c r="E356" s="35"/>
      <c r="F356" s="35"/>
      <c r="G356" s="35"/>
      <c r="H356" s="35"/>
      <c r="I356" s="35"/>
      <c r="J356" s="33">
        <v>4.5068952981523703E-20</v>
      </c>
    </row>
    <row r="357" spans="1:10" x14ac:dyDescent="0.25">
      <c r="A357" s="34" t="s">
        <v>275</v>
      </c>
      <c r="B357" s="34" t="s">
        <v>271</v>
      </c>
      <c r="C357" s="32" t="s">
        <v>220</v>
      </c>
      <c r="D357" s="32" t="s">
        <v>274</v>
      </c>
      <c r="E357" s="35"/>
      <c r="F357" s="35"/>
      <c r="G357" s="35"/>
      <c r="H357" s="35"/>
      <c r="I357" s="35"/>
      <c r="J357" s="33">
        <v>251.62943141843201</v>
      </c>
    </row>
    <row r="358" spans="1:10" x14ac:dyDescent="0.25">
      <c r="A358" s="34" t="s">
        <v>275</v>
      </c>
      <c r="B358" s="34" t="s">
        <v>271</v>
      </c>
      <c r="C358" s="34" t="s">
        <v>220</v>
      </c>
      <c r="D358" s="32" t="s">
        <v>278</v>
      </c>
      <c r="E358" s="35"/>
      <c r="F358" s="35"/>
      <c r="G358" s="35"/>
      <c r="H358" s="35"/>
      <c r="I358" s="35"/>
      <c r="J358" s="33">
        <v>4.4016759526702098E-20</v>
      </c>
    </row>
    <row r="359" spans="1:10" x14ac:dyDescent="0.25">
      <c r="A359" s="34" t="s">
        <v>275</v>
      </c>
      <c r="B359" s="34" t="s">
        <v>271</v>
      </c>
      <c r="C359" s="34" t="s">
        <v>220</v>
      </c>
      <c r="D359" s="32" t="s">
        <v>279</v>
      </c>
      <c r="E359" s="35"/>
      <c r="F359" s="35"/>
      <c r="G359" s="35"/>
      <c r="H359" s="35"/>
      <c r="I359" s="35"/>
      <c r="J359" s="33">
        <v>5.9279410140808302E-19</v>
      </c>
    </row>
    <row r="360" spans="1:10" x14ac:dyDescent="0.25">
      <c r="A360" s="34" t="s">
        <v>275</v>
      </c>
      <c r="B360" s="34" t="s">
        <v>271</v>
      </c>
      <c r="C360" s="34" t="s">
        <v>220</v>
      </c>
      <c r="D360" s="32" t="s">
        <v>91</v>
      </c>
      <c r="E360" s="35"/>
      <c r="F360" s="35"/>
      <c r="G360" s="35"/>
      <c r="H360" s="35"/>
      <c r="I360" s="35"/>
      <c r="J360" s="33">
        <v>5.6338677786579199E-19</v>
      </c>
    </row>
    <row r="361" spans="1:10" x14ac:dyDescent="0.25">
      <c r="A361" s="34" t="s">
        <v>275</v>
      </c>
      <c r="B361" s="34" t="s">
        <v>271</v>
      </c>
      <c r="C361" s="34" t="s">
        <v>220</v>
      </c>
      <c r="D361" s="32" t="s">
        <v>280</v>
      </c>
      <c r="E361" s="35"/>
      <c r="F361" s="35"/>
      <c r="G361" s="35"/>
      <c r="H361" s="35"/>
      <c r="I361" s="35"/>
      <c r="J361" s="33">
        <v>1.8121109499704799E-21</v>
      </c>
    </row>
    <row r="362" spans="1:10" x14ac:dyDescent="0.25">
      <c r="A362" s="34" t="s">
        <v>275</v>
      </c>
      <c r="B362" s="34" t="s">
        <v>271</v>
      </c>
      <c r="C362" s="34" t="s">
        <v>220</v>
      </c>
      <c r="D362" s="32" t="s">
        <v>104</v>
      </c>
      <c r="E362" s="35"/>
      <c r="F362" s="35"/>
      <c r="G362" s="35"/>
      <c r="H362" s="35"/>
      <c r="I362" s="35"/>
      <c r="J362" s="33">
        <v>5.4825124515397105E-19</v>
      </c>
    </row>
    <row r="363" spans="1:10" x14ac:dyDescent="0.25">
      <c r="A363" s="34" t="s">
        <v>275</v>
      </c>
      <c r="B363" s="34" t="s">
        <v>271</v>
      </c>
      <c r="C363" s="34" t="s">
        <v>220</v>
      </c>
      <c r="D363" s="32" t="s">
        <v>145</v>
      </c>
      <c r="E363" s="35"/>
      <c r="F363" s="35"/>
      <c r="G363" s="35"/>
      <c r="H363" s="35"/>
      <c r="I363" s="35"/>
      <c r="J363" s="33">
        <v>8.1252716788998695E-21</v>
      </c>
    </row>
    <row r="364" spans="1:10" x14ac:dyDescent="0.25">
      <c r="A364" s="34" t="s">
        <v>275</v>
      </c>
      <c r="B364" s="34" t="s">
        <v>271</v>
      </c>
      <c r="C364" s="34" t="s">
        <v>220</v>
      </c>
      <c r="D364" s="32" t="s">
        <v>281</v>
      </c>
      <c r="E364" s="35"/>
      <c r="F364" s="35"/>
      <c r="G364" s="35"/>
      <c r="H364" s="35"/>
      <c r="I364" s="35"/>
      <c r="J364" s="33">
        <v>4.5068952981523703E-20</v>
      </c>
    </row>
    <row r="365" spans="1:10" x14ac:dyDescent="0.25">
      <c r="A365" s="34" t="s">
        <v>275</v>
      </c>
      <c r="B365" s="34" t="s">
        <v>271</v>
      </c>
      <c r="C365" s="32" t="s">
        <v>221</v>
      </c>
      <c r="D365" s="32" t="s">
        <v>274</v>
      </c>
      <c r="E365" s="35"/>
      <c r="F365" s="35"/>
      <c r="G365" s="35"/>
      <c r="H365" s="35"/>
      <c r="I365" s="35"/>
      <c r="J365" s="33">
        <v>251.62943141842999</v>
      </c>
    </row>
    <row r="366" spans="1:10" x14ac:dyDescent="0.25">
      <c r="A366" s="34" t="s">
        <v>275</v>
      </c>
      <c r="B366" s="34" t="s">
        <v>271</v>
      </c>
      <c r="C366" s="34" t="s">
        <v>221</v>
      </c>
      <c r="D366" s="32" t="s">
        <v>278</v>
      </c>
      <c r="E366" s="35"/>
      <c r="F366" s="35"/>
      <c r="G366" s="35"/>
      <c r="H366" s="35"/>
      <c r="I366" s="35"/>
      <c r="J366" s="33">
        <v>4.4016759526702002E-20</v>
      </c>
    </row>
    <row r="367" spans="1:10" x14ac:dyDescent="0.25">
      <c r="A367" s="34" t="s">
        <v>275</v>
      </c>
      <c r="B367" s="34" t="s">
        <v>271</v>
      </c>
      <c r="C367" s="34" t="s">
        <v>221</v>
      </c>
      <c r="D367" s="32" t="s">
        <v>279</v>
      </c>
      <c r="E367" s="35"/>
      <c r="F367" s="35"/>
      <c r="G367" s="35"/>
      <c r="H367" s="35"/>
      <c r="I367" s="35"/>
      <c r="J367" s="33">
        <v>5.9279410140808302E-19</v>
      </c>
    </row>
    <row r="368" spans="1:10" x14ac:dyDescent="0.25">
      <c r="A368" s="34" t="s">
        <v>275</v>
      </c>
      <c r="B368" s="34" t="s">
        <v>271</v>
      </c>
      <c r="C368" s="34" t="s">
        <v>221</v>
      </c>
      <c r="D368" s="32" t="s">
        <v>91</v>
      </c>
      <c r="E368" s="35"/>
      <c r="F368" s="35"/>
      <c r="G368" s="35"/>
      <c r="H368" s="35"/>
      <c r="I368" s="35"/>
      <c r="J368" s="33">
        <v>5.6338677786579103E-19</v>
      </c>
    </row>
    <row r="369" spans="1:10" x14ac:dyDescent="0.25">
      <c r="A369" s="34" t="s">
        <v>275</v>
      </c>
      <c r="B369" s="34" t="s">
        <v>271</v>
      </c>
      <c r="C369" s="34" t="s">
        <v>221</v>
      </c>
      <c r="D369" s="32" t="s">
        <v>280</v>
      </c>
      <c r="E369" s="35"/>
      <c r="F369" s="35"/>
      <c r="G369" s="35"/>
      <c r="H369" s="35"/>
      <c r="I369" s="35"/>
      <c r="J369" s="33">
        <v>1.8121109499704702E-21</v>
      </c>
    </row>
    <row r="370" spans="1:10" x14ac:dyDescent="0.25">
      <c r="A370" s="34" t="s">
        <v>275</v>
      </c>
      <c r="B370" s="34" t="s">
        <v>271</v>
      </c>
      <c r="C370" s="34" t="s">
        <v>221</v>
      </c>
      <c r="D370" s="32" t="s">
        <v>104</v>
      </c>
      <c r="E370" s="35"/>
      <c r="F370" s="35"/>
      <c r="G370" s="35"/>
      <c r="H370" s="35"/>
      <c r="I370" s="35"/>
      <c r="J370" s="33">
        <v>5.4825124515396999E-19</v>
      </c>
    </row>
    <row r="371" spans="1:10" x14ac:dyDescent="0.25">
      <c r="A371" s="34" t="s">
        <v>275</v>
      </c>
      <c r="B371" s="34" t="s">
        <v>271</v>
      </c>
      <c r="C371" s="34" t="s">
        <v>221</v>
      </c>
      <c r="D371" s="32" t="s">
        <v>145</v>
      </c>
      <c r="E371" s="35"/>
      <c r="F371" s="35"/>
      <c r="G371" s="35"/>
      <c r="H371" s="35"/>
      <c r="I371" s="35"/>
      <c r="J371" s="33">
        <v>8.1252716788998604E-21</v>
      </c>
    </row>
    <row r="372" spans="1:10" x14ac:dyDescent="0.25">
      <c r="A372" s="34" t="s">
        <v>275</v>
      </c>
      <c r="B372" s="34" t="s">
        <v>271</v>
      </c>
      <c r="C372" s="34" t="s">
        <v>221</v>
      </c>
      <c r="D372" s="32" t="s">
        <v>281</v>
      </c>
      <c r="E372" s="35"/>
      <c r="F372" s="35"/>
      <c r="G372" s="35"/>
      <c r="H372" s="35"/>
      <c r="I372" s="35"/>
      <c r="J372" s="33">
        <v>4.50689529815236E-20</v>
      </c>
    </row>
    <row r="373" spans="1:10" x14ac:dyDescent="0.25">
      <c r="A373" s="34" t="s">
        <v>275</v>
      </c>
      <c r="B373" s="34" t="s">
        <v>271</v>
      </c>
      <c r="C373" s="32" t="s">
        <v>223</v>
      </c>
      <c r="D373" s="32" t="s">
        <v>274</v>
      </c>
      <c r="E373" s="35"/>
      <c r="F373" s="35"/>
      <c r="G373" s="35"/>
      <c r="H373" s="35"/>
      <c r="I373" s="35"/>
      <c r="J373" s="33">
        <v>12.036831708246799</v>
      </c>
    </row>
    <row r="374" spans="1:10" x14ac:dyDescent="0.25">
      <c r="A374" s="34" t="s">
        <v>275</v>
      </c>
      <c r="B374" s="34" t="s">
        <v>271</v>
      </c>
      <c r="C374" s="34" t="s">
        <v>223</v>
      </c>
      <c r="D374" s="32" t="s">
        <v>278</v>
      </c>
      <c r="E374" s="35"/>
      <c r="F374" s="35"/>
      <c r="G374" s="35"/>
      <c r="H374" s="35"/>
      <c r="I374" s="35"/>
      <c r="J374" s="33">
        <v>2.1055658067447898E-21</v>
      </c>
    </row>
    <row r="375" spans="1:10" x14ac:dyDescent="0.25">
      <c r="A375" s="34" t="s">
        <v>275</v>
      </c>
      <c r="B375" s="34" t="s">
        <v>271</v>
      </c>
      <c r="C375" s="34" t="s">
        <v>223</v>
      </c>
      <c r="D375" s="32" t="s">
        <v>279</v>
      </c>
      <c r="E375" s="35"/>
      <c r="F375" s="35"/>
      <c r="G375" s="35"/>
      <c r="H375" s="35"/>
      <c r="I375" s="35"/>
      <c r="J375" s="33">
        <v>2.8356630605841899E-20</v>
      </c>
    </row>
    <row r="376" spans="1:10" x14ac:dyDescent="0.25">
      <c r="A376" s="34" t="s">
        <v>275</v>
      </c>
      <c r="B376" s="34" t="s">
        <v>271</v>
      </c>
      <c r="C376" s="34" t="s">
        <v>223</v>
      </c>
      <c r="D376" s="32" t="s">
        <v>91</v>
      </c>
      <c r="E376" s="35"/>
      <c r="F376" s="35"/>
      <c r="G376" s="35"/>
      <c r="H376" s="35"/>
      <c r="I376" s="35"/>
      <c r="J376" s="33">
        <v>2.69499151732583E-20</v>
      </c>
    </row>
    <row r="377" spans="1:10" x14ac:dyDescent="0.25">
      <c r="A377" s="34" t="s">
        <v>275</v>
      </c>
      <c r="B377" s="34" t="s">
        <v>271</v>
      </c>
      <c r="C377" s="34" t="s">
        <v>223</v>
      </c>
      <c r="D377" s="32" t="s">
        <v>280</v>
      </c>
      <c r="E377" s="35"/>
      <c r="F377" s="35"/>
      <c r="G377" s="35"/>
      <c r="H377" s="35"/>
      <c r="I377" s="35"/>
      <c r="J377" s="33">
        <v>8.6683320065190602E-23</v>
      </c>
    </row>
    <row r="378" spans="1:10" x14ac:dyDescent="0.25">
      <c r="A378" s="34" t="s">
        <v>275</v>
      </c>
      <c r="B378" s="34" t="s">
        <v>271</v>
      </c>
      <c r="C378" s="34" t="s">
        <v>223</v>
      </c>
      <c r="D378" s="32" t="s">
        <v>104</v>
      </c>
      <c r="E378" s="35"/>
      <c r="F378" s="35"/>
      <c r="G378" s="35"/>
      <c r="H378" s="35"/>
      <c r="I378" s="35"/>
      <c r="J378" s="33">
        <v>2.62258986739169E-20</v>
      </c>
    </row>
    <row r="379" spans="1:10" x14ac:dyDescent="0.25">
      <c r="A379" s="34" t="s">
        <v>275</v>
      </c>
      <c r="B379" s="34" t="s">
        <v>271</v>
      </c>
      <c r="C379" s="34" t="s">
        <v>223</v>
      </c>
      <c r="D379" s="32" t="s">
        <v>145</v>
      </c>
      <c r="E379" s="35"/>
      <c r="F379" s="35"/>
      <c r="G379" s="35"/>
      <c r="H379" s="35"/>
      <c r="I379" s="35"/>
      <c r="J379" s="33">
        <v>3.8867682222778998E-22</v>
      </c>
    </row>
    <row r="380" spans="1:10" x14ac:dyDescent="0.25">
      <c r="A380" s="34" t="s">
        <v>275</v>
      </c>
      <c r="B380" s="34" t="s">
        <v>271</v>
      </c>
      <c r="C380" s="34" t="s">
        <v>223</v>
      </c>
      <c r="D380" s="32" t="s">
        <v>281</v>
      </c>
      <c r="E380" s="35"/>
      <c r="F380" s="35"/>
      <c r="G380" s="35"/>
      <c r="H380" s="35"/>
      <c r="I380" s="35"/>
      <c r="J380" s="33">
        <v>2.1558980571052199E-21</v>
      </c>
    </row>
    <row r="381" spans="1:10" x14ac:dyDescent="0.25">
      <c r="A381" s="34" t="s">
        <v>275</v>
      </c>
      <c r="B381" s="34" t="s">
        <v>271</v>
      </c>
      <c r="C381" s="32" t="s">
        <v>224</v>
      </c>
      <c r="D381" s="32" t="s">
        <v>274</v>
      </c>
      <c r="E381" s="35"/>
      <c r="F381" s="35"/>
      <c r="G381" s="35"/>
      <c r="H381" s="35"/>
      <c r="I381" s="35"/>
      <c r="J381" s="33">
        <v>27.3510251541773</v>
      </c>
    </row>
    <row r="382" spans="1:10" x14ac:dyDescent="0.25">
      <c r="A382" s="34" t="s">
        <v>275</v>
      </c>
      <c r="B382" s="34" t="s">
        <v>271</v>
      </c>
      <c r="C382" s="34" t="s">
        <v>224</v>
      </c>
      <c r="D382" s="32" t="s">
        <v>278</v>
      </c>
      <c r="E382" s="35"/>
      <c r="F382" s="35"/>
      <c r="G382" s="35"/>
      <c r="H382" s="35"/>
      <c r="I382" s="35"/>
      <c r="J382" s="33">
        <v>4.7844303833371804E-21</v>
      </c>
    </row>
    <row r="383" spans="1:10" x14ac:dyDescent="0.25">
      <c r="A383" s="34" t="s">
        <v>275</v>
      </c>
      <c r="B383" s="34" t="s">
        <v>271</v>
      </c>
      <c r="C383" s="34" t="s">
        <v>224</v>
      </c>
      <c r="D383" s="32" t="s">
        <v>279</v>
      </c>
      <c r="E383" s="35"/>
      <c r="F383" s="35"/>
      <c r="G383" s="35"/>
      <c r="H383" s="35"/>
      <c r="I383" s="35"/>
      <c r="J383" s="33">
        <v>6.4434141457400403E-20</v>
      </c>
    </row>
    <row r="384" spans="1:10" x14ac:dyDescent="0.25">
      <c r="A384" s="34" t="s">
        <v>275</v>
      </c>
      <c r="B384" s="34" t="s">
        <v>271</v>
      </c>
      <c r="C384" s="34" t="s">
        <v>224</v>
      </c>
      <c r="D384" s="32" t="s">
        <v>91</v>
      </c>
      <c r="E384" s="35"/>
      <c r="F384" s="35"/>
      <c r="G384" s="35"/>
      <c r="H384" s="35"/>
      <c r="I384" s="35"/>
      <c r="J384" s="33">
        <v>6.1237693246281695E-20</v>
      </c>
    </row>
    <row r="385" spans="1:10" x14ac:dyDescent="0.25">
      <c r="A385" s="34" t="s">
        <v>275</v>
      </c>
      <c r="B385" s="34" t="s">
        <v>271</v>
      </c>
      <c r="C385" s="34" t="s">
        <v>224</v>
      </c>
      <c r="D385" s="32" t="s">
        <v>280</v>
      </c>
      <c r="E385" s="35"/>
      <c r="F385" s="35"/>
      <c r="G385" s="35"/>
      <c r="H385" s="35"/>
      <c r="I385" s="35"/>
      <c r="J385" s="33">
        <v>1.9696858151853001E-22</v>
      </c>
    </row>
    <row r="386" spans="1:10" x14ac:dyDescent="0.25">
      <c r="A386" s="34" t="s">
        <v>275</v>
      </c>
      <c r="B386" s="34" t="s">
        <v>271</v>
      </c>
      <c r="C386" s="34" t="s">
        <v>224</v>
      </c>
      <c r="D386" s="32" t="s">
        <v>104</v>
      </c>
      <c r="E386" s="35"/>
      <c r="F386" s="35"/>
      <c r="G386" s="35"/>
      <c r="H386" s="35"/>
      <c r="I386" s="35"/>
      <c r="J386" s="33">
        <v>5.9592526647170798E-20</v>
      </c>
    </row>
    <row r="387" spans="1:10" x14ac:dyDescent="0.25">
      <c r="A387" s="34" t="s">
        <v>275</v>
      </c>
      <c r="B387" s="34" t="s">
        <v>271</v>
      </c>
      <c r="C387" s="34" t="s">
        <v>224</v>
      </c>
      <c r="D387" s="32" t="s">
        <v>145</v>
      </c>
      <c r="E387" s="35"/>
      <c r="F387" s="35"/>
      <c r="G387" s="35"/>
      <c r="H387" s="35"/>
      <c r="I387" s="35"/>
      <c r="J387" s="33">
        <v>8.8318170422824597E-22</v>
      </c>
    </row>
    <row r="388" spans="1:10" x14ac:dyDescent="0.25">
      <c r="A388" s="34" t="s">
        <v>275</v>
      </c>
      <c r="B388" s="34" t="s">
        <v>271</v>
      </c>
      <c r="C388" s="34" t="s">
        <v>224</v>
      </c>
      <c r="D388" s="32" t="s">
        <v>281</v>
      </c>
      <c r="E388" s="35"/>
      <c r="F388" s="35"/>
      <c r="G388" s="35"/>
      <c r="H388" s="35"/>
      <c r="I388" s="35"/>
      <c r="J388" s="33">
        <v>4.89879923712214E-21</v>
      </c>
    </row>
    <row r="389" spans="1:10" x14ac:dyDescent="0.25">
      <c r="A389" s="34" t="s">
        <v>275</v>
      </c>
      <c r="B389" s="34" t="s">
        <v>271</v>
      </c>
      <c r="C389" s="32" t="s">
        <v>225</v>
      </c>
      <c r="D389" s="32" t="s">
        <v>274</v>
      </c>
      <c r="E389" s="35"/>
      <c r="F389" s="35"/>
      <c r="G389" s="35"/>
      <c r="H389" s="35"/>
      <c r="I389" s="35"/>
      <c r="J389" s="33">
        <v>15.118866060824899</v>
      </c>
    </row>
    <row r="390" spans="1:10" x14ac:dyDescent="0.25">
      <c r="A390" s="34" t="s">
        <v>275</v>
      </c>
      <c r="B390" s="34" t="s">
        <v>271</v>
      </c>
      <c r="C390" s="34" t="s">
        <v>225</v>
      </c>
      <c r="D390" s="32" t="s">
        <v>278</v>
      </c>
      <c r="E390" s="35"/>
      <c r="F390" s="35"/>
      <c r="G390" s="35"/>
      <c r="H390" s="35"/>
      <c r="I390" s="35"/>
      <c r="J390" s="33">
        <v>2.6446965601933998E-21</v>
      </c>
    </row>
    <row r="391" spans="1:10" x14ac:dyDescent="0.25">
      <c r="A391" s="34" t="s">
        <v>275</v>
      </c>
      <c r="B391" s="34" t="s">
        <v>271</v>
      </c>
      <c r="C391" s="34" t="s">
        <v>225</v>
      </c>
      <c r="D391" s="32" t="s">
        <v>279</v>
      </c>
      <c r="E391" s="35"/>
      <c r="F391" s="35"/>
      <c r="G391" s="35"/>
      <c r="H391" s="35"/>
      <c r="I391" s="35"/>
      <c r="J391" s="33">
        <v>3.5617354338541E-20</v>
      </c>
    </row>
    <row r="392" spans="1:10" x14ac:dyDescent="0.25">
      <c r="A392" s="34" t="s">
        <v>275</v>
      </c>
      <c r="B392" s="34" t="s">
        <v>271</v>
      </c>
      <c r="C392" s="34" t="s">
        <v>225</v>
      </c>
      <c r="D392" s="32" t="s">
        <v>91</v>
      </c>
      <c r="E392" s="35"/>
      <c r="F392" s="35"/>
      <c r="G392" s="35"/>
      <c r="H392" s="35"/>
      <c r="I392" s="35"/>
      <c r="J392" s="33">
        <v>3.3850448999459502E-20</v>
      </c>
    </row>
    <row r="393" spans="1:10" x14ac:dyDescent="0.25">
      <c r="A393" s="34" t="s">
        <v>275</v>
      </c>
      <c r="B393" s="34" t="s">
        <v>271</v>
      </c>
      <c r="C393" s="34" t="s">
        <v>225</v>
      </c>
      <c r="D393" s="32" t="s">
        <v>280</v>
      </c>
      <c r="E393" s="35"/>
      <c r="F393" s="35"/>
      <c r="G393" s="35"/>
      <c r="H393" s="35"/>
      <c r="I393" s="35"/>
      <c r="J393" s="33">
        <v>1.0887861004780301E-22</v>
      </c>
    </row>
    <row r="394" spans="1:10" x14ac:dyDescent="0.25">
      <c r="A394" s="34" t="s">
        <v>275</v>
      </c>
      <c r="B394" s="34" t="s">
        <v>271</v>
      </c>
      <c r="C394" s="34" t="s">
        <v>225</v>
      </c>
      <c r="D394" s="32" t="s">
        <v>104</v>
      </c>
      <c r="E394" s="35"/>
      <c r="F394" s="35"/>
      <c r="G394" s="35"/>
      <c r="H394" s="35"/>
      <c r="I394" s="35"/>
      <c r="J394" s="33">
        <v>3.2941047859301501E-20</v>
      </c>
    </row>
    <row r="395" spans="1:10" x14ac:dyDescent="0.25">
      <c r="A395" s="34" t="s">
        <v>275</v>
      </c>
      <c r="B395" s="34" t="s">
        <v>271</v>
      </c>
      <c r="C395" s="34" t="s">
        <v>225</v>
      </c>
      <c r="D395" s="32" t="s">
        <v>145</v>
      </c>
      <c r="E395" s="35"/>
      <c r="F395" s="35"/>
      <c r="G395" s="35"/>
      <c r="H395" s="35"/>
      <c r="I395" s="35"/>
      <c r="J395" s="33">
        <v>4.8819763860143998E-22</v>
      </c>
    </row>
    <row r="396" spans="1:10" x14ac:dyDescent="0.25">
      <c r="A396" s="34" t="s">
        <v>275</v>
      </c>
      <c r="B396" s="34" t="s">
        <v>271</v>
      </c>
      <c r="C396" s="34" t="s">
        <v>225</v>
      </c>
      <c r="D396" s="32" t="s">
        <v>281</v>
      </c>
      <c r="E396" s="35"/>
      <c r="F396" s="35"/>
      <c r="G396" s="35"/>
      <c r="H396" s="35"/>
      <c r="I396" s="35"/>
      <c r="J396" s="33">
        <v>2.7079163982856801E-21</v>
      </c>
    </row>
    <row r="397" spans="1:10" x14ac:dyDescent="0.25">
      <c r="A397" s="34" t="s">
        <v>275</v>
      </c>
      <c r="B397" s="34" t="s">
        <v>271</v>
      </c>
      <c r="C397" s="32" t="s">
        <v>226</v>
      </c>
      <c r="D397" s="32" t="s">
        <v>274</v>
      </c>
      <c r="E397" s="35"/>
      <c r="F397" s="35"/>
      <c r="G397" s="35"/>
      <c r="H397" s="35"/>
      <c r="I397" s="33">
        <v>315.12730876795001</v>
      </c>
      <c r="J397" s="33">
        <v>593.81582907782797</v>
      </c>
    </row>
    <row r="398" spans="1:10" x14ac:dyDescent="0.25">
      <c r="A398" s="34" t="s">
        <v>275</v>
      </c>
      <c r="B398" s="34" t="s">
        <v>271</v>
      </c>
      <c r="C398" s="34" t="s">
        <v>226</v>
      </c>
      <c r="D398" s="32" t="s">
        <v>278</v>
      </c>
      <c r="E398" s="35"/>
      <c r="F398" s="35"/>
      <c r="G398" s="35"/>
      <c r="H398" s="35"/>
      <c r="I398" s="33">
        <v>5.5124247160380596E-20</v>
      </c>
      <c r="J398" s="33">
        <v>1.0387436956133999E-19</v>
      </c>
    </row>
    <row r="399" spans="1:10" x14ac:dyDescent="0.25">
      <c r="A399" s="34" t="s">
        <v>275</v>
      </c>
      <c r="B399" s="34" t="s">
        <v>271</v>
      </c>
      <c r="C399" s="34" t="s">
        <v>226</v>
      </c>
      <c r="D399" s="32" t="s">
        <v>279</v>
      </c>
      <c r="E399" s="35"/>
      <c r="F399" s="35"/>
      <c r="G399" s="35"/>
      <c r="H399" s="35"/>
      <c r="I399" s="33">
        <v>7.4238378546270902E-19</v>
      </c>
      <c r="J399" s="33">
        <v>1.3989242785146699E-18</v>
      </c>
    </row>
    <row r="400" spans="1:10" x14ac:dyDescent="0.25">
      <c r="A400" s="34" t="s">
        <v>275</v>
      </c>
      <c r="B400" s="34" t="s">
        <v>271</v>
      </c>
      <c r="C400" s="34" t="s">
        <v>226</v>
      </c>
      <c r="D400" s="32" t="s">
        <v>91</v>
      </c>
      <c r="E400" s="35"/>
      <c r="F400" s="35"/>
      <c r="G400" s="35"/>
      <c r="H400" s="35"/>
      <c r="I400" s="33">
        <v>7.0555561844857097E-19</v>
      </c>
      <c r="J400" s="33">
        <v>1.3295264576326299E-18</v>
      </c>
    </row>
    <row r="401" spans="1:10" x14ac:dyDescent="0.25">
      <c r="A401" s="34" t="s">
        <v>275</v>
      </c>
      <c r="B401" s="34" t="s">
        <v>271</v>
      </c>
      <c r="C401" s="34" t="s">
        <v>226</v>
      </c>
      <c r="D401" s="32" t="s">
        <v>280</v>
      </c>
      <c r="E401" s="35"/>
      <c r="F401" s="35"/>
      <c r="G401" s="35"/>
      <c r="H401" s="35"/>
      <c r="I401" s="33">
        <v>2.26939131735963E-21</v>
      </c>
      <c r="J401" s="33">
        <v>4.2763684679967401E-21</v>
      </c>
    </row>
    <row r="402" spans="1:10" x14ac:dyDescent="0.25">
      <c r="A402" s="34" t="s">
        <v>275</v>
      </c>
      <c r="B402" s="34" t="s">
        <v>271</v>
      </c>
      <c r="C402" s="34" t="s">
        <v>226</v>
      </c>
      <c r="D402" s="32" t="s">
        <v>104</v>
      </c>
      <c r="E402" s="35"/>
      <c r="F402" s="35"/>
      <c r="G402" s="35"/>
      <c r="H402" s="35"/>
      <c r="I402" s="33">
        <v>6.8660068275857996E-19</v>
      </c>
      <c r="J402" s="33">
        <v>1.29380838262392E-18</v>
      </c>
    </row>
    <row r="403" spans="1:10" x14ac:dyDescent="0.25">
      <c r="A403" s="34" t="s">
        <v>275</v>
      </c>
      <c r="B403" s="34" t="s">
        <v>271</v>
      </c>
      <c r="C403" s="34" t="s">
        <v>226</v>
      </c>
      <c r="D403" s="32" t="s">
        <v>145</v>
      </c>
      <c r="E403" s="35"/>
      <c r="F403" s="35"/>
      <c r="G403" s="35"/>
      <c r="H403" s="35"/>
      <c r="I403" s="33">
        <v>1.01756578423545E-20</v>
      </c>
      <c r="J403" s="33">
        <v>1.9174684421017601E-20</v>
      </c>
    </row>
    <row r="404" spans="1:10" x14ac:dyDescent="0.25">
      <c r="A404" s="34" t="s">
        <v>275</v>
      </c>
      <c r="B404" s="34" t="s">
        <v>271</v>
      </c>
      <c r="C404" s="34" t="s">
        <v>226</v>
      </c>
      <c r="D404" s="32" t="s">
        <v>281</v>
      </c>
      <c r="E404" s="35"/>
      <c r="F404" s="35"/>
      <c r="G404" s="35"/>
      <c r="H404" s="35"/>
      <c r="I404" s="33">
        <v>5.6441958247879703E-20</v>
      </c>
      <c r="J404" s="33">
        <v>1.06357422220177E-19</v>
      </c>
    </row>
    <row r="405" spans="1:10" x14ac:dyDescent="0.25">
      <c r="A405" s="34" t="s">
        <v>275</v>
      </c>
      <c r="B405" s="34" t="s">
        <v>271</v>
      </c>
      <c r="C405" s="32" t="s">
        <v>227</v>
      </c>
      <c r="D405" s="32" t="s">
        <v>274</v>
      </c>
      <c r="E405" s="35"/>
      <c r="F405" s="35"/>
      <c r="G405" s="35"/>
      <c r="H405" s="33">
        <v>64.039130249707597</v>
      </c>
      <c r="I405" s="33">
        <v>349.72953560658402</v>
      </c>
      <c r="J405" s="33">
        <v>627.06518689720701</v>
      </c>
    </row>
    <row r="406" spans="1:10" x14ac:dyDescent="0.25">
      <c r="A406" s="34" t="s">
        <v>275</v>
      </c>
      <c r="B406" s="34" t="s">
        <v>271</v>
      </c>
      <c r="C406" s="34" t="s">
        <v>227</v>
      </c>
      <c r="D406" s="32" t="s">
        <v>278</v>
      </c>
      <c r="E406" s="35"/>
      <c r="F406" s="35"/>
      <c r="G406" s="35"/>
      <c r="H406" s="33">
        <v>1.1202167332378501E-20</v>
      </c>
      <c r="I406" s="33">
        <v>6.1177107866137602E-20</v>
      </c>
      <c r="J406" s="33">
        <v>1.09690577066571E-19</v>
      </c>
    </row>
    <row r="407" spans="1:10" x14ac:dyDescent="0.25">
      <c r="A407" s="34" t="s">
        <v>275</v>
      </c>
      <c r="B407" s="34" t="s">
        <v>271</v>
      </c>
      <c r="C407" s="34" t="s">
        <v>227</v>
      </c>
      <c r="D407" s="32" t="s">
        <v>279</v>
      </c>
      <c r="E407" s="35"/>
      <c r="F407" s="35"/>
      <c r="G407" s="35"/>
      <c r="H407" s="33">
        <v>1.5086477943911101E-19</v>
      </c>
      <c r="I407" s="33">
        <v>8.2390046596348099E-19</v>
      </c>
      <c r="J407" s="33">
        <v>1.47725384068008E-18</v>
      </c>
    </row>
    <row r="408" spans="1:10" x14ac:dyDescent="0.25">
      <c r="A408" s="34" t="s">
        <v>275</v>
      </c>
      <c r="B408" s="34" t="s">
        <v>271</v>
      </c>
      <c r="C408" s="34" t="s">
        <v>227</v>
      </c>
      <c r="D408" s="32" t="s">
        <v>91</v>
      </c>
      <c r="E408" s="35"/>
      <c r="F408" s="35"/>
      <c r="G408" s="35"/>
      <c r="H408" s="33">
        <v>1.4338068104885401E-19</v>
      </c>
      <c r="I408" s="33">
        <v>7.8302842032118896E-19</v>
      </c>
      <c r="J408" s="33">
        <v>1.40397024770271E-18</v>
      </c>
    </row>
    <row r="409" spans="1:10" x14ac:dyDescent="0.25">
      <c r="A409" s="34" t="s">
        <v>275</v>
      </c>
      <c r="B409" s="34" t="s">
        <v>271</v>
      </c>
      <c r="C409" s="34" t="s">
        <v>227</v>
      </c>
      <c r="D409" s="32" t="s">
        <v>280</v>
      </c>
      <c r="E409" s="35"/>
      <c r="F409" s="35"/>
      <c r="G409" s="35"/>
      <c r="H409" s="33">
        <v>4.6117820359061796E-22</v>
      </c>
      <c r="I409" s="33">
        <v>2.5185794739047401E-21</v>
      </c>
      <c r="J409" s="33">
        <v>4.5158139296994802E-21</v>
      </c>
    </row>
    <row r="410" spans="1:10" x14ac:dyDescent="0.25">
      <c r="A410" s="34" t="s">
        <v>275</v>
      </c>
      <c r="B410" s="34" t="s">
        <v>271</v>
      </c>
      <c r="C410" s="34" t="s">
        <v>227</v>
      </c>
      <c r="D410" s="32" t="s">
        <v>104</v>
      </c>
      <c r="E410" s="35"/>
      <c r="F410" s="35"/>
      <c r="G410" s="35"/>
      <c r="H410" s="33">
        <v>1.3952872166052901E-19</v>
      </c>
      <c r="I410" s="33">
        <v>7.6199215760492099E-19</v>
      </c>
      <c r="J410" s="33">
        <v>1.3662522208597301E-18</v>
      </c>
    </row>
    <row r="411" spans="1:10" x14ac:dyDescent="0.25">
      <c r="A411" s="34" t="s">
        <v>275</v>
      </c>
      <c r="B411" s="34" t="s">
        <v>271</v>
      </c>
      <c r="C411" s="34" t="s">
        <v>227</v>
      </c>
      <c r="D411" s="32" t="s">
        <v>145</v>
      </c>
      <c r="E411" s="35"/>
      <c r="F411" s="35"/>
      <c r="G411" s="35"/>
      <c r="H411" s="33">
        <v>2.0678635580353501E-21</v>
      </c>
      <c r="I411" s="33">
        <v>1.12929853829922E-20</v>
      </c>
      <c r="J411" s="33">
        <v>2.0248326975104101E-20</v>
      </c>
    </row>
    <row r="412" spans="1:10" x14ac:dyDescent="0.25">
      <c r="A412" s="34" t="s">
        <v>275</v>
      </c>
      <c r="B412" s="34" t="s">
        <v>271</v>
      </c>
      <c r="C412" s="34" t="s">
        <v>227</v>
      </c>
      <c r="D412" s="32" t="s">
        <v>281</v>
      </c>
      <c r="E412" s="35"/>
      <c r="F412" s="35"/>
      <c r="G412" s="35"/>
      <c r="H412" s="33">
        <v>1.1469948224786E-20</v>
      </c>
      <c r="I412" s="33">
        <v>6.2639508850985504E-20</v>
      </c>
      <c r="J412" s="33">
        <v>1.1231266257413801E-19</v>
      </c>
    </row>
    <row r="413" spans="1:10" x14ac:dyDescent="0.25">
      <c r="A413" s="34" t="s">
        <v>275</v>
      </c>
      <c r="B413" s="34" t="s">
        <v>271</v>
      </c>
      <c r="C413" s="32" t="s">
        <v>228</v>
      </c>
      <c r="D413" s="32" t="s">
        <v>274</v>
      </c>
      <c r="E413" s="35"/>
      <c r="F413" s="35"/>
      <c r="G413" s="35"/>
      <c r="H413" s="33">
        <v>130.953943395219</v>
      </c>
      <c r="I413" s="33">
        <v>392.05356153019</v>
      </c>
      <c r="J413" s="33">
        <v>667.73443887492795</v>
      </c>
    </row>
    <row r="414" spans="1:10" x14ac:dyDescent="0.25">
      <c r="A414" s="34" t="s">
        <v>275</v>
      </c>
      <c r="B414" s="34" t="s">
        <v>271</v>
      </c>
      <c r="C414" s="34" t="s">
        <v>228</v>
      </c>
      <c r="D414" s="32" t="s">
        <v>278</v>
      </c>
      <c r="E414" s="35"/>
      <c r="F414" s="35"/>
      <c r="G414" s="35"/>
      <c r="H414" s="33">
        <v>2.2907368994986699E-20</v>
      </c>
      <c r="I414" s="33">
        <v>6.8580719044606497E-20</v>
      </c>
      <c r="J414" s="33">
        <v>1.1680472374783699E-19</v>
      </c>
    </row>
    <row r="415" spans="1:10" x14ac:dyDescent="0.25">
      <c r="A415" s="34" t="s">
        <v>275</v>
      </c>
      <c r="B415" s="34" t="s">
        <v>271</v>
      </c>
      <c r="C415" s="34" t="s">
        <v>228</v>
      </c>
      <c r="D415" s="32" t="s">
        <v>279</v>
      </c>
      <c r="E415" s="35"/>
      <c r="F415" s="35"/>
      <c r="G415" s="35"/>
      <c r="H415" s="33">
        <v>3.08504155349483E-19</v>
      </c>
      <c r="I415" s="33">
        <v>9.2360832912530591E-19</v>
      </c>
      <c r="J415" s="33">
        <v>1.5730633512972299E-18</v>
      </c>
    </row>
    <row r="416" spans="1:10" x14ac:dyDescent="0.25">
      <c r="A416" s="34" t="s">
        <v>275</v>
      </c>
      <c r="B416" s="34" t="s">
        <v>271</v>
      </c>
      <c r="C416" s="34" t="s">
        <v>228</v>
      </c>
      <c r="D416" s="32" t="s">
        <v>91</v>
      </c>
      <c r="E416" s="35"/>
      <c r="F416" s="35"/>
      <c r="G416" s="35"/>
      <c r="H416" s="33">
        <v>2.9319988445853799E-19</v>
      </c>
      <c r="I416" s="33">
        <v>8.7778997685690907E-19</v>
      </c>
      <c r="J416" s="33">
        <v>1.4950268411257599E-18</v>
      </c>
    </row>
    <row r="417" spans="1:10" x14ac:dyDescent="0.25">
      <c r="A417" s="34" t="s">
        <v>275</v>
      </c>
      <c r="B417" s="34" t="s">
        <v>271</v>
      </c>
      <c r="C417" s="34" t="s">
        <v>228</v>
      </c>
      <c r="D417" s="32" t="s">
        <v>280</v>
      </c>
      <c r="E417" s="35"/>
      <c r="F417" s="35"/>
      <c r="G417" s="35"/>
      <c r="H417" s="33">
        <v>9.4306565583610793E-22</v>
      </c>
      <c r="I417" s="33">
        <v>2.8233762156478198E-21</v>
      </c>
      <c r="J417" s="33">
        <v>4.80869380635185E-21</v>
      </c>
    </row>
    <row r="418" spans="1:10" x14ac:dyDescent="0.25">
      <c r="A418" s="34" t="s">
        <v>275</v>
      </c>
      <c r="B418" s="34" t="s">
        <v>271</v>
      </c>
      <c r="C418" s="34" t="s">
        <v>228</v>
      </c>
      <c r="D418" s="32" t="s">
        <v>104</v>
      </c>
      <c r="E418" s="35"/>
      <c r="F418" s="35"/>
      <c r="G418" s="35"/>
      <c r="H418" s="33">
        <v>2.85322993099576E-19</v>
      </c>
      <c r="I418" s="33">
        <v>8.5420792021164201E-19</v>
      </c>
      <c r="J418" s="33">
        <v>1.4548625551540001E-18</v>
      </c>
    </row>
    <row r="419" spans="1:10" x14ac:dyDescent="0.25">
      <c r="A419" s="34" t="s">
        <v>275</v>
      </c>
      <c r="B419" s="34" t="s">
        <v>271</v>
      </c>
      <c r="C419" s="34" t="s">
        <v>228</v>
      </c>
      <c r="D419" s="32" t="s">
        <v>145</v>
      </c>
      <c r="E419" s="35"/>
      <c r="F419" s="35"/>
      <c r="G419" s="35"/>
      <c r="H419" s="33">
        <v>4.2285847148780302E-21</v>
      </c>
      <c r="I419" s="33">
        <v>1.26596546443563E-20</v>
      </c>
      <c r="J419" s="33">
        <v>2.15615625510615E-20</v>
      </c>
    </row>
    <row r="420" spans="1:10" x14ac:dyDescent="0.25">
      <c r="A420" s="34" t="s">
        <v>275</v>
      </c>
      <c r="B420" s="34" t="s">
        <v>271</v>
      </c>
      <c r="C420" s="34" t="s">
        <v>228</v>
      </c>
      <c r="D420" s="32" t="s">
        <v>281</v>
      </c>
      <c r="E420" s="35"/>
      <c r="F420" s="35"/>
      <c r="G420" s="35"/>
      <c r="H420" s="33">
        <v>2.3454955504827099E-20</v>
      </c>
      <c r="I420" s="33">
        <v>7.0220098782724595E-20</v>
      </c>
      <c r="J420" s="33">
        <v>1.19596868538622E-19</v>
      </c>
    </row>
    <row r="421" spans="1:10" x14ac:dyDescent="0.25">
      <c r="A421" s="34" t="s">
        <v>275</v>
      </c>
      <c r="B421" s="34" t="s">
        <v>271</v>
      </c>
      <c r="C421" s="32" t="s">
        <v>229</v>
      </c>
      <c r="D421" s="32" t="s">
        <v>274</v>
      </c>
      <c r="E421" s="35"/>
      <c r="F421" s="35"/>
      <c r="G421" s="35"/>
      <c r="H421" s="33">
        <v>43.209908619088502</v>
      </c>
      <c r="I421" s="33">
        <v>481.19403775687101</v>
      </c>
      <c r="J421" s="33">
        <v>753.38972354988903</v>
      </c>
    </row>
    <row r="422" spans="1:10" x14ac:dyDescent="0.25">
      <c r="A422" s="34" t="s">
        <v>275</v>
      </c>
      <c r="B422" s="34" t="s">
        <v>271</v>
      </c>
      <c r="C422" s="34" t="s">
        <v>229</v>
      </c>
      <c r="D422" s="32" t="s">
        <v>278</v>
      </c>
      <c r="E422" s="35"/>
      <c r="F422" s="35"/>
      <c r="G422" s="35"/>
      <c r="H422" s="33">
        <v>7.5585759032076207E-21</v>
      </c>
      <c r="I422" s="33">
        <v>8.4173787327787097E-20</v>
      </c>
      <c r="J422" s="33">
        <v>1.31788138233479E-19</v>
      </c>
    </row>
    <row r="423" spans="1:10" x14ac:dyDescent="0.25">
      <c r="A423" s="34" t="s">
        <v>275</v>
      </c>
      <c r="B423" s="34" t="s">
        <v>271</v>
      </c>
      <c r="C423" s="34" t="s">
        <v>229</v>
      </c>
      <c r="D423" s="32" t="s">
        <v>279</v>
      </c>
      <c r="E423" s="35"/>
      <c r="F423" s="35"/>
      <c r="G423" s="35"/>
      <c r="H423" s="33">
        <v>1.0179484493284E-19</v>
      </c>
      <c r="I423" s="33">
        <v>1.13360740676108E-18</v>
      </c>
      <c r="J423" s="33">
        <v>1.77485193867957E-18</v>
      </c>
    </row>
    <row r="424" spans="1:10" x14ac:dyDescent="0.25">
      <c r="A424" s="34" t="s">
        <v>275</v>
      </c>
      <c r="B424" s="34" t="s">
        <v>271</v>
      </c>
      <c r="C424" s="34" t="s">
        <v>229</v>
      </c>
      <c r="D424" s="32" t="s">
        <v>91</v>
      </c>
      <c r="E424" s="35"/>
      <c r="F424" s="35"/>
      <c r="G424" s="35"/>
      <c r="H424" s="33">
        <v>9.6745007337009098E-20</v>
      </c>
      <c r="I424" s="33">
        <v>1.0773714224599901E-18</v>
      </c>
      <c r="J424" s="33">
        <v>1.6868051023894699E-18</v>
      </c>
    </row>
    <row r="425" spans="1:10" x14ac:dyDescent="0.25">
      <c r="A425" s="34" t="s">
        <v>275</v>
      </c>
      <c r="B425" s="34" t="s">
        <v>271</v>
      </c>
      <c r="C425" s="34" t="s">
        <v>229</v>
      </c>
      <c r="D425" s="32" t="s">
        <v>280</v>
      </c>
      <c r="E425" s="35"/>
      <c r="F425" s="35"/>
      <c r="G425" s="35"/>
      <c r="H425" s="33">
        <v>3.1117643160615802E-22</v>
      </c>
      <c r="I425" s="33">
        <v>3.4653219218610904E-21</v>
      </c>
      <c r="J425" s="33">
        <v>5.4255408834500201E-21</v>
      </c>
    </row>
    <row r="426" spans="1:10" x14ac:dyDescent="0.25">
      <c r="A426" s="34" t="s">
        <v>275</v>
      </c>
      <c r="B426" s="34" t="s">
        <v>271</v>
      </c>
      <c r="C426" s="34" t="s">
        <v>229</v>
      </c>
      <c r="D426" s="32" t="s">
        <v>104</v>
      </c>
      <c r="E426" s="35"/>
      <c r="F426" s="35"/>
      <c r="G426" s="35"/>
      <c r="H426" s="33">
        <v>9.4145927484972797E-20</v>
      </c>
      <c r="I426" s="33">
        <v>1.04842755823017E-18</v>
      </c>
      <c r="J426" s="33">
        <v>1.64148864341541E-18</v>
      </c>
    </row>
    <row r="427" spans="1:10" x14ac:dyDescent="0.25">
      <c r="A427" s="34" t="s">
        <v>275</v>
      </c>
      <c r="B427" s="34" t="s">
        <v>271</v>
      </c>
      <c r="C427" s="34" t="s">
        <v>229</v>
      </c>
      <c r="D427" s="32" t="s">
        <v>145</v>
      </c>
      <c r="E427" s="35"/>
      <c r="F427" s="35"/>
      <c r="G427" s="35"/>
      <c r="H427" s="33">
        <v>1.39527496752439E-21</v>
      </c>
      <c r="I427" s="33">
        <v>1.5538056359312599E-20</v>
      </c>
      <c r="J427" s="33">
        <v>2.4327425251598501E-20</v>
      </c>
    </row>
    <row r="428" spans="1:10" x14ac:dyDescent="0.25">
      <c r="A428" s="34" t="s">
        <v>275</v>
      </c>
      <c r="B428" s="34" t="s">
        <v>271</v>
      </c>
      <c r="C428" s="34" t="s">
        <v>229</v>
      </c>
      <c r="D428" s="32" t="s">
        <v>281</v>
      </c>
      <c r="E428" s="35"/>
      <c r="F428" s="35"/>
      <c r="G428" s="35"/>
      <c r="H428" s="33">
        <v>7.73925899252733E-21</v>
      </c>
      <c r="I428" s="33">
        <v>8.6185909734029E-20</v>
      </c>
      <c r="J428" s="33">
        <v>1.34938452294837E-19</v>
      </c>
    </row>
    <row r="429" spans="1:10" x14ac:dyDescent="0.25">
      <c r="A429" s="34" t="s">
        <v>275</v>
      </c>
      <c r="B429" s="34" t="s">
        <v>271</v>
      </c>
      <c r="C429" s="32" t="s">
        <v>230</v>
      </c>
      <c r="D429" s="32" t="s">
        <v>274</v>
      </c>
      <c r="E429" s="35"/>
      <c r="F429" s="35"/>
      <c r="G429" s="35"/>
      <c r="H429" s="33">
        <v>207.54944729344399</v>
      </c>
      <c r="I429" s="33">
        <v>489.60581477142398</v>
      </c>
      <c r="J429" s="33">
        <v>767.96970231771502</v>
      </c>
    </row>
    <row r="430" spans="1:10" x14ac:dyDescent="0.25">
      <c r="A430" s="34" t="s">
        <v>275</v>
      </c>
      <c r="B430" s="34" t="s">
        <v>271</v>
      </c>
      <c r="C430" s="34" t="s">
        <v>230</v>
      </c>
      <c r="D430" s="32" t="s">
        <v>278</v>
      </c>
      <c r="E430" s="35"/>
      <c r="F430" s="35"/>
      <c r="G430" s="35"/>
      <c r="H430" s="33">
        <v>3.6305984001624498E-20</v>
      </c>
      <c r="I430" s="33">
        <v>8.5645233509399002E-20</v>
      </c>
      <c r="J430" s="33">
        <v>1.3433856890333499E-19</v>
      </c>
    </row>
    <row r="431" spans="1:10" x14ac:dyDescent="0.25">
      <c r="A431" s="34" t="s">
        <v>275</v>
      </c>
      <c r="B431" s="34" t="s">
        <v>271</v>
      </c>
      <c r="C431" s="34" t="s">
        <v>230</v>
      </c>
      <c r="D431" s="32" t="s">
        <v>279</v>
      </c>
      <c r="E431" s="35"/>
      <c r="F431" s="35"/>
      <c r="G431" s="35"/>
      <c r="H431" s="33">
        <v>4.88949513626129E-19</v>
      </c>
      <c r="I431" s="33">
        <v>1.15342405447386E-18</v>
      </c>
      <c r="J431" s="33">
        <v>1.8091997705826199E-18</v>
      </c>
    </row>
    <row r="432" spans="1:10" x14ac:dyDescent="0.25">
      <c r="A432" s="34" t="s">
        <v>275</v>
      </c>
      <c r="B432" s="34" t="s">
        <v>271</v>
      </c>
      <c r="C432" s="34" t="s">
        <v>230</v>
      </c>
      <c r="D432" s="32" t="s">
        <v>91</v>
      </c>
      <c r="E432" s="35"/>
      <c r="F432" s="35"/>
      <c r="G432" s="35"/>
      <c r="H432" s="33">
        <v>4.6469371130134899E-19</v>
      </c>
      <c r="I432" s="33">
        <v>1.09620500612165E-18</v>
      </c>
      <c r="J432" s="33">
        <v>1.71944900740906E-18</v>
      </c>
    </row>
    <row r="433" spans="1:10" x14ac:dyDescent="0.25">
      <c r="A433" s="34" t="s">
        <v>275</v>
      </c>
      <c r="B433" s="34" t="s">
        <v>271</v>
      </c>
      <c r="C433" s="34" t="s">
        <v>230</v>
      </c>
      <c r="D433" s="32" t="s">
        <v>280</v>
      </c>
      <c r="E433" s="35"/>
      <c r="F433" s="35"/>
      <c r="G433" s="35"/>
      <c r="H433" s="33">
        <v>1.49466866407751E-21</v>
      </c>
      <c r="I433" s="33">
        <v>3.5258993875051402E-21</v>
      </c>
      <c r="J433" s="33">
        <v>5.5305386932315802E-21</v>
      </c>
    </row>
    <row r="434" spans="1:10" x14ac:dyDescent="0.25">
      <c r="A434" s="34" t="s">
        <v>275</v>
      </c>
      <c r="B434" s="34" t="s">
        <v>271</v>
      </c>
      <c r="C434" s="34" t="s">
        <v>230</v>
      </c>
      <c r="D434" s="32" t="s">
        <v>104</v>
      </c>
      <c r="E434" s="35"/>
      <c r="F434" s="35"/>
      <c r="G434" s="35"/>
      <c r="H434" s="33">
        <v>4.5220959356074E-19</v>
      </c>
      <c r="I434" s="33">
        <v>1.0667551727551899E-18</v>
      </c>
      <c r="J434" s="33">
        <v>1.67325556141352E-18</v>
      </c>
    </row>
    <row r="435" spans="1:10" x14ac:dyDescent="0.25">
      <c r="A435" s="34" t="s">
        <v>275</v>
      </c>
      <c r="B435" s="34" t="s">
        <v>271</v>
      </c>
      <c r="C435" s="34" t="s">
        <v>230</v>
      </c>
      <c r="D435" s="32" t="s">
        <v>145</v>
      </c>
      <c r="E435" s="35"/>
      <c r="F435" s="35"/>
      <c r="G435" s="35"/>
      <c r="H435" s="33">
        <v>6.7019014292507601E-21</v>
      </c>
      <c r="I435" s="33">
        <v>1.58096778988134E-20</v>
      </c>
      <c r="J435" s="33">
        <v>2.4798221882554499E-20</v>
      </c>
    </row>
    <row r="436" spans="1:10" x14ac:dyDescent="0.25">
      <c r="A436" s="34" t="s">
        <v>275</v>
      </c>
      <c r="B436" s="34" t="s">
        <v>271</v>
      </c>
      <c r="C436" s="34" t="s">
        <v>230</v>
      </c>
      <c r="D436" s="32" t="s">
        <v>281</v>
      </c>
      <c r="E436" s="35"/>
      <c r="F436" s="35"/>
      <c r="G436" s="35"/>
      <c r="H436" s="33">
        <v>3.71738561291534E-20</v>
      </c>
      <c r="I436" s="33">
        <v>8.7692529927950298E-20</v>
      </c>
      <c r="J436" s="33">
        <v>1.37549849434888E-19</v>
      </c>
    </row>
    <row r="437" spans="1:10" x14ac:dyDescent="0.25">
      <c r="A437" s="34" t="s">
        <v>275</v>
      </c>
      <c r="B437" s="34" t="s">
        <v>271</v>
      </c>
      <c r="C437" s="32" t="s">
        <v>231</v>
      </c>
      <c r="D437" s="32" t="s">
        <v>274</v>
      </c>
      <c r="E437" s="35"/>
      <c r="F437" s="35"/>
      <c r="G437" s="35"/>
      <c r="H437" s="33">
        <v>237.70325976493999</v>
      </c>
      <c r="I437" s="33">
        <v>494.45940023854598</v>
      </c>
      <c r="J437" s="33">
        <v>792.67791568769496</v>
      </c>
    </row>
    <row r="438" spans="1:10" x14ac:dyDescent="0.25">
      <c r="A438" s="34" t="s">
        <v>275</v>
      </c>
      <c r="B438" s="34" t="s">
        <v>271</v>
      </c>
      <c r="C438" s="34" t="s">
        <v>231</v>
      </c>
      <c r="D438" s="32" t="s">
        <v>278</v>
      </c>
      <c r="E438" s="35"/>
      <c r="F438" s="35"/>
      <c r="G438" s="35"/>
      <c r="H438" s="33">
        <v>4.1580697316713702E-20</v>
      </c>
      <c r="I438" s="33">
        <v>8.6494256229612297E-20</v>
      </c>
      <c r="J438" s="33">
        <v>1.3866070038100101E-19</v>
      </c>
    </row>
    <row r="439" spans="1:10" x14ac:dyDescent="0.25">
      <c r="A439" s="34" t="s">
        <v>275</v>
      </c>
      <c r="B439" s="34" t="s">
        <v>271</v>
      </c>
      <c r="C439" s="34" t="s">
        <v>231</v>
      </c>
      <c r="D439" s="32" t="s">
        <v>279</v>
      </c>
      <c r="E439" s="35"/>
      <c r="F439" s="35"/>
      <c r="G439" s="35"/>
      <c r="H439" s="33">
        <v>5.5998652256148E-19</v>
      </c>
      <c r="I439" s="33">
        <v>1.16485823695153E-18</v>
      </c>
      <c r="J439" s="33">
        <v>1.8674079184113299E-18</v>
      </c>
    </row>
    <row r="440" spans="1:10" x14ac:dyDescent="0.25">
      <c r="A440" s="34" t="s">
        <v>275</v>
      </c>
      <c r="B440" s="34" t="s">
        <v>271</v>
      </c>
      <c r="C440" s="34" t="s">
        <v>231</v>
      </c>
      <c r="D440" s="32" t="s">
        <v>91</v>
      </c>
      <c r="E440" s="35"/>
      <c r="F440" s="35"/>
      <c r="G440" s="35"/>
      <c r="H440" s="33">
        <v>5.32206717045245E-19</v>
      </c>
      <c r="I440" s="33">
        <v>1.1070719617953301E-18</v>
      </c>
      <c r="J440" s="33">
        <v>1.7747695660530398E-18</v>
      </c>
    </row>
    <row r="441" spans="1:10" x14ac:dyDescent="0.25">
      <c r="A441" s="34" t="s">
        <v>275</v>
      </c>
      <c r="B441" s="34" t="s">
        <v>271</v>
      </c>
      <c r="C441" s="34" t="s">
        <v>231</v>
      </c>
      <c r="D441" s="32" t="s">
        <v>280</v>
      </c>
      <c r="E441" s="35"/>
      <c r="F441" s="35"/>
      <c r="G441" s="35"/>
      <c r="H441" s="33">
        <v>1.7118215362790599E-21</v>
      </c>
      <c r="I441" s="33">
        <v>3.5608525141009096E-21</v>
      </c>
      <c r="J441" s="33">
        <v>5.70847504888585E-21</v>
      </c>
    </row>
    <row r="442" spans="1:10" x14ac:dyDescent="0.25">
      <c r="A442" s="34" t="s">
        <v>275</v>
      </c>
      <c r="B442" s="34" t="s">
        <v>271</v>
      </c>
      <c r="C442" s="34" t="s">
        <v>231</v>
      </c>
      <c r="D442" s="32" t="s">
        <v>104</v>
      </c>
      <c r="E442" s="35"/>
      <c r="F442" s="35"/>
      <c r="G442" s="35"/>
      <c r="H442" s="33">
        <v>5.1790884479875102E-19</v>
      </c>
      <c r="I442" s="33">
        <v>1.0773301848307201E-18</v>
      </c>
      <c r="J442" s="33">
        <v>1.7270899188225901E-18</v>
      </c>
    </row>
    <row r="443" spans="1:10" x14ac:dyDescent="0.25">
      <c r="A443" s="34" t="s">
        <v>275</v>
      </c>
      <c r="B443" s="34" t="s">
        <v>271</v>
      </c>
      <c r="C443" s="34" t="s">
        <v>231</v>
      </c>
      <c r="D443" s="32" t="s">
        <v>145</v>
      </c>
      <c r="E443" s="35"/>
      <c r="F443" s="35"/>
      <c r="G443" s="35"/>
      <c r="H443" s="33">
        <v>7.6755868884770607E-21</v>
      </c>
      <c r="I443" s="33">
        <v>1.5966403208387901E-20</v>
      </c>
      <c r="J443" s="33">
        <v>2.5596065541778501E-20</v>
      </c>
    </row>
    <row r="444" spans="1:10" x14ac:dyDescent="0.25">
      <c r="A444" s="34" t="s">
        <v>275</v>
      </c>
      <c r="B444" s="34" t="s">
        <v>271</v>
      </c>
      <c r="C444" s="34" t="s">
        <v>231</v>
      </c>
      <c r="D444" s="32" t="s">
        <v>281</v>
      </c>
      <c r="E444" s="35"/>
      <c r="F444" s="35"/>
      <c r="G444" s="35"/>
      <c r="H444" s="33">
        <v>4.2574658208746802E-20</v>
      </c>
      <c r="I444" s="33">
        <v>8.8561848011993398E-20</v>
      </c>
      <c r="J444" s="33">
        <v>1.4197529879648299E-19</v>
      </c>
    </row>
    <row r="445" spans="1:10" x14ac:dyDescent="0.25">
      <c r="A445" s="34" t="s">
        <v>275</v>
      </c>
      <c r="B445" s="34" t="s">
        <v>271</v>
      </c>
      <c r="C445" s="32" t="s">
        <v>233</v>
      </c>
      <c r="D445" s="32" t="s">
        <v>274</v>
      </c>
      <c r="E445" s="35"/>
      <c r="F445" s="35"/>
      <c r="G445" s="35"/>
      <c r="H445" s="35"/>
      <c r="I445" s="35"/>
      <c r="J445" s="33">
        <v>12.036831708757299</v>
      </c>
    </row>
    <row r="446" spans="1:10" x14ac:dyDescent="0.25">
      <c r="A446" s="34" t="s">
        <v>275</v>
      </c>
      <c r="B446" s="34" t="s">
        <v>271</v>
      </c>
      <c r="C446" s="34" t="s">
        <v>233</v>
      </c>
      <c r="D446" s="32" t="s">
        <v>278</v>
      </c>
      <c r="E446" s="35"/>
      <c r="F446" s="35"/>
      <c r="G446" s="35"/>
      <c r="H446" s="35"/>
      <c r="I446" s="35"/>
      <c r="J446" s="33">
        <v>2.10556580683408E-21</v>
      </c>
    </row>
    <row r="447" spans="1:10" x14ac:dyDescent="0.25">
      <c r="A447" s="34" t="s">
        <v>275</v>
      </c>
      <c r="B447" s="34" t="s">
        <v>271</v>
      </c>
      <c r="C447" s="34" t="s">
        <v>233</v>
      </c>
      <c r="D447" s="32" t="s">
        <v>279</v>
      </c>
      <c r="E447" s="35"/>
      <c r="F447" s="35"/>
      <c r="G447" s="35"/>
      <c r="H447" s="35"/>
      <c r="I447" s="35"/>
      <c r="J447" s="33">
        <v>2.8356630607044498E-20</v>
      </c>
    </row>
    <row r="448" spans="1:10" x14ac:dyDescent="0.25">
      <c r="A448" s="34" t="s">
        <v>275</v>
      </c>
      <c r="B448" s="34" t="s">
        <v>271</v>
      </c>
      <c r="C448" s="34" t="s">
        <v>233</v>
      </c>
      <c r="D448" s="32" t="s">
        <v>91</v>
      </c>
      <c r="E448" s="35"/>
      <c r="F448" s="35"/>
      <c r="G448" s="35"/>
      <c r="H448" s="35"/>
      <c r="I448" s="35"/>
      <c r="J448" s="33">
        <v>2.69499151744013E-20</v>
      </c>
    </row>
    <row r="449" spans="1:10" x14ac:dyDescent="0.25">
      <c r="A449" s="34" t="s">
        <v>275</v>
      </c>
      <c r="B449" s="34" t="s">
        <v>271</v>
      </c>
      <c r="C449" s="34" t="s">
        <v>233</v>
      </c>
      <c r="D449" s="32" t="s">
        <v>280</v>
      </c>
      <c r="E449" s="35"/>
      <c r="F449" s="35"/>
      <c r="G449" s="35"/>
      <c r="H449" s="35"/>
      <c r="I449" s="35"/>
      <c r="J449" s="33">
        <v>8.6683320068866902E-23</v>
      </c>
    </row>
    <row r="450" spans="1:10" x14ac:dyDescent="0.25">
      <c r="A450" s="34" t="s">
        <v>275</v>
      </c>
      <c r="B450" s="34" t="s">
        <v>271</v>
      </c>
      <c r="C450" s="34" t="s">
        <v>233</v>
      </c>
      <c r="D450" s="32" t="s">
        <v>104</v>
      </c>
      <c r="E450" s="35"/>
      <c r="F450" s="35"/>
      <c r="G450" s="35"/>
      <c r="H450" s="35"/>
      <c r="I450" s="35"/>
      <c r="J450" s="33">
        <v>2.6225898675029101E-20</v>
      </c>
    </row>
    <row r="451" spans="1:10" x14ac:dyDescent="0.25">
      <c r="A451" s="34" t="s">
        <v>275</v>
      </c>
      <c r="B451" s="34" t="s">
        <v>271</v>
      </c>
      <c r="C451" s="34" t="s">
        <v>233</v>
      </c>
      <c r="D451" s="32" t="s">
        <v>145</v>
      </c>
      <c r="E451" s="35"/>
      <c r="F451" s="35"/>
      <c r="G451" s="35"/>
      <c r="H451" s="35"/>
      <c r="I451" s="35"/>
      <c r="J451" s="33">
        <v>3.8867682224427398E-22</v>
      </c>
    </row>
    <row r="452" spans="1:10" x14ac:dyDescent="0.25">
      <c r="A452" s="34" t="s">
        <v>275</v>
      </c>
      <c r="B452" s="34" t="s">
        <v>271</v>
      </c>
      <c r="C452" s="34" t="s">
        <v>233</v>
      </c>
      <c r="D452" s="32" t="s">
        <v>281</v>
      </c>
      <c r="E452" s="35"/>
      <c r="F452" s="35"/>
      <c r="G452" s="35"/>
      <c r="H452" s="35"/>
      <c r="I452" s="35"/>
      <c r="J452" s="33">
        <v>2.15589805719665E-21</v>
      </c>
    </row>
    <row r="453" spans="1:10" x14ac:dyDescent="0.25">
      <c r="A453" s="34" t="s">
        <v>275</v>
      </c>
      <c r="B453" s="34" t="s">
        <v>271</v>
      </c>
      <c r="C453" s="32" t="s">
        <v>234</v>
      </c>
      <c r="D453" s="32" t="s">
        <v>274</v>
      </c>
      <c r="E453" s="35"/>
      <c r="F453" s="35"/>
      <c r="G453" s="35"/>
      <c r="H453" s="35"/>
      <c r="I453" s="35"/>
      <c r="J453" s="33">
        <v>27.3510251541773</v>
      </c>
    </row>
    <row r="454" spans="1:10" x14ac:dyDescent="0.25">
      <c r="A454" s="34" t="s">
        <v>275</v>
      </c>
      <c r="B454" s="34" t="s">
        <v>271</v>
      </c>
      <c r="C454" s="34" t="s">
        <v>234</v>
      </c>
      <c r="D454" s="32" t="s">
        <v>278</v>
      </c>
      <c r="E454" s="35"/>
      <c r="F454" s="35"/>
      <c r="G454" s="35"/>
      <c r="H454" s="35"/>
      <c r="I454" s="35"/>
      <c r="J454" s="33">
        <v>4.7844303833371804E-21</v>
      </c>
    </row>
    <row r="455" spans="1:10" x14ac:dyDescent="0.25">
      <c r="A455" s="34" t="s">
        <v>275</v>
      </c>
      <c r="B455" s="34" t="s">
        <v>271</v>
      </c>
      <c r="C455" s="34" t="s">
        <v>234</v>
      </c>
      <c r="D455" s="32" t="s">
        <v>279</v>
      </c>
      <c r="E455" s="35"/>
      <c r="F455" s="35"/>
      <c r="G455" s="35"/>
      <c r="H455" s="35"/>
      <c r="I455" s="35"/>
      <c r="J455" s="33">
        <v>6.4434141457400403E-20</v>
      </c>
    </row>
    <row r="456" spans="1:10" x14ac:dyDescent="0.25">
      <c r="A456" s="34" t="s">
        <v>275</v>
      </c>
      <c r="B456" s="34" t="s">
        <v>271</v>
      </c>
      <c r="C456" s="34" t="s">
        <v>234</v>
      </c>
      <c r="D456" s="32" t="s">
        <v>91</v>
      </c>
      <c r="E456" s="35"/>
      <c r="F456" s="35"/>
      <c r="G456" s="35"/>
      <c r="H456" s="35"/>
      <c r="I456" s="35"/>
      <c r="J456" s="33">
        <v>6.1237693246281695E-20</v>
      </c>
    </row>
    <row r="457" spans="1:10" x14ac:dyDescent="0.25">
      <c r="A457" s="34" t="s">
        <v>275</v>
      </c>
      <c r="B457" s="34" t="s">
        <v>271</v>
      </c>
      <c r="C457" s="34" t="s">
        <v>234</v>
      </c>
      <c r="D457" s="32" t="s">
        <v>280</v>
      </c>
      <c r="E457" s="35"/>
      <c r="F457" s="35"/>
      <c r="G457" s="35"/>
      <c r="H457" s="35"/>
      <c r="I457" s="35"/>
      <c r="J457" s="33">
        <v>1.9696858151853001E-22</v>
      </c>
    </row>
    <row r="458" spans="1:10" x14ac:dyDescent="0.25">
      <c r="A458" s="34" t="s">
        <v>275</v>
      </c>
      <c r="B458" s="34" t="s">
        <v>271</v>
      </c>
      <c r="C458" s="34" t="s">
        <v>234</v>
      </c>
      <c r="D458" s="32" t="s">
        <v>104</v>
      </c>
      <c r="E458" s="35"/>
      <c r="F458" s="35"/>
      <c r="G458" s="35"/>
      <c r="H458" s="35"/>
      <c r="I458" s="35"/>
      <c r="J458" s="33">
        <v>5.9592526647170798E-20</v>
      </c>
    </row>
    <row r="459" spans="1:10" x14ac:dyDescent="0.25">
      <c r="A459" s="34" t="s">
        <v>275</v>
      </c>
      <c r="B459" s="34" t="s">
        <v>271</v>
      </c>
      <c r="C459" s="34" t="s">
        <v>234</v>
      </c>
      <c r="D459" s="32" t="s">
        <v>145</v>
      </c>
      <c r="E459" s="35"/>
      <c r="F459" s="35"/>
      <c r="G459" s="35"/>
      <c r="H459" s="35"/>
      <c r="I459" s="35"/>
      <c r="J459" s="33">
        <v>8.8318170422824597E-22</v>
      </c>
    </row>
    <row r="460" spans="1:10" x14ac:dyDescent="0.25">
      <c r="A460" s="34" t="s">
        <v>275</v>
      </c>
      <c r="B460" s="34" t="s">
        <v>271</v>
      </c>
      <c r="C460" s="34" t="s">
        <v>234</v>
      </c>
      <c r="D460" s="32" t="s">
        <v>281</v>
      </c>
      <c r="E460" s="35"/>
      <c r="F460" s="35"/>
      <c r="G460" s="35"/>
      <c r="H460" s="35"/>
      <c r="I460" s="35"/>
      <c r="J460" s="33">
        <v>4.89879923712214E-21</v>
      </c>
    </row>
    <row r="461" spans="1:10" x14ac:dyDescent="0.25">
      <c r="A461" s="34" t="s">
        <v>275</v>
      </c>
      <c r="B461" s="34" t="s">
        <v>271</v>
      </c>
      <c r="C461" s="32" t="s">
        <v>235</v>
      </c>
      <c r="D461" s="32" t="s">
        <v>274</v>
      </c>
      <c r="E461" s="35"/>
      <c r="F461" s="35"/>
      <c r="G461" s="35"/>
      <c r="H461" s="35"/>
      <c r="I461" s="35"/>
      <c r="J461" s="33">
        <v>15.118866060824899</v>
      </c>
    </row>
    <row r="462" spans="1:10" x14ac:dyDescent="0.25">
      <c r="A462" s="34" t="s">
        <v>275</v>
      </c>
      <c r="B462" s="34" t="s">
        <v>271</v>
      </c>
      <c r="C462" s="34" t="s">
        <v>235</v>
      </c>
      <c r="D462" s="32" t="s">
        <v>278</v>
      </c>
      <c r="E462" s="35"/>
      <c r="F462" s="35"/>
      <c r="G462" s="35"/>
      <c r="H462" s="35"/>
      <c r="I462" s="35"/>
      <c r="J462" s="33">
        <v>2.6446965601933998E-21</v>
      </c>
    </row>
    <row r="463" spans="1:10" x14ac:dyDescent="0.25">
      <c r="A463" s="34" t="s">
        <v>275</v>
      </c>
      <c r="B463" s="34" t="s">
        <v>271</v>
      </c>
      <c r="C463" s="34" t="s">
        <v>235</v>
      </c>
      <c r="D463" s="32" t="s">
        <v>279</v>
      </c>
      <c r="E463" s="35"/>
      <c r="F463" s="35"/>
      <c r="G463" s="35"/>
      <c r="H463" s="35"/>
      <c r="I463" s="35"/>
      <c r="J463" s="33">
        <v>3.5617354338541E-20</v>
      </c>
    </row>
    <row r="464" spans="1:10" x14ac:dyDescent="0.25">
      <c r="A464" s="34" t="s">
        <v>275</v>
      </c>
      <c r="B464" s="34" t="s">
        <v>271</v>
      </c>
      <c r="C464" s="34" t="s">
        <v>235</v>
      </c>
      <c r="D464" s="32" t="s">
        <v>91</v>
      </c>
      <c r="E464" s="35"/>
      <c r="F464" s="35"/>
      <c r="G464" s="35"/>
      <c r="H464" s="35"/>
      <c r="I464" s="35"/>
      <c r="J464" s="33">
        <v>3.3850448999459502E-20</v>
      </c>
    </row>
    <row r="465" spans="1:10" x14ac:dyDescent="0.25">
      <c r="A465" s="34" t="s">
        <v>275</v>
      </c>
      <c r="B465" s="34" t="s">
        <v>271</v>
      </c>
      <c r="C465" s="34" t="s">
        <v>235</v>
      </c>
      <c r="D465" s="32" t="s">
        <v>280</v>
      </c>
      <c r="E465" s="35"/>
      <c r="F465" s="35"/>
      <c r="G465" s="35"/>
      <c r="H465" s="35"/>
      <c r="I465" s="35"/>
      <c r="J465" s="33">
        <v>1.0887861004780301E-22</v>
      </c>
    </row>
    <row r="466" spans="1:10" x14ac:dyDescent="0.25">
      <c r="A466" s="34" t="s">
        <v>275</v>
      </c>
      <c r="B466" s="34" t="s">
        <v>271</v>
      </c>
      <c r="C466" s="34" t="s">
        <v>235</v>
      </c>
      <c r="D466" s="32" t="s">
        <v>104</v>
      </c>
      <c r="E466" s="35"/>
      <c r="F466" s="35"/>
      <c r="G466" s="35"/>
      <c r="H466" s="35"/>
      <c r="I466" s="35"/>
      <c r="J466" s="33">
        <v>3.2941047859301501E-20</v>
      </c>
    </row>
    <row r="467" spans="1:10" x14ac:dyDescent="0.25">
      <c r="A467" s="34" t="s">
        <v>275</v>
      </c>
      <c r="B467" s="34" t="s">
        <v>271</v>
      </c>
      <c r="C467" s="34" t="s">
        <v>235</v>
      </c>
      <c r="D467" s="32" t="s">
        <v>145</v>
      </c>
      <c r="E467" s="35"/>
      <c r="F467" s="35"/>
      <c r="G467" s="35"/>
      <c r="H467" s="35"/>
      <c r="I467" s="35"/>
      <c r="J467" s="33">
        <v>4.8819763860143998E-22</v>
      </c>
    </row>
    <row r="468" spans="1:10" x14ac:dyDescent="0.25">
      <c r="A468" s="34" t="s">
        <v>275</v>
      </c>
      <c r="B468" s="34" t="s">
        <v>271</v>
      </c>
      <c r="C468" s="34" t="s">
        <v>235</v>
      </c>
      <c r="D468" s="32" t="s">
        <v>281</v>
      </c>
      <c r="E468" s="35"/>
      <c r="F468" s="35"/>
      <c r="G468" s="35"/>
      <c r="H468" s="35"/>
      <c r="I468" s="35"/>
      <c r="J468" s="33">
        <v>2.7079163982856801E-21</v>
      </c>
    </row>
    <row r="469" spans="1:10" x14ac:dyDescent="0.25">
      <c r="A469" s="34" t="s">
        <v>275</v>
      </c>
      <c r="B469" s="34" t="s">
        <v>271</v>
      </c>
      <c r="C469" s="32" t="s">
        <v>236</v>
      </c>
      <c r="D469" s="32" t="s">
        <v>274</v>
      </c>
      <c r="E469" s="35"/>
      <c r="F469" s="35"/>
      <c r="G469" s="35"/>
      <c r="H469" s="35"/>
      <c r="I469" s="33">
        <v>315.12730876794899</v>
      </c>
      <c r="J469" s="33">
        <v>593.81582907782797</v>
      </c>
    </row>
    <row r="470" spans="1:10" x14ac:dyDescent="0.25">
      <c r="A470" s="34" t="s">
        <v>275</v>
      </c>
      <c r="B470" s="34" t="s">
        <v>271</v>
      </c>
      <c r="C470" s="34" t="s">
        <v>236</v>
      </c>
      <c r="D470" s="32" t="s">
        <v>278</v>
      </c>
      <c r="E470" s="35"/>
      <c r="F470" s="35"/>
      <c r="G470" s="35"/>
      <c r="H470" s="35"/>
      <c r="I470" s="33">
        <v>5.51242471603805E-20</v>
      </c>
      <c r="J470" s="33">
        <v>1.0387436956133999E-19</v>
      </c>
    </row>
    <row r="471" spans="1:10" x14ac:dyDescent="0.25">
      <c r="A471" s="34" t="s">
        <v>275</v>
      </c>
      <c r="B471" s="34" t="s">
        <v>271</v>
      </c>
      <c r="C471" s="34" t="s">
        <v>236</v>
      </c>
      <c r="D471" s="32" t="s">
        <v>279</v>
      </c>
      <c r="E471" s="35"/>
      <c r="F471" s="35"/>
      <c r="G471" s="35"/>
      <c r="H471" s="35"/>
      <c r="I471" s="33">
        <v>7.4238378546270902E-19</v>
      </c>
      <c r="J471" s="33">
        <v>1.3989242785146699E-18</v>
      </c>
    </row>
    <row r="472" spans="1:10" x14ac:dyDescent="0.25">
      <c r="A472" s="34" t="s">
        <v>275</v>
      </c>
      <c r="B472" s="34" t="s">
        <v>271</v>
      </c>
      <c r="C472" s="34" t="s">
        <v>236</v>
      </c>
      <c r="D472" s="32" t="s">
        <v>91</v>
      </c>
      <c r="E472" s="35"/>
      <c r="F472" s="35"/>
      <c r="G472" s="35"/>
      <c r="H472" s="35"/>
      <c r="I472" s="33">
        <v>7.0555561844857097E-19</v>
      </c>
      <c r="J472" s="33">
        <v>1.3295264576326299E-18</v>
      </c>
    </row>
    <row r="473" spans="1:10" x14ac:dyDescent="0.25">
      <c r="A473" s="34" t="s">
        <v>275</v>
      </c>
      <c r="B473" s="34" t="s">
        <v>271</v>
      </c>
      <c r="C473" s="34" t="s">
        <v>236</v>
      </c>
      <c r="D473" s="32" t="s">
        <v>280</v>
      </c>
      <c r="E473" s="35"/>
      <c r="F473" s="35"/>
      <c r="G473" s="35"/>
      <c r="H473" s="35"/>
      <c r="I473" s="33">
        <v>2.26939131735963E-21</v>
      </c>
      <c r="J473" s="33">
        <v>4.2763684679967401E-21</v>
      </c>
    </row>
    <row r="474" spans="1:10" x14ac:dyDescent="0.25">
      <c r="A474" s="34" t="s">
        <v>275</v>
      </c>
      <c r="B474" s="34" t="s">
        <v>271</v>
      </c>
      <c r="C474" s="34" t="s">
        <v>236</v>
      </c>
      <c r="D474" s="32" t="s">
        <v>104</v>
      </c>
      <c r="E474" s="35"/>
      <c r="F474" s="35"/>
      <c r="G474" s="35"/>
      <c r="H474" s="35"/>
      <c r="I474" s="33">
        <v>6.8660068275858102E-19</v>
      </c>
      <c r="J474" s="33">
        <v>1.29380838262392E-18</v>
      </c>
    </row>
    <row r="475" spans="1:10" x14ac:dyDescent="0.25">
      <c r="A475" s="34" t="s">
        <v>275</v>
      </c>
      <c r="B475" s="34" t="s">
        <v>271</v>
      </c>
      <c r="C475" s="34" t="s">
        <v>236</v>
      </c>
      <c r="D475" s="32" t="s">
        <v>145</v>
      </c>
      <c r="E475" s="35"/>
      <c r="F475" s="35"/>
      <c r="G475" s="35"/>
      <c r="H475" s="35"/>
      <c r="I475" s="33">
        <v>1.01756578423545E-20</v>
      </c>
      <c r="J475" s="33">
        <v>1.9174684421017601E-20</v>
      </c>
    </row>
    <row r="476" spans="1:10" x14ac:dyDescent="0.25">
      <c r="A476" s="34" t="s">
        <v>275</v>
      </c>
      <c r="B476" s="34" t="s">
        <v>271</v>
      </c>
      <c r="C476" s="34" t="s">
        <v>236</v>
      </c>
      <c r="D476" s="32" t="s">
        <v>281</v>
      </c>
      <c r="E476" s="35"/>
      <c r="F476" s="35"/>
      <c r="G476" s="35"/>
      <c r="H476" s="35"/>
      <c r="I476" s="33">
        <v>5.6441958247879703E-20</v>
      </c>
      <c r="J476" s="33">
        <v>1.06357422220177E-19</v>
      </c>
    </row>
    <row r="477" spans="1:10" x14ac:dyDescent="0.25">
      <c r="A477" s="34" t="s">
        <v>275</v>
      </c>
      <c r="B477" s="34" t="s">
        <v>271</v>
      </c>
      <c r="C477" s="32" t="s">
        <v>237</v>
      </c>
      <c r="D477" s="32" t="s">
        <v>274</v>
      </c>
      <c r="E477" s="35"/>
      <c r="F477" s="35"/>
      <c r="G477" s="35"/>
      <c r="H477" s="33">
        <v>64.039130250498104</v>
      </c>
      <c r="I477" s="33">
        <v>349.729535607343</v>
      </c>
      <c r="J477" s="33">
        <v>627.065186897937</v>
      </c>
    </row>
    <row r="478" spans="1:10" x14ac:dyDescent="0.25">
      <c r="A478" s="34" t="s">
        <v>275</v>
      </c>
      <c r="B478" s="34" t="s">
        <v>271</v>
      </c>
      <c r="C478" s="34" t="s">
        <v>237</v>
      </c>
      <c r="D478" s="32" t="s">
        <v>278</v>
      </c>
      <c r="E478" s="35"/>
      <c r="F478" s="35"/>
      <c r="G478" s="35"/>
      <c r="H478" s="33">
        <v>1.1202167332516801E-20</v>
      </c>
      <c r="I478" s="33">
        <v>6.1177107866270202E-20</v>
      </c>
      <c r="J478" s="33">
        <v>1.09690577066699E-19</v>
      </c>
    </row>
    <row r="479" spans="1:10" x14ac:dyDescent="0.25">
      <c r="A479" s="34" t="s">
        <v>275</v>
      </c>
      <c r="B479" s="34" t="s">
        <v>271</v>
      </c>
      <c r="C479" s="34" t="s">
        <v>237</v>
      </c>
      <c r="D479" s="32" t="s">
        <v>279</v>
      </c>
      <c r="E479" s="35"/>
      <c r="F479" s="35"/>
      <c r="G479" s="35"/>
      <c r="H479" s="33">
        <v>1.5086477944097401E-19</v>
      </c>
      <c r="I479" s="33">
        <v>8.2390046596526796E-19</v>
      </c>
      <c r="J479" s="33">
        <v>1.47725384068179E-18</v>
      </c>
    </row>
    <row r="480" spans="1:10" x14ac:dyDescent="0.25">
      <c r="A480" s="34" t="s">
        <v>275</v>
      </c>
      <c r="B480" s="34" t="s">
        <v>271</v>
      </c>
      <c r="C480" s="34" t="s">
        <v>237</v>
      </c>
      <c r="D480" s="32" t="s">
        <v>91</v>
      </c>
      <c r="E480" s="35"/>
      <c r="F480" s="35"/>
      <c r="G480" s="35"/>
      <c r="H480" s="33">
        <v>1.4338068105062401E-19</v>
      </c>
      <c r="I480" s="33">
        <v>7.8302842032288695E-19</v>
      </c>
      <c r="J480" s="33">
        <v>1.4039702477043499E-18</v>
      </c>
    </row>
    <row r="481" spans="1:10" x14ac:dyDescent="0.25">
      <c r="A481" s="34" t="s">
        <v>275</v>
      </c>
      <c r="B481" s="34" t="s">
        <v>271</v>
      </c>
      <c r="C481" s="34" t="s">
        <v>237</v>
      </c>
      <c r="D481" s="32" t="s">
        <v>280</v>
      </c>
      <c r="E481" s="35"/>
      <c r="F481" s="35"/>
      <c r="G481" s="35"/>
      <c r="H481" s="33">
        <v>4.6117820359631102E-22</v>
      </c>
      <c r="I481" s="33">
        <v>2.5185794739102E-21</v>
      </c>
      <c r="J481" s="33">
        <v>4.5158139297047298E-21</v>
      </c>
    </row>
    <row r="482" spans="1:10" x14ac:dyDescent="0.25">
      <c r="A482" s="34" t="s">
        <v>275</v>
      </c>
      <c r="B482" s="34" t="s">
        <v>271</v>
      </c>
      <c r="C482" s="34" t="s">
        <v>237</v>
      </c>
      <c r="D482" s="32" t="s">
        <v>104</v>
      </c>
      <c r="E482" s="35"/>
      <c r="F482" s="35"/>
      <c r="G482" s="35"/>
      <c r="H482" s="33">
        <v>1.3952872166225199E-19</v>
      </c>
      <c r="I482" s="33">
        <v>7.6199215760657295E-19</v>
      </c>
      <c r="J482" s="33">
        <v>1.3662522208613099E-18</v>
      </c>
    </row>
    <row r="483" spans="1:10" x14ac:dyDescent="0.25">
      <c r="A483" s="34" t="s">
        <v>275</v>
      </c>
      <c r="B483" s="34" t="s">
        <v>271</v>
      </c>
      <c r="C483" s="34" t="s">
        <v>237</v>
      </c>
      <c r="D483" s="32" t="s">
        <v>145</v>
      </c>
      <c r="E483" s="35"/>
      <c r="F483" s="35"/>
      <c r="G483" s="35"/>
      <c r="H483" s="33">
        <v>2.06786355806088E-21</v>
      </c>
      <c r="I483" s="33">
        <v>1.1292985383016699E-20</v>
      </c>
      <c r="J483" s="33">
        <v>2.02483269751276E-20</v>
      </c>
    </row>
    <row r="484" spans="1:10" x14ac:dyDescent="0.25">
      <c r="A484" s="34" t="s">
        <v>275</v>
      </c>
      <c r="B484" s="34" t="s">
        <v>271</v>
      </c>
      <c r="C484" s="34" t="s">
        <v>237</v>
      </c>
      <c r="D484" s="32" t="s">
        <v>281</v>
      </c>
      <c r="E484" s="35"/>
      <c r="F484" s="35"/>
      <c r="G484" s="35"/>
      <c r="H484" s="33">
        <v>1.1469948224927601E-20</v>
      </c>
      <c r="I484" s="33">
        <v>6.2639508851121294E-20</v>
      </c>
      <c r="J484" s="33">
        <v>1.1231266257426899E-19</v>
      </c>
    </row>
    <row r="485" spans="1:10" x14ac:dyDescent="0.25">
      <c r="A485" s="34" t="s">
        <v>275</v>
      </c>
      <c r="B485" s="34" t="s">
        <v>271</v>
      </c>
      <c r="C485" s="32" t="s">
        <v>238</v>
      </c>
      <c r="D485" s="32" t="s">
        <v>274</v>
      </c>
      <c r="E485" s="35"/>
      <c r="F485" s="35"/>
      <c r="G485" s="35"/>
      <c r="H485" s="33">
        <v>130.953943395219</v>
      </c>
      <c r="I485" s="33">
        <v>392.05356153019102</v>
      </c>
      <c r="J485" s="33">
        <v>667.73443887492897</v>
      </c>
    </row>
    <row r="486" spans="1:10" x14ac:dyDescent="0.25">
      <c r="A486" s="34" t="s">
        <v>275</v>
      </c>
      <c r="B486" s="34" t="s">
        <v>271</v>
      </c>
      <c r="C486" s="34" t="s">
        <v>238</v>
      </c>
      <c r="D486" s="32" t="s">
        <v>278</v>
      </c>
      <c r="E486" s="35"/>
      <c r="F486" s="35"/>
      <c r="G486" s="35"/>
      <c r="H486" s="33">
        <v>2.2907368994986801E-20</v>
      </c>
      <c r="I486" s="33">
        <v>6.8580719044606497E-20</v>
      </c>
      <c r="J486" s="33">
        <v>1.1680472374783699E-19</v>
      </c>
    </row>
    <row r="487" spans="1:10" x14ac:dyDescent="0.25">
      <c r="A487" s="34" t="s">
        <v>275</v>
      </c>
      <c r="B487" s="34" t="s">
        <v>271</v>
      </c>
      <c r="C487" s="34" t="s">
        <v>238</v>
      </c>
      <c r="D487" s="32" t="s">
        <v>279</v>
      </c>
      <c r="E487" s="35"/>
      <c r="F487" s="35"/>
      <c r="G487" s="35"/>
      <c r="H487" s="33">
        <v>3.0850415534948401E-19</v>
      </c>
      <c r="I487" s="33">
        <v>9.2360832912530591E-19</v>
      </c>
      <c r="J487" s="33">
        <v>1.5730633512972299E-18</v>
      </c>
    </row>
    <row r="488" spans="1:10" x14ac:dyDescent="0.25">
      <c r="A488" s="34" t="s">
        <v>275</v>
      </c>
      <c r="B488" s="34" t="s">
        <v>271</v>
      </c>
      <c r="C488" s="34" t="s">
        <v>238</v>
      </c>
      <c r="D488" s="32" t="s">
        <v>91</v>
      </c>
      <c r="E488" s="35"/>
      <c r="F488" s="35"/>
      <c r="G488" s="35"/>
      <c r="H488" s="33">
        <v>2.93199884458539E-19</v>
      </c>
      <c r="I488" s="33">
        <v>8.7778997685691003E-19</v>
      </c>
      <c r="J488" s="33">
        <v>1.4950268411257599E-18</v>
      </c>
    </row>
    <row r="489" spans="1:10" x14ac:dyDescent="0.25">
      <c r="A489" s="34" t="s">
        <v>275</v>
      </c>
      <c r="B489" s="34" t="s">
        <v>271</v>
      </c>
      <c r="C489" s="34" t="s">
        <v>238</v>
      </c>
      <c r="D489" s="32" t="s">
        <v>280</v>
      </c>
      <c r="E489" s="35"/>
      <c r="F489" s="35"/>
      <c r="G489" s="35"/>
      <c r="H489" s="33">
        <v>9.4306565583611207E-22</v>
      </c>
      <c r="I489" s="33">
        <v>2.8233762156478198E-21</v>
      </c>
      <c r="J489" s="33">
        <v>4.80869380635185E-21</v>
      </c>
    </row>
    <row r="490" spans="1:10" x14ac:dyDescent="0.25">
      <c r="A490" s="34" t="s">
        <v>275</v>
      </c>
      <c r="B490" s="34" t="s">
        <v>271</v>
      </c>
      <c r="C490" s="34" t="s">
        <v>238</v>
      </c>
      <c r="D490" s="32" t="s">
        <v>104</v>
      </c>
      <c r="E490" s="35"/>
      <c r="F490" s="35"/>
      <c r="G490" s="35"/>
      <c r="H490" s="33">
        <v>2.8532299309957701E-19</v>
      </c>
      <c r="I490" s="33">
        <v>8.5420792021164201E-19</v>
      </c>
      <c r="J490" s="33">
        <v>1.4548625551540001E-18</v>
      </c>
    </row>
    <row r="491" spans="1:10" x14ac:dyDescent="0.25">
      <c r="A491" s="34" t="s">
        <v>275</v>
      </c>
      <c r="B491" s="34" t="s">
        <v>271</v>
      </c>
      <c r="C491" s="34" t="s">
        <v>238</v>
      </c>
      <c r="D491" s="32" t="s">
        <v>145</v>
      </c>
      <c r="E491" s="35"/>
      <c r="F491" s="35"/>
      <c r="G491" s="35"/>
      <c r="H491" s="33">
        <v>4.2285847148780497E-21</v>
      </c>
      <c r="I491" s="33">
        <v>1.26596546443563E-20</v>
      </c>
      <c r="J491" s="33">
        <v>2.15615625510615E-20</v>
      </c>
    </row>
    <row r="492" spans="1:10" x14ac:dyDescent="0.25">
      <c r="A492" s="34" t="s">
        <v>275</v>
      </c>
      <c r="B492" s="34" t="s">
        <v>271</v>
      </c>
      <c r="C492" s="34" t="s">
        <v>238</v>
      </c>
      <c r="D492" s="32" t="s">
        <v>281</v>
      </c>
      <c r="E492" s="35"/>
      <c r="F492" s="35"/>
      <c r="G492" s="35"/>
      <c r="H492" s="33">
        <v>2.3454955504827099E-20</v>
      </c>
      <c r="I492" s="33">
        <v>7.0220098782724595E-20</v>
      </c>
      <c r="J492" s="33">
        <v>1.19596868538622E-19</v>
      </c>
    </row>
    <row r="493" spans="1:10" x14ac:dyDescent="0.25">
      <c r="A493" s="34" t="s">
        <v>275</v>
      </c>
      <c r="B493" s="34" t="s">
        <v>271</v>
      </c>
      <c r="C493" s="32" t="s">
        <v>239</v>
      </c>
      <c r="D493" s="32" t="s">
        <v>274</v>
      </c>
      <c r="E493" s="35"/>
      <c r="F493" s="35"/>
      <c r="G493" s="35"/>
      <c r="H493" s="33">
        <v>43.209908619088502</v>
      </c>
      <c r="I493" s="33">
        <v>481.19403775361798</v>
      </c>
      <c r="J493" s="33">
        <v>753.38972354676298</v>
      </c>
    </row>
    <row r="494" spans="1:10" x14ac:dyDescent="0.25">
      <c r="A494" s="34" t="s">
        <v>275</v>
      </c>
      <c r="B494" s="34" t="s">
        <v>271</v>
      </c>
      <c r="C494" s="34" t="s">
        <v>239</v>
      </c>
      <c r="D494" s="32" t="s">
        <v>278</v>
      </c>
      <c r="E494" s="35"/>
      <c r="F494" s="35"/>
      <c r="G494" s="35"/>
      <c r="H494" s="33">
        <v>7.5585759032076298E-21</v>
      </c>
      <c r="I494" s="33">
        <v>8.41737873272179E-20</v>
      </c>
      <c r="J494" s="33">
        <v>1.31788138232933E-19</v>
      </c>
    </row>
    <row r="495" spans="1:10" x14ac:dyDescent="0.25">
      <c r="A495" s="34" t="s">
        <v>275</v>
      </c>
      <c r="B495" s="34" t="s">
        <v>271</v>
      </c>
      <c r="C495" s="34" t="s">
        <v>239</v>
      </c>
      <c r="D495" s="32" t="s">
        <v>279</v>
      </c>
      <c r="E495" s="35"/>
      <c r="F495" s="35"/>
      <c r="G495" s="35"/>
      <c r="H495" s="33">
        <v>1.0179484493284E-19</v>
      </c>
      <c r="I495" s="33">
        <v>1.1336074067534099E-18</v>
      </c>
      <c r="J495" s="33">
        <v>1.7748519386721999E-18</v>
      </c>
    </row>
    <row r="496" spans="1:10" x14ac:dyDescent="0.25">
      <c r="A496" s="34" t="s">
        <v>275</v>
      </c>
      <c r="B496" s="34" t="s">
        <v>271</v>
      </c>
      <c r="C496" s="34" t="s">
        <v>239</v>
      </c>
      <c r="D496" s="32" t="s">
        <v>91</v>
      </c>
      <c r="E496" s="35"/>
      <c r="F496" s="35"/>
      <c r="G496" s="35"/>
      <c r="H496" s="33">
        <v>9.6745007337009098E-20</v>
      </c>
      <c r="I496" s="33">
        <v>1.07737142245271E-18</v>
      </c>
      <c r="J496" s="33">
        <v>1.6868051023824699E-18</v>
      </c>
    </row>
    <row r="497" spans="1:10" x14ac:dyDescent="0.25">
      <c r="A497" s="34" t="s">
        <v>275</v>
      </c>
      <c r="B497" s="34" t="s">
        <v>271</v>
      </c>
      <c r="C497" s="34" t="s">
        <v>239</v>
      </c>
      <c r="D497" s="32" t="s">
        <v>280</v>
      </c>
      <c r="E497" s="35"/>
      <c r="F497" s="35"/>
      <c r="G497" s="35"/>
      <c r="H497" s="33">
        <v>3.1117643160615802E-22</v>
      </c>
      <c r="I497" s="33">
        <v>3.46532192183767E-21</v>
      </c>
      <c r="J497" s="33">
        <v>5.42554088342751E-21</v>
      </c>
    </row>
    <row r="498" spans="1:10" x14ac:dyDescent="0.25">
      <c r="A498" s="34" t="s">
        <v>275</v>
      </c>
      <c r="B498" s="34" t="s">
        <v>271</v>
      </c>
      <c r="C498" s="34" t="s">
        <v>239</v>
      </c>
      <c r="D498" s="32" t="s">
        <v>104</v>
      </c>
      <c r="E498" s="35"/>
      <c r="F498" s="35"/>
      <c r="G498" s="35"/>
      <c r="H498" s="33">
        <v>9.4145927484972797E-20</v>
      </c>
      <c r="I498" s="33">
        <v>1.0484275582230799E-18</v>
      </c>
      <c r="J498" s="33">
        <v>1.6414886434086001E-18</v>
      </c>
    </row>
    <row r="499" spans="1:10" x14ac:dyDescent="0.25">
      <c r="A499" s="34" t="s">
        <v>275</v>
      </c>
      <c r="B499" s="34" t="s">
        <v>271</v>
      </c>
      <c r="C499" s="34" t="s">
        <v>239</v>
      </c>
      <c r="D499" s="32" t="s">
        <v>145</v>
      </c>
      <c r="E499" s="35"/>
      <c r="F499" s="35"/>
      <c r="G499" s="35"/>
      <c r="H499" s="33">
        <v>1.39527496752439E-21</v>
      </c>
      <c r="I499" s="33">
        <v>1.5538056359207599E-20</v>
      </c>
      <c r="J499" s="33">
        <v>2.4327425251497501E-20</v>
      </c>
    </row>
    <row r="500" spans="1:10" x14ac:dyDescent="0.25">
      <c r="A500" s="34" t="s">
        <v>275</v>
      </c>
      <c r="B500" s="34" t="s">
        <v>271</v>
      </c>
      <c r="C500" s="34" t="s">
        <v>239</v>
      </c>
      <c r="D500" s="32" t="s">
        <v>281</v>
      </c>
      <c r="E500" s="35"/>
      <c r="F500" s="35"/>
      <c r="G500" s="35"/>
      <c r="H500" s="33">
        <v>7.73925899252733E-21</v>
      </c>
      <c r="I500" s="33">
        <v>8.6185909733446202E-20</v>
      </c>
      <c r="J500" s="33">
        <v>1.3493845229427699E-19</v>
      </c>
    </row>
    <row r="501" spans="1:10" x14ac:dyDescent="0.25">
      <c r="A501" s="34" t="s">
        <v>275</v>
      </c>
      <c r="B501" s="34" t="s">
        <v>271</v>
      </c>
      <c r="C501" s="32" t="s">
        <v>240</v>
      </c>
      <c r="D501" s="32" t="s">
        <v>274</v>
      </c>
      <c r="E501" s="35"/>
      <c r="F501" s="35"/>
      <c r="G501" s="35"/>
      <c r="H501" s="33">
        <v>207.549447293443</v>
      </c>
      <c r="I501" s="33">
        <v>489.60581477142398</v>
      </c>
      <c r="J501" s="33">
        <v>767.969702317714</v>
      </c>
    </row>
    <row r="502" spans="1:10" x14ac:dyDescent="0.25">
      <c r="A502" s="34" t="s">
        <v>275</v>
      </c>
      <c r="B502" s="34" t="s">
        <v>271</v>
      </c>
      <c r="C502" s="34" t="s">
        <v>240</v>
      </c>
      <c r="D502" s="32" t="s">
        <v>278</v>
      </c>
      <c r="E502" s="35"/>
      <c r="F502" s="35"/>
      <c r="G502" s="35"/>
      <c r="H502" s="33">
        <v>3.6305984001624498E-20</v>
      </c>
      <c r="I502" s="33">
        <v>8.5645233509399002E-20</v>
      </c>
      <c r="J502" s="33">
        <v>1.34338568903334E-19</v>
      </c>
    </row>
    <row r="503" spans="1:10" x14ac:dyDescent="0.25">
      <c r="A503" s="34" t="s">
        <v>275</v>
      </c>
      <c r="B503" s="34" t="s">
        <v>271</v>
      </c>
      <c r="C503" s="34" t="s">
        <v>240</v>
      </c>
      <c r="D503" s="32" t="s">
        <v>279</v>
      </c>
      <c r="E503" s="35"/>
      <c r="F503" s="35"/>
      <c r="G503" s="35"/>
      <c r="H503" s="33">
        <v>4.8894951362612804E-19</v>
      </c>
      <c r="I503" s="33">
        <v>1.15342405447386E-18</v>
      </c>
      <c r="J503" s="33">
        <v>1.8091997705826199E-18</v>
      </c>
    </row>
    <row r="504" spans="1:10" x14ac:dyDescent="0.25">
      <c r="A504" s="34" t="s">
        <v>275</v>
      </c>
      <c r="B504" s="34" t="s">
        <v>271</v>
      </c>
      <c r="C504" s="34" t="s">
        <v>240</v>
      </c>
      <c r="D504" s="32" t="s">
        <v>91</v>
      </c>
      <c r="E504" s="35"/>
      <c r="F504" s="35"/>
      <c r="G504" s="35"/>
      <c r="H504" s="33">
        <v>4.6469371130134899E-19</v>
      </c>
      <c r="I504" s="33">
        <v>1.09620500612165E-18</v>
      </c>
      <c r="J504" s="33">
        <v>1.71944900740906E-18</v>
      </c>
    </row>
    <row r="505" spans="1:10" x14ac:dyDescent="0.25">
      <c r="A505" s="34" t="s">
        <v>275</v>
      </c>
      <c r="B505" s="34" t="s">
        <v>271</v>
      </c>
      <c r="C505" s="34" t="s">
        <v>240</v>
      </c>
      <c r="D505" s="32" t="s">
        <v>280</v>
      </c>
      <c r="E505" s="35"/>
      <c r="F505" s="35"/>
      <c r="G505" s="35"/>
      <c r="H505" s="33">
        <v>1.49466866407751E-21</v>
      </c>
      <c r="I505" s="33">
        <v>3.5258993875051402E-21</v>
      </c>
      <c r="J505" s="33">
        <v>5.5305386932315802E-21</v>
      </c>
    </row>
    <row r="506" spans="1:10" x14ac:dyDescent="0.25">
      <c r="A506" s="34" t="s">
        <v>275</v>
      </c>
      <c r="B506" s="34" t="s">
        <v>271</v>
      </c>
      <c r="C506" s="34" t="s">
        <v>240</v>
      </c>
      <c r="D506" s="32" t="s">
        <v>104</v>
      </c>
      <c r="E506" s="35"/>
      <c r="F506" s="35"/>
      <c r="G506" s="35"/>
      <c r="H506" s="33">
        <v>4.5220959356074E-19</v>
      </c>
      <c r="I506" s="33">
        <v>1.0667551727551799E-18</v>
      </c>
      <c r="J506" s="33">
        <v>1.67325556141352E-18</v>
      </c>
    </row>
    <row r="507" spans="1:10" x14ac:dyDescent="0.25">
      <c r="A507" s="34" t="s">
        <v>275</v>
      </c>
      <c r="B507" s="34" t="s">
        <v>271</v>
      </c>
      <c r="C507" s="34" t="s">
        <v>240</v>
      </c>
      <c r="D507" s="32" t="s">
        <v>145</v>
      </c>
      <c r="E507" s="35"/>
      <c r="F507" s="35"/>
      <c r="G507" s="35"/>
      <c r="H507" s="33">
        <v>6.7019014292507503E-21</v>
      </c>
      <c r="I507" s="33">
        <v>1.58096778988134E-20</v>
      </c>
      <c r="J507" s="33">
        <v>2.4798221882554499E-20</v>
      </c>
    </row>
    <row r="508" spans="1:10" x14ac:dyDescent="0.25">
      <c r="A508" s="34" t="s">
        <v>275</v>
      </c>
      <c r="B508" s="34" t="s">
        <v>271</v>
      </c>
      <c r="C508" s="34" t="s">
        <v>240</v>
      </c>
      <c r="D508" s="32" t="s">
        <v>281</v>
      </c>
      <c r="E508" s="35"/>
      <c r="F508" s="35"/>
      <c r="G508" s="35"/>
      <c r="H508" s="33">
        <v>3.71738561291534E-20</v>
      </c>
      <c r="I508" s="33">
        <v>8.7692529927950298E-20</v>
      </c>
      <c r="J508" s="33">
        <v>1.37549849434888E-19</v>
      </c>
    </row>
    <row r="509" spans="1:10" x14ac:dyDescent="0.25">
      <c r="A509" s="34" t="s">
        <v>275</v>
      </c>
      <c r="B509" s="34" t="s">
        <v>271</v>
      </c>
      <c r="C509" s="32" t="s">
        <v>241</v>
      </c>
      <c r="D509" s="32" t="s">
        <v>274</v>
      </c>
      <c r="E509" s="35"/>
      <c r="F509" s="35"/>
      <c r="G509" s="35"/>
      <c r="H509" s="33">
        <v>237.70325976493999</v>
      </c>
      <c r="I509" s="33">
        <v>494.45940023854598</v>
      </c>
      <c r="J509" s="33">
        <v>792.67791568769599</v>
      </c>
    </row>
    <row r="510" spans="1:10" x14ac:dyDescent="0.25">
      <c r="A510" s="34" t="s">
        <v>275</v>
      </c>
      <c r="B510" s="34" t="s">
        <v>271</v>
      </c>
      <c r="C510" s="34" t="s">
        <v>241</v>
      </c>
      <c r="D510" s="32" t="s">
        <v>278</v>
      </c>
      <c r="E510" s="35"/>
      <c r="F510" s="35"/>
      <c r="G510" s="35"/>
      <c r="H510" s="33">
        <v>4.1580697316713799E-20</v>
      </c>
      <c r="I510" s="33">
        <v>8.6494256229612297E-20</v>
      </c>
      <c r="J510" s="33">
        <v>1.3866070038100101E-19</v>
      </c>
    </row>
    <row r="511" spans="1:10" x14ac:dyDescent="0.25">
      <c r="A511" s="34" t="s">
        <v>275</v>
      </c>
      <c r="B511" s="34" t="s">
        <v>271</v>
      </c>
      <c r="C511" s="34" t="s">
        <v>241</v>
      </c>
      <c r="D511" s="32" t="s">
        <v>279</v>
      </c>
      <c r="E511" s="35"/>
      <c r="F511" s="35"/>
      <c r="G511" s="35"/>
      <c r="H511" s="33">
        <v>5.5998652256148097E-19</v>
      </c>
      <c r="I511" s="33">
        <v>1.16485823695153E-18</v>
      </c>
      <c r="J511" s="33">
        <v>1.8674079184113299E-18</v>
      </c>
    </row>
    <row r="512" spans="1:10" x14ac:dyDescent="0.25">
      <c r="A512" s="34" t="s">
        <v>275</v>
      </c>
      <c r="B512" s="34" t="s">
        <v>271</v>
      </c>
      <c r="C512" s="34" t="s">
        <v>241</v>
      </c>
      <c r="D512" s="32" t="s">
        <v>91</v>
      </c>
      <c r="E512" s="35"/>
      <c r="F512" s="35"/>
      <c r="G512" s="35"/>
      <c r="H512" s="33">
        <v>5.32206717045245E-19</v>
      </c>
      <c r="I512" s="33">
        <v>1.1070719617953301E-18</v>
      </c>
      <c r="J512" s="33">
        <v>1.7747695660530398E-18</v>
      </c>
    </row>
    <row r="513" spans="1:10" x14ac:dyDescent="0.25">
      <c r="A513" s="34" t="s">
        <v>275</v>
      </c>
      <c r="B513" s="34" t="s">
        <v>271</v>
      </c>
      <c r="C513" s="34" t="s">
        <v>241</v>
      </c>
      <c r="D513" s="32" t="s">
        <v>280</v>
      </c>
      <c r="E513" s="35"/>
      <c r="F513" s="35"/>
      <c r="G513" s="35"/>
      <c r="H513" s="33">
        <v>1.7118215362790599E-21</v>
      </c>
      <c r="I513" s="33">
        <v>3.5608525141009096E-21</v>
      </c>
      <c r="J513" s="33">
        <v>5.70847504888585E-21</v>
      </c>
    </row>
    <row r="514" spans="1:10" x14ac:dyDescent="0.25">
      <c r="A514" s="34" t="s">
        <v>275</v>
      </c>
      <c r="B514" s="34" t="s">
        <v>271</v>
      </c>
      <c r="C514" s="34" t="s">
        <v>241</v>
      </c>
      <c r="D514" s="32" t="s">
        <v>104</v>
      </c>
      <c r="E514" s="35"/>
      <c r="F514" s="35"/>
      <c r="G514" s="35"/>
      <c r="H514" s="33">
        <v>5.1790884479875102E-19</v>
      </c>
      <c r="I514" s="33">
        <v>1.0773301848307201E-18</v>
      </c>
      <c r="J514" s="33">
        <v>1.7270899188225901E-18</v>
      </c>
    </row>
    <row r="515" spans="1:10" x14ac:dyDescent="0.25">
      <c r="A515" s="34" t="s">
        <v>275</v>
      </c>
      <c r="B515" s="34" t="s">
        <v>271</v>
      </c>
      <c r="C515" s="34" t="s">
        <v>241</v>
      </c>
      <c r="D515" s="32" t="s">
        <v>145</v>
      </c>
      <c r="E515" s="35"/>
      <c r="F515" s="35"/>
      <c r="G515" s="35"/>
      <c r="H515" s="33">
        <v>7.6755868884770607E-21</v>
      </c>
      <c r="I515" s="33">
        <v>1.5966403208387901E-20</v>
      </c>
      <c r="J515" s="33">
        <v>2.5596065541778501E-20</v>
      </c>
    </row>
    <row r="516" spans="1:10" x14ac:dyDescent="0.25">
      <c r="A516" s="34" t="s">
        <v>275</v>
      </c>
      <c r="B516" s="34" t="s">
        <v>271</v>
      </c>
      <c r="C516" s="34" t="s">
        <v>241</v>
      </c>
      <c r="D516" s="32" t="s">
        <v>281</v>
      </c>
      <c r="E516" s="35"/>
      <c r="F516" s="35"/>
      <c r="G516" s="35"/>
      <c r="H516" s="33">
        <v>4.2574658208746802E-20</v>
      </c>
      <c r="I516" s="33">
        <v>8.8561848011993398E-20</v>
      </c>
      <c r="J516" s="33">
        <v>1.4197529879648299E-19</v>
      </c>
    </row>
    <row r="517" spans="1:10" x14ac:dyDescent="0.25">
      <c r="A517" s="34" t="s">
        <v>275</v>
      </c>
      <c r="B517" s="34" t="s">
        <v>271</v>
      </c>
      <c r="C517" s="32" t="s">
        <v>242</v>
      </c>
      <c r="D517" s="32" t="s">
        <v>274</v>
      </c>
      <c r="E517" s="35"/>
      <c r="F517" s="35"/>
      <c r="G517" s="35"/>
      <c r="H517" s="35"/>
      <c r="I517" s="33">
        <v>226.57695275911499</v>
      </c>
      <c r="J517" s="33">
        <v>1137.1566873080501</v>
      </c>
    </row>
    <row r="518" spans="1:10" x14ac:dyDescent="0.25">
      <c r="A518" s="34" t="s">
        <v>275</v>
      </c>
      <c r="B518" s="34" t="s">
        <v>271</v>
      </c>
      <c r="C518" s="34" t="s">
        <v>242</v>
      </c>
      <c r="D518" s="32" t="s">
        <v>278</v>
      </c>
      <c r="E518" s="35"/>
      <c r="F518" s="35"/>
      <c r="G518" s="35"/>
      <c r="H518" s="35"/>
      <c r="I518" s="33">
        <v>3.9634406784898903E-20</v>
      </c>
      <c r="J518" s="33">
        <v>1.9891930831487499E-19</v>
      </c>
    </row>
    <row r="519" spans="1:10" x14ac:dyDescent="0.25">
      <c r="A519" s="34" t="s">
        <v>275</v>
      </c>
      <c r="B519" s="34" t="s">
        <v>271</v>
      </c>
      <c r="C519" s="34" t="s">
        <v>242</v>
      </c>
      <c r="D519" s="32" t="s">
        <v>279</v>
      </c>
      <c r="E519" s="35"/>
      <c r="F519" s="35"/>
      <c r="G519" s="35"/>
      <c r="H519" s="35"/>
      <c r="I519" s="33">
        <v>5.3377492590393103E-19</v>
      </c>
      <c r="J519" s="33">
        <v>2.6789385200812198E-18</v>
      </c>
    </row>
    <row r="520" spans="1:10" x14ac:dyDescent="0.25">
      <c r="A520" s="34" t="s">
        <v>275</v>
      </c>
      <c r="B520" s="34" t="s">
        <v>271</v>
      </c>
      <c r="C520" s="34" t="s">
        <v>242</v>
      </c>
      <c r="D520" s="32" t="s">
        <v>91</v>
      </c>
      <c r="E520" s="35"/>
      <c r="F520" s="35"/>
      <c r="G520" s="35"/>
      <c r="H520" s="35"/>
      <c r="I520" s="33">
        <v>5.0729542499875301E-19</v>
      </c>
      <c r="J520" s="33">
        <v>2.5460417661782901E-18</v>
      </c>
    </row>
    <row r="521" spans="1:10" x14ac:dyDescent="0.25">
      <c r="A521" s="34" t="s">
        <v>275</v>
      </c>
      <c r="B521" s="34" t="s">
        <v>271</v>
      </c>
      <c r="C521" s="34" t="s">
        <v>242</v>
      </c>
      <c r="D521" s="32" t="s">
        <v>280</v>
      </c>
      <c r="E521" s="35"/>
      <c r="F521" s="35"/>
      <c r="G521" s="35"/>
      <c r="H521" s="35"/>
      <c r="I521" s="33">
        <v>1.63169536564657E-21</v>
      </c>
      <c r="J521" s="33">
        <v>8.1892411125646302E-21</v>
      </c>
    </row>
    <row r="522" spans="1:10" x14ac:dyDescent="0.25">
      <c r="A522" s="34" t="s">
        <v>275</v>
      </c>
      <c r="B522" s="34" t="s">
        <v>271</v>
      </c>
      <c r="C522" s="34" t="s">
        <v>242</v>
      </c>
      <c r="D522" s="32" t="s">
        <v>104</v>
      </c>
      <c r="E522" s="35"/>
      <c r="F522" s="35"/>
      <c r="G522" s="35"/>
      <c r="H522" s="35"/>
      <c r="I522" s="33">
        <v>4.9366680110965197E-19</v>
      </c>
      <c r="J522" s="33">
        <v>2.4776416901530199E-18</v>
      </c>
    </row>
    <row r="523" spans="1:10" x14ac:dyDescent="0.25">
      <c r="A523" s="34" t="s">
        <v>275</v>
      </c>
      <c r="B523" s="34" t="s">
        <v>271</v>
      </c>
      <c r="C523" s="34" t="s">
        <v>242</v>
      </c>
      <c r="D523" s="32" t="s">
        <v>145</v>
      </c>
      <c r="E523" s="35"/>
      <c r="F523" s="35"/>
      <c r="G523" s="35"/>
      <c r="H523" s="35"/>
      <c r="I523" s="33">
        <v>7.31631147822172E-21</v>
      </c>
      <c r="J523" s="33">
        <v>3.6719500472467098E-20</v>
      </c>
    </row>
    <row r="524" spans="1:10" x14ac:dyDescent="0.25">
      <c r="A524" s="34" t="s">
        <v>275</v>
      </c>
      <c r="B524" s="34" t="s">
        <v>271</v>
      </c>
      <c r="C524" s="34" t="s">
        <v>242</v>
      </c>
      <c r="D524" s="32" t="s">
        <v>281</v>
      </c>
      <c r="E524" s="35"/>
      <c r="F524" s="35"/>
      <c r="G524" s="35"/>
      <c r="H524" s="35"/>
      <c r="I524" s="33">
        <v>4.0581842803661399E-20</v>
      </c>
      <c r="J524" s="33">
        <v>2.0367435154152601E-19</v>
      </c>
    </row>
    <row r="525" spans="1:10" x14ac:dyDescent="0.25">
      <c r="A525" s="34" t="s">
        <v>275</v>
      </c>
      <c r="B525" s="34" t="s">
        <v>271</v>
      </c>
      <c r="C525" s="32" t="s">
        <v>243</v>
      </c>
      <c r="D525" s="32" t="s">
        <v>274</v>
      </c>
      <c r="E525" s="35"/>
      <c r="F525" s="35"/>
      <c r="G525" s="35"/>
      <c r="H525" s="35"/>
      <c r="I525" s="33">
        <v>252.45256276514601</v>
      </c>
      <c r="J525" s="33">
        <v>1122.7668945125699</v>
      </c>
    </row>
    <row r="526" spans="1:10" x14ac:dyDescent="0.25">
      <c r="A526" s="34" t="s">
        <v>275</v>
      </c>
      <c r="B526" s="34" t="s">
        <v>271</v>
      </c>
      <c r="C526" s="34" t="s">
        <v>243</v>
      </c>
      <c r="D526" s="32" t="s">
        <v>278</v>
      </c>
      <c r="E526" s="35"/>
      <c r="F526" s="35"/>
      <c r="G526" s="35"/>
      <c r="H526" s="35"/>
      <c r="I526" s="33">
        <v>4.4160747351747E-20</v>
      </c>
      <c r="J526" s="33">
        <v>1.96402146289959E-19</v>
      </c>
    </row>
    <row r="527" spans="1:10" x14ac:dyDescent="0.25">
      <c r="A527" s="34" t="s">
        <v>275</v>
      </c>
      <c r="B527" s="34" t="s">
        <v>271</v>
      </c>
      <c r="C527" s="34" t="s">
        <v>243</v>
      </c>
      <c r="D527" s="32" t="s">
        <v>279</v>
      </c>
      <c r="E527" s="35"/>
      <c r="F527" s="35"/>
      <c r="G527" s="35"/>
      <c r="H527" s="35"/>
      <c r="I527" s="33">
        <v>5.9473325218335604E-19</v>
      </c>
      <c r="J527" s="33">
        <v>2.6450387324388902E-18</v>
      </c>
    </row>
    <row r="528" spans="1:10" x14ac:dyDescent="0.25">
      <c r="A528" s="34" t="s">
        <v>275</v>
      </c>
      <c r="B528" s="34" t="s">
        <v>271</v>
      </c>
      <c r="C528" s="34" t="s">
        <v>243</v>
      </c>
      <c r="D528" s="32" t="s">
        <v>91</v>
      </c>
      <c r="E528" s="35"/>
      <c r="F528" s="35"/>
      <c r="G528" s="35"/>
      <c r="H528" s="35"/>
      <c r="I528" s="33">
        <v>5.6522973126981697E-19</v>
      </c>
      <c r="J528" s="33">
        <v>2.5138236788444502E-18</v>
      </c>
    </row>
    <row r="529" spans="1:10" x14ac:dyDescent="0.25">
      <c r="A529" s="34" t="s">
        <v>275</v>
      </c>
      <c r="B529" s="34" t="s">
        <v>271</v>
      </c>
      <c r="C529" s="34" t="s">
        <v>243</v>
      </c>
      <c r="D529" s="32" t="s">
        <v>280</v>
      </c>
      <c r="E529" s="35"/>
      <c r="F529" s="35"/>
      <c r="G529" s="35"/>
      <c r="H529" s="35"/>
      <c r="I529" s="33">
        <v>1.81803873559649E-21</v>
      </c>
      <c r="J529" s="33">
        <v>8.0856129282719193E-21</v>
      </c>
    </row>
    <row r="530" spans="1:10" x14ac:dyDescent="0.25">
      <c r="A530" s="34" t="s">
        <v>275</v>
      </c>
      <c r="B530" s="34" t="s">
        <v>271</v>
      </c>
      <c r="C530" s="34" t="s">
        <v>243</v>
      </c>
      <c r="D530" s="32" t="s">
        <v>104</v>
      </c>
      <c r="E530" s="35"/>
      <c r="F530" s="35"/>
      <c r="G530" s="35"/>
      <c r="H530" s="35"/>
      <c r="I530" s="33">
        <v>5.5004468713417799E-19</v>
      </c>
      <c r="J530" s="33">
        <v>2.4462891501374999E-18</v>
      </c>
    </row>
    <row r="531" spans="1:10" x14ac:dyDescent="0.25">
      <c r="A531" s="34" t="s">
        <v>275</v>
      </c>
      <c r="B531" s="34" t="s">
        <v>271</v>
      </c>
      <c r="C531" s="34" t="s">
        <v>243</v>
      </c>
      <c r="D531" s="32" t="s">
        <v>145</v>
      </c>
      <c r="E531" s="35"/>
      <c r="F531" s="35"/>
      <c r="G531" s="35"/>
      <c r="H531" s="35"/>
      <c r="I531" s="33">
        <v>8.1518511047713607E-21</v>
      </c>
      <c r="J531" s="33">
        <v>3.6254845065477301E-20</v>
      </c>
    </row>
    <row r="532" spans="1:10" x14ac:dyDescent="0.25">
      <c r="A532" s="34" t="s">
        <v>275</v>
      </c>
      <c r="B532" s="34" t="s">
        <v>271</v>
      </c>
      <c r="C532" s="34" t="s">
        <v>243</v>
      </c>
      <c r="D532" s="32" t="s">
        <v>281</v>
      </c>
      <c r="E532" s="35"/>
      <c r="F532" s="35"/>
      <c r="G532" s="35"/>
      <c r="H532" s="35"/>
      <c r="I532" s="33">
        <v>4.5216382746609401E-20</v>
      </c>
      <c r="J532" s="33">
        <v>2.0109701831282701E-19</v>
      </c>
    </row>
    <row r="533" spans="1:10" x14ac:dyDescent="0.25">
      <c r="A533" s="34" t="s">
        <v>275</v>
      </c>
      <c r="B533" s="34" t="s">
        <v>271</v>
      </c>
      <c r="C533" s="32" t="s">
        <v>251</v>
      </c>
      <c r="D533" s="32" t="s">
        <v>274</v>
      </c>
      <c r="E533" s="35"/>
      <c r="F533" s="35"/>
      <c r="G533" s="35"/>
      <c r="H533" s="35"/>
      <c r="I533" s="35"/>
      <c r="J533" s="33">
        <v>6.6101942413836197</v>
      </c>
    </row>
    <row r="534" spans="1:10" x14ac:dyDescent="0.25">
      <c r="A534" s="34" t="s">
        <v>275</v>
      </c>
      <c r="B534" s="34" t="s">
        <v>271</v>
      </c>
      <c r="C534" s="34" t="s">
        <v>251</v>
      </c>
      <c r="D534" s="32" t="s">
        <v>278</v>
      </c>
      <c r="E534" s="35"/>
      <c r="F534" s="35"/>
      <c r="G534" s="35"/>
      <c r="H534" s="35"/>
      <c r="I534" s="35"/>
      <c r="J534" s="33">
        <v>1.15630086952723E-21</v>
      </c>
    </row>
    <row r="535" spans="1:10" x14ac:dyDescent="0.25">
      <c r="A535" s="34" t="s">
        <v>275</v>
      </c>
      <c r="B535" s="34" t="s">
        <v>271</v>
      </c>
      <c r="C535" s="34" t="s">
        <v>251</v>
      </c>
      <c r="D535" s="32" t="s">
        <v>279</v>
      </c>
      <c r="E535" s="35"/>
      <c r="F535" s="35"/>
      <c r="G535" s="35"/>
      <c r="H535" s="35"/>
      <c r="I535" s="35"/>
      <c r="J535" s="33">
        <v>1.5572439731574601E-20</v>
      </c>
    </row>
    <row r="536" spans="1:10" x14ac:dyDescent="0.25">
      <c r="A536" s="34" t="s">
        <v>275</v>
      </c>
      <c r="B536" s="34" t="s">
        <v>271</v>
      </c>
      <c r="C536" s="34" t="s">
        <v>251</v>
      </c>
      <c r="D536" s="32" t="s">
        <v>91</v>
      </c>
      <c r="E536" s="35"/>
      <c r="F536" s="35"/>
      <c r="G536" s="35"/>
      <c r="H536" s="35"/>
      <c r="I536" s="35"/>
      <c r="J536" s="33">
        <v>1.4799922305302101E-20</v>
      </c>
    </row>
    <row r="537" spans="1:10" x14ac:dyDescent="0.25">
      <c r="A537" s="34" t="s">
        <v>275</v>
      </c>
      <c r="B537" s="34" t="s">
        <v>271</v>
      </c>
      <c r="C537" s="34" t="s">
        <v>251</v>
      </c>
      <c r="D537" s="32" t="s">
        <v>280</v>
      </c>
      <c r="E537" s="35"/>
      <c r="F537" s="35"/>
      <c r="G537" s="35"/>
      <c r="H537" s="35"/>
      <c r="I537" s="35"/>
      <c r="J537" s="33">
        <v>4.7603355850390598E-23</v>
      </c>
    </row>
    <row r="538" spans="1:10" x14ac:dyDescent="0.25">
      <c r="A538" s="34" t="s">
        <v>275</v>
      </c>
      <c r="B538" s="34" t="s">
        <v>271</v>
      </c>
      <c r="C538" s="34" t="s">
        <v>251</v>
      </c>
      <c r="D538" s="32" t="s">
        <v>104</v>
      </c>
      <c r="E538" s="35"/>
      <c r="F538" s="35"/>
      <c r="G538" s="35"/>
      <c r="H538" s="35"/>
      <c r="I538" s="35"/>
      <c r="J538" s="33">
        <v>1.4402318532929499E-20</v>
      </c>
    </row>
    <row r="539" spans="1:10" x14ac:dyDescent="0.25">
      <c r="A539" s="34" t="s">
        <v>275</v>
      </c>
      <c r="B539" s="34" t="s">
        <v>271</v>
      </c>
      <c r="C539" s="34" t="s">
        <v>251</v>
      </c>
      <c r="D539" s="32" t="s">
        <v>145</v>
      </c>
      <c r="E539" s="35"/>
      <c r="F539" s="35"/>
      <c r="G539" s="35"/>
      <c r="H539" s="35"/>
      <c r="I539" s="35"/>
      <c r="J539" s="33">
        <v>2.1344730526465501E-22</v>
      </c>
    </row>
    <row r="540" spans="1:10" x14ac:dyDescent="0.25">
      <c r="A540" s="34" t="s">
        <v>275</v>
      </c>
      <c r="B540" s="34" t="s">
        <v>271</v>
      </c>
      <c r="C540" s="34" t="s">
        <v>251</v>
      </c>
      <c r="D540" s="32" t="s">
        <v>281</v>
      </c>
      <c r="E540" s="35"/>
      <c r="F540" s="35"/>
      <c r="G540" s="35"/>
      <c r="H540" s="35"/>
      <c r="I540" s="35"/>
      <c r="J540" s="33">
        <v>1.1839415277629399E-21</v>
      </c>
    </row>
    <row r="541" spans="1:10" x14ac:dyDescent="0.25">
      <c r="A541" s="34" t="s">
        <v>275</v>
      </c>
      <c r="B541" s="34" t="s">
        <v>271</v>
      </c>
      <c r="C541" s="32" t="s">
        <v>252</v>
      </c>
      <c r="D541" s="32" t="s">
        <v>274</v>
      </c>
      <c r="E541" s="35"/>
      <c r="F541" s="35"/>
      <c r="G541" s="35"/>
      <c r="H541" s="35"/>
      <c r="I541" s="35"/>
      <c r="J541" s="33">
        <v>251.62943141843101</v>
      </c>
    </row>
    <row r="542" spans="1:10" x14ac:dyDescent="0.25">
      <c r="A542" s="34" t="s">
        <v>275</v>
      </c>
      <c r="B542" s="34" t="s">
        <v>271</v>
      </c>
      <c r="C542" s="34" t="s">
        <v>252</v>
      </c>
      <c r="D542" s="32" t="s">
        <v>278</v>
      </c>
      <c r="E542" s="35"/>
      <c r="F542" s="35"/>
      <c r="G542" s="35"/>
      <c r="H542" s="35"/>
      <c r="I542" s="35"/>
      <c r="J542" s="33">
        <v>4.4016759526702098E-20</v>
      </c>
    </row>
    <row r="543" spans="1:10" x14ac:dyDescent="0.25">
      <c r="A543" s="34" t="s">
        <v>275</v>
      </c>
      <c r="B543" s="34" t="s">
        <v>271</v>
      </c>
      <c r="C543" s="34" t="s">
        <v>252</v>
      </c>
      <c r="D543" s="32" t="s">
        <v>279</v>
      </c>
      <c r="E543" s="35"/>
      <c r="F543" s="35"/>
      <c r="G543" s="35"/>
      <c r="H543" s="35"/>
      <c r="I543" s="35"/>
      <c r="J543" s="33">
        <v>5.9279410140808302E-19</v>
      </c>
    </row>
    <row r="544" spans="1:10" x14ac:dyDescent="0.25">
      <c r="A544" s="34" t="s">
        <v>275</v>
      </c>
      <c r="B544" s="34" t="s">
        <v>271</v>
      </c>
      <c r="C544" s="34" t="s">
        <v>252</v>
      </c>
      <c r="D544" s="32" t="s">
        <v>91</v>
      </c>
      <c r="E544" s="35"/>
      <c r="F544" s="35"/>
      <c r="G544" s="35"/>
      <c r="H544" s="35"/>
      <c r="I544" s="35"/>
      <c r="J544" s="33">
        <v>5.6338677786579103E-19</v>
      </c>
    </row>
    <row r="545" spans="1:10" x14ac:dyDescent="0.25">
      <c r="A545" s="34" t="s">
        <v>275</v>
      </c>
      <c r="B545" s="34" t="s">
        <v>271</v>
      </c>
      <c r="C545" s="34" t="s">
        <v>252</v>
      </c>
      <c r="D545" s="32" t="s">
        <v>280</v>
      </c>
      <c r="E545" s="35"/>
      <c r="F545" s="35"/>
      <c r="G545" s="35"/>
      <c r="H545" s="35"/>
      <c r="I545" s="35"/>
      <c r="J545" s="33">
        <v>1.8121109499704799E-21</v>
      </c>
    </row>
    <row r="546" spans="1:10" x14ac:dyDescent="0.25">
      <c r="A546" s="34" t="s">
        <v>275</v>
      </c>
      <c r="B546" s="34" t="s">
        <v>271</v>
      </c>
      <c r="C546" s="34" t="s">
        <v>252</v>
      </c>
      <c r="D546" s="32" t="s">
        <v>104</v>
      </c>
      <c r="E546" s="35"/>
      <c r="F546" s="35"/>
      <c r="G546" s="35"/>
      <c r="H546" s="35"/>
      <c r="I546" s="35"/>
      <c r="J546" s="33">
        <v>5.4825124515397105E-19</v>
      </c>
    </row>
    <row r="547" spans="1:10" x14ac:dyDescent="0.25">
      <c r="A547" s="34" t="s">
        <v>275</v>
      </c>
      <c r="B547" s="34" t="s">
        <v>271</v>
      </c>
      <c r="C547" s="34" t="s">
        <v>252</v>
      </c>
      <c r="D547" s="32" t="s">
        <v>145</v>
      </c>
      <c r="E547" s="35"/>
      <c r="F547" s="35"/>
      <c r="G547" s="35"/>
      <c r="H547" s="35"/>
      <c r="I547" s="35"/>
      <c r="J547" s="33">
        <v>8.1252716788998604E-21</v>
      </c>
    </row>
    <row r="548" spans="1:10" x14ac:dyDescent="0.25">
      <c r="A548" s="34" t="s">
        <v>275</v>
      </c>
      <c r="B548" s="34" t="s">
        <v>271</v>
      </c>
      <c r="C548" s="34" t="s">
        <v>252</v>
      </c>
      <c r="D548" s="32" t="s">
        <v>281</v>
      </c>
      <c r="E548" s="35"/>
      <c r="F548" s="35"/>
      <c r="G548" s="35"/>
      <c r="H548" s="35"/>
      <c r="I548" s="35"/>
      <c r="J548" s="33">
        <v>4.5068952981523703E-20</v>
      </c>
    </row>
    <row r="549" spans="1:10" x14ac:dyDescent="0.25">
      <c r="A549" s="34" t="s">
        <v>275</v>
      </c>
      <c r="B549" s="34" t="s">
        <v>271</v>
      </c>
      <c r="C549" s="32" t="s">
        <v>253</v>
      </c>
      <c r="D549" s="32" t="s">
        <v>274</v>
      </c>
      <c r="E549" s="35"/>
      <c r="F549" s="35"/>
      <c r="G549" s="35"/>
      <c r="H549" s="35"/>
      <c r="I549" s="35"/>
      <c r="J549" s="33">
        <v>251.62943141843101</v>
      </c>
    </row>
    <row r="550" spans="1:10" x14ac:dyDescent="0.25">
      <c r="A550" s="34" t="s">
        <v>275</v>
      </c>
      <c r="B550" s="34" t="s">
        <v>271</v>
      </c>
      <c r="C550" s="34" t="s">
        <v>253</v>
      </c>
      <c r="D550" s="32" t="s">
        <v>278</v>
      </c>
      <c r="E550" s="35"/>
      <c r="F550" s="35"/>
      <c r="G550" s="35"/>
      <c r="H550" s="35"/>
      <c r="I550" s="35"/>
      <c r="J550" s="33">
        <v>4.4016759526702098E-20</v>
      </c>
    </row>
    <row r="551" spans="1:10" x14ac:dyDescent="0.25">
      <c r="A551" s="34" t="s">
        <v>275</v>
      </c>
      <c r="B551" s="34" t="s">
        <v>271</v>
      </c>
      <c r="C551" s="34" t="s">
        <v>253</v>
      </c>
      <c r="D551" s="32" t="s">
        <v>279</v>
      </c>
      <c r="E551" s="35"/>
      <c r="F551" s="35"/>
      <c r="G551" s="35"/>
      <c r="H551" s="35"/>
      <c r="I551" s="35"/>
      <c r="J551" s="33">
        <v>5.9279410140808302E-19</v>
      </c>
    </row>
    <row r="552" spans="1:10" x14ac:dyDescent="0.25">
      <c r="A552" s="34" t="s">
        <v>275</v>
      </c>
      <c r="B552" s="34" t="s">
        <v>271</v>
      </c>
      <c r="C552" s="34" t="s">
        <v>253</v>
      </c>
      <c r="D552" s="32" t="s">
        <v>91</v>
      </c>
      <c r="E552" s="35"/>
      <c r="F552" s="35"/>
      <c r="G552" s="35"/>
      <c r="H552" s="35"/>
      <c r="I552" s="35"/>
      <c r="J552" s="33">
        <v>5.6338677786579199E-19</v>
      </c>
    </row>
    <row r="553" spans="1:10" x14ac:dyDescent="0.25">
      <c r="A553" s="34" t="s">
        <v>275</v>
      </c>
      <c r="B553" s="34" t="s">
        <v>271</v>
      </c>
      <c r="C553" s="34" t="s">
        <v>253</v>
      </c>
      <c r="D553" s="32" t="s">
        <v>280</v>
      </c>
      <c r="E553" s="35"/>
      <c r="F553" s="35"/>
      <c r="G553" s="35"/>
      <c r="H553" s="35"/>
      <c r="I553" s="35"/>
      <c r="J553" s="33">
        <v>1.8121109499704799E-21</v>
      </c>
    </row>
    <row r="554" spans="1:10" x14ac:dyDescent="0.25">
      <c r="A554" s="34" t="s">
        <v>275</v>
      </c>
      <c r="B554" s="34" t="s">
        <v>271</v>
      </c>
      <c r="C554" s="34" t="s">
        <v>253</v>
      </c>
      <c r="D554" s="32" t="s">
        <v>104</v>
      </c>
      <c r="E554" s="35"/>
      <c r="F554" s="35"/>
      <c r="G554" s="35"/>
      <c r="H554" s="35"/>
      <c r="I554" s="35"/>
      <c r="J554" s="33">
        <v>5.4825124515397105E-19</v>
      </c>
    </row>
    <row r="555" spans="1:10" x14ac:dyDescent="0.25">
      <c r="A555" s="34" t="s">
        <v>275</v>
      </c>
      <c r="B555" s="34" t="s">
        <v>271</v>
      </c>
      <c r="C555" s="34" t="s">
        <v>253</v>
      </c>
      <c r="D555" s="32" t="s">
        <v>145</v>
      </c>
      <c r="E555" s="35"/>
      <c r="F555" s="35"/>
      <c r="G555" s="35"/>
      <c r="H555" s="35"/>
      <c r="I555" s="35"/>
      <c r="J555" s="33">
        <v>8.1252716788998604E-21</v>
      </c>
    </row>
    <row r="556" spans="1:10" x14ac:dyDescent="0.25">
      <c r="A556" s="34" t="s">
        <v>275</v>
      </c>
      <c r="B556" s="34" t="s">
        <v>271</v>
      </c>
      <c r="C556" s="34" t="s">
        <v>253</v>
      </c>
      <c r="D556" s="32" t="s">
        <v>281</v>
      </c>
      <c r="E556" s="35"/>
      <c r="F556" s="35"/>
      <c r="G556" s="35"/>
      <c r="H556" s="35"/>
      <c r="I556" s="35"/>
      <c r="J556" s="33">
        <v>4.5068952981523703E-20</v>
      </c>
    </row>
    <row r="557" spans="1:10" x14ac:dyDescent="0.25">
      <c r="A557" s="34" t="s">
        <v>275</v>
      </c>
      <c r="B557" s="34" t="s">
        <v>271</v>
      </c>
      <c r="C557" s="32" t="s">
        <v>254</v>
      </c>
      <c r="D557" s="32" t="s">
        <v>274</v>
      </c>
      <c r="E557" s="35"/>
      <c r="F557" s="35"/>
      <c r="G557" s="35"/>
      <c r="H557" s="35"/>
      <c r="I557" s="33">
        <v>34.143748892098301</v>
      </c>
      <c r="J557" s="33">
        <v>251.62943141843101</v>
      </c>
    </row>
    <row r="558" spans="1:10" x14ac:dyDescent="0.25">
      <c r="A558" s="34" t="s">
        <v>275</v>
      </c>
      <c r="B558" s="34" t="s">
        <v>271</v>
      </c>
      <c r="C558" s="34" t="s">
        <v>254</v>
      </c>
      <c r="D558" s="32" t="s">
        <v>278</v>
      </c>
      <c r="E558" s="35"/>
      <c r="F558" s="35"/>
      <c r="G558" s="35"/>
      <c r="H558" s="35"/>
      <c r="I558" s="33">
        <v>5.9726605741299098E-21</v>
      </c>
      <c r="J558" s="33">
        <v>4.4016759526702098E-20</v>
      </c>
    </row>
    <row r="559" spans="1:10" x14ac:dyDescent="0.25">
      <c r="A559" s="34" t="s">
        <v>275</v>
      </c>
      <c r="B559" s="34" t="s">
        <v>271</v>
      </c>
      <c r="C559" s="34" t="s">
        <v>254</v>
      </c>
      <c r="D559" s="32" t="s">
        <v>279</v>
      </c>
      <c r="E559" s="35"/>
      <c r="F559" s="35"/>
      <c r="G559" s="35"/>
      <c r="H559" s="35"/>
      <c r="I559" s="33">
        <v>8.0436588157040503E-20</v>
      </c>
      <c r="J559" s="33">
        <v>5.9279410140808302E-19</v>
      </c>
    </row>
    <row r="560" spans="1:10" x14ac:dyDescent="0.25">
      <c r="A560" s="34" t="s">
        <v>275</v>
      </c>
      <c r="B560" s="34" t="s">
        <v>271</v>
      </c>
      <c r="C560" s="34" t="s">
        <v>254</v>
      </c>
      <c r="D560" s="32" t="s">
        <v>91</v>
      </c>
      <c r="E560" s="35"/>
      <c r="F560" s="35"/>
      <c r="G560" s="35"/>
      <c r="H560" s="35"/>
      <c r="I560" s="33">
        <v>7.6446290738504295E-20</v>
      </c>
      <c r="J560" s="33">
        <v>5.6338677786579199E-19</v>
      </c>
    </row>
    <row r="561" spans="1:10" x14ac:dyDescent="0.25">
      <c r="A561" s="34" t="s">
        <v>275</v>
      </c>
      <c r="B561" s="34" t="s">
        <v>271</v>
      </c>
      <c r="C561" s="34" t="s">
        <v>254</v>
      </c>
      <c r="D561" s="32" t="s">
        <v>280</v>
      </c>
      <c r="E561" s="35"/>
      <c r="F561" s="35"/>
      <c r="G561" s="35"/>
      <c r="H561" s="35"/>
      <c r="I561" s="33">
        <v>2.45886424698576E-22</v>
      </c>
      <c r="J561" s="33">
        <v>1.8121109499704799E-21</v>
      </c>
    </row>
    <row r="562" spans="1:10" x14ac:dyDescent="0.25">
      <c r="A562" s="34" t="s">
        <v>275</v>
      </c>
      <c r="B562" s="34" t="s">
        <v>271</v>
      </c>
      <c r="C562" s="34" t="s">
        <v>254</v>
      </c>
      <c r="D562" s="32" t="s">
        <v>104</v>
      </c>
      <c r="E562" s="35"/>
      <c r="F562" s="35"/>
      <c r="G562" s="35"/>
      <c r="H562" s="35"/>
      <c r="I562" s="33">
        <v>7.4392541201546597E-20</v>
      </c>
      <c r="J562" s="33">
        <v>5.4825124515397105E-19</v>
      </c>
    </row>
    <row r="563" spans="1:10" x14ac:dyDescent="0.25">
      <c r="A563" s="34" t="s">
        <v>275</v>
      </c>
      <c r="B563" s="34" t="s">
        <v>271</v>
      </c>
      <c r="C563" s="34" t="s">
        <v>254</v>
      </c>
      <c r="D563" s="32" t="s">
        <v>145</v>
      </c>
      <c r="E563" s="35"/>
      <c r="F563" s="35"/>
      <c r="G563" s="35"/>
      <c r="H563" s="35"/>
      <c r="I563" s="33">
        <v>1.10252300106781E-21</v>
      </c>
      <c r="J563" s="33">
        <v>8.1252716788998604E-21</v>
      </c>
    </row>
    <row r="564" spans="1:10" x14ac:dyDescent="0.25">
      <c r="A564" s="34" t="s">
        <v>275</v>
      </c>
      <c r="B564" s="34" t="s">
        <v>271</v>
      </c>
      <c r="C564" s="34" t="s">
        <v>254</v>
      </c>
      <c r="D564" s="32" t="s">
        <v>281</v>
      </c>
      <c r="E564" s="35"/>
      <c r="F564" s="35"/>
      <c r="G564" s="35"/>
      <c r="H564" s="35"/>
      <c r="I564" s="33">
        <v>6.1154333368581199E-21</v>
      </c>
      <c r="J564" s="33">
        <v>4.5068952981523703E-20</v>
      </c>
    </row>
    <row r="565" spans="1:10" x14ac:dyDescent="0.25">
      <c r="A565" s="34" t="s">
        <v>275</v>
      </c>
      <c r="B565" s="34" t="s">
        <v>271</v>
      </c>
      <c r="C565" s="32" t="s">
        <v>256</v>
      </c>
      <c r="D565" s="32" t="s">
        <v>274</v>
      </c>
      <c r="E565" s="35"/>
      <c r="F565" s="35"/>
      <c r="G565" s="35"/>
      <c r="H565" s="35"/>
      <c r="I565" s="35"/>
      <c r="J565" s="33">
        <v>3.4671243263288698</v>
      </c>
    </row>
    <row r="566" spans="1:10" x14ac:dyDescent="0.25">
      <c r="A566" s="34" t="s">
        <v>275</v>
      </c>
      <c r="B566" s="34" t="s">
        <v>271</v>
      </c>
      <c r="C566" s="34" t="s">
        <v>256</v>
      </c>
      <c r="D566" s="32" t="s">
        <v>278</v>
      </c>
      <c r="E566" s="35"/>
      <c r="F566" s="35"/>
      <c r="G566" s="35"/>
      <c r="H566" s="35"/>
      <c r="I566" s="35"/>
      <c r="J566" s="33">
        <v>6.0649335358319397E-22</v>
      </c>
    </row>
    <row r="567" spans="1:10" x14ac:dyDescent="0.25">
      <c r="A567" s="34" t="s">
        <v>275</v>
      </c>
      <c r="B567" s="34" t="s">
        <v>271</v>
      </c>
      <c r="C567" s="34" t="s">
        <v>256</v>
      </c>
      <c r="D567" s="32" t="s">
        <v>279</v>
      </c>
      <c r="E567" s="35"/>
      <c r="F567" s="35"/>
      <c r="G567" s="35"/>
      <c r="H567" s="35"/>
      <c r="I567" s="35"/>
      <c r="J567" s="33">
        <v>8.1679270898900202E-21</v>
      </c>
    </row>
    <row r="568" spans="1:10" x14ac:dyDescent="0.25">
      <c r="A568" s="34" t="s">
        <v>275</v>
      </c>
      <c r="B568" s="34" t="s">
        <v>271</v>
      </c>
      <c r="C568" s="34" t="s">
        <v>256</v>
      </c>
      <c r="D568" s="32" t="s">
        <v>91</v>
      </c>
      <c r="E568" s="35"/>
      <c r="F568" s="35"/>
      <c r="G568" s="35"/>
      <c r="H568" s="35"/>
      <c r="I568" s="35"/>
      <c r="J568" s="33">
        <v>7.7627326487987502E-21</v>
      </c>
    </row>
    <row r="569" spans="1:10" x14ac:dyDescent="0.25">
      <c r="A569" s="34" t="s">
        <v>275</v>
      </c>
      <c r="B569" s="34" t="s">
        <v>271</v>
      </c>
      <c r="C569" s="34" t="s">
        <v>256</v>
      </c>
      <c r="D569" s="32" t="s">
        <v>280</v>
      </c>
      <c r="E569" s="35"/>
      <c r="F569" s="35"/>
      <c r="G569" s="35"/>
      <c r="H569" s="35"/>
      <c r="I569" s="35"/>
      <c r="J569" s="33">
        <v>2.4968517876598999E-23</v>
      </c>
    </row>
    <row r="570" spans="1:10" x14ac:dyDescent="0.25">
      <c r="A570" s="34" t="s">
        <v>275</v>
      </c>
      <c r="B570" s="34" t="s">
        <v>271</v>
      </c>
      <c r="C570" s="34" t="s">
        <v>256</v>
      </c>
      <c r="D570" s="32" t="s">
        <v>104</v>
      </c>
      <c r="E570" s="35"/>
      <c r="F570" s="35"/>
      <c r="G570" s="35"/>
      <c r="H570" s="35"/>
      <c r="I570" s="35"/>
      <c r="J570" s="33">
        <v>7.5541848117620096E-21</v>
      </c>
    </row>
    <row r="571" spans="1:10" x14ac:dyDescent="0.25">
      <c r="A571" s="34" t="s">
        <v>275</v>
      </c>
      <c r="B571" s="34" t="s">
        <v>271</v>
      </c>
      <c r="C571" s="34" t="s">
        <v>256</v>
      </c>
      <c r="D571" s="32" t="s">
        <v>145</v>
      </c>
      <c r="E571" s="35"/>
      <c r="F571" s="35"/>
      <c r="G571" s="35"/>
      <c r="H571" s="35"/>
      <c r="I571" s="35"/>
      <c r="J571" s="33">
        <v>1.1195561241442799E-22</v>
      </c>
    </row>
    <row r="572" spans="1:10" x14ac:dyDescent="0.25">
      <c r="A572" s="34" t="s">
        <v>275</v>
      </c>
      <c r="B572" s="34" t="s">
        <v>271</v>
      </c>
      <c r="C572" s="34" t="s">
        <v>256</v>
      </c>
      <c r="D572" s="32" t="s">
        <v>281</v>
      </c>
      <c r="E572" s="35"/>
      <c r="F572" s="35"/>
      <c r="G572" s="35"/>
      <c r="H572" s="35"/>
      <c r="I572" s="35"/>
      <c r="J572" s="33">
        <v>6.2099120267283202E-22</v>
      </c>
    </row>
    <row r="573" spans="1:10" x14ac:dyDescent="0.25">
      <c r="A573" s="34" t="s">
        <v>275</v>
      </c>
      <c r="B573" s="34" t="s">
        <v>271</v>
      </c>
      <c r="C573" s="32" t="s">
        <v>257</v>
      </c>
      <c r="D573" s="32" t="s">
        <v>274</v>
      </c>
      <c r="E573" s="35"/>
      <c r="F573" s="35"/>
      <c r="G573" s="35"/>
      <c r="H573" s="35"/>
      <c r="I573" s="33">
        <v>266.42794760019098</v>
      </c>
      <c r="J573" s="33">
        <v>395.50052312253501</v>
      </c>
    </row>
    <row r="574" spans="1:10" x14ac:dyDescent="0.25">
      <c r="A574" s="34" t="s">
        <v>275</v>
      </c>
      <c r="B574" s="34" t="s">
        <v>271</v>
      </c>
      <c r="C574" s="34" t="s">
        <v>257</v>
      </c>
      <c r="D574" s="32" t="s">
        <v>278</v>
      </c>
      <c r="E574" s="35"/>
      <c r="F574" s="35"/>
      <c r="G574" s="35"/>
      <c r="H574" s="35"/>
      <c r="I574" s="33">
        <v>4.66054182716379E-20</v>
      </c>
      <c r="J574" s="33">
        <v>6.9183685393386596E-20</v>
      </c>
    </row>
    <row r="575" spans="1:10" x14ac:dyDescent="0.25">
      <c r="A575" s="34" t="s">
        <v>275</v>
      </c>
      <c r="B575" s="34" t="s">
        <v>271</v>
      </c>
      <c r="C575" s="34" t="s">
        <v>257</v>
      </c>
      <c r="D575" s="32" t="s">
        <v>279</v>
      </c>
      <c r="E575" s="35"/>
      <c r="F575" s="35"/>
      <c r="G575" s="35"/>
      <c r="H575" s="35"/>
      <c r="I575" s="33">
        <v>6.2765676851617597E-19</v>
      </c>
      <c r="J575" s="33">
        <v>9.3172875640681901E-19</v>
      </c>
    </row>
    <row r="576" spans="1:10" x14ac:dyDescent="0.25">
      <c r="A576" s="34" t="s">
        <v>275</v>
      </c>
      <c r="B576" s="34" t="s">
        <v>271</v>
      </c>
      <c r="C576" s="34" t="s">
        <v>257</v>
      </c>
      <c r="D576" s="32" t="s">
        <v>91</v>
      </c>
      <c r="E576" s="35"/>
      <c r="F576" s="35"/>
      <c r="G576" s="35"/>
      <c r="H576" s="35"/>
      <c r="I576" s="33">
        <v>5.9651997815098704E-19</v>
      </c>
      <c r="J576" s="33">
        <v>8.8550756606732405E-19</v>
      </c>
    </row>
    <row r="577" spans="1:10" x14ac:dyDescent="0.25">
      <c r="A577" s="34" t="s">
        <v>275</v>
      </c>
      <c r="B577" s="34" t="s">
        <v>271</v>
      </c>
      <c r="C577" s="34" t="s">
        <v>257</v>
      </c>
      <c r="D577" s="32" t="s">
        <v>280</v>
      </c>
      <c r="E577" s="35"/>
      <c r="F577" s="35"/>
      <c r="G577" s="35"/>
      <c r="H577" s="35"/>
      <c r="I577" s="33">
        <v>1.91868255832773E-21</v>
      </c>
      <c r="J577" s="33">
        <v>2.84819953146745E-21</v>
      </c>
    </row>
    <row r="578" spans="1:10" x14ac:dyDescent="0.25">
      <c r="A578" s="34" t="s">
        <v>275</v>
      </c>
      <c r="B578" s="34" t="s">
        <v>271</v>
      </c>
      <c r="C578" s="34" t="s">
        <v>257</v>
      </c>
      <c r="D578" s="32" t="s">
        <v>104</v>
      </c>
      <c r="E578" s="35"/>
      <c r="F578" s="35"/>
      <c r="G578" s="35"/>
      <c r="H578" s="35"/>
      <c r="I578" s="33">
        <v>5.8049431337276702E-19</v>
      </c>
      <c r="J578" s="33">
        <v>8.6171817437526505E-19</v>
      </c>
    </row>
    <row r="579" spans="1:10" x14ac:dyDescent="0.25">
      <c r="A579" s="34" t="s">
        <v>275</v>
      </c>
      <c r="B579" s="34" t="s">
        <v>271</v>
      </c>
      <c r="C579" s="34" t="s">
        <v>257</v>
      </c>
      <c r="D579" s="32" t="s">
        <v>145</v>
      </c>
      <c r="E579" s="35"/>
      <c r="F579" s="35"/>
      <c r="G579" s="35"/>
      <c r="H579" s="35"/>
      <c r="I579" s="33">
        <v>8.6031250195985201E-21</v>
      </c>
      <c r="J579" s="33">
        <v>1.2770959189483099E-20</v>
      </c>
    </row>
    <row r="580" spans="1:10" x14ac:dyDescent="0.25">
      <c r="A580" s="34" t="s">
        <v>275</v>
      </c>
      <c r="B580" s="34" t="s">
        <v>271</v>
      </c>
      <c r="C580" s="34" t="s">
        <v>257</v>
      </c>
      <c r="D580" s="32" t="s">
        <v>281</v>
      </c>
      <c r="E580" s="35"/>
      <c r="F580" s="35"/>
      <c r="G580" s="35"/>
      <c r="H580" s="35"/>
      <c r="I580" s="33">
        <v>4.77194920151831E-20</v>
      </c>
      <c r="J580" s="33">
        <v>7.0837478669722501E-20</v>
      </c>
    </row>
    <row r="581" spans="1:10" x14ac:dyDescent="0.25">
      <c r="A581" s="34" t="s">
        <v>275</v>
      </c>
      <c r="B581" s="34" t="s">
        <v>271</v>
      </c>
      <c r="C581" s="32" t="s">
        <v>258</v>
      </c>
      <c r="D581" s="32" t="s">
        <v>274</v>
      </c>
      <c r="E581" s="35"/>
      <c r="F581" s="35"/>
      <c r="G581" s="35"/>
      <c r="H581" s="35"/>
      <c r="I581" s="33">
        <v>266.42794760019098</v>
      </c>
      <c r="J581" s="33">
        <v>446.007183109538</v>
      </c>
    </row>
    <row r="582" spans="1:10" x14ac:dyDescent="0.25">
      <c r="A582" s="34" t="s">
        <v>275</v>
      </c>
      <c r="B582" s="34" t="s">
        <v>271</v>
      </c>
      <c r="C582" s="34" t="s">
        <v>258</v>
      </c>
      <c r="D582" s="32" t="s">
        <v>278</v>
      </c>
      <c r="E582" s="35"/>
      <c r="F582" s="35"/>
      <c r="G582" s="35"/>
      <c r="H582" s="35"/>
      <c r="I582" s="33">
        <v>4.66054182716379E-20</v>
      </c>
      <c r="J582" s="33">
        <v>7.8018659484505603E-20</v>
      </c>
    </row>
    <row r="583" spans="1:10" x14ac:dyDescent="0.25">
      <c r="A583" s="34" t="s">
        <v>275</v>
      </c>
      <c r="B583" s="34" t="s">
        <v>271</v>
      </c>
      <c r="C583" s="34" t="s">
        <v>258</v>
      </c>
      <c r="D583" s="32" t="s">
        <v>279</v>
      </c>
      <c r="E583" s="35"/>
      <c r="F583" s="35"/>
      <c r="G583" s="35"/>
      <c r="H583" s="35"/>
      <c r="I583" s="33">
        <v>6.2765676851617703E-19</v>
      </c>
      <c r="J583" s="33">
        <v>1.05071344732055E-18</v>
      </c>
    </row>
    <row r="584" spans="1:10" x14ac:dyDescent="0.25">
      <c r="A584" s="34" t="s">
        <v>275</v>
      </c>
      <c r="B584" s="34" t="s">
        <v>271</v>
      </c>
      <c r="C584" s="34" t="s">
        <v>258</v>
      </c>
      <c r="D584" s="32" t="s">
        <v>91</v>
      </c>
      <c r="E584" s="35"/>
      <c r="F584" s="35"/>
      <c r="G584" s="35"/>
      <c r="H584" s="35"/>
      <c r="I584" s="33">
        <v>5.9651997815098704E-19</v>
      </c>
      <c r="J584" s="33">
        <v>9.9858966568676102E-19</v>
      </c>
    </row>
    <row r="585" spans="1:10" x14ac:dyDescent="0.25">
      <c r="A585" s="34" t="s">
        <v>275</v>
      </c>
      <c r="B585" s="34" t="s">
        <v>271</v>
      </c>
      <c r="C585" s="34" t="s">
        <v>258</v>
      </c>
      <c r="D585" s="32" t="s">
        <v>280</v>
      </c>
      <c r="E585" s="35"/>
      <c r="F585" s="35"/>
      <c r="G585" s="35"/>
      <c r="H585" s="35"/>
      <c r="I585" s="33">
        <v>1.91868255832773E-21</v>
      </c>
      <c r="J585" s="33">
        <v>3.2119235644351699E-21</v>
      </c>
    </row>
    <row r="586" spans="1:10" x14ac:dyDescent="0.25">
      <c r="A586" s="34" t="s">
        <v>275</v>
      </c>
      <c r="B586" s="34" t="s">
        <v>271</v>
      </c>
      <c r="C586" s="34" t="s">
        <v>258</v>
      </c>
      <c r="D586" s="32" t="s">
        <v>104</v>
      </c>
      <c r="E586" s="35"/>
      <c r="F586" s="35"/>
      <c r="G586" s="35"/>
      <c r="H586" s="35"/>
      <c r="I586" s="33">
        <v>5.8049431337276702E-19</v>
      </c>
      <c r="J586" s="33">
        <v>9.7176229389798203E-19</v>
      </c>
    </row>
    <row r="587" spans="1:10" x14ac:dyDescent="0.25">
      <c r="A587" s="34" t="s">
        <v>275</v>
      </c>
      <c r="B587" s="34" t="s">
        <v>271</v>
      </c>
      <c r="C587" s="34" t="s">
        <v>258</v>
      </c>
      <c r="D587" s="32" t="s">
        <v>145</v>
      </c>
      <c r="E587" s="35"/>
      <c r="F587" s="35"/>
      <c r="G587" s="35"/>
      <c r="H587" s="35"/>
      <c r="I587" s="33">
        <v>8.6031250195985201E-21</v>
      </c>
      <c r="J587" s="33">
        <v>1.4401850821177E-20</v>
      </c>
    </row>
    <row r="588" spans="1:10" x14ac:dyDescent="0.25">
      <c r="A588" s="34" t="s">
        <v>275</v>
      </c>
      <c r="B588" s="34" t="s">
        <v>271</v>
      </c>
      <c r="C588" s="34" t="s">
        <v>258</v>
      </c>
      <c r="D588" s="32" t="s">
        <v>281</v>
      </c>
      <c r="E588" s="35"/>
      <c r="F588" s="35"/>
      <c r="G588" s="35"/>
      <c r="H588" s="35"/>
      <c r="I588" s="33">
        <v>4.77194920151831E-20</v>
      </c>
      <c r="J588" s="33">
        <v>7.9883647360629302E-20</v>
      </c>
    </row>
    <row r="589" spans="1:10" x14ac:dyDescent="0.25">
      <c r="A589" s="34" t="s">
        <v>275</v>
      </c>
      <c r="B589" s="34" t="s">
        <v>271</v>
      </c>
      <c r="C589" s="32" t="s">
        <v>259</v>
      </c>
      <c r="D589" s="32" t="s">
        <v>274</v>
      </c>
      <c r="E589" s="35"/>
      <c r="F589" s="35"/>
      <c r="G589" s="35"/>
      <c r="H589" s="35"/>
      <c r="I589" s="33">
        <v>266.427947600192</v>
      </c>
      <c r="J589" s="33">
        <v>532.990875309378</v>
      </c>
    </row>
    <row r="590" spans="1:10" x14ac:dyDescent="0.25">
      <c r="A590" s="34" t="s">
        <v>275</v>
      </c>
      <c r="B590" s="34" t="s">
        <v>271</v>
      </c>
      <c r="C590" s="34" t="s">
        <v>259</v>
      </c>
      <c r="D590" s="32" t="s">
        <v>278</v>
      </c>
      <c r="E590" s="35"/>
      <c r="F590" s="35"/>
      <c r="G590" s="35"/>
      <c r="H590" s="35"/>
      <c r="I590" s="33">
        <v>4.66054182716379E-20</v>
      </c>
      <c r="J590" s="33">
        <v>9.3234448196988401E-20</v>
      </c>
    </row>
    <row r="591" spans="1:10" x14ac:dyDescent="0.25">
      <c r="A591" s="34" t="s">
        <v>275</v>
      </c>
      <c r="B591" s="34" t="s">
        <v>271</v>
      </c>
      <c r="C591" s="34" t="s">
        <v>259</v>
      </c>
      <c r="D591" s="32" t="s">
        <v>279</v>
      </c>
      <c r="E591" s="35"/>
      <c r="F591" s="35"/>
      <c r="G591" s="35"/>
      <c r="H591" s="35"/>
      <c r="I591" s="33">
        <v>6.2765676851617703E-19</v>
      </c>
      <c r="J591" s="33">
        <v>1.25563152611641E-18</v>
      </c>
    </row>
    <row r="592" spans="1:10" x14ac:dyDescent="0.25">
      <c r="A592" s="34" t="s">
        <v>275</v>
      </c>
      <c r="B592" s="34" t="s">
        <v>271</v>
      </c>
      <c r="C592" s="34" t="s">
        <v>259</v>
      </c>
      <c r="D592" s="32" t="s">
        <v>91</v>
      </c>
      <c r="E592" s="35"/>
      <c r="F592" s="35"/>
      <c r="G592" s="35"/>
      <c r="H592" s="35"/>
      <c r="I592" s="33">
        <v>5.9651997815098704E-19</v>
      </c>
      <c r="J592" s="33">
        <v>1.1933421705869E-18</v>
      </c>
    </row>
    <row r="593" spans="1:10" x14ac:dyDescent="0.25">
      <c r="A593" s="34" t="s">
        <v>275</v>
      </c>
      <c r="B593" s="34" t="s">
        <v>271</v>
      </c>
      <c r="C593" s="34" t="s">
        <v>259</v>
      </c>
      <c r="D593" s="32" t="s">
        <v>280</v>
      </c>
      <c r="E593" s="35"/>
      <c r="F593" s="35"/>
      <c r="G593" s="35"/>
      <c r="H593" s="35"/>
      <c r="I593" s="33">
        <v>1.91868255832773E-21</v>
      </c>
      <c r="J593" s="33">
        <v>3.8383371767684499E-21</v>
      </c>
    </row>
    <row r="594" spans="1:10" x14ac:dyDescent="0.25">
      <c r="A594" s="34" t="s">
        <v>275</v>
      </c>
      <c r="B594" s="34" t="s">
        <v>271</v>
      </c>
      <c r="C594" s="34" t="s">
        <v>259</v>
      </c>
      <c r="D594" s="32" t="s">
        <v>104</v>
      </c>
      <c r="E594" s="35"/>
      <c r="F594" s="35"/>
      <c r="G594" s="35"/>
      <c r="H594" s="35"/>
      <c r="I594" s="33">
        <v>5.8049431337276702E-19</v>
      </c>
      <c r="J594" s="33">
        <v>1.16128272196488E-18</v>
      </c>
    </row>
    <row r="595" spans="1:10" x14ac:dyDescent="0.25">
      <c r="A595" s="34" t="s">
        <v>275</v>
      </c>
      <c r="B595" s="34" t="s">
        <v>271</v>
      </c>
      <c r="C595" s="34" t="s">
        <v>259</v>
      </c>
      <c r="D595" s="32" t="s">
        <v>145</v>
      </c>
      <c r="E595" s="35"/>
      <c r="F595" s="35"/>
      <c r="G595" s="35"/>
      <c r="H595" s="35"/>
      <c r="I595" s="33">
        <v>8.6031250195985201E-21</v>
      </c>
      <c r="J595" s="33">
        <v>1.7210608631316601E-20</v>
      </c>
    </row>
    <row r="596" spans="1:10" x14ac:dyDescent="0.25">
      <c r="A596" s="34" t="s">
        <v>275</v>
      </c>
      <c r="B596" s="34" t="s">
        <v>271</v>
      </c>
      <c r="C596" s="34" t="s">
        <v>259</v>
      </c>
      <c r="D596" s="32" t="s">
        <v>281</v>
      </c>
      <c r="E596" s="35"/>
      <c r="F596" s="35"/>
      <c r="G596" s="35"/>
      <c r="H596" s="35"/>
      <c r="I596" s="33">
        <v>4.77194920151831E-20</v>
      </c>
      <c r="J596" s="33">
        <v>9.5463160106079802E-20</v>
      </c>
    </row>
    <row r="597" spans="1:10" x14ac:dyDescent="0.25">
      <c r="A597" s="34" t="s">
        <v>275</v>
      </c>
      <c r="B597" s="34" t="s">
        <v>271</v>
      </c>
      <c r="C597" s="32" t="s">
        <v>260</v>
      </c>
      <c r="D597" s="32" t="s">
        <v>274</v>
      </c>
      <c r="E597" s="35"/>
      <c r="F597" s="35"/>
      <c r="G597" s="35"/>
      <c r="H597" s="35"/>
      <c r="I597" s="33">
        <v>266.42794760019098</v>
      </c>
      <c r="J597" s="33">
        <v>547.02050308354603</v>
      </c>
    </row>
    <row r="598" spans="1:10" x14ac:dyDescent="0.25">
      <c r="A598" s="34" t="s">
        <v>275</v>
      </c>
      <c r="B598" s="34" t="s">
        <v>271</v>
      </c>
      <c r="C598" s="34" t="s">
        <v>260</v>
      </c>
      <c r="D598" s="32" t="s">
        <v>278</v>
      </c>
      <c r="E598" s="35"/>
      <c r="F598" s="35"/>
      <c r="G598" s="35"/>
      <c r="H598" s="35"/>
      <c r="I598" s="33">
        <v>4.66054182716379E-20</v>
      </c>
      <c r="J598" s="33">
        <v>9.56886076667437E-20</v>
      </c>
    </row>
    <row r="599" spans="1:10" x14ac:dyDescent="0.25">
      <c r="A599" s="34" t="s">
        <v>275</v>
      </c>
      <c r="B599" s="34" t="s">
        <v>271</v>
      </c>
      <c r="C599" s="34" t="s">
        <v>260</v>
      </c>
      <c r="D599" s="32" t="s">
        <v>279</v>
      </c>
      <c r="E599" s="35"/>
      <c r="F599" s="35"/>
      <c r="G599" s="35"/>
      <c r="H599" s="35"/>
      <c r="I599" s="33">
        <v>6.2765676851617597E-19</v>
      </c>
      <c r="J599" s="33">
        <v>1.2886828291480099E-18</v>
      </c>
    </row>
    <row r="600" spans="1:10" x14ac:dyDescent="0.25">
      <c r="A600" s="34" t="s">
        <v>275</v>
      </c>
      <c r="B600" s="34" t="s">
        <v>271</v>
      </c>
      <c r="C600" s="34" t="s">
        <v>260</v>
      </c>
      <c r="D600" s="32" t="s">
        <v>91</v>
      </c>
      <c r="E600" s="35"/>
      <c r="F600" s="35"/>
      <c r="G600" s="35"/>
      <c r="H600" s="35"/>
      <c r="I600" s="33">
        <v>5.9651997815098704E-19</v>
      </c>
      <c r="J600" s="33">
        <v>1.22475386492563E-18</v>
      </c>
    </row>
    <row r="601" spans="1:10" x14ac:dyDescent="0.25">
      <c r="A601" s="34" t="s">
        <v>275</v>
      </c>
      <c r="B601" s="34" t="s">
        <v>271</v>
      </c>
      <c r="C601" s="34" t="s">
        <v>260</v>
      </c>
      <c r="D601" s="32" t="s">
        <v>280</v>
      </c>
      <c r="E601" s="35"/>
      <c r="F601" s="35"/>
      <c r="G601" s="35"/>
      <c r="H601" s="35"/>
      <c r="I601" s="33">
        <v>1.91868255832773E-21</v>
      </c>
      <c r="J601" s="33">
        <v>3.9393716303705999E-21</v>
      </c>
    </row>
    <row r="602" spans="1:10" x14ac:dyDescent="0.25">
      <c r="A602" s="34" t="s">
        <v>275</v>
      </c>
      <c r="B602" s="34" t="s">
        <v>271</v>
      </c>
      <c r="C602" s="34" t="s">
        <v>260</v>
      </c>
      <c r="D602" s="32" t="s">
        <v>104</v>
      </c>
      <c r="E602" s="35"/>
      <c r="F602" s="35"/>
      <c r="G602" s="35"/>
      <c r="H602" s="35"/>
      <c r="I602" s="33">
        <v>5.8049431337276702E-19</v>
      </c>
      <c r="J602" s="33">
        <v>1.19185053294341E-18</v>
      </c>
    </row>
    <row r="603" spans="1:10" x14ac:dyDescent="0.25">
      <c r="A603" s="34" t="s">
        <v>275</v>
      </c>
      <c r="B603" s="34" t="s">
        <v>271</v>
      </c>
      <c r="C603" s="34" t="s">
        <v>260</v>
      </c>
      <c r="D603" s="32" t="s">
        <v>145</v>
      </c>
      <c r="E603" s="35"/>
      <c r="F603" s="35"/>
      <c r="G603" s="35"/>
      <c r="H603" s="35"/>
      <c r="I603" s="33">
        <v>8.6031250195985201E-21</v>
      </c>
      <c r="J603" s="33">
        <v>1.7663634084564899E-20</v>
      </c>
    </row>
    <row r="604" spans="1:10" x14ac:dyDescent="0.25">
      <c r="A604" s="34" t="s">
        <v>275</v>
      </c>
      <c r="B604" s="34" t="s">
        <v>271</v>
      </c>
      <c r="C604" s="34" t="s">
        <v>260</v>
      </c>
      <c r="D604" s="32" t="s">
        <v>281</v>
      </c>
      <c r="E604" s="35"/>
      <c r="F604" s="35"/>
      <c r="G604" s="35"/>
      <c r="H604" s="35"/>
      <c r="I604" s="33">
        <v>4.7719492015182997E-20</v>
      </c>
      <c r="J604" s="33">
        <v>9.7975984742442797E-20</v>
      </c>
    </row>
    <row r="605" spans="1:10" x14ac:dyDescent="0.25">
      <c r="A605" s="34" t="s">
        <v>275</v>
      </c>
      <c r="B605" s="34" t="s">
        <v>271</v>
      </c>
      <c r="C605" s="32" t="s">
        <v>261</v>
      </c>
      <c r="D605" s="32" t="s">
        <v>274</v>
      </c>
      <c r="E605" s="35"/>
      <c r="F605" s="35"/>
      <c r="G605" s="35"/>
      <c r="H605" s="35"/>
      <c r="I605" s="33">
        <v>266.427947600192</v>
      </c>
      <c r="J605" s="33">
        <v>547.02050308354603</v>
      </c>
    </row>
    <row r="606" spans="1:10" x14ac:dyDescent="0.25">
      <c r="A606" s="34" t="s">
        <v>275</v>
      </c>
      <c r="B606" s="34" t="s">
        <v>271</v>
      </c>
      <c r="C606" s="34" t="s">
        <v>261</v>
      </c>
      <c r="D606" s="32" t="s">
        <v>278</v>
      </c>
      <c r="E606" s="35"/>
      <c r="F606" s="35"/>
      <c r="G606" s="35"/>
      <c r="H606" s="35"/>
      <c r="I606" s="33">
        <v>4.66054182716379E-20</v>
      </c>
      <c r="J606" s="33">
        <v>9.56886076667437E-20</v>
      </c>
    </row>
    <row r="607" spans="1:10" x14ac:dyDescent="0.25">
      <c r="A607" s="34" t="s">
        <v>275</v>
      </c>
      <c r="B607" s="34" t="s">
        <v>271</v>
      </c>
      <c r="C607" s="34" t="s">
        <v>261</v>
      </c>
      <c r="D607" s="32" t="s">
        <v>279</v>
      </c>
      <c r="E607" s="35"/>
      <c r="F607" s="35"/>
      <c r="G607" s="35"/>
      <c r="H607" s="35"/>
      <c r="I607" s="33">
        <v>6.2765676851617597E-19</v>
      </c>
      <c r="J607" s="33">
        <v>1.2886828291480099E-18</v>
      </c>
    </row>
    <row r="608" spans="1:10" x14ac:dyDescent="0.25">
      <c r="A608" s="34" t="s">
        <v>275</v>
      </c>
      <c r="B608" s="34" t="s">
        <v>271</v>
      </c>
      <c r="C608" s="34" t="s">
        <v>261</v>
      </c>
      <c r="D608" s="32" t="s">
        <v>91</v>
      </c>
      <c r="E608" s="35"/>
      <c r="F608" s="35"/>
      <c r="G608" s="35"/>
      <c r="H608" s="35"/>
      <c r="I608" s="33">
        <v>5.9651997815098704E-19</v>
      </c>
      <c r="J608" s="33">
        <v>1.22475386492563E-18</v>
      </c>
    </row>
    <row r="609" spans="1:10" x14ac:dyDescent="0.25">
      <c r="A609" s="34" t="s">
        <v>275</v>
      </c>
      <c r="B609" s="34" t="s">
        <v>271</v>
      </c>
      <c r="C609" s="34" t="s">
        <v>261</v>
      </c>
      <c r="D609" s="32" t="s">
        <v>280</v>
      </c>
      <c r="E609" s="35"/>
      <c r="F609" s="35"/>
      <c r="G609" s="35"/>
      <c r="H609" s="35"/>
      <c r="I609" s="33">
        <v>1.91868255832773E-21</v>
      </c>
      <c r="J609" s="33">
        <v>3.9393716303705999E-21</v>
      </c>
    </row>
    <row r="610" spans="1:10" x14ac:dyDescent="0.25">
      <c r="A610" s="34" t="s">
        <v>275</v>
      </c>
      <c r="B610" s="34" t="s">
        <v>271</v>
      </c>
      <c r="C610" s="34" t="s">
        <v>261</v>
      </c>
      <c r="D610" s="32" t="s">
        <v>104</v>
      </c>
      <c r="E610" s="35"/>
      <c r="F610" s="35"/>
      <c r="G610" s="35"/>
      <c r="H610" s="35"/>
      <c r="I610" s="33">
        <v>5.8049431337276799E-19</v>
      </c>
      <c r="J610" s="33">
        <v>1.19185053294341E-18</v>
      </c>
    </row>
    <row r="611" spans="1:10" x14ac:dyDescent="0.25">
      <c r="A611" s="34" t="s">
        <v>275</v>
      </c>
      <c r="B611" s="34" t="s">
        <v>271</v>
      </c>
      <c r="C611" s="34" t="s">
        <v>261</v>
      </c>
      <c r="D611" s="32" t="s">
        <v>145</v>
      </c>
      <c r="E611" s="35"/>
      <c r="F611" s="35"/>
      <c r="G611" s="35"/>
      <c r="H611" s="35"/>
      <c r="I611" s="33">
        <v>8.6031250195985307E-21</v>
      </c>
      <c r="J611" s="33">
        <v>1.7663634084564899E-20</v>
      </c>
    </row>
    <row r="612" spans="1:10" x14ac:dyDescent="0.25">
      <c r="A612" s="34" t="s">
        <v>275</v>
      </c>
      <c r="B612" s="34" t="s">
        <v>271</v>
      </c>
      <c r="C612" s="34" t="s">
        <v>261</v>
      </c>
      <c r="D612" s="32" t="s">
        <v>281</v>
      </c>
      <c r="E612" s="35"/>
      <c r="F612" s="35"/>
      <c r="G612" s="35"/>
      <c r="H612" s="35"/>
      <c r="I612" s="33">
        <v>4.77194920151831E-20</v>
      </c>
      <c r="J612" s="33">
        <v>9.7975984742442797E-20</v>
      </c>
    </row>
    <row r="613" spans="1:10" x14ac:dyDescent="0.25">
      <c r="A613" s="34" t="s">
        <v>275</v>
      </c>
      <c r="B613" s="34" t="s">
        <v>271</v>
      </c>
      <c r="C613" s="32" t="s">
        <v>262</v>
      </c>
      <c r="D613" s="32" t="s">
        <v>274</v>
      </c>
      <c r="E613" s="35"/>
      <c r="F613" s="35"/>
      <c r="G613" s="35"/>
      <c r="H613" s="35"/>
      <c r="I613" s="33">
        <v>266.427947600192</v>
      </c>
      <c r="J613" s="33">
        <v>547.02050308354603</v>
      </c>
    </row>
    <row r="614" spans="1:10" x14ac:dyDescent="0.25">
      <c r="A614" s="34" t="s">
        <v>275</v>
      </c>
      <c r="B614" s="34" t="s">
        <v>271</v>
      </c>
      <c r="C614" s="34" t="s">
        <v>262</v>
      </c>
      <c r="D614" s="32" t="s">
        <v>278</v>
      </c>
      <c r="E614" s="35"/>
      <c r="F614" s="35"/>
      <c r="G614" s="35"/>
      <c r="H614" s="35"/>
      <c r="I614" s="33">
        <v>4.6605418271638003E-20</v>
      </c>
      <c r="J614" s="33">
        <v>9.56886076667437E-20</v>
      </c>
    </row>
    <row r="615" spans="1:10" x14ac:dyDescent="0.25">
      <c r="A615" s="34" t="s">
        <v>275</v>
      </c>
      <c r="B615" s="34" t="s">
        <v>271</v>
      </c>
      <c r="C615" s="34" t="s">
        <v>262</v>
      </c>
      <c r="D615" s="32" t="s">
        <v>279</v>
      </c>
      <c r="E615" s="35"/>
      <c r="F615" s="35"/>
      <c r="G615" s="35"/>
      <c r="H615" s="35"/>
      <c r="I615" s="33">
        <v>6.2765676851617703E-19</v>
      </c>
      <c r="J615" s="33">
        <v>1.2886828291480099E-18</v>
      </c>
    </row>
    <row r="616" spans="1:10" x14ac:dyDescent="0.25">
      <c r="A616" s="34" t="s">
        <v>275</v>
      </c>
      <c r="B616" s="34" t="s">
        <v>271</v>
      </c>
      <c r="C616" s="34" t="s">
        <v>262</v>
      </c>
      <c r="D616" s="32" t="s">
        <v>91</v>
      </c>
      <c r="E616" s="35"/>
      <c r="F616" s="35"/>
      <c r="G616" s="35"/>
      <c r="H616" s="35"/>
      <c r="I616" s="33">
        <v>5.9651997815098704E-19</v>
      </c>
      <c r="J616" s="33">
        <v>1.22475386492563E-18</v>
      </c>
    </row>
    <row r="617" spans="1:10" x14ac:dyDescent="0.25">
      <c r="A617" s="34" t="s">
        <v>275</v>
      </c>
      <c r="B617" s="34" t="s">
        <v>271</v>
      </c>
      <c r="C617" s="34" t="s">
        <v>262</v>
      </c>
      <c r="D617" s="32" t="s">
        <v>280</v>
      </c>
      <c r="E617" s="35"/>
      <c r="F617" s="35"/>
      <c r="G617" s="35"/>
      <c r="H617" s="35"/>
      <c r="I617" s="33">
        <v>1.91868255832773E-21</v>
      </c>
      <c r="J617" s="33">
        <v>3.9393716303705999E-21</v>
      </c>
    </row>
    <row r="618" spans="1:10" x14ac:dyDescent="0.25">
      <c r="A618" s="34" t="s">
        <v>275</v>
      </c>
      <c r="B618" s="34" t="s">
        <v>271</v>
      </c>
      <c r="C618" s="34" t="s">
        <v>262</v>
      </c>
      <c r="D618" s="32" t="s">
        <v>104</v>
      </c>
      <c r="E618" s="35"/>
      <c r="F618" s="35"/>
      <c r="G618" s="35"/>
      <c r="H618" s="35"/>
      <c r="I618" s="33">
        <v>5.8049431337276799E-19</v>
      </c>
      <c r="J618" s="33">
        <v>1.19185053294341E-18</v>
      </c>
    </row>
    <row r="619" spans="1:10" x14ac:dyDescent="0.25">
      <c r="A619" s="34" t="s">
        <v>275</v>
      </c>
      <c r="B619" s="34" t="s">
        <v>271</v>
      </c>
      <c r="C619" s="34" t="s">
        <v>262</v>
      </c>
      <c r="D619" s="32" t="s">
        <v>145</v>
      </c>
      <c r="E619" s="35"/>
      <c r="F619" s="35"/>
      <c r="G619" s="35"/>
      <c r="H619" s="35"/>
      <c r="I619" s="33">
        <v>8.6031250195985307E-21</v>
      </c>
      <c r="J619" s="33">
        <v>1.7663634084564899E-20</v>
      </c>
    </row>
    <row r="620" spans="1:10" x14ac:dyDescent="0.25">
      <c r="A620" s="34" t="s">
        <v>275</v>
      </c>
      <c r="B620" s="34" t="s">
        <v>271</v>
      </c>
      <c r="C620" s="34" t="s">
        <v>262</v>
      </c>
      <c r="D620" s="32" t="s">
        <v>281</v>
      </c>
      <c r="E620" s="35"/>
      <c r="F620" s="35"/>
      <c r="G620" s="35"/>
      <c r="H620" s="35"/>
      <c r="I620" s="33">
        <v>4.77194920151831E-20</v>
      </c>
      <c r="J620" s="33">
        <v>9.7975984742442797E-20</v>
      </c>
    </row>
    <row r="621" spans="1:10" x14ac:dyDescent="0.25">
      <c r="A621" s="34" t="s">
        <v>275</v>
      </c>
      <c r="B621" s="34" t="s">
        <v>271</v>
      </c>
      <c r="C621" s="32" t="s">
        <v>264</v>
      </c>
      <c r="D621" s="32" t="s">
        <v>274</v>
      </c>
      <c r="E621" s="35"/>
      <c r="F621" s="35"/>
      <c r="G621" s="35"/>
      <c r="H621" s="35"/>
      <c r="I621" s="35"/>
      <c r="J621" s="33">
        <v>3.4671243263288698</v>
      </c>
    </row>
    <row r="622" spans="1:10" x14ac:dyDescent="0.25">
      <c r="A622" s="34" t="s">
        <v>275</v>
      </c>
      <c r="B622" s="34" t="s">
        <v>271</v>
      </c>
      <c r="C622" s="34" t="s">
        <v>264</v>
      </c>
      <c r="D622" s="32" t="s">
        <v>278</v>
      </c>
      <c r="E622" s="35"/>
      <c r="F622" s="35"/>
      <c r="G622" s="35"/>
      <c r="H622" s="35"/>
      <c r="I622" s="35"/>
      <c r="J622" s="33">
        <v>6.0649335358319501E-22</v>
      </c>
    </row>
    <row r="623" spans="1:10" x14ac:dyDescent="0.25">
      <c r="A623" s="34" t="s">
        <v>275</v>
      </c>
      <c r="B623" s="34" t="s">
        <v>271</v>
      </c>
      <c r="C623" s="34" t="s">
        <v>264</v>
      </c>
      <c r="D623" s="32" t="s">
        <v>279</v>
      </c>
      <c r="E623" s="35"/>
      <c r="F623" s="35"/>
      <c r="G623" s="35"/>
      <c r="H623" s="35"/>
      <c r="I623" s="35"/>
      <c r="J623" s="33">
        <v>8.1679270898900202E-21</v>
      </c>
    </row>
    <row r="624" spans="1:10" x14ac:dyDescent="0.25">
      <c r="A624" s="34" t="s">
        <v>275</v>
      </c>
      <c r="B624" s="34" t="s">
        <v>271</v>
      </c>
      <c r="C624" s="34" t="s">
        <v>264</v>
      </c>
      <c r="D624" s="32" t="s">
        <v>91</v>
      </c>
      <c r="E624" s="35"/>
      <c r="F624" s="35"/>
      <c r="G624" s="35"/>
      <c r="H624" s="35"/>
      <c r="I624" s="35"/>
      <c r="J624" s="33">
        <v>7.7627326487987593E-21</v>
      </c>
    </row>
    <row r="625" spans="1:10" x14ac:dyDescent="0.25">
      <c r="A625" s="34" t="s">
        <v>275</v>
      </c>
      <c r="B625" s="34" t="s">
        <v>271</v>
      </c>
      <c r="C625" s="34" t="s">
        <v>264</v>
      </c>
      <c r="D625" s="32" t="s">
        <v>280</v>
      </c>
      <c r="E625" s="35"/>
      <c r="F625" s="35"/>
      <c r="G625" s="35"/>
      <c r="H625" s="35"/>
      <c r="I625" s="35"/>
      <c r="J625" s="33">
        <v>2.4968517876599099E-23</v>
      </c>
    </row>
    <row r="626" spans="1:10" x14ac:dyDescent="0.25">
      <c r="A626" s="34" t="s">
        <v>275</v>
      </c>
      <c r="B626" s="34" t="s">
        <v>271</v>
      </c>
      <c r="C626" s="34" t="s">
        <v>264</v>
      </c>
      <c r="D626" s="32" t="s">
        <v>104</v>
      </c>
      <c r="E626" s="35"/>
      <c r="F626" s="35"/>
      <c r="G626" s="35"/>
      <c r="H626" s="35"/>
      <c r="I626" s="35"/>
      <c r="J626" s="33">
        <v>7.5541848117620307E-21</v>
      </c>
    </row>
    <row r="627" spans="1:10" x14ac:dyDescent="0.25">
      <c r="A627" s="34" t="s">
        <v>275</v>
      </c>
      <c r="B627" s="34" t="s">
        <v>271</v>
      </c>
      <c r="C627" s="34" t="s">
        <v>264</v>
      </c>
      <c r="D627" s="32" t="s">
        <v>145</v>
      </c>
      <c r="E627" s="35"/>
      <c r="F627" s="35"/>
      <c r="G627" s="35"/>
      <c r="H627" s="35"/>
      <c r="I627" s="35"/>
      <c r="J627" s="33">
        <v>1.1195561241442799E-22</v>
      </c>
    </row>
    <row r="628" spans="1:10" x14ac:dyDescent="0.25">
      <c r="A628" s="34" t="s">
        <v>275</v>
      </c>
      <c r="B628" s="34" t="s">
        <v>271</v>
      </c>
      <c r="C628" s="34" t="s">
        <v>264</v>
      </c>
      <c r="D628" s="32" t="s">
        <v>281</v>
      </c>
      <c r="E628" s="35"/>
      <c r="F628" s="35"/>
      <c r="G628" s="35"/>
      <c r="H628" s="35"/>
      <c r="I628" s="35"/>
      <c r="J628" s="33">
        <v>6.2099120267283296E-22</v>
      </c>
    </row>
    <row r="629" spans="1:10" x14ac:dyDescent="0.25">
      <c r="A629" s="34" t="s">
        <v>275</v>
      </c>
      <c r="B629" s="34" t="s">
        <v>271</v>
      </c>
      <c r="C629" s="32" t="s">
        <v>265</v>
      </c>
      <c r="D629" s="32" t="s">
        <v>274</v>
      </c>
      <c r="E629" s="35"/>
      <c r="F629" s="35"/>
      <c r="G629" s="35"/>
      <c r="H629" s="35"/>
      <c r="I629" s="33">
        <v>266.42794760019098</v>
      </c>
      <c r="J629" s="33">
        <v>395.50052312253501</v>
      </c>
    </row>
    <row r="630" spans="1:10" x14ac:dyDescent="0.25">
      <c r="A630" s="34" t="s">
        <v>275</v>
      </c>
      <c r="B630" s="34" t="s">
        <v>271</v>
      </c>
      <c r="C630" s="34" t="s">
        <v>265</v>
      </c>
      <c r="D630" s="32" t="s">
        <v>278</v>
      </c>
      <c r="E630" s="35"/>
      <c r="F630" s="35"/>
      <c r="G630" s="35"/>
      <c r="H630" s="35"/>
      <c r="I630" s="33">
        <v>4.66054182716379E-20</v>
      </c>
      <c r="J630" s="33">
        <v>6.9183685393386596E-20</v>
      </c>
    </row>
    <row r="631" spans="1:10" x14ac:dyDescent="0.25">
      <c r="A631" s="34" t="s">
        <v>275</v>
      </c>
      <c r="B631" s="34" t="s">
        <v>271</v>
      </c>
      <c r="C631" s="34" t="s">
        <v>265</v>
      </c>
      <c r="D631" s="32" t="s">
        <v>279</v>
      </c>
      <c r="E631" s="35"/>
      <c r="F631" s="35"/>
      <c r="G631" s="35"/>
      <c r="H631" s="35"/>
      <c r="I631" s="33">
        <v>6.2765676851617597E-19</v>
      </c>
      <c r="J631" s="33">
        <v>9.3172875640681901E-19</v>
      </c>
    </row>
    <row r="632" spans="1:10" x14ac:dyDescent="0.25">
      <c r="A632" s="34" t="s">
        <v>275</v>
      </c>
      <c r="B632" s="34" t="s">
        <v>271</v>
      </c>
      <c r="C632" s="34" t="s">
        <v>265</v>
      </c>
      <c r="D632" s="32" t="s">
        <v>91</v>
      </c>
      <c r="E632" s="35"/>
      <c r="F632" s="35"/>
      <c r="G632" s="35"/>
      <c r="H632" s="35"/>
      <c r="I632" s="33">
        <v>5.9651997815098704E-19</v>
      </c>
      <c r="J632" s="33">
        <v>8.8550756606732501E-19</v>
      </c>
    </row>
    <row r="633" spans="1:10" x14ac:dyDescent="0.25">
      <c r="A633" s="34" t="s">
        <v>275</v>
      </c>
      <c r="B633" s="34" t="s">
        <v>271</v>
      </c>
      <c r="C633" s="34" t="s">
        <v>265</v>
      </c>
      <c r="D633" s="32" t="s">
        <v>280</v>
      </c>
      <c r="E633" s="35"/>
      <c r="F633" s="35"/>
      <c r="G633" s="35"/>
      <c r="H633" s="35"/>
      <c r="I633" s="33">
        <v>1.91868255832773E-21</v>
      </c>
      <c r="J633" s="33">
        <v>2.84819953146745E-21</v>
      </c>
    </row>
    <row r="634" spans="1:10" x14ac:dyDescent="0.25">
      <c r="A634" s="34" t="s">
        <v>275</v>
      </c>
      <c r="B634" s="34" t="s">
        <v>271</v>
      </c>
      <c r="C634" s="34" t="s">
        <v>265</v>
      </c>
      <c r="D634" s="32" t="s">
        <v>104</v>
      </c>
      <c r="E634" s="35"/>
      <c r="F634" s="35"/>
      <c r="G634" s="35"/>
      <c r="H634" s="35"/>
      <c r="I634" s="33">
        <v>5.8049431337276702E-19</v>
      </c>
      <c r="J634" s="33">
        <v>8.6171817437526505E-19</v>
      </c>
    </row>
    <row r="635" spans="1:10" x14ac:dyDescent="0.25">
      <c r="A635" s="34" t="s">
        <v>275</v>
      </c>
      <c r="B635" s="34" t="s">
        <v>271</v>
      </c>
      <c r="C635" s="34" t="s">
        <v>265</v>
      </c>
      <c r="D635" s="32" t="s">
        <v>145</v>
      </c>
      <c r="E635" s="35"/>
      <c r="F635" s="35"/>
      <c r="G635" s="35"/>
      <c r="H635" s="35"/>
      <c r="I635" s="33">
        <v>8.6031250195985201E-21</v>
      </c>
      <c r="J635" s="33">
        <v>1.2770959189483099E-20</v>
      </c>
    </row>
    <row r="636" spans="1:10" x14ac:dyDescent="0.25">
      <c r="A636" s="34" t="s">
        <v>275</v>
      </c>
      <c r="B636" s="34" t="s">
        <v>271</v>
      </c>
      <c r="C636" s="34" t="s">
        <v>265</v>
      </c>
      <c r="D636" s="32" t="s">
        <v>281</v>
      </c>
      <c r="E636" s="35"/>
      <c r="F636" s="35"/>
      <c r="G636" s="35"/>
      <c r="H636" s="35"/>
      <c r="I636" s="33">
        <v>4.77194920151831E-20</v>
      </c>
      <c r="J636" s="33">
        <v>7.0837478669722501E-20</v>
      </c>
    </row>
    <row r="637" spans="1:10" x14ac:dyDescent="0.25">
      <c r="A637" s="34" t="s">
        <v>275</v>
      </c>
      <c r="B637" s="34" t="s">
        <v>271</v>
      </c>
      <c r="C637" s="32" t="s">
        <v>266</v>
      </c>
      <c r="D637" s="32" t="s">
        <v>274</v>
      </c>
      <c r="E637" s="35"/>
      <c r="F637" s="35"/>
      <c r="G637" s="35"/>
      <c r="H637" s="35"/>
      <c r="I637" s="33">
        <v>266.42794760019098</v>
      </c>
      <c r="J637" s="33">
        <v>446.00718310953903</v>
      </c>
    </row>
    <row r="638" spans="1:10" x14ac:dyDescent="0.25">
      <c r="A638" s="34" t="s">
        <v>275</v>
      </c>
      <c r="B638" s="34" t="s">
        <v>271</v>
      </c>
      <c r="C638" s="34" t="s">
        <v>266</v>
      </c>
      <c r="D638" s="32" t="s">
        <v>278</v>
      </c>
      <c r="E638" s="35"/>
      <c r="F638" s="35"/>
      <c r="G638" s="35"/>
      <c r="H638" s="35"/>
      <c r="I638" s="33">
        <v>4.66054182716379E-20</v>
      </c>
      <c r="J638" s="33">
        <v>7.8018659484505603E-20</v>
      </c>
    </row>
    <row r="639" spans="1:10" x14ac:dyDescent="0.25">
      <c r="A639" s="34" t="s">
        <v>275</v>
      </c>
      <c r="B639" s="34" t="s">
        <v>271</v>
      </c>
      <c r="C639" s="34" t="s">
        <v>266</v>
      </c>
      <c r="D639" s="32" t="s">
        <v>279</v>
      </c>
      <c r="E639" s="35"/>
      <c r="F639" s="35"/>
      <c r="G639" s="35"/>
      <c r="H639" s="35"/>
      <c r="I639" s="33">
        <v>6.2765676851617597E-19</v>
      </c>
      <c r="J639" s="33">
        <v>1.05071344732055E-18</v>
      </c>
    </row>
    <row r="640" spans="1:10" x14ac:dyDescent="0.25">
      <c r="A640" s="34" t="s">
        <v>275</v>
      </c>
      <c r="B640" s="34" t="s">
        <v>271</v>
      </c>
      <c r="C640" s="34" t="s">
        <v>266</v>
      </c>
      <c r="D640" s="32" t="s">
        <v>91</v>
      </c>
      <c r="E640" s="35"/>
      <c r="F640" s="35"/>
      <c r="G640" s="35"/>
      <c r="H640" s="35"/>
      <c r="I640" s="33">
        <v>5.9651997815098704E-19</v>
      </c>
      <c r="J640" s="33">
        <v>9.9858966568676006E-19</v>
      </c>
    </row>
    <row r="641" spans="1:10" x14ac:dyDescent="0.25">
      <c r="A641" s="34" t="s">
        <v>275</v>
      </c>
      <c r="B641" s="34" t="s">
        <v>271</v>
      </c>
      <c r="C641" s="34" t="s">
        <v>266</v>
      </c>
      <c r="D641" s="32" t="s">
        <v>280</v>
      </c>
      <c r="E641" s="35"/>
      <c r="F641" s="35"/>
      <c r="G641" s="35"/>
      <c r="H641" s="35"/>
      <c r="I641" s="33">
        <v>1.91868255832773E-21</v>
      </c>
      <c r="J641" s="33">
        <v>3.2119235644351601E-21</v>
      </c>
    </row>
    <row r="642" spans="1:10" x14ac:dyDescent="0.25">
      <c r="A642" s="34" t="s">
        <v>275</v>
      </c>
      <c r="B642" s="34" t="s">
        <v>271</v>
      </c>
      <c r="C642" s="34" t="s">
        <v>266</v>
      </c>
      <c r="D642" s="32" t="s">
        <v>104</v>
      </c>
      <c r="E642" s="35"/>
      <c r="F642" s="35"/>
      <c r="G642" s="35"/>
      <c r="H642" s="35"/>
      <c r="I642" s="33">
        <v>5.8049431337276702E-19</v>
      </c>
      <c r="J642" s="33">
        <v>9.7176229389798203E-19</v>
      </c>
    </row>
    <row r="643" spans="1:10" x14ac:dyDescent="0.25">
      <c r="A643" s="34" t="s">
        <v>275</v>
      </c>
      <c r="B643" s="34" t="s">
        <v>271</v>
      </c>
      <c r="C643" s="34" t="s">
        <v>266</v>
      </c>
      <c r="D643" s="32" t="s">
        <v>145</v>
      </c>
      <c r="E643" s="35"/>
      <c r="F643" s="35"/>
      <c r="G643" s="35"/>
      <c r="H643" s="35"/>
      <c r="I643" s="33">
        <v>8.6031250195985201E-21</v>
      </c>
      <c r="J643" s="33">
        <v>1.4401850821177E-20</v>
      </c>
    </row>
    <row r="644" spans="1:10" x14ac:dyDescent="0.25">
      <c r="A644" s="34" t="s">
        <v>275</v>
      </c>
      <c r="B644" s="34" t="s">
        <v>271</v>
      </c>
      <c r="C644" s="34" t="s">
        <v>266</v>
      </c>
      <c r="D644" s="32" t="s">
        <v>281</v>
      </c>
      <c r="E644" s="35"/>
      <c r="F644" s="35"/>
      <c r="G644" s="35"/>
      <c r="H644" s="35"/>
      <c r="I644" s="33">
        <v>4.77194920151831E-20</v>
      </c>
      <c r="J644" s="33">
        <v>7.9883647360629302E-20</v>
      </c>
    </row>
    <row r="645" spans="1:10" x14ac:dyDescent="0.25">
      <c r="A645" s="34" t="s">
        <v>275</v>
      </c>
      <c r="B645" s="34" t="s">
        <v>271</v>
      </c>
      <c r="C645" s="32" t="s">
        <v>267</v>
      </c>
      <c r="D645" s="32" t="s">
        <v>274</v>
      </c>
      <c r="E645" s="35"/>
      <c r="F645" s="35"/>
      <c r="G645" s="35"/>
      <c r="H645" s="35"/>
      <c r="I645" s="33">
        <v>266.427947600192</v>
      </c>
      <c r="J645" s="33">
        <v>532.990875309378</v>
      </c>
    </row>
    <row r="646" spans="1:10" x14ac:dyDescent="0.25">
      <c r="A646" s="34" t="s">
        <v>275</v>
      </c>
      <c r="B646" s="34" t="s">
        <v>271</v>
      </c>
      <c r="C646" s="34" t="s">
        <v>267</v>
      </c>
      <c r="D646" s="32" t="s">
        <v>278</v>
      </c>
      <c r="E646" s="35"/>
      <c r="F646" s="35"/>
      <c r="G646" s="35"/>
      <c r="H646" s="35"/>
      <c r="I646" s="33">
        <v>4.66054182716379E-20</v>
      </c>
      <c r="J646" s="33">
        <v>9.3234448196988401E-20</v>
      </c>
    </row>
    <row r="647" spans="1:10" x14ac:dyDescent="0.25">
      <c r="A647" s="34" t="s">
        <v>275</v>
      </c>
      <c r="B647" s="34" t="s">
        <v>271</v>
      </c>
      <c r="C647" s="34" t="s">
        <v>267</v>
      </c>
      <c r="D647" s="32" t="s">
        <v>279</v>
      </c>
      <c r="E647" s="35"/>
      <c r="F647" s="35"/>
      <c r="G647" s="35"/>
      <c r="H647" s="35"/>
      <c r="I647" s="33">
        <v>6.2765676851617703E-19</v>
      </c>
      <c r="J647" s="33">
        <v>1.25563152611641E-18</v>
      </c>
    </row>
    <row r="648" spans="1:10" x14ac:dyDescent="0.25">
      <c r="A648" s="34" t="s">
        <v>275</v>
      </c>
      <c r="B648" s="34" t="s">
        <v>271</v>
      </c>
      <c r="C648" s="34" t="s">
        <v>267</v>
      </c>
      <c r="D648" s="32" t="s">
        <v>91</v>
      </c>
      <c r="E648" s="35"/>
      <c r="F648" s="35"/>
      <c r="G648" s="35"/>
      <c r="H648" s="35"/>
      <c r="I648" s="33">
        <v>5.9651997815098704E-19</v>
      </c>
      <c r="J648" s="33">
        <v>1.1933421705869E-18</v>
      </c>
    </row>
    <row r="649" spans="1:10" x14ac:dyDescent="0.25">
      <c r="A649" s="34" t="s">
        <v>275</v>
      </c>
      <c r="B649" s="34" t="s">
        <v>271</v>
      </c>
      <c r="C649" s="34" t="s">
        <v>267</v>
      </c>
      <c r="D649" s="32" t="s">
        <v>280</v>
      </c>
      <c r="E649" s="35"/>
      <c r="F649" s="35"/>
      <c r="G649" s="35"/>
      <c r="H649" s="35"/>
      <c r="I649" s="33">
        <v>1.91868255832773E-21</v>
      </c>
      <c r="J649" s="33">
        <v>3.8383371767684499E-21</v>
      </c>
    </row>
    <row r="650" spans="1:10" x14ac:dyDescent="0.25">
      <c r="A650" s="34" t="s">
        <v>275</v>
      </c>
      <c r="B650" s="34" t="s">
        <v>271</v>
      </c>
      <c r="C650" s="34" t="s">
        <v>267</v>
      </c>
      <c r="D650" s="32" t="s">
        <v>104</v>
      </c>
      <c r="E650" s="35"/>
      <c r="F650" s="35"/>
      <c r="G650" s="35"/>
      <c r="H650" s="35"/>
      <c r="I650" s="33">
        <v>5.8049431337276702E-19</v>
      </c>
      <c r="J650" s="33">
        <v>1.16128272196488E-18</v>
      </c>
    </row>
    <row r="651" spans="1:10" x14ac:dyDescent="0.25">
      <c r="A651" s="34" t="s">
        <v>275</v>
      </c>
      <c r="B651" s="34" t="s">
        <v>271</v>
      </c>
      <c r="C651" s="34" t="s">
        <v>267</v>
      </c>
      <c r="D651" s="32" t="s">
        <v>145</v>
      </c>
      <c r="E651" s="35"/>
      <c r="F651" s="35"/>
      <c r="G651" s="35"/>
      <c r="H651" s="35"/>
      <c r="I651" s="33">
        <v>8.6031250195985201E-21</v>
      </c>
      <c r="J651" s="33">
        <v>1.7210608631316601E-20</v>
      </c>
    </row>
    <row r="652" spans="1:10" x14ac:dyDescent="0.25">
      <c r="A652" s="34" t="s">
        <v>275</v>
      </c>
      <c r="B652" s="34" t="s">
        <v>271</v>
      </c>
      <c r="C652" s="34" t="s">
        <v>267</v>
      </c>
      <c r="D652" s="32" t="s">
        <v>281</v>
      </c>
      <c r="E652" s="35"/>
      <c r="F652" s="35"/>
      <c r="G652" s="35"/>
      <c r="H652" s="35"/>
      <c r="I652" s="33">
        <v>4.77194920151831E-20</v>
      </c>
      <c r="J652" s="33">
        <v>9.5463160106079802E-20</v>
      </c>
    </row>
    <row r="653" spans="1:10" x14ac:dyDescent="0.25">
      <c r="A653" s="34" t="s">
        <v>275</v>
      </c>
      <c r="B653" s="34" t="s">
        <v>271</v>
      </c>
      <c r="C653" s="32" t="s">
        <v>268</v>
      </c>
      <c r="D653" s="32" t="s">
        <v>274</v>
      </c>
      <c r="E653" s="35"/>
      <c r="F653" s="35"/>
      <c r="G653" s="35"/>
      <c r="H653" s="35"/>
      <c r="I653" s="33">
        <v>266.42794760019098</v>
      </c>
      <c r="J653" s="33">
        <v>547.02050308354603</v>
      </c>
    </row>
    <row r="654" spans="1:10" x14ac:dyDescent="0.25">
      <c r="A654" s="34" t="s">
        <v>275</v>
      </c>
      <c r="B654" s="34" t="s">
        <v>271</v>
      </c>
      <c r="C654" s="34" t="s">
        <v>268</v>
      </c>
      <c r="D654" s="32" t="s">
        <v>278</v>
      </c>
      <c r="E654" s="35"/>
      <c r="F654" s="35"/>
      <c r="G654" s="35"/>
      <c r="H654" s="35"/>
      <c r="I654" s="33">
        <v>4.66054182716379E-20</v>
      </c>
      <c r="J654" s="33">
        <v>9.56886076667437E-20</v>
      </c>
    </row>
    <row r="655" spans="1:10" x14ac:dyDescent="0.25">
      <c r="A655" s="34" t="s">
        <v>275</v>
      </c>
      <c r="B655" s="34" t="s">
        <v>271</v>
      </c>
      <c r="C655" s="34" t="s">
        <v>268</v>
      </c>
      <c r="D655" s="32" t="s">
        <v>279</v>
      </c>
      <c r="E655" s="35"/>
      <c r="F655" s="35"/>
      <c r="G655" s="35"/>
      <c r="H655" s="35"/>
      <c r="I655" s="33">
        <v>6.2765676851617597E-19</v>
      </c>
      <c r="J655" s="33">
        <v>1.2886828291480099E-18</v>
      </c>
    </row>
    <row r="656" spans="1:10" x14ac:dyDescent="0.25">
      <c r="A656" s="34" t="s">
        <v>275</v>
      </c>
      <c r="B656" s="34" t="s">
        <v>271</v>
      </c>
      <c r="C656" s="34" t="s">
        <v>268</v>
      </c>
      <c r="D656" s="32" t="s">
        <v>91</v>
      </c>
      <c r="E656" s="35"/>
      <c r="F656" s="35"/>
      <c r="G656" s="35"/>
      <c r="H656" s="35"/>
      <c r="I656" s="33">
        <v>5.9651997815098704E-19</v>
      </c>
      <c r="J656" s="33">
        <v>1.22475386492563E-18</v>
      </c>
    </row>
    <row r="657" spans="1:10" x14ac:dyDescent="0.25">
      <c r="A657" s="34" t="s">
        <v>275</v>
      </c>
      <c r="B657" s="34" t="s">
        <v>271</v>
      </c>
      <c r="C657" s="34" t="s">
        <v>268</v>
      </c>
      <c r="D657" s="32" t="s">
        <v>280</v>
      </c>
      <c r="E657" s="35"/>
      <c r="F657" s="35"/>
      <c r="G657" s="35"/>
      <c r="H657" s="35"/>
      <c r="I657" s="33">
        <v>1.91868255832773E-21</v>
      </c>
      <c r="J657" s="33">
        <v>3.9393716303705999E-21</v>
      </c>
    </row>
    <row r="658" spans="1:10" x14ac:dyDescent="0.25">
      <c r="A658" s="34" t="s">
        <v>275</v>
      </c>
      <c r="B658" s="34" t="s">
        <v>271</v>
      </c>
      <c r="C658" s="34" t="s">
        <v>268</v>
      </c>
      <c r="D658" s="32" t="s">
        <v>104</v>
      </c>
      <c r="E658" s="35"/>
      <c r="F658" s="35"/>
      <c r="G658" s="35"/>
      <c r="H658" s="35"/>
      <c r="I658" s="33">
        <v>5.8049431337276702E-19</v>
      </c>
      <c r="J658" s="33">
        <v>1.19185053294342E-18</v>
      </c>
    </row>
    <row r="659" spans="1:10" x14ac:dyDescent="0.25">
      <c r="A659" s="34" t="s">
        <v>275</v>
      </c>
      <c r="B659" s="34" t="s">
        <v>271</v>
      </c>
      <c r="C659" s="34" t="s">
        <v>268</v>
      </c>
      <c r="D659" s="32" t="s">
        <v>145</v>
      </c>
      <c r="E659" s="35"/>
      <c r="F659" s="35"/>
      <c r="G659" s="35"/>
      <c r="H659" s="35"/>
      <c r="I659" s="33">
        <v>8.6031250195985201E-21</v>
      </c>
      <c r="J659" s="33">
        <v>1.7663634084564899E-20</v>
      </c>
    </row>
    <row r="660" spans="1:10" x14ac:dyDescent="0.25">
      <c r="A660" s="34" t="s">
        <v>275</v>
      </c>
      <c r="B660" s="34" t="s">
        <v>271</v>
      </c>
      <c r="C660" s="34" t="s">
        <v>268</v>
      </c>
      <c r="D660" s="32" t="s">
        <v>281</v>
      </c>
      <c r="E660" s="35"/>
      <c r="F660" s="35"/>
      <c r="G660" s="35"/>
      <c r="H660" s="35"/>
      <c r="I660" s="33">
        <v>4.77194920151831E-20</v>
      </c>
      <c r="J660" s="33">
        <v>9.7975984742442797E-20</v>
      </c>
    </row>
    <row r="661" spans="1:10" x14ac:dyDescent="0.25">
      <c r="A661" s="34" t="s">
        <v>275</v>
      </c>
      <c r="B661" s="34" t="s">
        <v>271</v>
      </c>
      <c r="C661" s="32" t="s">
        <v>269</v>
      </c>
      <c r="D661" s="32" t="s">
        <v>274</v>
      </c>
      <c r="E661" s="35"/>
      <c r="F661" s="35"/>
      <c r="G661" s="35"/>
      <c r="H661" s="35"/>
      <c r="I661" s="33">
        <v>266.42794760019098</v>
      </c>
      <c r="J661" s="33">
        <v>547.02050308354603</v>
      </c>
    </row>
    <row r="662" spans="1:10" x14ac:dyDescent="0.25">
      <c r="A662" s="34" t="s">
        <v>275</v>
      </c>
      <c r="B662" s="34" t="s">
        <v>271</v>
      </c>
      <c r="C662" s="34" t="s">
        <v>269</v>
      </c>
      <c r="D662" s="32" t="s">
        <v>278</v>
      </c>
      <c r="E662" s="35"/>
      <c r="F662" s="35"/>
      <c r="G662" s="35"/>
      <c r="H662" s="35"/>
      <c r="I662" s="33">
        <v>4.66054182716379E-20</v>
      </c>
      <c r="J662" s="33">
        <v>9.56886076667437E-20</v>
      </c>
    </row>
    <row r="663" spans="1:10" x14ac:dyDescent="0.25">
      <c r="A663" s="34" t="s">
        <v>275</v>
      </c>
      <c r="B663" s="34" t="s">
        <v>271</v>
      </c>
      <c r="C663" s="34" t="s">
        <v>269</v>
      </c>
      <c r="D663" s="32" t="s">
        <v>279</v>
      </c>
      <c r="E663" s="35"/>
      <c r="F663" s="35"/>
      <c r="G663" s="35"/>
      <c r="H663" s="35"/>
      <c r="I663" s="33">
        <v>6.2765676851617597E-19</v>
      </c>
      <c r="J663" s="33">
        <v>1.2886828291480099E-18</v>
      </c>
    </row>
    <row r="664" spans="1:10" x14ac:dyDescent="0.25">
      <c r="A664" s="34" t="s">
        <v>275</v>
      </c>
      <c r="B664" s="34" t="s">
        <v>271</v>
      </c>
      <c r="C664" s="34" t="s">
        <v>269</v>
      </c>
      <c r="D664" s="32" t="s">
        <v>91</v>
      </c>
      <c r="E664" s="35"/>
      <c r="F664" s="35"/>
      <c r="G664" s="35"/>
      <c r="H664" s="35"/>
      <c r="I664" s="33">
        <v>5.9651997815098704E-19</v>
      </c>
      <c r="J664" s="33">
        <v>1.22475386492563E-18</v>
      </c>
    </row>
    <row r="665" spans="1:10" x14ac:dyDescent="0.25">
      <c r="A665" s="34" t="s">
        <v>275</v>
      </c>
      <c r="B665" s="34" t="s">
        <v>271</v>
      </c>
      <c r="C665" s="34" t="s">
        <v>269</v>
      </c>
      <c r="D665" s="32" t="s">
        <v>280</v>
      </c>
      <c r="E665" s="35"/>
      <c r="F665" s="35"/>
      <c r="G665" s="35"/>
      <c r="H665" s="35"/>
      <c r="I665" s="33">
        <v>1.91868255832773E-21</v>
      </c>
      <c r="J665" s="33">
        <v>3.9393716303705999E-21</v>
      </c>
    </row>
    <row r="666" spans="1:10" x14ac:dyDescent="0.25">
      <c r="A666" s="34" t="s">
        <v>275</v>
      </c>
      <c r="B666" s="34" t="s">
        <v>271</v>
      </c>
      <c r="C666" s="34" t="s">
        <v>269</v>
      </c>
      <c r="D666" s="32" t="s">
        <v>104</v>
      </c>
      <c r="E666" s="35"/>
      <c r="F666" s="35"/>
      <c r="G666" s="35"/>
      <c r="H666" s="35"/>
      <c r="I666" s="33">
        <v>5.8049431337276702E-19</v>
      </c>
      <c r="J666" s="33">
        <v>1.19185053294341E-18</v>
      </c>
    </row>
    <row r="667" spans="1:10" x14ac:dyDescent="0.25">
      <c r="A667" s="34" t="s">
        <v>275</v>
      </c>
      <c r="B667" s="34" t="s">
        <v>271</v>
      </c>
      <c r="C667" s="34" t="s">
        <v>269</v>
      </c>
      <c r="D667" s="32" t="s">
        <v>145</v>
      </c>
      <c r="E667" s="35"/>
      <c r="F667" s="35"/>
      <c r="G667" s="35"/>
      <c r="H667" s="35"/>
      <c r="I667" s="33">
        <v>8.6031250195985201E-21</v>
      </c>
      <c r="J667" s="33">
        <v>1.7663634084564899E-20</v>
      </c>
    </row>
    <row r="668" spans="1:10" x14ac:dyDescent="0.25">
      <c r="A668" s="34" t="s">
        <v>275</v>
      </c>
      <c r="B668" s="34" t="s">
        <v>271</v>
      </c>
      <c r="C668" s="34" t="s">
        <v>269</v>
      </c>
      <c r="D668" s="32" t="s">
        <v>281</v>
      </c>
      <c r="E668" s="35"/>
      <c r="F668" s="35"/>
      <c r="G668" s="35"/>
      <c r="H668" s="35"/>
      <c r="I668" s="33">
        <v>4.77194920151831E-20</v>
      </c>
      <c r="J668" s="33">
        <v>9.7975984742442797E-20</v>
      </c>
    </row>
    <row r="669" spans="1:10" x14ac:dyDescent="0.25">
      <c r="A669" s="34" t="s">
        <v>275</v>
      </c>
      <c r="B669" s="34" t="s">
        <v>271</v>
      </c>
      <c r="C669" s="32" t="s">
        <v>270</v>
      </c>
      <c r="D669" s="32" t="s">
        <v>274</v>
      </c>
      <c r="E669" s="35"/>
      <c r="F669" s="35"/>
      <c r="G669" s="35"/>
      <c r="H669" s="35"/>
      <c r="I669" s="33">
        <v>266.42794760019098</v>
      </c>
      <c r="J669" s="33">
        <v>547.02050308354603</v>
      </c>
    </row>
    <row r="670" spans="1:10" x14ac:dyDescent="0.25">
      <c r="A670" s="34" t="s">
        <v>275</v>
      </c>
      <c r="B670" s="34" t="s">
        <v>271</v>
      </c>
      <c r="C670" s="34" t="s">
        <v>270</v>
      </c>
      <c r="D670" s="32" t="s">
        <v>278</v>
      </c>
      <c r="E670" s="35"/>
      <c r="F670" s="35"/>
      <c r="G670" s="35"/>
      <c r="H670" s="35"/>
      <c r="I670" s="33">
        <v>4.66054182716379E-20</v>
      </c>
      <c r="J670" s="33">
        <v>9.56886076667437E-20</v>
      </c>
    </row>
    <row r="671" spans="1:10" x14ac:dyDescent="0.25">
      <c r="A671" s="34" t="s">
        <v>275</v>
      </c>
      <c r="B671" s="34" t="s">
        <v>271</v>
      </c>
      <c r="C671" s="34" t="s">
        <v>270</v>
      </c>
      <c r="D671" s="32" t="s">
        <v>279</v>
      </c>
      <c r="E671" s="35"/>
      <c r="F671" s="35"/>
      <c r="G671" s="35"/>
      <c r="H671" s="35"/>
      <c r="I671" s="33">
        <v>6.2765676851617597E-19</v>
      </c>
      <c r="J671" s="33">
        <v>1.2886828291480099E-18</v>
      </c>
    </row>
    <row r="672" spans="1:10" x14ac:dyDescent="0.25">
      <c r="A672" s="34" t="s">
        <v>275</v>
      </c>
      <c r="B672" s="34" t="s">
        <v>271</v>
      </c>
      <c r="C672" s="34" t="s">
        <v>270</v>
      </c>
      <c r="D672" s="32" t="s">
        <v>91</v>
      </c>
      <c r="E672" s="35"/>
      <c r="F672" s="35"/>
      <c r="G672" s="35"/>
      <c r="H672" s="35"/>
      <c r="I672" s="33">
        <v>5.9651997815098704E-19</v>
      </c>
      <c r="J672" s="33">
        <v>1.22475386492563E-18</v>
      </c>
    </row>
    <row r="673" spans="1:10" x14ac:dyDescent="0.25">
      <c r="A673" s="34" t="s">
        <v>275</v>
      </c>
      <c r="B673" s="34" t="s">
        <v>271</v>
      </c>
      <c r="C673" s="34" t="s">
        <v>270</v>
      </c>
      <c r="D673" s="32" t="s">
        <v>280</v>
      </c>
      <c r="E673" s="35"/>
      <c r="F673" s="35"/>
      <c r="G673" s="35"/>
      <c r="H673" s="35"/>
      <c r="I673" s="33">
        <v>1.91868255832773E-21</v>
      </c>
      <c r="J673" s="33">
        <v>3.9393716303705999E-21</v>
      </c>
    </row>
    <row r="674" spans="1:10" x14ac:dyDescent="0.25">
      <c r="A674" s="34" t="s">
        <v>275</v>
      </c>
      <c r="B674" s="34" t="s">
        <v>271</v>
      </c>
      <c r="C674" s="34" t="s">
        <v>270</v>
      </c>
      <c r="D674" s="32" t="s">
        <v>104</v>
      </c>
      <c r="E674" s="35"/>
      <c r="F674" s="35"/>
      <c r="G674" s="35"/>
      <c r="H674" s="35"/>
      <c r="I674" s="33">
        <v>5.8049431337276702E-19</v>
      </c>
      <c r="J674" s="33">
        <v>1.19185053294341E-18</v>
      </c>
    </row>
    <row r="675" spans="1:10" x14ac:dyDescent="0.25">
      <c r="A675" s="34" t="s">
        <v>275</v>
      </c>
      <c r="B675" s="34" t="s">
        <v>271</v>
      </c>
      <c r="C675" s="34" t="s">
        <v>270</v>
      </c>
      <c r="D675" s="32" t="s">
        <v>145</v>
      </c>
      <c r="E675" s="35"/>
      <c r="F675" s="35"/>
      <c r="G675" s="35"/>
      <c r="H675" s="35"/>
      <c r="I675" s="33">
        <v>8.6031250195985201E-21</v>
      </c>
      <c r="J675" s="33">
        <v>1.7663634084564899E-20</v>
      </c>
    </row>
    <row r="676" spans="1:10" x14ac:dyDescent="0.25">
      <c r="A676" s="34" t="s">
        <v>275</v>
      </c>
      <c r="B676" s="34" t="s">
        <v>271</v>
      </c>
      <c r="C676" s="34" t="s">
        <v>270</v>
      </c>
      <c r="D676" s="32" t="s">
        <v>281</v>
      </c>
      <c r="E676" s="35"/>
      <c r="F676" s="35"/>
      <c r="G676" s="35"/>
      <c r="H676" s="35"/>
      <c r="I676" s="33">
        <v>4.77194920151831E-20</v>
      </c>
      <c r="J676" s="33">
        <v>9.7975984742442797E-20</v>
      </c>
    </row>
    <row r="677" spans="1:10" x14ac:dyDescent="0.25">
      <c r="A677" s="32" t="s">
        <v>282</v>
      </c>
      <c r="B677" s="32" t="s">
        <v>210</v>
      </c>
      <c r="C677" s="32" t="s">
        <v>226</v>
      </c>
      <c r="D677" s="32" t="s">
        <v>79</v>
      </c>
      <c r="E677" s="35"/>
      <c r="F677" s="35"/>
      <c r="G677" s="35"/>
      <c r="H677" s="35"/>
      <c r="I677" s="33">
        <v>3.6723783101812901</v>
      </c>
      <c r="J677" s="33">
        <v>498.20073149045101</v>
      </c>
    </row>
    <row r="678" spans="1:10" x14ac:dyDescent="0.25">
      <c r="A678" s="34" t="s">
        <v>282</v>
      </c>
      <c r="B678" s="34" t="s">
        <v>210</v>
      </c>
      <c r="C678" s="34" t="s">
        <v>226</v>
      </c>
      <c r="D678" s="32" t="s">
        <v>276</v>
      </c>
      <c r="E678" s="35"/>
      <c r="F678" s="35"/>
      <c r="G678" s="35"/>
      <c r="H678" s="35"/>
      <c r="I678" s="33">
        <v>1.99121471313796E-2</v>
      </c>
      <c r="J678" s="33">
        <v>2.7013138158712899</v>
      </c>
    </row>
    <row r="679" spans="1:10" x14ac:dyDescent="0.25">
      <c r="A679" s="34" t="s">
        <v>282</v>
      </c>
      <c r="B679" s="34" t="s">
        <v>210</v>
      </c>
      <c r="C679" s="34" t="s">
        <v>226</v>
      </c>
      <c r="D679" s="32" t="s">
        <v>277</v>
      </c>
      <c r="E679" s="35"/>
      <c r="F679" s="35"/>
      <c r="G679" s="35"/>
      <c r="H679" s="35"/>
      <c r="I679" s="33">
        <v>1.5295597930992999</v>
      </c>
      <c r="J679" s="33">
        <v>207.50253471103699</v>
      </c>
    </row>
    <row r="680" spans="1:10" x14ac:dyDescent="0.25">
      <c r="A680" s="34" t="s">
        <v>282</v>
      </c>
      <c r="B680" s="34" t="s">
        <v>210</v>
      </c>
      <c r="C680" s="32" t="s">
        <v>227</v>
      </c>
      <c r="D680" s="32" t="s">
        <v>79</v>
      </c>
      <c r="E680" s="35"/>
      <c r="F680" s="35"/>
      <c r="G680" s="35"/>
      <c r="H680" s="35"/>
      <c r="I680" s="33">
        <v>3.6723783101812901</v>
      </c>
      <c r="J680" s="33">
        <v>478.53982973784298</v>
      </c>
    </row>
    <row r="681" spans="1:10" x14ac:dyDescent="0.25">
      <c r="A681" s="34" t="s">
        <v>282</v>
      </c>
      <c r="B681" s="34" t="s">
        <v>210</v>
      </c>
      <c r="C681" s="34" t="s">
        <v>227</v>
      </c>
      <c r="D681" s="32" t="s">
        <v>276</v>
      </c>
      <c r="E681" s="35"/>
      <c r="F681" s="35"/>
      <c r="G681" s="35"/>
      <c r="H681" s="35"/>
      <c r="I681" s="33">
        <v>1.99121471313796E-2</v>
      </c>
      <c r="J681" s="33">
        <v>2.5947096658173199</v>
      </c>
    </row>
    <row r="682" spans="1:10" x14ac:dyDescent="0.25">
      <c r="A682" s="34" t="s">
        <v>282</v>
      </c>
      <c r="B682" s="34" t="s">
        <v>210</v>
      </c>
      <c r="C682" s="34" t="s">
        <v>227</v>
      </c>
      <c r="D682" s="32" t="s">
        <v>277</v>
      </c>
      <c r="E682" s="35"/>
      <c r="F682" s="35"/>
      <c r="G682" s="35"/>
      <c r="H682" s="35"/>
      <c r="I682" s="33">
        <v>1.5295597930992999</v>
      </c>
      <c r="J682" s="33">
        <v>199.31369296412601</v>
      </c>
    </row>
    <row r="683" spans="1:10" x14ac:dyDescent="0.25">
      <c r="A683" s="34" t="s">
        <v>282</v>
      </c>
      <c r="B683" s="34" t="s">
        <v>210</v>
      </c>
      <c r="C683" s="32" t="s">
        <v>228</v>
      </c>
      <c r="D683" s="32" t="s">
        <v>79</v>
      </c>
      <c r="E683" s="35"/>
      <c r="F683" s="35"/>
      <c r="G683" s="35"/>
      <c r="H683" s="35"/>
      <c r="I683" s="33">
        <v>3.6718488925349999</v>
      </c>
      <c r="J683" s="33">
        <v>417.71344060572602</v>
      </c>
    </row>
    <row r="684" spans="1:10" x14ac:dyDescent="0.25">
      <c r="A684" s="34" t="s">
        <v>282</v>
      </c>
      <c r="B684" s="34" t="s">
        <v>210</v>
      </c>
      <c r="C684" s="34" t="s">
        <v>228</v>
      </c>
      <c r="D684" s="32" t="s">
        <v>276</v>
      </c>
      <c r="E684" s="35"/>
      <c r="F684" s="35"/>
      <c r="G684" s="35"/>
      <c r="H684" s="35"/>
      <c r="I684" s="33">
        <v>1.9909276555100101E-2</v>
      </c>
      <c r="J684" s="33">
        <v>2.26490050467743</v>
      </c>
    </row>
    <row r="685" spans="1:10" x14ac:dyDescent="0.25">
      <c r="A685" s="34" t="s">
        <v>282</v>
      </c>
      <c r="B685" s="34" t="s">
        <v>210</v>
      </c>
      <c r="C685" s="34" t="s">
        <v>228</v>
      </c>
      <c r="D685" s="32" t="s">
        <v>277</v>
      </c>
      <c r="E685" s="35"/>
      <c r="F685" s="35"/>
      <c r="G685" s="35"/>
      <c r="H685" s="35"/>
      <c r="I685" s="33">
        <v>1.5293392885986401</v>
      </c>
      <c r="J685" s="33">
        <v>173.97926624726</v>
      </c>
    </row>
    <row r="686" spans="1:10" x14ac:dyDescent="0.25">
      <c r="A686" s="34" t="s">
        <v>282</v>
      </c>
      <c r="B686" s="34" t="s">
        <v>210</v>
      </c>
      <c r="C686" s="32" t="s">
        <v>229</v>
      </c>
      <c r="D686" s="32" t="s">
        <v>79</v>
      </c>
      <c r="E686" s="35"/>
      <c r="F686" s="35"/>
      <c r="G686" s="35"/>
      <c r="H686" s="35"/>
      <c r="I686" s="35"/>
      <c r="J686" s="33">
        <v>497.82523428295599</v>
      </c>
    </row>
    <row r="687" spans="1:10" x14ac:dyDescent="0.25">
      <c r="A687" s="34" t="s">
        <v>282</v>
      </c>
      <c r="B687" s="34" t="s">
        <v>210</v>
      </c>
      <c r="C687" s="34" t="s">
        <v>229</v>
      </c>
      <c r="D687" s="32" t="s">
        <v>276</v>
      </c>
      <c r="E687" s="35"/>
      <c r="F687" s="35"/>
      <c r="G687" s="35"/>
      <c r="H687" s="35"/>
      <c r="I687" s="35"/>
      <c r="J687" s="33">
        <v>2.6992778176675398</v>
      </c>
    </row>
    <row r="688" spans="1:10" x14ac:dyDescent="0.25">
      <c r="A688" s="34" t="s">
        <v>282</v>
      </c>
      <c r="B688" s="34" t="s">
        <v>210</v>
      </c>
      <c r="C688" s="34" t="s">
        <v>229</v>
      </c>
      <c r="D688" s="32" t="s">
        <v>277</v>
      </c>
      <c r="E688" s="35"/>
      <c r="F688" s="35"/>
      <c r="G688" s="35"/>
      <c r="H688" s="35"/>
      <c r="I688" s="35"/>
      <c r="J688" s="33">
        <v>207.346138669428</v>
      </c>
    </row>
    <row r="689" spans="1:10" x14ac:dyDescent="0.25">
      <c r="A689" s="34" t="s">
        <v>282</v>
      </c>
      <c r="B689" s="34" t="s">
        <v>210</v>
      </c>
      <c r="C689" s="32" t="s">
        <v>230</v>
      </c>
      <c r="D689" s="32" t="s">
        <v>79</v>
      </c>
      <c r="E689" s="35"/>
      <c r="F689" s="35"/>
      <c r="G689" s="35"/>
      <c r="H689" s="35"/>
      <c r="I689" s="33">
        <v>3.49706766959283</v>
      </c>
      <c r="J689" s="33">
        <v>470.57287925956001</v>
      </c>
    </row>
    <row r="690" spans="1:10" x14ac:dyDescent="0.25">
      <c r="A690" s="34" t="s">
        <v>282</v>
      </c>
      <c r="B690" s="34" t="s">
        <v>210</v>
      </c>
      <c r="C690" s="34" t="s">
        <v>230</v>
      </c>
      <c r="D690" s="32" t="s">
        <v>276</v>
      </c>
      <c r="E690" s="35"/>
      <c r="F690" s="35"/>
      <c r="G690" s="35"/>
      <c r="H690" s="35"/>
      <c r="I690" s="33">
        <v>1.8961588399612799E-2</v>
      </c>
      <c r="J690" s="33">
        <v>2.55151174972241</v>
      </c>
    </row>
    <row r="691" spans="1:10" x14ac:dyDescent="0.25">
      <c r="A691" s="34" t="s">
        <v>282</v>
      </c>
      <c r="B691" s="34" t="s">
        <v>210</v>
      </c>
      <c r="C691" s="34" t="s">
        <v>230</v>
      </c>
      <c r="D691" s="32" t="s">
        <v>277</v>
      </c>
      <c r="E691" s="35"/>
      <c r="F691" s="35"/>
      <c r="G691" s="35"/>
      <c r="H691" s="35"/>
      <c r="I691" s="33">
        <v>1.4565422321352901</v>
      </c>
      <c r="J691" s="33">
        <v>195.99542722570499</v>
      </c>
    </row>
    <row r="692" spans="1:10" x14ac:dyDescent="0.25">
      <c r="A692" s="34" t="s">
        <v>282</v>
      </c>
      <c r="B692" s="34" t="s">
        <v>210</v>
      </c>
      <c r="C692" s="32" t="s">
        <v>231</v>
      </c>
      <c r="D692" s="32" t="s">
        <v>79</v>
      </c>
      <c r="E692" s="35"/>
      <c r="F692" s="35"/>
      <c r="G692" s="35"/>
      <c r="H692" s="35"/>
      <c r="I692" s="33">
        <v>3.49706766959283</v>
      </c>
      <c r="J692" s="33">
        <v>460.53018541784002</v>
      </c>
    </row>
    <row r="693" spans="1:10" x14ac:dyDescent="0.25">
      <c r="A693" s="34" t="s">
        <v>282</v>
      </c>
      <c r="B693" s="34" t="s">
        <v>210</v>
      </c>
      <c r="C693" s="34" t="s">
        <v>231</v>
      </c>
      <c r="D693" s="32" t="s">
        <v>276</v>
      </c>
      <c r="E693" s="35"/>
      <c r="F693" s="35"/>
      <c r="G693" s="35"/>
      <c r="H693" s="35"/>
      <c r="I693" s="33">
        <v>1.8961588399612799E-2</v>
      </c>
      <c r="J693" s="33">
        <v>2.4970588637500302</v>
      </c>
    </row>
    <row r="694" spans="1:10" x14ac:dyDescent="0.25">
      <c r="A694" s="34" t="s">
        <v>282</v>
      </c>
      <c r="B694" s="34" t="s">
        <v>210</v>
      </c>
      <c r="C694" s="34" t="s">
        <v>231</v>
      </c>
      <c r="D694" s="32" t="s">
        <v>277</v>
      </c>
      <c r="E694" s="35"/>
      <c r="F694" s="35"/>
      <c r="G694" s="35"/>
      <c r="H694" s="35"/>
      <c r="I694" s="33">
        <v>1.4565422321352901</v>
      </c>
      <c r="J694" s="33">
        <v>191.812606334918</v>
      </c>
    </row>
    <row r="695" spans="1:10" x14ac:dyDescent="0.25">
      <c r="A695" s="34" t="s">
        <v>282</v>
      </c>
      <c r="B695" s="34" t="s">
        <v>210</v>
      </c>
      <c r="C695" s="32" t="s">
        <v>236</v>
      </c>
      <c r="D695" s="32" t="s">
        <v>79</v>
      </c>
      <c r="E695" s="35"/>
      <c r="F695" s="35"/>
      <c r="G695" s="35"/>
      <c r="H695" s="35"/>
      <c r="I695" s="33">
        <v>3.6723783101812901</v>
      </c>
      <c r="J695" s="33">
        <v>498.200731477668</v>
      </c>
    </row>
    <row r="696" spans="1:10" x14ac:dyDescent="0.25">
      <c r="A696" s="34" t="s">
        <v>282</v>
      </c>
      <c r="B696" s="34" t="s">
        <v>210</v>
      </c>
      <c r="C696" s="34" t="s">
        <v>236</v>
      </c>
      <c r="D696" s="32" t="s">
        <v>276</v>
      </c>
      <c r="E696" s="35"/>
      <c r="F696" s="35"/>
      <c r="G696" s="35"/>
      <c r="H696" s="35"/>
      <c r="I696" s="33">
        <v>1.99121471313796E-2</v>
      </c>
      <c r="J696" s="33">
        <v>2.7013138158019898</v>
      </c>
    </row>
    <row r="697" spans="1:10" x14ac:dyDescent="0.25">
      <c r="A697" s="34" t="s">
        <v>282</v>
      </c>
      <c r="B697" s="34" t="s">
        <v>210</v>
      </c>
      <c r="C697" s="34" t="s">
        <v>236</v>
      </c>
      <c r="D697" s="32" t="s">
        <v>277</v>
      </c>
      <c r="E697" s="35"/>
      <c r="F697" s="35"/>
      <c r="G697" s="35"/>
      <c r="H697" s="35"/>
      <c r="I697" s="33">
        <v>1.5295597930992999</v>
      </c>
      <c r="J697" s="33">
        <v>207.502534705713</v>
      </c>
    </row>
    <row r="698" spans="1:10" x14ac:dyDescent="0.25">
      <c r="A698" s="34" t="s">
        <v>282</v>
      </c>
      <c r="B698" s="34" t="s">
        <v>210</v>
      </c>
      <c r="C698" s="32" t="s">
        <v>237</v>
      </c>
      <c r="D698" s="32" t="s">
        <v>79</v>
      </c>
      <c r="E698" s="35"/>
      <c r="F698" s="35"/>
      <c r="G698" s="35"/>
      <c r="H698" s="35"/>
      <c r="I698" s="33">
        <v>3.6723783101812901</v>
      </c>
      <c r="J698" s="33">
        <v>478.53982973784298</v>
      </c>
    </row>
    <row r="699" spans="1:10" x14ac:dyDescent="0.25">
      <c r="A699" s="34" t="s">
        <v>282</v>
      </c>
      <c r="B699" s="34" t="s">
        <v>210</v>
      </c>
      <c r="C699" s="34" t="s">
        <v>237</v>
      </c>
      <c r="D699" s="32" t="s">
        <v>276</v>
      </c>
      <c r="E699" s="35"/>
      <c r="F699" s="35"/>
      <c r="G699" s="35"/>
      <c r="H699" s="35"/>
      <c r="I699" s="33">
        <v>1.99121471313796E-2</v>
      </c>
      <c r="J699" s="33">
        <v>2.5947096658173199</v>
      </c>
    </row>
    <row r="700" spans="1:10" x14ac:dyDescent="0.25">
      <c r="A700" s="34" t="s">
        <v>282</v>
      </c>
      <c r="B700" s="34" t="s">
        <v>210</v>
      </c>
      <c r="C700" s="34" t="s">
        <v>237</v>
      </c>
      <c r="D700" s="32" t="s">
        <v>277</v>
      </c>
      <c r="E700" s="35"/>
      <c r="F700" s="35"/>
      <c r="G700" s="35"/>
      <c r="H700" s="35"/>
      <c r="I700" s="33">
        <v>1.5295597930992999</v>
      </c>
      <c r="J700" s="33">
        <v>199.31369296412601</v>
      </c>
    </row>
    <row r="701" spans="1:10" x14ac:dyDescent="0.25">
      <c r="A701" s="34" t="s">
        <v>282</v>
      </c>
      <c r="B701" s="34" t="s">
        <v>210</v>
      </c>
      <c r="C701" s="32" t="s">
        <v>238</v>
      </c>
      <c r="D701" s="32" t="s">
        <v>79</v>
      </c>
      <c r="E701" s="35"/>
      <c r="F701" s="35"/>
      <c r="G701" s="35"/>
      <c r="H701" s="35"/>
      <c r="I701" s="33">
        <v>3.6718488925349999</v>
      </c>
      <c r="J701" s="33">
        <v>417.71344059418499</v>
      </c>
    </row>
    <row r="702" spans="1:10" x14ac:dyDescent="0.25">
      <c r="A702" s="34" t="s">
        <v>282</v>
      </c>
      <c r="B702" s="34" t="s">
        <v>210</v>
      </c>
      <c r="C702" s="34" t="s">
        <v>238</v>
      </c>
      <c r="D702" s="32" t="s">
        <v>276</v>
      </c>
      <c r="E702" s="35"/>
      <c r="F702" s="35"/>
      <c r="G702" s="35"/>
      <c r="H702" s="35"/>
      <c r="I702" s="33">
        <v>1.9909276555100101E-2</v>
      </c>
      <c r="J702" s="33">
        <v>2.2649005046148498</v>
      </c>
    </row>
    <row r="703" spans="1:10" x14ac:dyDescent="0.25">
      <c r="A703" s="34" t="s">
        <v>282</v>
      </c>
      <c r="B703" s="34" t="s">
        <v>210</v>
      </c>
      <c r="C703" s="34" t="s">
        <v>238</v>
      </c>
      <c r="D703" s="32" t="s">
        <v>277</v>
      </c>
      <c r="E703" s="35"/>
      <c r="F703" s="35"/>
      <c r="G703" s="35"/>
      <c r="H703" s="35"/>
      <c r="I703" s="33">
        <v>1.5293392885986401</v>
      </c>
      <c r="J703" s="33">
        <v>173.97926624245301</v>
      </c>
    </row>
    <row r="704" spans="1:10" x14ac:dyDescent="0.25">
      <c r="A704" s="34" t="s">
        <v>282</v>
      </c>
      <c r="B704" s="34" t="s">
        <v>210</v>
      </c>
      <c r="C704" s="32" t="s">
        <v>239</v>
      </c>
      <c r="D704" s="32" t="s">
        <v>79</v>
      </c>
      <c r="E704" s="35"/>
      <c r="F704" s="35"/>
      <c r="G704" s="35"/>
      <c r="H704" s="35"/>
      <c r="I704" s="35"/>
      <c r="J704" s="33">
        <v>497.82523427955999</v>
      </c>
    </row>
    <row r="705" spans="1:10" x14ac:dyDescent="0.25">
      <c r="A705" s="34" t="s">
        <v>282</v>
      </c>
      <c r="B705" s="34" t="s">
        <v>210</v>
      </c>
      <c r="C705" s="34" t="s">
        <v>239</v>
      </c>
      <c r="D705" s="32" t="s">
        <v>276</v>
      </c>
      <c r="E705" s="35"/>
      <c r="F705" s="35"/>
      <c r="G705" s="35"/>
      <c r="H705" s="35"/>
      <c r="I705" s="35"/>
      <c r="J705" s="33">
        <v>2.6992778176491199</v>
      </c>
    </row>
    <row r="706" spans="1:10" x14ac:dyDescent="0.25">
      <c r="A706" s="34" t="s">
        <v>282</v>
      </c>
      <c r="B706" s="34" t="s">
        <v>210</v>
      </c>
      <c r="C706" s="34" t="s">
        <v>239</v>
      </c>
      <c r="D706" s="32" t="s">
        <v>277</v>
      </c>
      <c r="E706" s="35"/>
      <c r="F706" s="35"/>
      <c r="G706" s="35"/>
      <c r="H706" s="35"/>
      <c r="I706" s="35"/>
      <c r="J706" s="33">
        <v>207.34613866801399</v>
      </c>
    </row>
    <row r="707" spans="1:10" x14ac:dyDescent="0.25">
      <c r="A707" s="34" t="s">
        <v>282</v>
      </c>
      <c r="B707" s="34" t="s">
        <v>210</v>
      </c>
      <c r="C707" s="32" t="s">
        <v>240</v>
      </c>
      <c r="D707" s="32" t="s">
        <v>79</v>
      </c>
      <c r="E707" s="35"/>
      <c r="F707" s="35"/>
      <c r="G707" s="35"/>
      <c r="H707" s="35"/>
      <c r="I707" s="33">
        <v>3.49706766959283</v>
      </c>
      <c r="J707" s="33">
        <v>470.57287925956001</v>
      </c>
    </row>
    <row r="708" spans="1:10" x14ac:dyDescent="0.25">
      <c r="A708" s="34" t="s">
        <v>282</v>
      </c>
      <c r="B708" s="34" t="s">
        <v>210</v>
      </c>
      <c r="C708" s="34" t="s">
        <v>240</v>
      </c>
      <c r="D708" s="32" t="s">
        <v>276</v>
      </c>
      <c r="E708" s="35"/>
      <c r="F708" s="35"/>
      <c r="G708" s="35"/>
      <c r="H708" s="35"/>
      <c r="I708" s="33">
        <v>1.8961588399612799E-2</v>
      </c>
      <c r="J708" s="33">
        <v>2.55151174972241</v>
      </c>
    </row>
    <row r="709" spans="1:10" x14ac:dyDescent="0.25">
      <c r="A709" s="34" t="s">
        <v>282</v>
      </c>
      <c r="B709" s="34" t="s">
        <v>210</v>
      </c>
      <c r="C709" s="34" t="s">
        <v>240</v>
      </c>
      <c r="D709" s="32" t="s">
        <v>277</v>
      </c>
      <c r="E709" s="35"/>
      <c r="F709" s="35"/>
      <c r="G709" s="35"/>
      <c r="H709" s="35"/>
      <c r="I709" s="33">
        <v>1.4565422321352901</v>
      </c>
      <c r="J709" s="33">
        <v>195.99542722570499</v>
      </c>
    </row>
    <row r="710" spans="1:10" x14ac:dyDescent="0.25">
      <c r="A710" s="34" t="s">
        <v>282</v>
      </c>
      <c r="B710" s="34" t="s">
        <v>210</v>
      </c>
      <c r="C710" s="32" t="s">
        <v>241</v>
      </c>
      <c r="D710" s="32" t="s">
        <v>79</v>
      </c>
      <c r="E710" s="35"/>
      <c r="F710" s="35"/>
      <c r="G710" s="35"/>
      <c r="H710" s="35"/>
      <c r="I710" s="33">
        <v>3.49706766959283</v>
      </c>
      <c r="J710" s="33">
        <v>460.53018541833001</v>
      </c>
    </row>
    <row r="711" spans="1:10" x14ac:dyDescent="0.25">
      <c r="A711" s="34" t="s">
        <v>282</v>
      </c>
      <c r="B711" s="34" t="s">
        <v>210</v>
      </c>
      <c r="C711" s="34" t="s">
        <v>241</v>
      </c>
      <c r="D711" s="32" t="s">
        <v>276</v>
      </c>
      <c r="E711" s="35"/>
      <c r="F711" s="35"/>
      <c r="G711" s="35"/>
      <c r="H711" s="35"/>
      <c r="I711" s="33">
        <v>1.8961588399612799E-2</v>
      </c>
      <c r="J711" s="33">
        <v>2.4970588637526898</v>
      </c>
    </row>
    <row r="712" spans="1:10" x14ac:dyDescent="0.25">
      <c r="A712" s="34" t="s">
        <v>282</v>
      </c>
      <c r="B712" s="34" t="s">
        <v>210</v>
      </c>
      <c r="C712" s="34" t="s">
        <v>241</v>
      </c>
      <c r="D712" s="32" t="s">
        <v>277</v>
      </c>
      <c r="E712" s="35"/>
      <c r="F712" s="35"/>
      <c r="G712" s="35"/>
      <c r="H712" s="35"/>
      <c r="I712" s="33">
        <v>1.4565422321352901</v>
      </c>
      <c r="J712" s="33">
        <v>191.81260633512201</v>
      </c>
    </row>
    <row r="713" spans="1:10" x14ac:dyDescent="0.25">
      <c r="A713" s="34" t="s">
        <v>282</v>
      </c>
      <c r="B713" s="34" t="s">
        <v>210</v>
      </c>
      <c r="C713" s="32" t="s">
        <v>242</v>
      </c>
      <c r="D713" s="32" t="s">
        <v>79</v>
      </c>
      <c r="E713" s="35"/>
      <c r="F713" s="35"/>
      <c r="G713" s="35"/>
      <c r="H713" s="35"/>
      <c r="I713" s="33">
        <v>4.5437886495900796E-3</v>
      </c>
      <c r="J713" s="33">
        <v>2.1892799857115799E-2</v>
      </c>
    </row>
    <row r="714" spans="1:10" x14ac:dyDescent="0.25">
      <c r="A714" s="34" t="s">
        <v>282</v>
      </c>
      <c r="B714" s="34" t="s">
        <v>210</v>
      </c>
      <c r="C714" s="34" t="s">
        <v>242</v>
      </c>
      <c r="D714" s="32" t="s">
        <v>276</v>
      </c>
      <c r="E714" s="35"/>
      <c r="F714" s="35"/>
      <c r="G714" s="35"/>
      <c r="H714" s="35"/>
      <c r="I714" s="33">
        <v>2.4637055467214099E-5</v>
      </c>
      <c r="J714" s="33">
        <v>1.18705812705668E-4</v>
      </c>
    </row>
    <row r="715" spans="1:10" x14ac:dyDescent="0.25">
      <c r="A715" s="34" t="s">
        <v>282</v>
      </c>
      <c r="B715" s="34" t="s">
        <v>210</v>
      </c>
      <c r="C715" s="34" t="s">
        <v>242</v>
      </c>
      <c r="D715" s="32" t="s">
        <v>277</v>
      </c>
      <c r="E715" s="35"/>
      <c r="F715" s="35"/>
      <c r="G715" s="35"/>
      <c r="H715" s="35"/>
      <c r="I715" s="33">
        <v>1.89250557533406E-3</v>
      </c>
      <c r="J715" s="33">
        <v>9.1184359538822694E-3</v>
      </c>
    </row>
    <row r="716" spans="1:10" x14ac:dyDescent="0.25">
      <c r="A716" s="34" t="s">
        <v>282</v>
      </c>
      <c r="B716" s="34" t="s">
        <v>210</v>
      </c>
      <c r="C716" s="32" t="s">
        <v>243</v>
      </c>
      <c r="D716" s="32" t="s">
        <v>79</v>
      </c>
      <c r="E716" s="35"/>
      <c r="F716" s="35"/>
      <c r="G716" s="35"/>
      <c r="H716" s="35"/>
      <c r="I716" s="33">
        <v>4.5437886495900796E-3</v>
      </c>
      <c r="J716" s="33">
        <v>2.1892799857115799E-2</v>
      </c>
    </row>
    <row r="717" spans="1:10" x14ac:dyDescent="0.25">
      <c r="A717" s="34" t="s">
        <v>282</v>
      </c>
      <c r="B717" s="34" t="s">
        <v>210</v>
      </c>
      <c r="C717" s="34" t="s">
        <v>243</v>
      </c>
      <c r="D717" s="32" t="s">
        <v>276</v>
      </c>
      <c r="E717" s="35"/>
      <c r="F717" s="35"/>
      <c r="G717" s="35"/>
      <c r="H717" s="35"/>
      <c r="I717" s="33">
        <v>2.4637055467214099E-5</v>
      </c>
      <c r="J717" s="33">
        <v>1.18705812705668E-4</v>
      </c>
    </row>
    <row r="718" spans="1:10" x14ac:dyDescent="0.25">
      <c r="A718" s="34" t="s">
        <v>282</v>
      </c>
      <c r="B718" s="34" t="s">
        <v>210</v>
      </c>
      <c r="C718" s="34" t="s">
        <v>243</v>
      </c>
      <c r="D718" s="32" t="s">
        <v>277</v>
      </c>
      <c r="E718" s="35"/>
      <c r="F718" s="35"/>
      <c r="G718" s="35"/>
      <c r="H718" s="35"/>
      <c r="I718" s="33">
        <v>1.89250557533406E-3</v>
      </c>
      <c r="J718" s="33">
        <v>9.1184359538822694E-3</v>
      </c>
    </row>
    <row r="719" spans="1:10" x14ac:dyDescent="0.25">
      <c r="A719" s="34" t="s">
        <v>282</v>
      </c>
      <c r="B719" s="34" t="s">
        <v>210</v>
      </c>
      <c r="C719" s="32" t="s">
        <v>257</v>
      </c>
      <c r="D719" s="32" t="s">
        <v>79</v>
      </c>
      <c r="E719" s="35"/>
      <c r="F719" s="35"/>
      <c r="G719" s="35"/>
      <c r="H719" s="35"/>
      <c r="I719" s="33">
        <v>1.9827441380029402E-2</v>
      </c>
      <c r="J719" s="33">
        <v>1.9827441380029402E-2</v>
      </c>
    </row>
    <row r="720" spans="1:10" x14ac:dyDescent="0.25">
      <c r="A720" s="34" t="s">
        <v>282</v>
      </c>
      <c r="B720" s="34" t="s">
        <v>210</v>
      </c>
      <c r="C720" s="34" t="s">
        <v>257</v>
      </c>
      <c r="D720" s="32" t="s">
        <v>276</v>
      </c>
      <c r="E720" s="35"/>
      <c r="F720" s="35"/>
      <c r="G720" s="35"/>
      <c r="H720" s="35"/>
      <c r="I720" s="33">
        <v>1.07507151129661E-4</v>
      </c>
      <c r="J720" s="33">
        <v>1.07507151129661E-4</v>
      </c>
    </row>
    <row r="721" spans="1:10" x14ac:dyDescent="0.25">
      <c r="A721" s="34" t="s">
        <v>282</v>
      </c>
      <c r="B721" s="34" t="s">
        <v>210</v>
      </c>
      <c r="C721" s="34" t="s">
        <v>257</v>
      </c>
      <c r="D721" s="32" t="s">
        <v>277</v>
      </c>
      <c r="E721" s="35"/>
      <c r="F721" s="35"/>
      <c r="G721" s="35"/>
      <c r="H721" s="35"/>
      <c r="I721" s="33">
        <v>8.2582061469122503E-3</v>
      </c>
      <c r="J721" s="33">
        <v>8.2582061469122503E-3</v>
      </c>
    </row>
    <row r="722" spans="1:10" x14ac:dyDescent="0.25">
      <c r="A722" s="34" t="s">
        <v>282</v>
      </c>
      <c r="B722" s="34" t="s">
        <v>210</v>
      </c>
      <c r="C722" s="32" t="s">
        <v>258</v>
      </c>
      <c r="D722" s="32" t="s">
        <v>79</v>
      </c>
      <c r="E722" s="35"/>
      <c r="F722" s="35"/>
      <c r="G722" s="35"/>
      <c r="H722" s="35"/>
      <c r="I722" s="33">
        <v>1.9827441380029402E-2</v>
      </c>
      <c r="J722" s="33">
        <v>1.9827441380029402E-2</v>
      </c>
    </row>
    <row r="723" spans="1:10" x14ac:dyDescent="0.25">
      <c r="A723" s="34" t="s">
        <v>282</v>
      </c>
      <c r="B723" s="34" t="s">
        <v>210</v>
      </c>
      <c r="C723" s="34" t="s">
        <v>258</v>
      </c>
      <c r="D723" s="32" t="s">
        <v>276</v>
      </c>
      <c r="E723" s="35"/>
      <c r="F723" s="35"/>
      <c r="G723" s="35"/>
      <c r="H723" s="35"/>
      <c r="I723" s="33">
        <v>1.07507151129661E-4</v>
      </c>
      <c r="J723" s="33">
        <v>1.07507151129661E-4</v>
      </c>
    </row>
    <row r="724" spans="1:10" x14ac:dyDescent="0.25">
      <c r="A724" s="34" t="s">
        <v>282</v>
      </c>
      <c r="B724" s="34" t="s">
        <v>210</v>
      </c>
      <c r="C724" s="34" t="s">
        <v>258</v>
      </c>
      <c r="D724" s="32" t="s">
        <v>277</v>
      </c>
      <c r="E724" s="35"/>
      <c r="F724" s="35"/>
      <c r="G724" s="35"/>
      <c r="H724" s="35"/>
      <c r="I724" s="33">
        <v>8.2582061469122503E-3</v>
      </c>
      <c r="J724" s="33">
        <v>8.2582061469122503E-3</v>
      </c>
    </row>
    <row r="725" spans="1:10" x14ac:dyDescent="0.25">
      <c r="A725" s="34" t="s">
        <v>282</v>
      </c>
      <c r="B725" s="34" t="s">
        <v>210</v>
      </c>
      <c r="C725" s="32" t="s">
        <v>259</v>
      </c>
      <c r="D725" s="32" t="s">
        <v>79</v>
      </c>
      <c r="E725" s="35"/>
      <c r="F725" s="35"/>
      <c r="G725" s="35"/>
      <c r="H725" s="35"/>
      <c r="I725" s="33">
        <v>1.9827441380029402E-2</v>
      </c>
      <c r="J725" s="33">
        <v>1.9827441380029402E-2</v>
      </c>
    </row>
    <row r="726" spans="1:10" x14ac:dyDescent="0.25">
      <c r="A726" s="34" t="s">
        <v>282</v>
      </c>
      <c r="B726" s="34" t="s">
        <v>210</v>
      </c>
      <c r="C726" s="34" t="s">
        <v>259</v>
      </c>
      <c r="D726" s="32" t="s">
        <v>276</v>
      </c>
      <c r="E726" s="35"/>
      <c r="F726" s="35"/>
      <c r="G726" s="35"/>
      <c r="H726" s="35"/>
      <c r="I726" s="33">
        <v>1.07507151129661E-4</v>
      </c>
      <c r="J726" s="33">
        <v>1.07507151129661E-4</v>
      </c>
    </row>
    <row r="727" spans="1:10" x14ac:dyDescent="0.25">
      <c r="A727" s="34" t="s">
        <v>282</v>
      </c>
      <c r="B727" s="34" t="s">
        <v>210</v>
      </c>
      <c r="C727" s="34" t="s">
        <v>259</v>
      </c>
      <c r="D727" s="32" t="s">
        <v>277</v>
      </c>
      <c r="E727" s="35"/>
      <c r="F727" s="35"/>
      <c r="G727" s="35"/>
      <c r="H727" s="35"/>
      <c r="I727" s="33">
        <v>8.2582061469122503E-3</v>
      </c>
      <c r="J727" s="33">
        <v>8.2582061469122503E-3</v>
      </c>
    </row>
    <row r="728" spans="1:10" x14ac:dyDescent="0.25">
      <c r="A728" s="34" t="s">
        <v>282</v>
      </c>
      <c r="B728" s="34" t="s">
        <v>210</v>
      </c>
      <c r="C728" s="32" t="s">
        <v>260</v>
      </c>
      <c r="D728" s="32" t="s">
        <v>79</v>
      </c>
      <c r="E728" s="35"/>
      <c r="F728" s="35"/>
      <c r="G728" s="35"/>
      <c r="H728" s="35"/>
      <c r="I728" s="33">
        <v>3.6716213944070599</v>
      </c>
      <c r="J728" s="33">
        <v>88.285454477193099</v>
      </c>
    </row>
    <row r="729" spans="1:10" x14ac:dyDescent="0.25">
      <c r="A729" s="34" t="s">
        <v>282</v>
      </c>
      <c r="B729" s="34" t="s">
        <v>210</v>
      </c>
      <c r="C729" s="34" t="s">
        <v>260</v>
      </c>
      <c r="D729" s="32" t="s">
        <v>276</v>
      </c>
      <c r="E729" s="35"/>
      <c r="F729" s="35"/>
      <c r="G729" s="35"/>
      <c r="H729" s="35"/>
      <c r="I729" s="33">
        <v>1.9908043028536899E-2</v>
      </c>
      <c r="J729" s="33">
        <v>0.47869604126482401</v>
      </c>
    </row>
    <row r="730" spans="1:10" x14ac:dyDescent="0.25">
      <c r="A730" s="34" t="s">
        <v>282</v>
      </c>
      <c r="B730" s="34" t="s">
        <v>210</v>
      </c>
      <c r="C730" s="34" t="s">
        <v>260</v>
      </c>
      <c r="D730" s="32" t="s">
        <v>277</v>
      </c>
      <c r="E730" s="35"/>
      <c r="F730" s="35"/>
      <c r="G730" s="35"/>
      <c r="H730" s="35"/>
      <c r="I730" s="33">
        <v>1.52924453474702</v>
      </c>
      <c r="J730" s="33">
        <v>36.771233810371498</v>
      </c>
    </row>
    <row r="731" spans="1:10" x14ac:dyDescent="0.25">
      <c r="A731" s="34" t="s">
        <v>282</v>
      </c>
      <c r="B731" s="34" t="s">
        <v>210</v>
      </c>
      <c r="C731" s="32" t="s">
        <v>261</v>
      </c>
      <c r="D731" s="32" t="s">
        <v>79</v>
      </c>
      <c r="E731" s="35"/>
      <c r="F731" s="35"/>
      <c r="G731" s="35"/>
      <c r="H731" s="35"/>
      <c r="I731" s="33">
        <v>3.6716213944070599</v>
      </c>
      <c r="J731" s="33">
        <v>88.285454477193099</v>
      </c>
    </row>
    <row r="732" spans="1:10" x14ac:dyDescent="0.25">
      <c r="A732" s="34" t="s">
        <v>282</v>
      </c>
      <c r="B732" s="34" t="s">
        <v>210</v>
      </c>
      <c r="C732" s="34" t="s">
        <v>261</v>
      </c>
      <c r="D732" s="32" t="s">
        <v>276</v>
      </c>
      <c r="E732" s="35"/>
      <c r="F732" s="35"/>
      <c r="G732" s="35"/>
      <c r="H732" s="35"/>
      <c r="I732" s="33">
        <v>1.9908043028536899E-2</v>
      </c>
      <c r="J732" s="33">
        <v>0.47869604126482401</v>
      </c>
    </row>
    <row r="733" spans="1:10" x14ac:dyDescent="0.25">
      <c r="A733" s="34" t="s">
        <v>282</v>
      </c>
      <c r="B733" s="34" t="s">
        <v>210</v>
      </c>
      <c r="C733" s="34" t="s">
        <v>261</v>
      </c>
      <c r="D733" s="32" t="s">
        <v>277</v>
      </c>
      <c r="E733" s="35"/>
      <c r="F733" s="35"/>
      <c r="G733" s="35"/>
      <c r="H733" s="35"/>
      <c r="I733" s="33">
        <v>1.52924453474702</v>
      </c>
      <c r="J733" s="33">
        <v>36.771233810371498</v>
      </c>
    </row>
    <row r="734" spans="1:10" x14ac:dyDescent="0.25">
      <c r="A734" s="34" t="s">
        <v>282</v>
      </c>
      <c r="B734" s="34" t="s">
        <v>210</v>
      </c>
      <c r="C734" s="32" t="s">
        <v>262</v>
      </c>
      <c r="D734" s="32" t="s">
        <v>79</v>
      </c>
      <c r="E734" s="35"/>
      <c r="F734" s="35"/>
      <c r="G734" s="35"/>
      <c r="H734" s="35"/>
      <c r="I734" s="33">
        <v>3.6716213944070599</v>
      </c>
      <c r="J734" s="33">
        <v>88.285454477193099</v>
      </c>
    </row>
    <row r="735" spans="1:10" x14ac:dyDescent="0.25">
      <c r="A735" s="34" t="s">
        <v>282</v>
      </c>
      <c r="B735" s="34" t="s">
        <v>210</v>
      </c>
      <c r="C735" s="34" t="s">
        <v>262</v>
      </c>
      <c r="D735" s="32" t="s">
        <v>276</v>
      </c>
      <c r="E735" s="35"/>
      <c r="F735" s="35"/>
      <c r="G735" s="35"/>
      <c r="H735" s="35"/>
      <c r="I735" s="33">
        <v>1.9908043028536899E-2</v>
      </c>
      <c r="J735" s="33">
        <v>0.47869604126482401</v>
      </c>
    </row>
    <row r="736" spans="1:10" x14ac:dyDescent="0.25">
      <c r="A736" s="34" t="s">
        <v>282</v>
      </c>
      <c r="B736" s="34" t="s">
        <v>210</v>
      </c>
      <c r="C736" s="34" t="s">
        <v>262</v>
      </c>
      <c r="D736" s="32" t="s">
        <v>277</v>
      </c>
      <c r="E736" s="35"/>
      <c r="F736" s="35"/>
      <c r="G736" s="35"/>
      <c r="H736" s="35"/>
      <c r="I736" s="33">
        <v>1.52924453474702</v>
      </c>
      <c r="J736" s="33">
        <v>36.771233810371498</v>
      </c>
    </row>
    <row r="737" spans="1:10" x14ac:dyDescent="0.25">
      <c r="A737" s="34" t="s">
        <v>282</v>
      </c>
      <c r="B737" s="34" t="s">
        <v>210</v>
      </c>
      <c r="C737" s="32" t="s">
        <v>265</v>
      </c>
      <c r="D737" s="32" t="s">
        <v>79</v>
      </c>
      <c r="E737" s="35"/>
      <c r="F737" s="35"/>
      <c r="G737" s="35"/>
      <c r="H737" s="35"/>
      <c r="I737" s="33">
        <v>1.9827441380029402E-2</v>
      </c>
      <c r="J737" s="33">
        <v>1.9827441380029402E-2</v>
      </c>
    </row>
    <row r="738" spans="1:10" x14ac:dyDescent="0.25">
      <c r="A738" s="34" t="s">
        <v>282</v>
      </c>
      <c r="B738" s="34" t="s">
        <v>210</v>
      </c>
      <c r="C738" s="34" t="s">
        <v>265</v>
      </c>
      <c r="D738" s="32" t="s">
        <v>276</v>
      </c>
      <c r="E738" s="35"/>
      <c r="F738" s="35"/>
      <c r="G738" s="35"/>
      <c r="H738" s="35"/>
      <c r="I738" s="33">
        <v>1.07507151129661E-4</v>
      </c>
      <c r="J738" s="33">
        <v>1.07507151129661E-4</v>
      </c>
    </row>
    <row r="739" spans="1:10" x14ac:dyDescent="0.25">
      <c r="A739" s="34" t="s">
        <v>282</v>
      </c>
      <c r="B739" s="34" t="s">
        <v>210</v>
      </c>
      <c r="C739" s="34" t="s">
        <v>265</v>
      </c>
      <c r="D739" s="32" t="s">
        <v>277</v>
      </c>
      <c r="E739" s="35"/>
      <c r="F739" s="35"/>
      <c r="G739" s="35"/>
      <c r="H739" s="35"/>
      <c r="I739" s="33">
        <v>8.2582061469122503E-3</v>
      </c>
      <c r="J739" s="33">
        <v>8.2582061469122503E-3</v>
      </c>
    </row>
    <row r="740" spans="1:10" x14ac:dyDescent="0.25">
      <c r="A740" s="34" t="s">
        <v>282</v>
      </c>
      <c r="B740" s="34" t="s">
        <v>210</v>
      </c>
      <c r="C740" s="32" t="s">
        <v>266</v>
      </c>
      <c r="D740" s="32" t="s">
        <v>79</v>
      </c>
      <c r="E740" s="35"/>
      <c r="F740" s="35"/>
      <c r="G740" s="35"/>
      <c r="H740" s="35"/>
      <c r="I740" s="33">
        <v>1.9827441380029402E-2</v>
      </c>
      <c r="J740" s="33">
        <v>1.9827441380029402E-2</v>
      </c>
    </row>
    <row r="741" spans="1:10" x14ac:dyDescent="0.25">
      <c r="A741" s="34" t="s">
        <v>282</v>
      </c>
      <c r="B741" s="34" t="s">
        <v>210</v>
      </c>
      <c r="C741" s="34" t="s">
        <v>266</v>
      </c>
      <c r="D741" s="32" t="s">
        <v>276</v>
      </c>
      <c r="E741" s="35"/>
      <c r="F741" s="35"/>
      <c r="G741" s="35"/>
      <c r="H741" s="35"/>
      <c r="I741" s="33">
        <v>1.07507151129661E-4</v>
      </c>
      <c r="J741" s="33">
        <v>1.07507151129661E-4</v>
      </c>
    </row>
    <row r="742" spans="1:10" x14ac:dyDescent="0.25">
      <c r="A742" s="34" t="s">
        <v>282</v>
      </c>
      <c r="B742" s="34" t="s">
        <v>210</v>
      </c>
      <c r="C742" s="34" t="s">
        <v>266</v>
      </c>
      <c r="D742" s="32" t="s">
        <v>277</v>
      </c>
      <c r="E742" s="35"/>
      <c r="F742" s="35"/>
      <c r="G742" s="35"/>
      <c r="H742" s="35"/>
      <c r="I742" s="33">
        <v>8.2582061469122503E-3</v>
      </c>
      <c r="J742" s="33">
        <v>8.2582061469122503E-3</v>
      </c>
    </row>
    <row r="743" spans="1:10" x14ac:dyDescent="0.25">
      <c r="A743" s="34" t="s">
        <v>282</v>
      </c>
      <c r="B743" s="34" t="s">
        <v>210</v>
      </c>
      <c r="C743" s="32" t="s">
        <v>267</v>
      </c>
      <c r="D743" s="32" t="s">
        <v>79</v>
      </c>
      <c r="E743" s="35"/>
      <c r="F743" s="35"/>
      <c r="G743" s="35"/>
      <c r="H743" s="35"/>
      <c r="I743" s="33">
        <v>1.9827441380029402E-2</v>
      </c>
      <c r="J743" s="33">
        <v>1.9827441380029402E-2</v>
      </c>
    </row>
    <row r="744" spans="1:10" x14ac:dyDescent="0.25">
      <c r="A744" s="34" t="s">
        <v>282</v>
      </c>
      <c r="B744" s="34" t="s">
        <v>210</v>
      </c>
      <c r="C744" s="34" t="s">
        <v>267</v>
      </c>
      <c r="D744" s="32" t="s">
        <v>276</v>
      </c>
      <c r="E744" s="35"/>
      <c r="F744" s="35"/>
      <c r="G744" s="35"/>
      <c r="H744" s="35"/>
      <c r="I744" s="33">
        <v>1.07507151129661E-4</v>
      </c>
      <c r="J744" s="33">
        <v>1.07507151129661E-4</v>
      </c>
    </row>
    <row r="745" spans="1:10" x14ac:dyDescent="0.25">
      <c r="A745" s="34" t="s">
        <v>282</v>
      </c>
      <c r="B745" s="34" t="s">
        <v>210</v>
      </c>
      <c r="C745" s="34" t="s">
        <v>267</v>
      </c>
      <c r="D745" s="32" t="s">
        <v>277</v>
      </c>
      <c r="E745" s="35"/>
      <c r="F745" s="35"/>
      <c r="G745" s="35"/>
      <c r="H745" s="35"/>
      <c r="I745" s="33">
        <v>8.2582061469122503E-3</v>
      </c>
      <c r="J745" s="33">
        <v>8.2582061469122503E-3</v>
      </c>
    </row>
    <row r="746" spans="1:10" x14ac:dyDescent="0.25">
      <c r="A746" s="34" t="s">
        <v>282</v>
      </c>
      <c r="B746" s="34" t="s">
        <v>210</v>
      </c>
      <c r="C746" s="32" t="s">
        <v>268</v>
      </c>
      <c r="D746" s="32" t="s">
        <v>79</v>
      </c>
      <c r="E746" s="35"/>
      <c r="F746" s="35"/>
      <c r="G746" s="35"/>
      <c r="H746" s="35"/>
      <c r="I746" s="33">
        <v>3.6716213944070599</v>
      </c>
      <c r="J746" s="33">
        <v>88.285454477193099</v>
      </c>
    </row>
    <row r="747" spans="1:10" x14ac:dyDescent="0.25">
      <c r="A747" s="34" t="s">
        <v>282</v>
      </c>
      <c r="B747" s="34" t="s">
        <v>210</v>
      </c>
      <c r="C747" s="34" t="s">
        <v>268</v>
      </c>
      <c r="D747" s="32" t="s">
        <v>276</v>
      </c>
      <c r="E747" s="35"/>
      <c r="F747" s="35"/>
      <c r="G747" s="35"/>
      <c r="H747" s="35"/>
      <c r="I747" s="33">
        <v>1.9908043028536899E-2</v>
      </c>
      <c r="J747" s="33">
        <v>0.47869604126482401</v>
      </c>
    </row>
    <row r="748" spans="1:10" x14ac:dyDescent="0.25">
      <c r="A748" s="34" t="s">
        <v>282</v>
      </c>
      <c r="B748" s="34" t="s">
        <v>210</v>
      </c>
      <c r="C748" s="34" t="s">
        <v>268</v>
      </c>
      <c r="D748" s="32" t="s">
        <v>277</v>
      </c>
      <c r="E748" s="35"/>
      <c r="F748" s="35"/>
      <c r="G748" s="35"/>
      <c r="H748" s="35"/>
      <c r="I748" s="33">
        <v>1.52924453474702</v>
      </c>
      <c r="J748" s="33">
        <v>36.771233810371498</v>
      </c>
    </row>
    <row r="749" spans="1:10" x14ac:dyDescent="0.25">
      <c r="A749" s="34" t="s">
        <v>282</v>
      </c>
      <c r="B749" s="34" t="s">
        <v>210</v>
      </c>
      <c r="C749" s="32" t="s">
        <v>269</v>
      </c>
      <c r="D749" s="32" t="s">
        <v>79</v>
      </c>
      <c r="E749" s="35"/>
      <c r="F749" s="35"/>
      <c r="G749" s="35"/>
      <c r="H749" s="35"/>
      <c r="I749" s="33">
        <v>3.6716213944070599</v>
      </c>
      <c r="J749" s="33">
        <v>88.285454477193099</v>
      </c>
    </row>
    <row r="750" spans="1:10" x14ac:dyDescent="0.25">
      <c r="A750" s="34" t="s">
        <v>282</v>
      </c>
      <c r="B750" s="34" t="s">
        <v>210</v>
      </c>
      <c r="C750" s="34" t="s">
        <v>269</v>
      </c>
      <c r="D750" s="32" t="s">
        <v>276</v>
      </c>
      <c r="E750" s="35"/>
      <c r="F750" s="35"/>
      <c r="G750" s="35"/>
      <c r="H750" s="35"/>
      <c r="I750" s="33">
        <v>1.9908043028536899E-2</v>
      </c>
      <c r="J750" s="33">
        <v>0.47869604126482401</v>
      </c>
    </row>
    <row r="751" spans="1:10" x14ac:dyDescent="0.25">
      <c r="A751" s="34" t="s">
        <v>282</v>
      </c>
      <c r="B751" s="34" t="s">
        <v>210</v>
      </c>
      <c r="C751" s="34" t="s">
        <v>269</v>
      </c>
      <c r="D751" s="32" t="s">
        <v>277</v>
      </c>
      <c r="E751" s="35"/>
      <c r="F751" s="35"/>
      <c r="G751" s="35"/>
      <c r="H751" s="35"/>
      <c r="I751" s="33">
        <v>1.52924453474702</v>
      </c>
      <c r="J751" s="33">
        <v>36.771233810371498</v>
      </c>
    </row>
    <row r="752" spans="1:10" x14ac:dyDescent="0.25">
      <c r="A752" s="34" t="s">
        <v>282</v>
      </c>
      <c r="B752" s="34" t="s">
        <v>210</v>
      </c>
      <c r="C752" s="32" t="s">
        <v>270</v>
      </c>
      <c r="D752" s="32" t="s">
        <v>79</v>
      </c>
      <c r="E752" s="35"/>
      <c r="F752" s="35"/>
      <c r="G752" s="35"/>
      <c r="H752" s="35"/>
      <c r="I752" s="33">
        <v>3.6716213944070599</v>
      </c>
      <c r="J752" s="33">
        <v>88.285454477193099</v>
      </c>
    </row>
    <row r="753" spans="1:10" x14ac:dyDescent="0.25">
      <c r="A753" s="34" t="s">
        <v>282</v>
      </c>
      <c r="B753" s="34" t="s">
        <v>210</v>
      </c>
      <c r="C753" s="34" t="s">
        <v>270</v>
      </c>
      <c r="D753" s="32" t="s">
        <v>276</v>
      </c>
      <c r="E753" s="35"/>
      <c r="F753" s="35"/>
      <c r="G753" s="35"/>
      <c r="H753" s="35"/>
      <c r="I753" s="33">
        <v>1.9908043028536899E-2</v>
      </c>
      <c r="J753" s="33">
        <v>0.47869604126482401</v>
      </c>
    </row>
    <row r="754" spans="1:10" x14ac:dyDescent="0.25">
      <c r="A754" s="34" t="s">
        <v>282</v>
      </c>
      <c r="B754" s="34" t="s">
        <v>210</v>
      </c>
      <c r="C754" s="34" t="s">
        <v>270</v>
      </c>
      <c r="D754" s="32" t="s">
        <v>277</v>
      </c>
      <c r="E754" s="35"/>
      <c r="F754" s="35"/>
      <c r="G754" s="35"/>
      <c r="H754" s="35"/>
      <c r="I754" s="33">
        <v>1.52924453474702</v>
      </c>
      <c r="J754" s="33">
        <v>36.771233810371498</v>
      </c>
    </row>
    <row r="755" spans="1:10" x14ac:dyDescent="0.25">
      <c r="A755" s="34" t="s">
        <v>282</v>
      </c>
      <c r="B755" s="32" t="s">
        <v>271</v>
      </c>
      <c r="C755" s="32" t="s">
        <v>226</v>
      </c>
      <c r="D755" s="32" t="s">
        <v>272</v>
      </c>
      <c r="E755" s="35"/>
      <c r="F755" s="35"/>
      <c r="G755" s="35"/>
      <c r="H755" s="35"/>
      <c r="I755" s="33">
        <v>3.4003502872048998</v>
      </c>
      <c r="J755" s="33">
        <v>461.296973602268</v>
      </c>
    </row>
    <row r="756" spans="1:10" x14ac:dyDescent="0.25">
      <c r="A756" s="34" t="s">
        <v>282</v>
      </c>
      <c r="B756" s="34" t="s">
        <v>271</v>
      </c>
      <c r="C756" s="34" t="s">
        <v>226</v>
      </c>
      <c r="D756" s="32" t="s">
        <v>278</v>
      </c>
      <c r="E756" s="35"/>
      <c r="F756" s="35"/>
      <c r="G756" s="35"/>
      <c r="H756" s="35"/>
      <c r="I756" s="33">
        <v>1.1502490966536101E-22</v>
      </c>
      <c r="J756" s="33">
        <v>1.56044637275066E-20</v>
      </c>
    </row>
    <row r="757" spans="1:10" x14ac:dyDescent="0.25">
      <c r="A757" s="34" t="s">
        <v>282</v>
      </c>
      <c r="B757" s="34" t="s">
        <v>271</v>
      </c>
      <c r="C757" s="34" t="s">
        <v>226</v>
      </c>
      <c r="D757" s="32" t="s">
        <v>279</v>
      </c>
      <c r="E757" s="35"/>
      <c r="F757" s="35"/>
      <c r="G757" s="35"/>
      <c r="H757" s="35"/>
      <c r="I757" s="33">
        <v>1.54909377014133E-21</v>
      </c>
      <c r="J757" s="33">
        <v>2.10152545366061E-19</v>
      </c>
    </row>
    <row r="758" spans="1:10" x14ac:dyDescent="0.25">
      <c r="A758" s="34" t="s">
        <v>282</v>
      </c>
      <c r="B758" s="34" t="s">
        <v>271</v>
      </c>
      <c r="C758" s="34" t="s">
        <v>226</v>
      </c>
      <c r="D758" s="32" t="s">
        <v>91</v>
      </c>
      <c r="E758" s="35"/>
      <c r="F758" s="35"/>
      <c r="G758" s="35"/>
      <c r="H758" s="35"/>
      <c r="I758" s="33">
        <v>1.4722463426995099E-21</v>
      </c>
      <c r="J758" s="33">
        <v>1.99727300107823E-19</v>
      </c>
    </row>
    <row r="759" spans="1:10" x14ac:dyDescent="0.25">
      <c r="A759" s="34" t="s">
        <v>282</v>
      </c>
      <c r="B759" s="34" t="s">
        <v>271</v>
      </c>
      <c r="C759" s="34" t="s">
        <v>226</v>
      </c>
      <c r="D759" s="32" t="s">
        <v>280</v>
      </c>
      <c r="E759" s="35"/>
      <c r="F759" s="35"/>
      <c r="G759" s="35"/>
      <c r="H759" s="35"/>
      <c r="I759" s="33">
        <v>4.7354212478435503E-24</v>
      </c>
      <c r="J759" s="33">
        <v>6.4241484137145196E-22</v>
      </c>
    </row>
    <row r="760" spans="1:10" x14ac:dyDescent="0.25">
      <c r="A760" s="34" t="s">
        <v>282</v>
      </c>
      <c r="B760" s="34" t="s">
        <v>271</v>
      </c>
      <c r="C760" s="34" t="s">
        <v>226</v>
      </c>
      <c r="D760" s="32" t="s">
        <v>104</v>
      </c>
      <c r="E760" s="35"/>
      <c r="F760" s="35"/>
      <c r="G760" s="35"/>
      <c r="H760" s="35"/>
      <c r="I760" s="33">
        <v>1.43269406075886E-21</v>
      </c>
      <c r="J760" s="33">
        <v>1.9436157410396301E-19</v>
      </c>
    </row>
    <row r="761" spans="1:10" x14ac:dyDescent="0.25">
      <c r="A761" s="34" t="s">
        <v>282</v>
      </c>
      <c r="B761" s="34" t="s">
        <v>271</v>
      </c>
      <c r="C761" s="34" t="s">
        <v>226</v>
      </c>
      <c r="D761" s="32" t="s">
        <v>145</v>
      </c>
      <c r="E761" s="35"/>
      <c r="F761" s="35"/>
      <c r="G761" s="35"/>
      <c r="H761" s="35"/>
      <c r="I761" s="33">
        <v>2.1233017853234E-23</v>
      </c>
      <c r="J761" s="33">
        <v>2.8805052564719999E-21</v>
      </c>
    </row>
    <row r="762" spans="1:10" x14ac:dyDescent="0.25">
      <c r="A762" s="34" t="s">
        <v>282</v>
      </c>
      <c r="B762" s="34" t="s">
        <v>271</v>
      </c>
      <c r="C762" s="34" t="s">
        <v>226</v>
      </c>
      <c r="D762" s="32" t="s">
        <v>281</v>
      </c>
      <c r="E762" s="35"/>
      <c r="F762" s="35"/>
      <c r="G762" s="35"/>
      <c r="H762" s="35"/>
      <c r="I762" s="33">
        <v>1.17774509099593E-22</v>
      </c>
      <c r="J762" s="33">
        <v>1.5977478796690001E-20</v>
      </c>
    </row>
    <row r="763" spans="1:10" x14ac:dyDescent="0.25">
      <c r="A763" s="34" t="s">
        <v>282</v>
      </c>
      <c r="B763" s="34" t="s">
        <v>271</v>
      </c>
      <c r="C763" s="32" t="s">
        <v>227</v>
      </c>
      <c r="D763" s="32" t="s">
        <v>272</v>
      </c>
      <c r="E763" s="35"/>
      <c r="F763" s="35"/>
      <c r="G763" s="35"/>
      <c r="H763" s="35"/>
      <c r="I763" s="33">
        <v>3.4003502872048998</v>
      </c>
      <c r="J763" s="33">
        <v>443.09243494244703</v>
      </c>
    </row>
    <row r="764" spans="1:10" x14ac:dyDescent="0.25">
      <c r="A764" s="34" t="s">
        <v>282</v>
      </c>
      <c r="B764" s="34" t="s">
        <v>271</v>
      </c>
      <c r="C764" s="34" t="s">
        <v>227</v>
      </c>
      <c r="D764" s="32" t="s">
        <v>278</v>
      </c>
      <c r="E764" s="35"/>
      <c r="F764" s="35"/>
      <c r="G764" s="35"/>
      <c r="H764" s="35"/>
      <c r="I764" s="33">
        <v>1.1502490966536101E-22</v>
      </c>
      <c r="J764" s="33">
        <v>1.4988652049890599E-20</v>
      </c>
    </row>
    <row r="765" spans="1:10" x14ac:dyDescent="0.25">
      <c r="A765" s="34" t="s">
        <v>282</v>
      </c>
      <c r="B765" s="34" t="s">
        <v>271</v>
      </c>
      <c r="C765" s="34" t="s">
        <v>227</v>
      </c>
      <c r="D765" s="32" t="s">
        <v>279</v>
      </c>
      <c r="E765" s="35"/>
      <c r="F765" s="35"/>
      <c r="G765" s="35"/>
      <c r="H765" s="35"/>
      <c r="I765" s="33">
        <v>1.54909377014133E-21</v>
      </c>
      <c r="J765" s="33">
        <v>2.01859124087571E-19</v>
      </c>
    </row>
    <row r="766" spans="1:10" x14ac:dyDescent="0.25">
      <c r="A766" s="34" t="s">
        <v>282</v>
      </c>
      <c r="B766" s="34" t="s">
        <v>271</v>
      </c>
      <c r="C766" s="34" t="s">
        <v>227</v>
      </c>
      <c r="D766" s="32" t="s">
        <v>91</v>
      </c>
      <c r="E766" s="35"/>
      <c r="F766" s="35"/>
      <c r="G766" s="35"/>
      <c r="H766" s="35"/>
      <c r="I766" s="33">
        <v>1.4722463426995099E-21</v>
      </c>
      <c r="J766" s="33">
        <v>1.9184529878481099E-19</v>
      </c>
    </row>
    <row r="767" spans="1:10" x14ac:dyDescent="0.25">
      <c r="A767" s="34" t="s">
        <v>282</v>
      </c>
      <c r="B767" s="34" t="s">
        <v>271</v>
      </c>
      <c r="C767" s="34" t="s">
        <v>227</v>
      </c>
      <c r="D767" s="32" t="s">
        <v>280</v>
      </c>
      <c r="E767" s="35"/>
      <c r="F767" s="35"/>
      <c r="G767" s="35"/>
      <c r="H767" s="35"/>
      <c r="I767" s="33">
        <v>4.7354212478435503E-24</v>
      </c>
      <c r="J767" s="33">
        <v>6.1706270059310598E-22</v>
      </c>
    </row>
    <row r="768" spans="1:10" x14ac:dyDescent="0.25">
      <c r="A768" s="34" t="s">
        <v>282</v>
      </c>
      <c r="B768" s="34" t="s">
        <v>271</v>
      </c>
      <c r="C768" s="34" t="s">
        <v>227</v>
      </c>
      <c r="D768" s="32" t="s">
        <v>104</v>
      </c>
      <c r="E768" s="35"/>
      <c r="F768" s="35"/>
      <c r="G768" s="35"/>
      <c r="H768" s="35"/>
      <c r="I768" s="33">
        <v>1.43269406075886E-21</v>
      </c>
      <c r="J768" s="33">
        <v>1.86691324802024E-19</v>
      </c>
    </row>
    <row r="769" spans="1:10" x14ac:dyDescent="0.25">
      <c r="A769" s="34" t="s">
        <v>282</v>
      </c>
      <c r="B769" s="34" t="s">
        <v>271</v>
      </c>
      <c r="C769" s="34" t="s">
        <v>227</v>
      </c>
      <c r="D769" s="32" t="s">
        <v>145</v>
      </c>
      <c r="E769" s="35"/>
      <c r="F769" s="35"/>
      <c r="G769" s="35"/>
      <c r="H769" s="35"/>
      <c r="I769" s="33">
        <v>2.1233017853234E-23</v>
      </c>
      <c r="J769" s="33">
        <v>2.7668295284658601E-21</v>
      </c>
    </row>
    <row r="770" spans="1:10" x14ac:dyDescent="0.25">
      <c r="A770" s="34" t="s">
        <v>282</v>
      </c>
      <c r="B770" s="34" t="s">
        <v>271</v>
      </c>
      <c r="C770" s="34" t="s">
        <v>227</v>
      </c>
      <c r="D770" s="32" t="s">
        <v>281</v>
      </c>
      <c r="E770" s="35"/>
      <c r="F770" s="35"/>
      <c r="G770" s="35"/>
      <c r="H770" s="35"/>
      <c r="I770" s="33">
        <v>1.17774509099593E-22</v>
      </c>
      <c r="J770" s="33">
        <v>1.53469465212027E-20</v>
      </c>
    </row>
    <row r="771" spans="1:10" x14ac:dyDescent="0.25">
      <c r="A771" s="34" t="s">
        <v>282</v>
      </c>
      <c r="B771" s="34" t="s">
        <v>271</v>
      </c>
      <c r="C771" s="32" t="s">
        <v>228</v>
      </c>
      <c r="D771" s="32" t="s">
        <v>272</v>
      </c>
      <c r="E771" s="35"/>
      <c r="F771" s="35"/>
      <c r="G771" s="35"/>
      <c r="H771" s="35"/>
      <c r="I771" s="33">
        <v>3.3998600856805599</v>
      </c>
      <c r="J771" s="33">
        <v>386.771704264562</v>
      </c>
    </row>
    <row r="772" spans="1:10" x14ac:dyDescent="0.25">
      <c r="A772" s="34" t="s">
        <v>282</v>
      </c>
      <c r="B772" s="34" t="s">
        <v>271</v>
      </c>
      <c r="C772" s="34" t="s">
        <v>228</v>
      </c>
      <c r="D772" s="32" t="s">
        <v>278</v>
      </c>
      <c r="E772" s="35"/>
      <c r="F772" s="35"/>
      <c r="G772" s="35"/>
      <c r="H772" s="35"/>
      <c r="I772" s="33">
        <v>1.1500832743668101E-22</v>
      </c>
      <c r="J772" s="33">
        <v>1.30834698153167E-20</v>
      </c>
    </row>
    <row r="773" spans="1:10" x14ac:dyDescent="0.25">
      <c r="A773" s="34" t="s">
        <v>282</v>
      </c>
      <c r="B773" s="34" t="s">
        <v>271</v>
      </c>
      <c r="C773" s="34" t="s">
        <v>228</v>
      </c>
      <c r="D773" s="32" t="s">
        <v>279</v>
      </c>
      <c r="E773" s="35"/>
      <c r="F773" s="35"/>
      <c r="G773" s="35"/>
      <c r="H773" s="35"/>
      <c r="I773" s="33">
        <v>1.54887044958218E-21</v>
      </c>
      <c r="J773" s="33">
        <v>1.7620115192181499E-19</v>
      </c>
    </row>
    <row r="774" spans="1:10" x14ac:dyDescent="0.25">
      <c r="A774" s="34" t="s">
        <v>282</v>
      </c>
      <c r="B774" s="34" t="s">
        <v>271</v>
      </c>
      <c r="C774" s="34" t="s">
        <v>228</v>
      </c>
      <c r="D774" s="32" t="s">
        <v>91</v>
      </c>
      <c r="E774" s="35"/>
      <c r="F774" s="35"/>
      <c r="G774" s="35"/>
      <c r="H774" s="35"/>
      <c r="I774" s="33">
        <v>1.47203410062431E-21</v>
      </c>
      <c r="J774" s="33">
        <v>1.6746016703215201E-19</v>
      </c>
    </row>
    <row r="775" spans="1:10" x14ac:dyDescent="0.25">
      <c r="A775" s="34" t="s">
        <v>282</v>
      </c>
      <c r="B775" s="34" t="s">
        <v>271</v>
      </c>
      <c r="C775" s="34" t="s">
        <v>228</v>
      </c>
      <c r="D775" s="32" t="s">
        <v>280</v>
      </c>
      <c r="E775" s="35"/>
      <c r="F775" s="35"/>
      <c r="G775" s="35"/>
      <c r="H775" s="35"/>
      <c r="I775" s="33">
        <v>4.7347385797305601E-24</v>
      </c>
      <c r="J775" s="33">
        <v>5.3862890341941404E-22</v>
      </c>
    </row>
    <row r="776" spans="1:10" x14ac:dyDescent="0.25">
      <c r="A776" s="34" t="s">
        <v>282</v>
      </c>
      <c r="B776" s="34" t="s">
        <v>271</v>
      </c>
      <c r="C776" s="34" t="s">
        <v>228</v>
      </c>
      <c r="D776" s="32" t="s">
        <v>104</v>
      </c>
      <c r="E776" s="35"/>
      <c r="F776" s="35"/>
      <c r="G776" s="35"/>
      <c r="H776" s="35"/>
      <c r="I776" s="33">
        <v>1.4324875206223501E-21</v>
      </c>
      <c r="J776" s="33">
        <v>1.6296130597324799E-19</v>
      </c>
    </row>
    <row r="777" spans="1:10" x14ac:dyDescent="0.25">
      <c r="A777" s="34" t="s">
        <v>282</v>
      </c>
      <c r="B777" s="34" t="s">
        <v>271</v>
      </c>
      <c r="C777" s="34" t="s">
        <v>228</v>
      </c>
      <c r="D777" s="32" t="s">
        <v>145</v>
      </c>
      <c r="E777" s="35"/>
      <c r="F777" s="35"/>
      <c r="G777" s="35"/>
      <c r="H777" s="35"/>
      <c r="I777" s="33">
        <v>2.12299568575015E-23</v>
      </c>
      <c r="J777" s="33">
        <v>2.4151425024289899E-21</v>
      </c>
    </row>
    <row r="778" spans="1:10" x14ac:dyDescent="0.25">
      <c r="A778" s="34" t="s">
        <v>282</v>
      </c>
      <c r="B778" s="34" t="s">
        <v>271</v>
      </c>
      <c r="C778" s="34" t="s">
        <v>228</v>
      </c>
      <c r="D778" s="32" t="s">
        <v>281</v>
      </c>
      <c r="E778" s="35"/>
      <c r="F778" s="35"/>
      <c r="G778" s="35"/>
      <c r="H778" s="35"/>
      <c r="I778" s="33">
        <v>1.1775753048297599E-22</v>
      </c>
      <c r="J778" s="33">
        <v>1.33962220818183E-20</v>
      </c>
    </row>
    <row r="779" spans="1:10" x14ac:dyDescent="0.25">
      <c r="A779" s="34" t="s">
        <v>282</v>
      </c>
      <c r="B779" s="34" t="s">
        <v>271</v>
      </c>
      <c r="C779" s="32" t="s">
        <v>229</v>
      </c>
      <c r="D779" s="32" t="s">
        <v>272</v>
      </c>
      <c r="E779" s="35"/>
      <c r="F779" s="35"/>
      <c r="G779" s="35"/>
      <c r="H779" s="35"/>
      <c r="I779" s="35"/>
      <c r="J779" s="33">
        <v>460.94929100273799</v>
      </c>
    </row>
    <row r="780" spans="1:10" x14ac:dyDescent="0.25">
      <c r="A780" s="34" t="s">
        <v>282</v>
      </c>
      <c r="B780" s="34" t="s">
        <v>271</v>
      </c>
      <c r="C780" s="34" t="s">
        <v>229</v>
      </c>
      <c r="D780" s="32" t="s">
        <v>278</v>
      </c>
      <c r="E780" s="35"/>
      <c r="F780" s="35"/>
      <c r="G780" s="35"/>
      <c r="H780" s="35"/>
      <c r="I780" s="35"/>
      <c r="J780" s="33">
        <v>1.55927025393273E-20</v>
      </c>
    </row>
    <row r="781" spans="1:10" x14ac:dyDescent="0.25">
      <c r="A781" s="34" t="s">
        <v>282</v>
      </c>
      <c r="B781" s="34" t="s">
        <v>271</v>
      </c>
      <c r="C781" s="34" t="s">
        <v>229</v>
      </c>
      <c r="D781" s="32" t="s">
        <v>279</v>
      </c>
      <c r="E781" s="35"/>
      <c r="F781" s="35"/>
      <c r="G781" s="35"/>
      <c r="H781" s="35"/>
      <c r="I781" s="35"/>
      <c r="J781" s="33">
        <v>2.09994151993782E-19</v>
      </c>
    </row>
    <row r="782" spans="1:10" x14ac:dyDescent="0.25">
      <c r="A782" s="34" t="s">
        <v>282</v>
      </c>
      <c r="B782" s="34" t="s">
        <v>271</v>
      </c>
      <c r="C782" s="34" t="s">
        <v>229</v>
      </c>
      <c r="D782" s="32" t="s">
        <v>91</v>
      </c>
      <c r="E782" s="35"/>
      <c r="F782" s="35"/>
      <c r="G782" s="35"/>
      <c r="H782" s="35"/>
      <c r="I782" s="35"/>
      <c r="J782" s="33">
        <v>1.99576764312289E-19</v>
      </c>
    </row>
    <row r="783" spans="1:10" x14ac:dyDescent="0.25">
      <c r="A783" s="34" t="s">
        <v>282</v>
      </c>
      <c r="B783" s="34" t="s">
        <v>271</v>
      </c>
      <c r="C783" s="34" t="s">
        <v>229</v>
      </c>
      <c r="D783" s="32" t="s">
        <v>280</v>
      </c>
      <c r="E783" s="35"/>
      <c r="F783" s="35"/>
      <c r="G783" s="35"/>
      <c r="H783" s="35"/>
      <c r="I783" s="35"/>
      <c r="J783" s="33">
        <v>6.4193064902940998E-22</v>
      </c>
    </row>
    <row r="784" spans="1:10" x14ac:dyDescent="0.25">
      <c r="A784" s="34" t="s">
        <v>282</v>
      </c>
      <c r="B784" s="34" t="s">
        <v>271</v>
      </c>
      <c r="C784" s="34" t="s">
        <v>229</v>
      </c>
      <c r="D784" s="32" t="s">
        <v>104</v>
      </c>
      <c r="E784" s="35"/>
      <c r="F784" s="35"/>
      <c r="G784" s="35"/>
      <c r="H784" s="35"/>
      <c r="I784" s="35"/>
      <c r="J784" s="33">
        <v>1.94215082491833E-19</v>
      </c>
    </row>
    <row r="785" spans="1:10" x14ac:dyDescent="0.25">
      <c r="A785" s="34" t="s">
        <v>282</v>
      </c>
      <c r="B785" s="34" t="s">
        <v>271</v>
      </c>
      <c r="C785" s="34" t="s">
        <v>229</v>
      </c>
      <c r="D785" s="32" t="s">
        <v>145</v>
      </c>
      <c r="E785" s="35"/>
      <c r="F785" s="35"/>
      <c r="G785" s="35"/>
      <c r="H785" s="35"/>
      <c r="I785" s="35"/>
      <c r="J785" s="33">
        <v>2.8783342004867102E-21</v>
      </c>
    </row>
    <row r="786" spans="1:10" x14ac:dyDescent="0.25">
      <c r="A786" s="34" t="s">
        <v>282</v>
      </c>
      <c r="B786" s="34" t="s">
        <v>271</v>
      </c>
      <c r="C786" s="34" t="s">
        <v>229</v>
      </c>
      <c r="D786" s="32" t="s">
        <v>281</v>
      </c>
      <c r="E786" s="35"/>
      <c r="F786" s="35"/>
      <c r="G786" s="35"/>
      <c r="H786" s="35"/>
      <c r="I786" s="35"/>
      <c r="J786" s="33">
        <v>1.5965436464570101E-20</v>
      </c>
    </row>
    <row r="787" spans="1:10" x14ac:dyDescent="0.25">
      <c r="A787" s="34" t="s">
        <v>282</v>
      </c>
      <c r="B787" s="34" t="s">
        <v>271</v>
      </c>
      <c r="C787" s="32" t="s">
        <v>230</v>
      </c>
      <c r="D787" s="32" t="s">
        <v>272</v>
      </c>
      <c r="E787" s="35"/>
      <c r="F787" s="35"/>
      <c r="G787" s="35"/>
      <c r="H787" s="35"/>
      <c r="I787" s="33">
        <v>3.2380256199933601</v>
      </c>
      <c r="J787" s="33">
        <v>435.71562894403701</v>
      </c>
    </row>
    <row r="788" spans="1:10" x14ac:dyDescent="0.25">
      <c r="A788" s="34" t="s">
        <v>282</v>
      </c>
      <c r="B788" s="34" t="s">
        <v>271</v>
      </c>
      <c r="C788" s="34" t="s">
        <v>230</v>
      </c>
      <c r="D788" s="32" t="s">
        <v>278</v>
      </c>
      <c r="E788" s="35"/>
      <c r="F788" s="35"/>
      <c r="G788" s="35"/>
      <c r="H788" s="35"/>
      <c r="I788" s="33">
        <v>1.0953389297430899E-22</v>
      </c>
      <c r="J788" s="33">
        <v>1.47391140988216E-20</v>
      </c>
    </row>
    <row r="789" spans="1:10" x14ac:dyDescent="0.25">
      <c r="A789" s="34" t="s">
        <v>282</v>
      </c>
      <c r="B789" s="34" t="s">
        <v>271</v>
      </c>
      <c r="C789" s="34" t="s">
        <v>230</v>
      </c>
      <c r="D789" s="32" t="s">
        <v>279</v>
      </c>
      <c r="E789" s="35"/>
      <c r="F789" s="35"/>
      <c r="G789" s="35"/>
      <c r="H789" s="35"/>
      <c r="I789" s="33">
        <v>1.47514370338973E-21</v>
      </c>
      <c r="J789" s="33">
        <v>1.9849848084481999E-19</v>
      </c>
    </row>
    <row r="790" spans="1:10" x14ac:dyDescent="0.25">
      <c r="A790" s="34" t="s">
        <v>282</v>
      </c>
      <c r="B790" s="34" t="s">
        <v>271</v>
      </c>
      <c r="C790" s="34" t="s">
        <v>230</v>
      </c>
      <c r="D790" s="32" t="s">
        <v>91</v>
      </c>
      <c r="E790" s="35"/>
      <c r="F790" s="35"/>
      <c r="G790" s="35"/>
      <c r="H790" s="35"/>
      <c r="I790" s="33">
        <v>1.40196479008085E-21</v>
      </c>
      <c r="J790" s="33">
        <v>1.8865137029666901E-19</v>
      </c>
    </row>
    <row r="791" spans="1:10" x14ac:dyDescent="0.25">
      <c r="A791" s="34" t="s">
        <v>282</v>
      </c>
      <c r="B791" s="34" t="s">
        <v>271</v>
      </c>
      <c r="C791" s="34" t="s">
        <v>230</v>
      </c>
      <c r="D791" s="32" t="s">
        <v>280</v>
      </c>
      <c r="E791" s="35"/>
      <c r="F791" s="35"/>
      <c r="G791" s="35"/>
      <c r="H791" s="35"/>
      <c r="I791" s="33">
        <v>4.5093634557816302E-24</v>
      </c>
      <c r="J791" s="33">
        <v>6.0678955785321304E-22</v>
      </c>
    </row>
    <row r="792" spans="1:10" x14ac:dyDescent="0.25">
      <c r="A792" s="34" t="s">
        <v>282</v>
      </c>
      <c r="B792" s="34" t="s">
        <v>271</v>
      </c>
      <c r="C792" s="34" t="s">
        <v>230</v>
      </c>
      <c r="D792" s="32" t="s">
        <v>104</v>
      </c>
      <c r="E792" s="35"/>
      <c r="F792" s="35"/>
      <c r="G792" s="35"/>
      <c r="H792" s="35"/>
      <c r="I792" s="33">
        <v>1.3643006403798699E-21</v>
      </c>
      <c r="J792" s="33">
        <v>1.8358320203565401E-19</v>
      </c>
    </row>
    <row r="793" spans="1:10" x14ac:dyDescent="0.25">
      <c r="A793" s="34" t="s">
        <v>282</v>
      </c>
      <c r="B793" s="34" t="s">
        <v>271</v>
      </c>
      <c r="C793" s="34" t="s">
        <v>230</v>
      </c>
      <c r="D793" s="32" t="s">
        <v>145</v>
      </c>
      <c r="E793" s="35"/>
      <c r="F793" s="35"/>
      <c r="G793" s="35"/>
      <c r="H793" s="35"/>
      <c r="I793" s="33">
        <v>2.0219403882375701E-23</v>
      </c>
      <c r="J793" s="33">
        <v>2.7207660819869901E-21</v>
      </c>
    </row>
    <row r="794" spans="1:10" x14ac:dyDescent="0.25">
      <c r="A794" s="34" t="s">
        <v>282</v>
      </c>
      <c r="B794" s="34" t="s">
        <v>271</v>
      </c>
      <c r="C794" s="34" t="s">
        <v>230</v>
      </c>
      <c r="D794" s="32" t="s">
        <v>281</v>
      </c>
      <c r="E794" s="35"/>
      <c r="F794" s="35"/>
      <c r="G794" s="35"/>
      <c r="H794" s="35"/>
      <c r="I794" s="33">
        <v>1.1215223304540801E-22</v>
      </c>
      <c r="J794" s="33">
        <v>1.5091443519510501E-20</v>
      </c>
    </row>
    <row r="795" spans="1:10" x14ac:dyDescent="0.25">
      <c r="A795" s="34" t="s">
        <v>282</v>
      </c>
      <c r="B795" s="34" t="s">
        <v>271</v>
      </c>
      <c r="C795" s="32" t="s">
        <v>231</v>
      </c>
      <c r="D795" s="32" t="s">
        <v>272</v>
      </c>
      <c r="E795" s="35"/>
      <c r="F795" s="35"/>
      <c r="G795" s="35"/>
      <c r="H795" s="35"/>
      <c r="I795" s="33">
        <v>3.2380256199933601</v>
      </c>
      <c r="J795" s="33">
        <v>426.41683834985099</v>
      </c>
    </row>
    <row r="796" spans="1:10" x14ac:dyDescent="0.25">
      <c r="A796" s="34" t="s">
        <v>282</v>
      </c>
      <c r="B796" s="34" t="s">
        <v>271</v>
      </c>
      <c r="C796" s="34" t="s">
        <v>231</v>
      </c>
      <c r="D796" s="32" t="s">
        <v>278</v>
      </c>
      <c r="E796" s="35"/>
      <c r="F796" s="35"/>
      <c r="G796" s="35"/>
      <c r="H796" s="35"/>
      <c r="I796" s="33">
        <v>1.0953389297430899E-22</v>
      </c>
      <c r="J796" s="33">
        <v>1.44245604623571E-20</v>
      </c>
    </row>
    <row r="797" spans="1:10" x14ac:dyDescent="0.25">
      <c r="A797" s="34" t="s">
        <v>282</v>
      </c>
      <c r="B797" s="34" t="s">
        <v>271</v>
      </c>
      <c r="C797" s="34" t="s">
        <v>231</v>
      </c>
      <c r="D797" s="32" t="s">
        <v>279</v>
      </c>
      <c r="E797" s="35"/>
      <c r="F797" s="35"/>
      <c r="G797" s="35"/>
      <c r="H797" s="35"/>
      <c r="I797" s="33">
        <v>1.47514370338973E-21</v>
      </c>
      <c r="J797" s="33">
        <v>1.94262241233418E-19</v>
      </c>
    </row>
    <row r="798" spans="1:10" x14ac:dyDescent="0.25">
      <c r="A798" s="34" t="s">
        <v>282</v>
      </c>
      <c r="B798" s="34" t="s">
        <v>271</v>
      </c>
      <c r="C798" s="34" t="s">
        <v>231</v>
      </c>
      <c r="D798" s="32" t="s">
        <v>91</v>
      </c>
      <c r="E798" s="35"/>
      <c r="F798" s="35"/>
      <c r="G798" s="35"/>
      <c r="H798" s="35"/>
      <c r="I798" s="33">
        <v>1.40196479008085E-21</v>
      </c>
      <c r="J798" s="33">
        <v>1.84625282015314E-19</v>
      </c>
    </row>
    <row r="799" spans="1:10" x14ac:dyDescent="0.25">
      <c r="A799" s="34" t="s">
        <v>282</v>
      </c>
      <c r="B799" s="34" t="s">
        <v>271</v>
      </c>
      <c r="C799" s="34" t="s">
        <v>231</v>
      </c>
      <c r="D799" s="32" t="s">
        <v>280</v>
      </c>
      <c r="E799" s="35"/>
      <c r="F799" s="35"/>
      <c r="G799" s="35"/>
      <c r="H799" s="35"/>
      <c r="I799" s="33">
        <v>4.5093634557816302E-24</v>
      </c>
      <c r="J799" s="33">
        <v>5.9383980655122296E-22</v>
      </c>
    </row>
    <row r="800" spans="1:10" x14ac:dyDescent="0.25">
      <c r="A800" s="34" t="s">
        <v>282</v>
      </c>
      <c r="B800" s="34" t="s">
        <v>271</v>
      </c>
      <c r="C800" s="34" t="s">
        <v>231</v>
      </c>
      <c r="D800" s="32" t="s">
        <v>104</v>
      </c>
      <c r="E800" s="35"/>
      <c r="F800" s="35"/>
      <c r="G800" s="35"/>
      <c r="H800" s="35"/>
      <c r="I800" s="33">
        <v>1.3643006403798699E-21</v>
      </c>
      <c r="J800" s="33">
        <v>1.79665275665933E-19</v>
      </c>
    </row>
    <row r="801" spans="1:10" x14ac:dyDescent="0.25">
      <c r="A801" s="34" t="s">
        <v>282</v>
      </c>
      <c r="B801" s="34" t="s">
        <v>271</v>
      </c>
      <c r="C801" s="34" t="s">
        <v>231</v>
      </c>
      <c r="D801" s="32" t="s">
        <v>145</v>
      </c>
      <c r="E801" s="35"/>
      <c r="F801" s="35"/>
      <c r="G801" s="35"/>
      <c r="H801" s="35"/>
      <c r="I801" s="33">
        <v>2.0219403882375701E-23</v>
      </c>
      <c r="J801" s="33">
        <v>2.6627010680845201E-21</v>
      </c>
    </row>
    <row r="802" spans="1:10" x14ac:dyDescent="0.25">
      <c r="A802" s="34" t="s">
        <v>282</v>
      </c>
      <c r="B802" s="34" t="s">
        <v>271</v>
      </c>
      <c r="C802" s="34" t="s">
        <v>231</v>
      </c>
      <c r="D802" s="32" t="s">
        <v>281</v>
      </c>
      <c r="E802" s="35"/>
      <c r="F802" s="35"/>
      <c r="G802" s="35"/>
      <c r="H802" s="35"/>
      <c r="I802" s="33">
        <v>1.1215223304540801E-22</v>
      </c>
      <c r="J802" s="33">
        <v>1.4769370672612701E-20</v>
      </c>
    </row>
    <row r="803" spans="1:10" x14ac:dyDescent="0.25">
      <c r="A803" s="34" t="s">
        <v>282</v>
      </c>
      <c r="B803" s="34" t="s">
        <v>271</v>
      </c>
      <c r="C803" s="32" t="s">
        <v>236</v>
      </c>
      <c r="D803" s="32" t="s">
        <v>272</v>
      </c>
      <c r="E803" s="35"/>
      <c r="F803" s="35"/>
      <c r="G803" s="35"/>
      <c r="H803" s="35"/>
      <c r="I803" s="33">
        <v>3.4003502872048998</v>
      </c>
      <c r="J803" s="33">
        <v>461.29697359043303</v>
      </c>
    </row>
    <row r="804" spans="1:10" x14ac:dyDescent="0.25">
      <c r="A804" s="34" t="s">
        <v>282</v>
      </c>
      <c r="B804" s="34" t="s">
        <v>271</v>
      </c>
      <c r="C804" s="34" t="s">
        <v>236</v>
      </c>
      <c r="D804" s="32" t="s">
        <v>278</v>
      </c>
      <c r="E804" s="35"/>
      <c r="F804" s="35"/>
      <c r="G804" s="35"/>
      <c r="H804" s="35"/>
      <c r="I804" s="33">
        <v>1.1502490966536101E-22</v>
      </c>
      <c r="J804" s="33">
        <v>1.56044637271062E-20</v>
      </c>
    </row>
    <row r="805" spans="1:10" x14ac:dyDescent="0.25">
      <c r="A805" s="34" t="s">
        <v>282</v>
      </c>
      <c r="B805" s="34" t="s">
        <v>271</v>
      </c>
      <c r="C805" s="34" t="s">
        <v>236</v>
      </c>
      <c r="D805" s="32" t="s">
        <v>279</v>
      </c>
      <c r="E805" s="35"/>
      <c r="F805" s="35"/>
      <c r="G805" s="35"/>
      <c r="H805" s="35"/>
      <c r="I805" s="33">
        <v>1.54909377014133E-21</v>
      </c>
      <c r="J805" s="33">
        <v>2.10152545360669E-19</v>
      </c>
    </row>
    <row r="806" spans="1:10" x14ac:dyDescent="0.25">
      <c r="A806" s="34" t="s">
        <v>282</v>
      </c>
      <c r="B806" s="34" t="s">
        <v>271</v>
      </c>
      <c r="C806" s="34" t="s">
        <v>236</v>
      </c>
      <c r="D806" s="32" t="s">
        <v>91</v>
      </c>
      <c r="E806" s="35"/>
      <c r="F806" s="35"/>
      <c r="G806" s="35"/>
      <c r="H806" s="35"/>
      <c r="I806" s="33">
        <v>1.4722463426995099E-21</v>
      </c>
      <c r="J806" s="33">
        <v>1.99727300102699E-19</v>
      </c>
    </row>
    <row r="807" spans="1:10" x14ac:dyDescent="0.25">
      <c r="A807" s="34" t="s">
        <v>282</v>
      </c>
      <c r="B807" s="34" t="s">
        <v>271</v>
      </c>
      <c r="C807" s="34" t="s">
        <v>236</v>
      </c>
      <c r="D807" s="32" t="s">
        <v>280</v>
      </c>
      <c r="E807" s="35"/>
      <c r="F807" s="35"/>
      <c r="G807" s="35"/>
      <c r="H807" s="35"/>
      <c r="I807" s="33">
        <v>4.7354212478435503E-24</v>
      </c>
      <c r="J807" s="33">
        <v>6.4241484135497003E-22</v>
      </c>
    </row>
    <row r="808" spans="1:10" x14ac:dyDescent="0.25">
      <c r="A808" s="34" t="s">
        <v>282</v>
      </c>
      <c r="B808" s="34" t="s">
        <v>271</v>
      </c>
      <c r="C808" s="34" t="s">
        <v>236</v>
      </c>
      <c r="D808" s="32" t="s">
        <v>104</v>
      </c>
      <c r="E808" s="35"/>
      <c r="F808" s="35"/>
      <c r="G808" s="35"/>
      <c r="H808" s="35"/>
      <c r="I808" s="33">
        <v>1.43269406075886E-21</v>
      </c>
      <c r="J808" s="33">
        <v>1.9436157409897601E-19</v>
      </c>
    </row>
    <row r="809" spans="1:10" x14ac:dyDescent="0.25">
      <c r="A809" s="34" t="s">
        <v>282</v>
      </c>
      <c r="B809" s="34" t="s">
        <v>271</v>
      </c>
      <c r="C809" s="34" t="s">
        <v>236</v>
      </c>
      <c r="D809" s="32" t="s">
        <v>145</v>
      </c>
      <c r="E809" s="35"/>
      <c r="F809" s="35"/>
      <c r="G809" s="35"/>
      <c r="H809" s="35"/>
      <c r="I809" s="33">
        <v>2.1233017853234E-23</v>
      </c>
      <c r="J809" s="33">
        <v>2.8805052563980901E-21</v>
      </c>
    </row>
    <row r="810" spans="1:10" x14ac:dyDescent="0.25">
      <c r="A810" s="34" t="s">
        <v>282</v>
      </c>
      <c r="B810" s="34" t="s">
        <v>271</v>
      </c>
      <c r="C810" s="34" t="s">
        <v>236</v>
      </c>
      <c r="D810" s="32" t="s">
        <v>281</v>
      </c>
      <c r="E810" s="35"/>
      <c r="F810" s="35"/>
      <c r="G810" s="35"/>
      <c r="H810" s="35"/>
      <c r="I810" s="33">
        <v>1.17774509099593E-22</v>
      </c>
      <c r="J810" s="33">
        <v>1.59774787962801E-20</v>
      </c>
    </row>
    <row r="811" spans="1:10" x14ac:dyDescent="0.25">
      <c r="A811" s="34" t="s">
        <v>282</v>
      </c>
      <c r="B811" s="34" t="s">
        <v>271</v>
      </c>
      <c r="C811" s="32" t="s">
        <v>237</v>
      </c>
      <c r="D811" s="32" t="s">
        <v>272</v>
      </c>
      <c r="E811" s="35"/>
      <c r="F811" s="35"/>
      <c r="G811" s="35"/>
      <c r="H811" s="35"/>
      <c r="I811" s="33">
        <v>3.4003502872048998</v>
      </c>
      <c r="J811" s="33">
        <v>443.09243494244703</v>
      </c>
    </row>
    <row r="812" spans="1:10" x14ac:dyDescent="0.25">
      <c r="A812" s="34" t="s">
        <v>282</v>
      </c>
      <c r="B812" s="34" t="s">
        <v>271</v>
      </c>
      <c r="C812" s="34" t="s">
        <v>237</v>
      </c>
      <c r="D812" s="32" t="s">
        <v>278</v>
      </c>
      <c r="E812" s="35"/>
      <c r="F812" s="35"/>
      <c r="G812" s="35"/>
      <c r="H812" s="35"/>
      <c r="I812" s="33">
        <v>1.1502490966536101E-22</v>
      </c>
      <c r="J812" s="33">
        <v>1.4988652049890599E-20</v>
      </c>
    </row>
    <row r="813" spans="1:10" x14ac:dyDescent="0.25">
      <c r="A813" s="34" t="s">
        <v>282</v>
      </c>
      <c r="B813" s="34" t="s">
        <v>271</v>
      </c>
      <c r="C813" s="34" t="s">
        <v>237</v>
      </c>
      <c r="D813" s="32" t="s">
        <v>279</v>
      </c>
      <c r="E813" s="35"/>
      <c r="F813" s="35"/>
      <c r="G813" s="35"/>
      <c r="H813" s="35"/>
      <c r="I813" s="33">
        <v>1.54909377014133E-21</v>
      </c>
      <c r="J813" s="33">
        <v>2.0185912408756999E-19</v>
      </c>
    </row>
    <row r="814" spans="1:10" x14ac:dyDescent="0.25">
      <c r="A814" s="34" t="s">
        <v>282</v>
      </c>
      <c r="B814" s="34" t="s">
        <v>271</v>
      </c>
      <c r="C814" s="34" t="s">
        <v>237</v>
      </c>
      <c r="D814" s="32" t="s">
        <v>91</v>
      </c>
      <c r="E814" s="35"/>
      <c r="F814" s="35"/>
      <c r="G814" s="35"/>
      <c r="H814" s="35"/>
      <c r="I814" s="33">
        <v>1.4722463426995099E-21</v>
      </c>
      <c r="J814" s="33">
        <v>1.9184529878481099E-19</v>
      </c>
    </row>
    <row r="815" spans="1:10" x14ac:dyDescent="0.25">
      <c r="A815" s="34" t="s">
        <v>282</v>
      </c>
      <c r="B815" s="34" t="s">
        <v>271</v>
      </c>
      <c r="C815" s="34" t="s">
        <v>237</v>
      </c>
      <c r="D815" s="32" t="s">
        <v>280</v>
      </c>
      <c r="E815" s="35"/>
      <c r="F815" s="35"/>
      <c r="G815" s="35"/>
      <c r="H815" s="35"/>
      <c r="I815" s="33">
        <v>4.7354212478435503E-24</v>
      </c>
      <c r="J815" s="33">
        <v>6.1706270059310598E-22</v>
      </c>
    </row>
    <row r="816" spans="1:10" x14ac:dyDescent="0.25">
      <c r="A816" s="34" t="s">
        <v>282</v>
      </c>
      <c r="B816" s="34" t="s">
        <v>271</v>
      </c>
      <c r="C816" s="34" t="s">
        <v>237</v>
      </c>
      <c r="D816" s="32" t="s">
        <v>104</v>
      </c>
      <c r="E816" s="35"/>
      <c r="F816" s="35"/>
      <c r="G816" s="35"/>
      <c r="H816" s="35"/>
      <c r="I816" s="33">
        <v>1.43269406075886E-21</v>
      </c>
      <c r="J816" s="33">
        <v>1.86691324802024E-19</v>
      </c>
    </row>
    <row r="817" spans="1:10" x14ac:dyDescent="0.25">
      <c r="A817" s="34" t="s">
        <v>282</v>
      </c>
      <c r="B817" s="34" t="s">
        <v>271</v>
      </c>
      <c r="C817" s="34" t="s">
        <v>237</v>
      </c>
      <c r="D817" s="32" t="s">
        <v>145</v>
      </c>
      <c r="E817" s="35"/>
      <c r="F817" s="35"/>
      <c r="G817" s="35"/>
      <c r="H817" s="35"/>
      <c r="I817" s="33">
        <v>2.1233017853234E-23</v>
      </c>
      <c r="J817" s="33">
        <v>2.7668295284658601E-21</v>
      </c>
    </row>
    <row r="818" spans="1:10" x14ac:dyDescent="0.25">
      <c r="A818" s="34" t="s">
        <v>282</v>
      </c>
      <c r="B818" s="34" t="s">
        <v>271</v>
      </c>
      <c r="C818" s="34" t="s">
        <v>237</v>
      </c>
      <c r="D818" s="32" t="s">
        <v>281</v>
      </c>
      <c r="E818" s="35"/>
      <c r="F818" s="35"/>
      <c r="G818" s="35"/>
      <c r="H818" s="35"/>
      <c r="I818" s="33">
        <v>1.17774509099593E-22</v>
      </c>
      <c r="J818" s="33">
        <v>1.53469465212027E-20</v>
      </c>
    </row>
    <row r="819" spans="1:10" x14ac:dyDescent="0.25">
      <c r="A819" s="34" t="s">
        <v>282</v>
      </c>
      <c r="B819" s="34" t="s">
        <v>271</v>
      </c>
      <c r="C819" s="32" t="s">
        <v>238</v>
      </c>
      <c r="D819" s="32" t="s">
        <v>272</v>
      </c>
      <c r="E819" s="35"/>
      <c r="F819" s="35"/>
      <c r="G819" s="35"/>
      <c r="H819" s="35"/>
      <c r="I819" s="33">
        <v>3.3998600856805599</v>
      </c>
      <c r="J819" s="33">
        <v>386.77170425387601</v>
      </c>
    </row>
    <row r="820" spans="1:10" x14ac:dyDescent="0.25">
      <c r="A820" s="34" t="s">
        <v>282</v>
      </c>
      <c r="B820" s="34" t="s">
        <v>271</v>
      </c>
      <c r="C820" s="34" t="s">
        <v>238</v>
      </c>
      <c r="D820" s="32" t="s">
        <v>278</v>
      </c>
      <c r="E820" s="35"/>
      <c r="F820" s="35"/>
      <c r="G820" s="35"/>
      <c r="H820" s="35"/>
      <c r="I820" s="33">
        <v>1.1500832743668101E-22</v>
      </c>
      <c r="J820" s="33">
        <v>1.30834698149553E-20</v>
      </c>
    </row>
    <row r="821" spans="1:10" x14ac:dyDescent="0.25">
      <c r="A821" s="34" t="s">
        <v>282</v>
      </c>
      <c r="B821" s="34" t="s">
        <v>271</v>
      </c>
      <c r="C821" s="34" t="s">
        <v>238</v>
      </c>
      <c r="D821" s="32" t="s">
        <v>279</v>
      </c>
      <c r="E821" s="35"/>
      <c r="F821" s="35"/>
      <c r="G821" s="35"/>
      <c r="H821" s="35"/>
      <c r="I821" s="33">
        <v>1.54887044958218E-21</v>
      </c>
      <c r="J821" s="33">
        <v>1.7620115191694701E-19</v>
      </c>
    </row>
    <row r="822" spans="1:10" x14ac:dyDescent="0.25">
      <c r="A822" s="34" t="s">
        <v>282</v>
      </c>
      <c r="B822" s="34" t="s">
        <v>271</v>
      </c>
      <c r="C822" s="34" t="s">
        <v>238</v>
      </c>
      <c r="D822" s="32" t="s">
        <v>91</v>
      </c>
      <c r="E822" s="35"/>
      <c r="F822" s="35"/>
      <c r="G822" s="35"/>
      <c r="H822" s="35"/>
      <c r="I822" s="33">
        <v>1.47203410062431E-21</v>
      </c>
      <c r="J822" s="33">
        <v>1.67460167027526E-19</v>
      </c>
    </row>
    <row r="823" spans="1:10" x14ac:dyDescent="0.25">
      <c r="A823" s="34" t="s">
        <v>282</v>
      </c>
      <c r="B823" s="34" t="s">
        <v>271</v>
      </c>
      <c r="C823" s="34" t="s">
        <v>238</v>
      </c>
      <c r="D823" s="32" t="s">
        <v>280</v>
      </c>
      <c r="E823" s="35"/>
      <c r="F823" s="35"/>
      <c r="G823" s="35"/>
      <c r="H823" s="35"/>
      <c r="I823" s="33">
        <v>4.7347385797305601E-24</v>
      </c>
      <c r="J823" s="33">
        <v>5.3862890340453304E-22</v>
      </c>
    </row>
    <row r="824" spans="1:10" x14ac:dyDescent="0.25">
      <c r="A824" s="34" t="s">
        <v>282</v>
      </c>
      <c r="B824" s="34" t="s">
        <v>271</v>
      </c>
      <c r="C824" s="34" t="s">
        <v>238</v>
      </c>
      <c r="D824" s="32" t="s">
        <v>104</v>
      </c>
      <c r="E824" s="35"/>
      <c r="F824" s="35"/>
      <c r="G824" s="35"/>
      <c r="H824" s="35"/>
      <c r="I824" s="33">
        <v>1.4324875206223501E-21</v>
      </c>
      <c r="J824" s="33">
        <v>1.62961305968745E-19</v>
      </c>
    </row>
    <row r="825" spans="1:10" x14ac:dyDescent="0.25">
      <c r="A825" s="34" t="s">
        <v>282</v>
      </c>
      <c r="B825" s="34" t="s">
        <v>271</v>
      </c>
      <c r="C825" s="34" t="s">
        <v>238</v>
      </c>
      <c r="D825" s="32" t="s">
        <v>145</v>
      </c>
      <c r="E825" s="35"/>
      <c r="F825" s="35"/>
      <c r="G825" s="35"/>
      <c r="H825" s="35"/>
      <c r="I825" s="33">
        <v>2.12299568575015E-23</v>
      </c>
      <c r="J825" s="33">
        <v>2.4151425023622601E-21</v>
      </c>
    </row>
    <row r="826" spans="1:10" x14ac:dyDescent="0.25">
      <c r="A826" s="34" t="s">
        <v>282</v>
      </c>
      <c r="B826" s="34" t="s">
        <v>271</v>
      </c>
      <c r="C826" s="34" t="s">
        <v>238</v>
      </c>
      <c r="D826" s="32" t="s">
        <v>281</v>
      </c>
      <c r="E826" s="35"/>
      <c r="F826" s="35"/>
      <c r="G826" s="35"/>
      <c r="H826" s="35"/>
      <c r="I826" s="33">
        <v>1.1775753048297599E-22</v>
      </c>
      <c r="J826" s="33">
        <v>1.3396222081448199E-20</v>
      </c>
    </row>
    <row r="827" spans="1:10" x14ac:dyDescent="0.25">
      <c r="A827" s="34" t="s">
        <v>282</v>
      </c>
      <c r="B827" s="34" t="s">
        <v>271</v>
      </c>
      <c r="C827" s="32" t="s">
        <v>239</v>
      </c>
      <c r="D827" s="32" t="s">
        <v>272</v>
      </c>
      <c r="E827" s="35"/>
      <c r="F827" s="35"/>
      <c r="G827" s="35"/>
      <c r="H827" s="35"/>
      <c r="I827" s="35"/>
      <c r="J827" s="33">
        <v>460.94929099959199</v>
      </c>
    </row>
    <row r="828" spans="1:10" x14ac:dyDescent="0.25">
      <c r="A828" s="34" t="s">
        <v>282</v>
      </c>
      <c r="B828" s="34" t="s">
        <v>271</v>
      </c>
      <c r="C828" s="34" t="s">
        <v>239</v>
      </c>
      <c r="D828" s="32" t="s">
        <v>278</v>
      </c>
      <c r="E828" s="35"/>
      <c r="F828" s="35"/>
      <c r="G828" s="35"/>
      <c r="H828" s="35"/>
      <c r="I828" s="35"/>
      <c r="J828" s="33">
        <v>1.5592702539220899E-20</v>
      </c>
    </row>
    <row r="829" spans="1:10" x14ac:dyDescent="0.25">
      <c r="A829" s="34" t="s">
        <v>282</v>
      </c>
      <c r="B829" s="34" t="s">
        <v>271</v>
      </c>
      <c r="C829" s="34" t="s">
        <v>239</v>
      </c>
      <c r="D829" s="32" t="s">
        <v>279</v>
      </c>
      <c r="E829" s="35"/>
      <c r="F829" s="35"/>
      <c r="G829" s="35"/>
      <c r="H829" s="35"/>
      <c r="I829" s="35"/>
      <c r="J829" s="33">
        <v>2.0999415199234901E-19</v>
      </c>
    </row>
    <row r="830" spans="1:10" x14ac:dyDescent="0.25">
      <c r="A830" s="34" t="s">
        <v>282</v>
      </c>
      <c r="B830" s="34" t="s">
        <v>271</v>
      </c>
      <c r="C830" s="34" t="s">
        <v>239</v>
      </c>
      <c r="D830" s="32" t="s">
        <v>91</v>
      </c>
      <c r="E830" s="35"/>
      <c r="F830" s="35"/>
      <c r="G830" s="35"/>
      <c r="H830" s="35"/>
      <c r="I830" s="35"/>
      <c r="J830" s="33">
        <v>1.9957676431092701E-19</v>
      </c>
    </row>
    <row r="831" spans="1:10" x14ac:dyDescent="0.25">
      <c r="A831" s="34" t="s">
        <v>282</v>
      </c>
      <c r="B831" s="34" t="s">
        <v>271</v>
      </c>
      <c r="C831" s="34" t="s">
        <v>239</v>
      </c>
      <c r="D831" s="32" t="s">
        <v>280</v>
      </c>
      <c r="E831" s="35"/>
      <c r="F831" s="35"/>
      <c r="G831" s="35"/>
      <c r="H831" s="35"/>
      <c r="I831" s="35"/>
      <c r="J831" s="33">
        <v>6.4193064902502999E-22</v>
      </c>
    </row>
    <row r="832" spans="1:10" x14ac:dyDescent="0.25">
      <c r="A832" s="34" t="s">
        <v>282</v>
      </c>
      <c r="B832" s="34" t="s">
        <v>271</v>
      </c>
      <c r="C832" s="34" t="s">
        <v>239</v>
      </c>
      <c r="D832" s="32" t="s">
        <v>104</v>
      </c>
      <c r="E832" s="35"/>
      <c r="F832" s="35"/>
      <c r="G832" s="35"/>
      <c r="H832" s="35"/>
      <c r="I832" s="35"/>
      <c r="J832" s="33">
        <v>1.9421508249050801E-19</v>
      </c>
    </row>
    <row r="833" spans="1:10" x14ac:dyDescent="0.25">
      <c r="A833" s="34" t="s">
        <v>282</v>
      </c>
      <c r="B833" s="34" t="s">
        <v>271</v>
      </c>
      <c r="C833" s="34" t="s">
        <v>239</v>
      </c>
      <c r="D833" s="32" t="s">
        <v>145</v>
      </c>
      <c r="E833" s="35"/>
      <c r="F833" s="35"/>
      <c r="G833" s="35"/>
      <c r="H833" s="35"/>
      <c r="I833" s="35"/>
      <c r="J833" s="33">
        <v>2.87833420046708E-21</v>
      </c>
    </row>
    <row r="834" spans="1:10" x14ac:dyDescent="0.25">
      <c r="A834" s="34" t="s">
        <v>282</v>
      </c>
      <c r="B834" s="34" t="s">
        <v>271</v>
      </c>
      <c r="C834" s="34" t="s">
        <v>239</v>
      </c>
      <c r="D834" s="32" t="s">
        <v>281</v>
      </c>
      <c r="E834" s="35"/>
      <c r="F834" s="35"/>
      <c r="G834" s="35"/>
      <c r="H834" s="35"/>
      <c r="I834" s="35"/>
      <c r="J834" s="33">
        <v>1.5965436464461201E-20</v>
      </c>
    </row>
    <row r="835" spans="1:10" x14ac:dyDescent="0.25">
      <c r="A835" s="34" t="s">
        <v>282</v>
      </c>
      <c r="B835" s="34" t="s">
        <v>271</v>
      </c>
      <c r="C835" s="32" t="s">
        <v>240</v>
      </c>
      <c r="D835" s="32" t="s">
        <v>272</v>
      </c>
      <c r="E835" s="35"/>
      <c r="F835" s="35"/>
      <c r="G835" s="35"/>
      <c r="H835" s="35"/>
      <c r="I835" s="33">
        <v>3.2380256199933601</v>
      </c>
      <c r="J835" s="33">
        <v>435.71562894403701</v>
      </c>
    </row>
    <row r="836" spans="1:10" x14ac:dyDescent="0.25">
      <c r="A836" s="34" t="s">
        <v>282</v>
      </c>
      <c r="B836" s="34" t="s">
        <v>271</v>
      </c>
      <c r="C836" s="34" t="s">
        <v>240</v>
      </c>
      <c r="D836" s="32" t="s">
        <v>278</v>
      </c>
      <c r="E836" s="35"/>
      <c r="F836" s="35"/>
      <c r="G836" s="35"/>
      <c r="H836" s="35"/>
      <c r="I836" s="33">
        <v>1.0953389297430899E-22</v>
      </c>
      <c r="J836" s="33">
        <v>1.47391140988216E-20</v>
      </c>
    </row>
    <row r="837" spans="1:10" x14ac:dyDescent="0.25">
      <c r="A837" s="34" t="s">
        <v>282</v>
      </c>
      <c r="B837" s="34" t="s">
        <v>271</v>
      </c>
      <c r="C837" s="34" t="s">
        <v>240</v>
      </c>
      <c r="D837" s="32" t="s">
        <v>279</v>
      </c>
      <c r="E837" s="35"/>
      <c r="F837" s="35"/>
      <c r="G837" s="35"/>
      <c r="H837" s="35"/>
      <c r="I837" s="33">
        <v>1.47514370338973E-21</v>
      </c>
      <c r="J837" s="33">
        <v>1.9849848084481999E-19</v>
      </c>
    </row>
    <row r="838" spans="1:10" x14ac:dyDescent="0.25">
      <c r="A838" s="34" t="s">
        <v>282</v>
      </c>
      <c r="B838" s="34" t="s">
        <v>271</v>
      </c>
      <c r="C838" s="34" t="s">
        <v>240</v>
      </c>
      <c r="D838" s="32" t="s">
        <v>91</v>
      </c>
      <c r="E838" s="35"/>
      <c r="F838" s="35"/>
      <c r="G838" s="35"/>
      <c r="H838" s="35"/>
      <c r="I838" s="33">
        <v>1.40196479008085E-21</v>
      </c>
      <c r="J838" s="33">
        <v>1.8865137029666901E-19</v>
      </c>
    </row>
    <row r="839" spans="1:10" x14ac:dyDescent="0.25">
      <c r="A839" s="34" t="s">
        <v>282</v>
      </c>
      <c r="B839" s="34" t="s">
        <v>271</v>
      </c>
      <c r="C839" s="34" t="s">
        <v>240</v>
      </c>
      <c r="D839" s="32" t="s">
        <v>280</v>
      </c>
      <c r="E839" s="35"/>
      <c r="F839" s="35"/>
      <c r="G839" s="35"/>
      <c r="H839" s="35"/>
      <c r="I839" s="33">
        <v>4.5093634557816302E-24</v>
      </c>
      <c r="J839" s="33">
        <v>6.0678955785321304E-22</v>
      </c>
    </row>
    <row r="840" spans="1:10" x14ac:dyDescent="0.25">
      <c r="A840" s="34" t="s">
        <v>282</v>
      </c>
      <c r="B840" s="34" t="s">
        <v>271</v>
      </c>
      <c r="C840" s="34" t="s">
        <v>240</v>
      </c>
      <c r="D840" s="32" t="s">
        <v>104</v>
      </c>
      <c r="E840" s="35"/>
      <c r="F840" s="35"/>
      <c r="G840" s="35"/>
      <c r="H840" s="35"/>
      <c r="I840" s="33">
        <v>1.3643006403798699E-21</v>
      </c>
      <c r="J840" s="33">
        <v>1.8358320203565401E-19</v>
      </c>
    </row>
    <row r="841" spans="1:10" x14ac:dyDescent="0.25">
      <c r="A841" s="34" t="s">
        <v>282</v>
      </c>
      <c r="B841" s="34" t="s">
        <v>271</v>
      </c>
      <c r="C841" s="34" t="s">
        <v>240</v>
      </c>
      <c r="D841" s="32" t="s">
        <v>145</v>
      </c>
      <c r="E841" s="35"/>
      <c r="F841" s="35"/>
      <c r="G841" s="35"/>
      <c r="H841" s="35"/>
      <c r="I841" s="33">
        <v>2.0219403882375701E-23</v>
      </c>
      <c r="J841" s="33">
        <v>2.7207660819869901E-21</v>
      </c>
    </row>
    <row r="842" spans="1:10" x14ac:dyDescent="0.25">
      <c r="A842" s="34" t="s">
        <v>282</v>
      </c>
      <c r="B842" s="34" t="s">
        <v>271</v>
      </c>
      <c r="C842" s="34" t="s">
        <v>240</v>
      </c>
      <c r="D842" s="32" t="s">
        <v>281</v>
      </c>
      <c r="E842" s="35"/>
      <c r="F842" s="35"/>
      <c r="G842" s="35"/>
      <c r="H842" s="35"/>
      <c r="I842" s="33">
        <v>1.1215223304540801E-22</v>
      </c>
      <c r="J842" s="33">
        <v>1.50914435195106E-20</v>
      </c>
    </row>
    <row r="843" spans="1:10" x14ac:dyDescent="0.25">
      <c r="A843" s="34" t="s">
        <v>282</v>
      </c>
      <c r="B843" s="34" t="s">
        <v>271</v>
      </c>
      <c r="C843" s="32" t="s">
        <v>241</v>
      </c>
      <c r="D843" s="32" t="s">
        <v>272</v>
      </c>
      <c r="E843" s="35"/>
      <c r="F843" s="35"/>
      <c r="G843" s="35"/>
      <c r="H843" s="35"/>
      <c r="I843" s="33">
        <v>3.2380256199933601</v>
      </c>
      <c r="J843" s="33">
        <v>426.41683835030602</v>
      </c>
    </row>
    <row r="844" spans="1:10" x14ac:dyDescent="0.25">
      <c r="A844" s="34" t="s">
        <v>282</v>
      </c>
      <c r="B844" s="34" t="s">
        <v>271</v>
      </c>
      <c r="C844" s="34" t="s">
        <v>241</v>
      </c>
      <c r="D844" s="32" t="s">
        <v>278</v>
      </c>
      <c r="E844" s="35"/>
      <c r="F844" s="35"/>
      <c r="G844" s="35"/>
      <c r="H844" s="35"/>
      <c r="I844" s="33">
        <v>1.0953389297430899E-22</v>
      </c>
      <c r="J844" s="33">
        <v>1.4424560462372499E-20</v>
      </c>
    </row>
    <row r="845" spans="1:10" x14ac:dyDescent="0.25">
      <c r="A845" s="34" t="s">
        <v>282</v>
      </c>
      <c r="B845" s="34" t="s">
        <v>271</v>
      </c>
      <c r="C845" s="34" t="s">
        <v>241</v>
      </c>
      <c r="D845" s="32" t="s">
        <v>279</v>
      </c>
      <c r="E845" s="35"/>
      <c r="F845" s="35"/>
      <c r="G845" s="35"/>
      <c r="H845" s="35"/>
      <c r="I845" s="33">
        <v>1.47514370338973E-21</v>
      </c>
      <c r="J845" s="33">
        <v>1.9426224123362501E-19</v>
      </c>
    </row>
    <row r="846" spans="1:10" x14ac:dyDescent="0.25">
      <c r="A846" s="34" t="s">
        <v>282</v>
      </c>
      <c r="B846" s="34" t="s">
        <v>271</v>
      </c>
      <c r="C846" s="34" t="s">
        <v>241</v>
      </c>
      <c r="D846" s="32" t="s">
        <v>91</v>
      </c>
      <c r="E846" s="35"/>
      <c r="F846" s="35"/>
      <c r="G846" s="35"/>
      <c r="H846" s="35"/>
      <c r="I846" s="33">
        <v>1.40196479008085E-21</v>
      </c>
      <c r="J846" s="33">
        <v>1.84625282015511E-19</v>
      </c>
    </row>
    <row r="847" spans="1:10" x14ac:dyDescent="0.25">
      <c r="A847" s="34" t="s">
        <v>282</v>
      </c>
      <c r="B847" s="34" t="s">
        <v>271</v>
      </c>
      <c r="C847" s="34" t="s">
        <v>241</v>
      </c>
      <c r="D847" s="32" t="s">
        <v>280</v>
      </c>
      <c r="E847" s="35"/>
      <c r="F847" s="35"/>
      <c r="G847" s="35"/>
      <c r="H847" s="35"/>
      <c r="I847" s="33">
        <v>4.5093634557816302E-24</v>
      </c>
      <c r="J847" s="33">
        <v>5.93839806551855E-22</v>
      </c>
    </row>
    <row r="848" spans="1:10" x14ac:dyDescent="0.25">
      <c r="A848" s="34" t="s">
        <v>282</v>
      </c>
      <c r="B848" s="34" t="s">
        <v>271</v>
      </c>
      <c r="C848" s="34" t="s">
        <v>241</v>
      </c>
      <c r="D848" s="32" t="s">
        <v>104</v>
      </c>
      <c r="E848" s="35"/>
      <c r="F848" s="35"/>
      <c r="G848" s="35"/>
      <c r="H848" s="35"/>
      <c r="I848" s="33">
        <v>1.3643006403798699E-21</v>
      </c>
      <c r="J848" s="33">
        <v>1.7966527566612401E-19</v>
      </c>
    </row>
    <row r="849" spans="1:10" x14ac:dyDescent="0.25">
      <c r="A849" s="34" t="s">
        <v>282</v>
      </c>
      <c r="B849" s="34" t="s">
        <v>271</v>
      </c>
      <c r="C849" s="34" t="s">
        <v>241</v>
      </c>
      <c r="D849" s="32" t="s">
        <v>145</v>
      </c>
      <c r="E849" s="35"/>
      <c r="F849" s="35"/>
      <c r="G849" s="35"/>
      <c r="H849" s="35"/>
      <c r="I849" s="33">
        <v>2.0219403882375701E-23</v>
      </c>
      <c r="J849" s="33">
        <v>2.66270106808735E-21</v>
      </c>
    </row>
    <row r="850" spans="1:10" x14ac:dyDescent="0.25">
      <c r="A850" s="34" t="s">
        <v>282</v>
      </c>
      <c r="B850" s="34" t="s">
        <v>271</v>
      </c>
      <c r="C850" s="34" t="s">
        <v>241</v>
      </c>
      <c r="D850" s="32" t="s">
        <v>281</v>
      </c>
      <c r="E850" s="35"/>
      <c r="F850" s="35"/>
      <c r="G850" s="35"/>
      <c r="H850" s="35"/>
      <c r="I850" s="33">
        <v>1.1215223304540801E-22</v>
      </c>
      <c r="J850" s="33">
        <v>1.4769370672628401E-20</v>
      </c>
    </row>
    <row r="851" spans="1:10" x14ac:dyDescent="0.25">
      <c r="A851" s="34" t="s">
        <v>282</v>
      </c>
      <c r="B851" s="34" t="s">
        <v>271</v>
      </c>
      <c r="C851" s="32" t="s">
        <v>242</v>
      </c>
      <c r="D851" s="32" t="s">
        <v>272</v>
      </c>
      <c r="E851" s="35"/>
      <c r="F851" s="35"/>
      <c r="G851" s="35"/>
      <c r="H851" s="35"/>
      <c r="I851" s="33">
        <v>4.2072117125834E-3</v>
      </c>
      <c r="J851" s="33">
        <v>2.0271110978810899E-2</v>
      </c>
    </row>
    <row r="852" spans="1:10" x14ac:dyDescent="0.25">
      <c r="A852" s="34" t="s">
        <v>282</v>
      </c>
      <c r="B852" s="34" t="s">
        <v>271</v>
      </c>
      <c r="C852" s="34" t="s">
        <v>242</v>
      </c>
      <c r="D852" s="32" t="s">
        <v>278</v>
      </c>
      <c r="E852" s="35"/>
      <c r="F852" s="35"/>
      <c r="G852" s="35"/>
      <c r="H852" s="35"/>
      <c r="I852" s="33">
        <v>1.42318910202852E-25</v>
      </c>
      <c r="J852" s="33">
        <v>6.8571838552283003E-25</v>
      </c>
    </row>
    <row r="853" spans="1:10" x14ac:dyDescent="0.25">
      <c r="A853" s="34" t="s">
        <v>282</v>
      </c>
      <c r="B853" s="34" t="s">
        <v>271</v>
      </c>
      <c r="C853" s="34" t="s">
        <v>242</v>
      </c>
      <c r="D853" s="32" t="s">
        <v>279</v>
      </c>
      <c r="E853" s="35"/>
      <c r="F853" s="35"/>
      <c r="G853" s="35"/>
      <c r="H853" s="35"/>
      <c r="I853" s="33">
        <v>1.9166747255871401E-24</v>
      </c>
      <c r="J853" s="33">
        <v>9.2348873141925905E-24</v>
      </c>
    </row>
    <row r="854" spans="1:10" x14ac:dyDescent="0.25">
      <c r="A854" s="34" t="s">
        <v>282</v>
      </c>
      <c r="B854" s="34" t="s">
        <v>271</v>
      </c>
      <c r="C854" s="34" t="s">
        <v>242</v>
      </c>
      <c r="D854" s="32" t="s">
        <v>91</v>
      </c>
      <c r="E854" s="35"/>
      <c r="F854" s="35"/>
      <c r="G854" s="35"/>
      <c r="H854" s="35"/>
      <c r="I854" s="33">
        <v>1.8215923459771E-24</v>
      </c>
      <c r="J854" s="33">
        <v>8.7767631215260307E-24</v>
      </c>
    </row>
    <row r="855" spans="1:10" x14ac:dyDescent="0.25">
      <c r="A855" s="34" t="s">
        <v>282</v>
      </c>
      <c r="B855" s="34" t="s">
        <v>271</v>
      </c>
      <c r="C855" s="34" t="s">
        <v>242</v>
      </c>
      <c r="D855" s="32" t="s">
        <v>280</v>
      </c>
      <c r="E855" s="35"/>
      <c r="F855" s="35"/>
      <c r="G855" s="35"/>
      <c r="H855" s="35"/>
      <c r="I855" s="33">
        <v>5.8590786404892397E-27</v>
      </c>
      <c r="J855" s="33">
        <v>2.8230106176902699E-26</v>
      </c>
    </row>
    <row r="856" spans="1:10" x14ac:dyDescent="0.25">
      <c r="A856" s="34" t="s">
        <v>282</v>
      </c>
      <c r="B856" s="34" t="s">
        <v>271</v>
      </c>
      <c r="C856" s="34" t="s">
        <v>242</v>
      </c>
      <c r="D856" s="32" t="s">
        <v>104</v>
      </c>
      <c r="E856" s="35"/>
      <c r="F856" s="35"/>
      <c r="G856" s="35"/>
      <c r="H856" s="35"/>
      <c r="I856" s="33">
        <v>1.77265479255318E-24</v>
      </c>
      <c r="J856" s="33">
        <v>8.5409730913925903E-24</v>
      </c>
    </row>
    <row r="857" spans="1:10" x14ac:dyDescent="0.25">
      <c r="A857" s="34" t="s">
        <v>282</v>
      </c>
      <c r="B857" s="34" t="s">
        <v>271</v>
      </c>
      <c r="C857" s="34" t="s">
        <v>242</v>
      </c>
      <c r="D857" s="32" t="s">
        <v>145</v>
      </c>
      <c r="E857" s="35"/>
      <c r="F857" s="35"/>
      <c r="G857" s="35"/>
      <c r="H857" s="35"/>
      <c r="I857" s="33">
        <v>2.62713526138066E-26</v>
      </c>
      <c r="J857" s="33">
        <v>1.2658015350288599E-25</v>
      </c>
    </row>
    <row r="858" spans="1:10" x14ac:dyDescent="0.25">
      <c r="A858" s="34" t="s">
        <v>282</v>
      </c>
      <c r="B858" s="34" t="s">
        <v>271</v>
      </c>
      <c r="C858" s="34" t="s">
        <v>242</v>
      </c>
      <c r="D858" s="32" t="s">
        <v>281</v>
      </c>
      <c r="E858" s="35"/>
      <c r="F858" s="35"/>
      <c r="G858" s="35"/>
      <c r="H858" s="35"/>
      <c r="I858" s="33">
        <v>1.45720955865071E-25</v>
      </c>
      <c r="J858" s="33">
        <v>7.0211006007716002E-25</v>
      </c>
    </row>
    <row r="859" spans="1:10" x14ac:dyDescent="0.25">
      <c r="A859" s="34" t="s">
        <v>282</v>
      </c>
      <c r="B859" s="34" t="s">
        <v>271</v>
      </c>
      <c r="C859" s="32" t="s">
        <v>243</v>
      </c>
      <c r="D859" s="32" t="s">
        <v>272</v>
      </c>
      <c r="E859" s="35"/>
      <c r="F859" s="35"/>
      <c r="G859" s="35"/>
      <c r="H859" s="35"/>
      <c r="I859" s="33">
        <v>4.2072117125834E-3</v>
      </c>
      <c r="J859" s="33">
        <v>2.0271110978810899E-2</v>
      </c>
    </row>
    <row r="860" spans="1:10" x14ac:dyDescent="0.25">
      <c r="A860" s="34" t="s">
        <v>282</v>
      </c>
      <c r="B860" s="34" t="s">
        <v>271</v>
      </c>
      <c r="C860" s="34" t="s">
        <v>243</v>
      </c>
      <c r="D860" s="32" t="s">
        <v>278</v>
      </c>
      <c r="E860" s="35"/>
      <c r="F860" s="35"/>
      <c r="G860" s="35"/>
      <c r="H860" s="35"/>
      <c r="I860" s="33">
        <v>1.42318910202852E-25</v>
      </c>
      <c r="J860" s="33">
        <v>6.8571838552283003E-25</v>
      </c>
    </row>
    <row r="861" spans="1:10" x14ac:dyDescent="0.25">
      <c r="A861" s="34" t="s">
        <v>282</v>
      </c>
      <c r="B861" s="34" t="s">
        <v>271</v>
      </c>
      <c r="C861" s="34" t="s">
        <v>243</v>
      </c>
      <c r="D861" s="32" t="s">
        <v>279</v>
      </c>
      <c r="E861" s="35"/>
      <c r="F861" s="35"/>
      <c r="G861" s="35"/>
      <c r="H861" s="35"/>
      <c r="I861" s="33">
        <v>1.9166747255871401E-24</v>
      </c>
      <c r="J861" s="33">
        <v>9.2348873141925905E-24</v>
      </c>
    </row>
    <row r="862" spans="1:10" x14ac:dyDescent="0.25">
      <c r="A862" s="34" t="s">
        <v>282</v>
      </c>
      <c r="B862" s="34" t="s">
        <v>271</v>
      </c>
      <c r="C862" s="34" t="s">
        <v>243</v>
      </c>
      <c r="D862" s="32" t="s">
        <v>91</v>
      </c>
      <c r="E862" s="35"/>
      <c r="F862" s="35"/>
      <c r="G862" s="35"/>
      <c r="H862" s="35"/>
      <c r="I862" s="33">
        <v>1.8215923459771E-24</v>
      </c>
      <c r="J862" s="33">
        <v>8.7767631215260307E-24</v>
      </c>
    </row>
    <row r="863" spans="1:10" x14ac:dyDescent="0.25">
      <c r="A863" s="34" t="s">
        <v>282</v>
      </c>
      <c r="B863" s="34" t="s">
        <v>271</v>
      </c>
      <c r="C863" s="34" t="s">
        <v>243</v>
      </c>
      <c r="D863" s="32" t="s">
        <v>280</v>
      </c>
      <c r="E863" s="35"/>
      <c r="F863" s="35"/>
      <c r="G863" s="35"/>
      <c r="H863" s="35"/>
      <c r="I863" s="33">
        <v>5.8590786404892397E-27</v>
      </c>
      <c r="J863" s="33">
        <v>2.8230106176902699E-26</v>
      </c>
    </row>
    <row r="864" spans="1:10" x14ac:dyDescent="0.25">
      <c r="A864" s="34" t="s">
        <v>282</v>
      </c>
      <c r="B864" s="34" t="s">
        <v>271</v>
      </c>
      <c r="C864" s="34" t="s">
        <v>243</v>
      </c>
      <c r="D864" s="32" t="s">
        <v>104</v>
      </c>
      <c r="E864" s="35"/>
      <c r="F864" s="35"/>
      <c r="G864" s="35"/>
      <c r="H864" s="35"/>
      <c r="I864" s="33">
        <v>1.77265479255318E-24</v>
      </c>
      <c r="J864" s="33">
        <v>8.5409730913925903E-24</v>
      </c>
    </row>
    <row r="865" spans="1:10" x14ac:dyDescent="0.25">
      <c r="A865" s="34" t="s">
        <v>282</v>
      </c>
      <c r="B865" s="34" t="s">
        <v>271</v>
      </c>
      <c r="C865" s="34" t="s">
        <v>243</v>
      </c>
      <c r="D865" s="32" t="s">
        <v>145</v>
      </c>
      <c r="E865" s="35"/>
      <c r="F865" s="35"/>
      <c r="G865" s="35"/>
      <c r="H865" s="35"/>
      <c r="I865" s="33">
        <v>2.62713526138066E-26</v>
      </c>
      <c r="J865" s="33">
        <v>1.2658015350288599E-25</v>
      </c>
    </row>
    <row r="866" spans="1:10" x14ac:dyDescent="0.25">
      <c r="A866" s="34" t="s">
        <v>282</v>
      </c>
      <c r="B866" s="34" t="s">
        <v>271</v>
      </c>
      <c r="C866" s="34" t="s">
        <v>243</v>
      </c>
      <c r="D866" s="32" t="s">
        <v>281</v>
      </c>
      <c r="E866" s="35"/>
      <c r="F866" s="35"/>
      <c r="G866" s="35"/>
      <c r="H866" s="35"/>
      <c r="I866" s="33">
        <v>1.45720955865071E-25</v>
      </c>
      <c r="J866" s="33">
        <v>7.0211006007716002E-25</v>
      </c>
    </row>
    <row r="867" spans="1:10" x14ac:dyDescent="0.25">
      <c r="A867" s="34" t="s">
        <v>282</v>
      </c>
      <c r="B867" s="34" t="s">
        <v>271</v>
      </c>
      <c r="C867" s="32" t="s">
        <v>257</v>
      </c>
      <c r="D867" s="32" t="s">
        <v>272</v>
      </c>
      <c r="E867" s="35"/>
      <c r="F867" s="35"/>
      <c r="G867" s="35"/>
      <c r="H867" s="35"/>
      <c r="I867" s="33">
        <v>1.8358742018545801E-2</v>
      </c>
      <c r="J867" s="33">
        <v>1.8358742018545801E-2</v>
      </c>
    </row>
    <row r="868" spans="1:10" x14ac:dyDescent="0.25">
      <c r="A868" s="34" t="s">
        <v>282</v>
      </c>
      <c r="B868" s="34" t="s">
        <v>271</v>
      </c>
      <c r="C868" s="34" t="s">
        <v>257</v>
      </c>
      <c r="D868" s="32" t="s">
        <v>278</v>
      </c>
      <c r="E868" s="35"/>
      <c r="F868" s="35"/>
      <c r="G868" s="35"/>
      <c r="H868" s="35"/>
      <c r="I868" s="33">
        <v>6.2102797179426199E-25</v>
      </c>
      <c r="J868" s="33">
        <v>6.2102797179426199E-25</v>
      </c>
    </row>
    <row r="869" spans="1:10" x14ac:dyDescent="0.25">
      <c r="A869" s="34" t="s">
        <v>282</v>
      </c>
      <c r="B869" s="34" t="s">
        <v>271</v>
      </c>
      <c r="C869" s="34" t="s">
        <v>257</v>
      </c>
      <c r="D869" s="32" t="s">
        <v>279</v>
      </c>
      <c r="E869" s="35"/>
      <c r="F869" s="35"/>
      <c r="G869" s="35"/>
      <c r="H869" s="35"/>
      <c r="I869" s="33">
        <v>8.3636715298347893E-24</v>
      </c>
      <c r="J869" s="33">
        <v>8.3636715298347893E-24</v>
      </c>
    </row>
    <row r="870" spans="1:10" x14ac:dyDescent="0.25">
      <c r="A870" s="34" t="s">
        <v>282</v>
      </c>
      <c r="B870" s="34" t="s">
        <v>271</v>
      </c>
      <c r="C870" s="34" t="s">
        <v>257</v>
      </c>
      <c r="D870" s="32" t="s">
        <v>91</v>
      </c>
      <c r="E870" s="35"/>
      <c r="F870" s="35"/>
      <c r="G870" s="35"/>
      <c r="H870" s="35"/>
      <c r="I870" s="33">
        <v>7.9487666006273496E-24</v>
      </c>
      <c r="J870" s="33">
        <v>7.9487666006273496E-24</v>
      </c>
    </row>
    <row r="871" spans="1:10" x14ac:dyDescent="0.25">
      <c r="A871" s="34" t="s">
        <v>282</v>
      </c>
      <c r="B871" s="34" t="s">
        <v>271</v>
      </c>
      <c r="C871" s="34" t="s">
        <v>257</v>
      </c>
      <c r="D871" s="32" t="s">
        <v>280</v>
      </c>
      <c r="E871" s="35"/>
      <c r="F871" s="35"/>
      <c r="G871" s="35"/>
      <c r="H871" s="35"/>
      <c r="I871" s="33">
        <v>2.5566888613043999E-26</v>
      </c>
      <c r="J871" s="33">
        <v>2.5566888613043999E-26</v>
      </c>
    </row>
    <row r="872" spans="1:10" x14ac:dyDescent="0.25">
      <c r="A872" s="34" t="s">
        <v>282</v>
      </c>
      <c r="B872" s="34" t="s">
        <v>271</v>
      </c>
      <c r="C872" s="34" t="s">
        <v>257</v>
      </c>
      <c r="D872" s="32" t="s">
        <v>104</v>
      </c>
      <c r="E872" s="35"/>
      <c r="F872" s="35"/>
      <c r="G872" s="35"/>
      <c r="H872" s="35"/>
      <c r="I872" s="33">
        <v>7.7352209129593305E-24</v>
      </c>
      <c r="J872" s="33">
        <v>7.7352209129593305E-24</v>
      </c>
    </row>
    <row r="873" spans="1:10" x14ac:dyDescent="0.25">
      <c r="A873" s="34" t="s">
        <v>282</v>
      </c>
      <c r="B873" s="34" t="s">
        <v>271</v>
      </c>
      <c r="C873" s="34" t="s">
        <v>257</v>
      </c>
      <c r="D873" s="32" t="s">
        <v>145</v>
      </c>
      <c r="E873" s="35"/>
      <c r="F873" s="35"/>
      <c r="G873" s="35"/>
      <c r="H873" s="35"/>
      <c r="I873" s="33">
        <v>1.1463862958751999E-25</v>
      </c>
      <c r="J873" s="33">
        <v>1.1463862958751999E-25</v>
      </c>
    </row>
    <row r="874" spans="1:10" x14ac:dyDescent="0.25">
      <c r="A874" s="34" t="s">
        <v>282</v>
      </c>
      <c r="B874" s="34" t="s">
        <v>271</v>
      </c>
      <c r="C874" s="34" t="s">
        <v>257</v>
      </c>
      <c r="D874" s="32" t="s">
        <v>281</v>
      </c>
      <c r="E874" s="35"/>
      <c r="F874" s="35"/>
      <c r="G874" s="35"/>
      <c r="H874" s="35"/>
      <c r="I874" s="33">
        <v>6.3587326195667301E-25</v>
      </c>
      <c r="J874" s="33">
        <v>6.3587326195667301E-25</v>
      </c>
    </row>
    <row r="875" spans="1:10" x14ac:dyDescent="0.25">
      <c r="A875" s="34" t="s">
        <v>282</v>
      </c>
      <c r="B875" s="34" t="s">
        <v>271</v>
      </c>
      <c r="C875" s="32" t="s">
        <v>258</v>
      </c>
      <c r="D875" s="32" t="s">
        <v>272</v>
      </c>
      <c r="E875" s="35"/>
      <c r="F875" s="35"/>
      <c r="G875" s="35"/>
      <c r="H875" s="35"/>
      <c r="I875" s="33">
        <v>1.8358742018545801E-2</v>
      </c>
      <c r="J875" s="33">
        <v>1.8358742018545801E-2</v>
      </c>
    </row>
    <row r="876" spans="1:10" x14ac:dyDescent="0.25">
      <c r="A876" s="34" t="s">
        <v>282</v>
      </c>
      <c r="B876" s="34" t="s">
        <v>271</v>
      </c>
      <c r="C876" s="34" t="s">
        <v>258</v>
      </c>
      <c r="D876" s="32" t="s">
        <v>278</v>
      </c>
      <c r="E876" s="35"/>
      <c r="F876" s="35"/>
      <c r="G876" s="35"/>
      <c r="H876" s="35"/>
      <c r="I876" s="33">
        <v>6.2102797179426199E-25</v>
      </c>
      <c r="J876" s="33">
        <v>6.2102797179426199E-25</v>
      </c>
    </row>
    <row r="877" spans="1:10" x14ac:dyDescent="0.25">
      <c r="A877" s="34" t="s">
        <v>282</v>
      </c>
      <c r="B877" s="34" t="s">
        <v>271</v>
      </c>
      <c r="C877" s="34" t="s">
        <v>258</v>
      </c>
      <c r="D877" s="32" t="s">
        <v>279</v>
      </c>
      <c r="E877" s="35"/>
      <c r="F877" s="35"/>
      <c r="G877" s="35"/>
      <c r="H877" s="35"/>
      <c r="I877" s="33">
        <v>8.3636715298347996E-24</v>
      </c>
      <c r="J877" s="33">
        <v>8.3636715298347996E-24</v>
      </c>
    </row>
    <row r="878" spans="1:10" x14ac:dyDescent="0.25">
      <c r="A878" s="34" t="s">
        <v>282</v>
      </c>
      <c r="B878" s="34" t="s">
        <v>271</v>
      </c>
      <c r="C878" s="34" t="s">
        <v>258</v>
      </c>
      <c r="D878" s="32" t="s">
        <v>91</v>
      </c>
      <c r="E878" s="35"/>
      <c r="F878" s="35"/>
      <c r="G878" s="35"/>
      <c r="H878" s="35"/>
      <c r="I878" s="33">
        <v>7.9487666006273496E-24</v>
      </c>
      <c r="J878" s="33">
        <v>7.9487666006273496E-24</v>
      </c>
    </row>
    <row r="879" spans="1:10" x14ac:dyDescent="0.25">
      <c r="A879" s="34" t="s">
        <v>282</v>
      </c>
      <c r="B879" s="34" t="s">
        <v>271</v>
      </c>
      <c r="C879" s="34" t="s">
        <v>258</v>
      </c>
      <c r="D879" s="32" t="s">
        <v>280</v>
      </c>
      <c r="E879" s="35"/>
      <c r="F879" s="35"/>
      <c r="G879" s="35"/>
      <c r="H879" s="35"/>
      <c r="I879" s="33">
        <v>2.5566888613043999E-26</v>
      </c>
      <c r="J879" s="33">
        <v>2.5566888613043999E-26</v>
      </c>
    </row>
    <row r="880" spans="1:10" x14ac:dyDescent="0.25">
      <c r="A880" s="34" t="s">
        <v>282</v>
      </c>
      <c r="B880" s="34" t="s">
        <v>271</v>
      </c>
      <c r="C880" s="34" t="s">
        <v>258</v>
      </c>
      <c r="D880" s="32" t="s">
        <v>104</v>
      </c>
      <c r="E880" s="35"/>
      <c r="F880" s="35"/>
      <c r="G880" s="35"/>
      <c r="H880" s="35"/>
      <c r="I880" s="33">
        <v>7.7352209129593305E-24</v>
      </c>
      <c r="J880" s="33">
        <v>7.7352209129593305E-24</v>
      </c>
    </row>
    <row r="881" spans="1:10" x14ac:dyDescent="0.25">
      <c r="A881" s="34" t="s">
        <v>282</v>
      </c>
      <c r="B881" s="34" t="s">
        <v>271</v>
      </c>
      <c r="C881" s="34" t="s">
        <v>258</v>
      </c>
      <c r="D881" s="32" t="s">
        <v>145</v>
      </c>
      <c r="E881" s="35"/>
      <c r="F881" s="35"/>
      <c r="G881" s="35"/>
      <c r="H881" s="35"/>
      <c r="I881" s="33">
        <v>1.1463862958751999E-25</v>
      </c>
      <c r="J881" s="33">
        <v>1.1463862958751999E-25</v>
      </c>
    </row>
    <row r="882" spans="1:10" x14ac:dyDescent="0.25">
      <c r="A882" s="34" t="s">
        <v>282</v>
      </c>
      <c r="B882" s="34" t="s">
        <v>271</v>
      </c>
      <c r="C882" s="34" t="s">
        <v>258</v>
      </c>
      <c r="D882" s="32" t="s">
        <v>281</v>
      </c>
      <c r="E882" s="35"/>
      <c r="F882" s="35"/>
      <c r="G882" s="35"/>
      <c r="H882" s="35"/>
      <c r="I882" s="33">
        <v>6.3587326195667301E-25</v>
      </c>
      <c r="J882" s="33">
        <v>6.3587326195667301E-25</v>
      </c>
    </row>
    <row r="883" spans="1:10" x14ac:dyDescent="0.25">
      <c r="A883" s="34" t="s">
        <v>282</v>
      </c>
      <c r="B883" s="34" t="s">
        <v>271</v>
      </c>
      <c r="C883" s="32" t="s">
        <v>259</v>
      </c>
      <c r="D883" s="32" t="s">
        <v>272</v>
      </c>
      <c r="E883" s="35"/>
      <c r="F883" s="35"/>
      <c r="G883" s="35"/>
      <c r="H883" s="35"/>
      <c r="I883" s="33">
        <v>1.8358742018545801E-2</v>
      </c>
      <c r="J883" s="33">
        <v>1.8358742018545801E-2</v>
      </c>
    </row>
    <row r="884" spans="1:10" x14ac:dyDescent="0.25">
      <c r="A884" s="34" t="s">
        <v>282</v>
      </c>
      <c r="B884" s="34" t="s">
        <v>271</v>
      </c>
      <c r="C884" s="34" t="s">
        <v>259</v>
      </c>
      <c r="D884" s="32" t="s">
        <v>278</v>
      </c>
      <c r="E884" s="35"/>
      <c r="F884" s="35"/>
      <c r="G884" s="35"/>
      <c r="H884" s="35"/>
      <c r="I884" s="33">
        <v>6.2102797179426199E-25</v>
      </c>
      <c r="J884" s="33">
        <v>6.2102797179426199E-25</v>
      </c>
    </row>
    <row r="885" spans="1:10" x14ac:dyDescent="0.25">
      <c r="A885" s="34" t="s">
        <v>282</v>
      </c>
      <c r="B885" s="34" t="s">
        <v>271</v>
      </c>
      <c r="C885" s="34" t="s">
        <v>259</v>
      </c>
      <c r="D885" s="32" t="s">
        <v>279</v>
      </c>
      <c r="E885" s="35"/>
      <c r="F885" s="35"/>
      <c r="G885" s="35"/>
      <c r="H885" s="35"/>
      <c r="I885" s="33">
        <v>8.3636715298347893E-24</v>
      </c>
      <c r="J885" s="33">
        <v>8.3636715298347893E-24</v>
      </c>
    </row>
    <row r="886" spans="1:10" x14ac:dyDescent="0.25">
      <c r="A886" s="34" t="s">
        <v>282</v>
      </c>
      <c r="B886" s="34" t="s">
        <v>271</v>
      </c>
      <c r="C886" s="34" t="s">
        <v>259</v>
      </c>
      <c r="D886" s="32" t="s">
        <v>91</v>
      </c>
      <c r="E886" s="35"/>
      <c r="F886" s="35"/>
      <c r="G886" s="35"/>
      <c r="H886" s="35"/>
      <c r="I886" s="33">
        <v>7.9487666006273496E-24</v>
      </c>
      <c r="J886" s="33">
        <v>7.9487666006273496E-24</v>
      </c>
    </row>
    <row r="887" spans="1:10" x14ac:dyDescent="0.25">
      <c r="A887" s="34" t="s">
        <v>282</v>
      </c>
      <c r="B887" s="34" t="s">
        <v>271</v>
      </c>
      <c r="C887" s="34" t="s">
        <v>259</v>
      </c>
      <c r="D887" s="32" t="s">
        <v>280</v>
      </c>
      <c r="E887" s="35"/>
      <c r="F887" s="35"/>
      <c r="G887" s="35"/>
      <c r="H887" s="35"/>
      <c r="I887" s="33">
        <v>2.5566888613043999E-26</v>
      </c>
      <c r="J887" s="33">
        <v>2.5566888613043999E-26</v>
      </c>
    </row>
    <row r="888" spans="1:10" x14ac:dyDescent="0.25">
      <c r="A888" s="34" t="s">
        <v>282</v>
      </c>
      <c r="B888" s="34" t="s">
        <v>271</v>
      </c>
      <c r="C888" s="34" t="s">
        <v>259</v>
      </c>
      <c r="D888" s="32" t="s">
        <v>104</v>
      </c>
      <c r="E888" s="35"/>
      <c r="F888" s="35"/>
      <c r="G888" s="35"/>
      <c r="H888" s="35"/>
      <c r="I888" s="33">
        <v>7.7352209129593305E-24</v>
      </c>
      <c r="J888" s="33">
        <v>7.7352209129593305E-24</v>
      </c>
    </row>
    <row r="889" spans="1:10" x14ac:dyDescent="0.25">
      <c r="A889" s="34" t="s">
        <v>282</v>
      </c>
      <c r="B889" s="34" t="s">
        <v>271</v>
      </c>
      <c r="C889" s="34" t="s">
        <v>259</v>
      </c>
      <c r="D889" s="32" t="s">
        <v>145</v>
      </c>
      <c r="E889" s="35"/>
      <c r="F889" s="35"/>
      <c r="G889" s="35"/>
      <c r="H889" s="35"/>
      <c r="I889" s="33">
        <v>1.1463862958751999E-25</v>
      </c>
      <c r="J889" s="33">
        <v>1.1463862958751999E-25</v>
      </c>
    </row>
    <row r="890" spans="1:10" x14ac:dyDescent="0.25">
      <c r="A890" s="34" t="s">
        <v>282</v>
      </c>
      <c r="B890" s="34" t="s">
        <v>271</v>
      </c>
      <c r="C890" s="34" t="s">
        <v>259</v>
      </c>
      <c r="D890" s="32" t="s">
        <v>281</v>
      </c>
      <c r="E890" s="35"/>
      <c r="F890" s="35"/>
      <c r="G890" s="35"/>
      <c r="H890" s="35"/>
      <c r="I890" s="33">
        <v>6.3587326195667301E-25</v>
      </c>
      <c r="J890" s="33">
        <v>6.3587326195667301E-25</v>
      </c>
    </row>
    <row r="891" spans="1:10" x14ac:dyDescent="0.25">
      <c r="A891" s="34" t="s">
        <v>282</v>
      </c>
      <c r="B891" s="34" t="s">
        <v>271</v>
      </c>
      <c r="C891" s="32" t="s">
        <v>260</v>
      </c>
      <c r="D891" s="32" t="s">
        <v>272</v>
      </c>
      <c r="E891" s="35"/>
      <c r="F891" s="35"/>
      <c r="G891" s="35"/>
      <c r="H891" s="35"/>
      <c r="I891" s="33">
        <v>3.3996494392657999</v>
      </c>
      <c r="J891" s="33">
        <v>81.745791182586203</v>
      </c>
    </row>
    <row r="892" spans="1:10" x14ac:dyDescent="0.25">
      <c r="A892" s="34" t="s">
        <v>282</v>
      </c>
      <c r="B892" s="34" t="s">
        <v>271</v>
      </c>
      <c r="C892" s="34" t="s">
        <v>260</v>
      </c>
      <c r="D892" s="32" t="s">
        <v>278</v>
      </c>
      <c r="E892" s="35"/>
      <c r="F892" s="35"/>
      <c r="G892" s="35"/>
      <c r="H892" s="35"/>
      <c r="I892" s="33">
        <v>1.1500120182232301E-22</v>
      </c>
      <c r="J892" s="33">
        <v>2.7652451812632401E-21</v>
      </c>
    </row>
    <row r="893" spans="1:10" x14ac:dyDescent="0.25">
      <c r="A893" s="34" t="s">
        <v>282</v>
      </c>
      <c r="B893" s="34" t="s">
        <v>271</v>
      </c>
      <c r="C893" s="34" t="s">
        <v>260</v>
      </c>
      <c r="D893" s="32" t="s">
        <v>279</v>
      </c>
      <c r="E893" s="35"/>
      <c r="F893" s="35"/>
      <c r="G893" s="35"/>
      <c r="H893" s="35"/>
      <c r="I893" s="33">
        <v>1.54877448563104E-21</v>
      </c>
      <c r="J893" s="33">
        <v>3.72408384902929E-20</v>
      </c>
    </row>
    <row r="894" spans="1:10" x14ac:dyDescent="0.25">
      <c r="A894" s="34" t="s">
        <v>282</v>
      </c>
      <c r="B894" s="34" t="s">
        <v>271</v>
      </c>
      <c r="C894" s="34" t="s">
        <v>260</v>
      </c>
      <c r="D894" s="32" t="s">
        <v>91</v>
      </c>
      <c r="E894" s="35"/>
      <c r="F894" s="35"/>
      <c r="G894" s="35"/>
      <c r="H894" s="35"/>
      <c r="I894" s="33">
        <v>1.4719428972518501E-21</v>
      </c>
      <c r="J894" s="33">
        <v>3.5393395366501797E-20</v>
      </c>
    </row>
    <row r="895" spans="1:10" x14ac:dyDescent="0.25">
      <c r="A895" s="34" t="s">
        <v>282</v>
      </c>
      <c r="B895" s="34" t="s">
        <v>271</v>
      </c>
      <c r="C895" s="34" t="s">
        <v>260</v>
      </c>
      <c r="D895" s="32" t="s">
        <v>280</v>
      </c>
      <c r="E895" s="35"/>
      <c r="F895" s="35"/>
      <c r="G895" s="35"/>
      <c r="H895" s="35"/>
      <c r="I895" s="33">
        <v>4.7344452277450201E-24</v>
      </c>
      <c r="J895" s="33">
        <v>1.1384143508520701E-22</v>
      </c>
    </row>
    <row r="896" spans="1:10" x14ac:dyDescent="0.25">
      <c r="A896" s="34" t="s">
        <v>282</v>
      </c>
      <c r="B896" s="34" t="s">
        <v>271</v>
      </c>
      <c r="C896" s="34" t="s">
        <v>260</v>
      </c>
      <c r="D896" s="32" t="s">
        <v>104</v>
      </c>
      <c r="E896" s="35"/>
      <c r="F896" s="35"/>
      <c r="G896" s="35"/>
      <c r="H896" s="35"/>
      <c r="I896" s="33">
        <v>1.4323987674522701E-21</v>
      </c>
      <c r="J896" s="33">
        <v>3.4442542569811402E-20</v>
      </c>
    </row>
    <row r="897" spans="1:10" x14ac:dyDescent="0.25">
      <c r="A897" s="34" t="s">
        <v>282</v>
      </c>
      <c r="B897" s="34" t="s">
        <v>271</v>
      </c>
      <c r="C897" s="34" t="s">
        <v>260</v>
      </c>
      <c r="D897" s="32" t="s">
        <v>145</v>
      </c>
      <c r="E897" s="35"/>
      <c r="F897" s="35"/>
      <c r="G897" s="35"/>
      <c r="H897" s="35"/>
      <c r="I897" s="33">
        <v>2.1228641505050301E-23</v>
      </c>
      <c r="J897" s="33">
        <v>5.1045030570463597E-22</v>
      </c>
    </row>
    <row r="898" spans="1:10" x14ac:dyDescent="0.25">
      <c r="A898" s="34" t="s">
        <v>282</v>
      </c>
      <c r="B898" s="34" t="s">
        <v>271</v>
      </c>
      <c r="C898" s="34" t="s">
        <v>260</v>
      </c>
      <c r="D898" s="32" t="s">
        <v>281</v>
      </c>
      <c r="E898" s="35"/>
      <c r="F898" s="35"/>
      <c r="G898" s="35"/>
      <c r="H898" s="35"/>
      <c r="I898" s="33">
        <v>1.1775023453520701E-22</v>
      </c>
      <c r="J898" s="33">
        <v>2.83134665969982E-21</v>
      </c>
    </row>
    <row r="899" spans="1:10" x14ac:dyDescent="0.25">
      <c r="A899" s="34" t="s">
        <v>282</v>
      </c>
      <c r="B899" s="34" t="s">
        <v>271</v>
      </c>
      <c r="C899" s="32" t="s">
        <v>261</v>
      </c>
      <c r="D899" s="32" t="s">
        <v>272</v>
      </c>
      <c r="E899" s="35"/>
      <c r="F899" s="35"/>
      <c r="G899" s="35"/>
      <c r="H899" s="35"/>
      <c r="I899" s="33">
        <v>3.3996494392657901</v>
      </c>
      <c r="J899" s="33">
        <v>81.745791182586203</v>
      </c>
    </row>
    <row r="900" spans="1:10" x14ac:dyDescent="0.25">
      <c r="A900" s="34" t="s">
        <v>282</v>
      </c>
      <c r="B900" s="34" t="s">
        <v>271</v>
      </c>
      <c r="C900" s="34" t="s">
        <v>261</v>
      </c>
      <c r="D900" s="32" t="s">
        <v>278</v>
      </c>
      <c r="E900" s="35"/>
      <c r="F900" s="35"/>
      <c r="G900" s="35"/>
      <c r="H900" s="35"/>
      <c r="I900" s="33">
        <v>1.1500120182232301E-22</v>
      </c>
      <c r="J900" s="33">
        <v>2.7652451812632401E-21</v>
      </c>
    </row>
    <row r="901" spans="1:10" x14ac:dyDescent="0.25">
      <c r="A901" s="34" t="s">
        <v>282</v>
      </c>
      <c r="B901" s="34" t="s">
        <v>271</v>
      </c>
      <c r="C901" s="34" t="s">
        <v>261</v>
      </c>
      <c r="D901" s="32" t="s">
        <v>279</v>
      </c>
      <c r="E901" s="35"/>
      <c r="F901" s="35"/>
      <c r="G901" s="35"/>
      <c r="H901" s="35"/>
      <c r="I901" s="33">
        <v>1.54877448563104E-21</v>
      </c>
      <c r="J901" s="33">
        <v>3.72408384902929E-20</v>
      </c>
    </row>
    <row r="902" spans="1:10" x14ac:dyDescent="0.25">
      <c r="A902" s="34" t="s">
        <v>282</v>
      </c>
      <c r="B902" s="34" t="s">
        <v>271</v>
      </c>
      <c r="C902" s="34" t="s">
        <v>261</v>
      </c>
      <c r="D902" s="32" t="s">
        <v>91</v>
      </c>
      <c r="E902" s="35"/>
      <c r="F902" s="35"/>
      <c r="G902" s="35"/>
      <c r="H902" s="35"/>
      <c r="I902" s="33">
        <v>1.4719428972518501E-21</v>
      </c>
      <c r="J902" s="33">
        <v>3.5393395366501797E-20</v>
      </c>
    </row>
    <row r="903" spans="1:10" x14ac:dyDescent="0.25">
      <c r="A903" s="34" t="s">
        <v>282</v>
      </c>
      <c r="B903" s="34" t="s">
        <v>271</v>
      </c>
      <c r="C903" s="34" t="s">
        <v>261</v>
      </c>
      <c r="D903" s="32" t="s">
        <v>280</v>
      </c>
      <c r="E903" s="35"/>
      <c r="F903" s="35"/>
      <c r="G903" s="35"/>
      <c r="H903" s="35"/>
      <c r="I903" s="33">
        <v>4.7344452277450201E-24</v>
      </c>
      <c r="J903" s="33">
        <v>1.1384143508520701E-22</v>
      </c>
    </row>
    <row r="904" spans="1:10" x14ac:dyDescent="0.25">
      <c r="A904" s="34" t="s">
        <v>282</v>
      </c>
      <c r="B904" s="34" t="s">
        <v>271</v>
      </c>
      <c r="C904" s="34" t="s">
        <v>261</v>
      </c>
      <c r="D904" s="32" t="s">
        <v>104</v>
      </c>
      <c r="E904" s="35"/>
      <c r="F904" s="35"/>
      <c r="G904" s="35"/>
      <c r="H904" s="35"/>
      <c r="I904" s="33">
        <v>1.4323987674522701E-21</v>
      </c>
      <c r="J904" s="33">
        <v>3.4442542569811402E-20</v>
      </c>
    </row>
    <row r="905" spans="1:10" x14ac:dyDescent="0.25">
      <c r="A905" s="34" t="s">
        <v>282</v>
      </c>
      <c r="B905" s="34" t="s">
        <v>271</v>
      </c>
      <c r="C905" s="34" t="s">
        <v>261</v>
      </c>
      <c r="D905" s="32" t="s">
        <v>145</v>
      </c>
      <c r="E905" s="35"/>
      <c r="F905" s="35"/>
      <c r="G905" s="35"/>
      <c r="H905" s="35"/>
      <c r="I905" s="33">
        <v>2.1228641505050301E-23</v>
      </c>
      <c r="J905" s="33">
        <v>5.1045030570463597E-22</v>
      </c>
    </row>
    <row r="906" spans="1:10" x14ac:dyDescent="0.25">
      <c r="A906" s="34" t="s">
        <v>282</v>
      </c>
      <c r="B906" s="34" t="s">
        <v>271</v>
      </c>
      <c r="C906" s="34" t="s">
        <v>261</v>
      </c>
      <c r="D906" s="32" t="s">
        <v>281</v>
      </c>
      <c r="E906" s="35"/>
      <c r="F906" s="35"/>
      <c r="G906" s="35"/>
      <c r="H906" s="35"/>
      <c r="I906" s="33">
        <v>1.1775023453520701E-22</v>
      </c>
      <c r="J906" s="33">
        <v>2.83134665969982E-21</v>
      </c>
    </row>
    <row r="907" spans="1:10" x14ac:dyDescent="0.25">
      <c r="A907" s="34" t="s">
        <v>282</v>
      </c>
      <c r="B907" s="34" t="s">
        <v>271</v>
      </c>
      <c r="C907" s="32" t="s">
        <v>262</v>
      </c>
      <c r="D907" s="32" t="s">
        <v>272</v>
      </c>
      <c r="E907" s="35"/>
      <c r="F907" s="35"/>
      <c r="G907" s="35"/>
      <c r="H907" s="35"/>
      <c r="I907" s="33">
        <v>3.3996494392657901</v>
      </c>
      <c r="J907" s="33">
        <v>81.745791182586203</v>
      </c>
    </row>
    <row r="908" spans="1:10" x14ac:dyDescent="0.25">
      <c r="A908" s="34" t="s">
        <v>282</v>
      </c>
      <c r="B908" s="34" t="s">
        <v>271</v>
      </c>
      <c r="C908" s="34" t="s">
        <v>262</v>
      </c>
      <c r="D908" s="32" t="s">
        <v>278</v>
      </c>
      <c r="E908" s="35"/>
      <c r="F908" s="35"/>
      <c r="G908" s="35"/>
      <c r="H908" s="35"/>
      <c r="I908" s="33">
        <v>1.1500120182232301E-22</v>
      </c>
      <c r="J908" s="33">
        <v>2.7652451812632401E-21</v>
      </c>
    </row>
    <row r="909" spans="1:10" x14ac:dyDescent="0.25">
      <c r="A909" s="34" t="s">
        <v>282</v>
      </c>
      <c r="B909" s="34" t="s">
        <v>271</v>
      </c>
      <c r="C909" s="34" t="s">
        <v>262</v>
      </c>
      <c r="D909" s="32" t="s">
        <v>279</v>
      </c>
      <c r="E909" s="35"/>
      <c r="F909" s="35"/>
      <c r="G909" s="35"/>
      <c r="H909" s="35"/>
      <c r="I909" s="33">
        <v>1.54877448563104E-21</v>
      </c>
      <c r="J909" s="33">
        <v>3.72408384902929E-20</v>
      </c>
    </row>
    <row r="910" spans="1:10" x14ac:dyDescent="0.25">
      <c r="A910" s="34" t="s">
        <v>282</v>
      </c>
      <c r="B910" s="34" t="s">
        <v>271</v>
      </c>
      <c r="C910" s="34" t="s">
        <v>262</v>
      </c>
      <c r="D910" s="32" t="s">
        <v>91</v>
      </c>
      <c r="E910" s="35"/>
      <c r="F910" s="35"/>
      <c r="G910" s="35"/>
      <c r="H910" s="35"/>
      <c r="I910" s="33">
        <v>1.4719428972518501E-21</v>
      </c>
      <c r="J910" s="33">
        <v>3.5393395366501797E-20</v>
      </c>
    </row>
    <row r="911" spans="1:10" x14ac:dyDescent="0.25">
      <c r="A911" s="34" t="s">
        <v>282</v>
      </c>
      <c r="B911" s="34" t="s">
        <v>271</v>
      </c>
      <c r="C911" s="34" t="s">
        <v>262</v>
      </c>
      <c r="D911" s="32" t="s">
        <v>280</v>
      </c>
      <c r="E911" s="35"/>
      <c r="F911" s="35"/>
      <c r="G911" s="35"/>
      <c r="H911" s="35"/>
      <c r="I911" s="33">
        <v>4.7344452277450201E-24</v>
      </c>
      <c r="J911" s="33">
        <v>1.1384143508520701E-22</v>
      </c>
    </row>
    <row r="912" spans="1:10" x14ac:dyDescent="0.25">
      <c r="A912" s="34" t="s">
        <v>282</v>
      </c>
      <c r="B912" s="34" t="s">
        <v>271</v>
      </c>
      <c r="C912" s="34" t="s">
        <v>262</v>
      </c>
      <c r="D912" s="32" t="s">
        <v>104</v>
      </c>
      <c r="E912" s="35"/>
      <c r="F912" s="35"/>
      <c r="G912" s="35"/>
      <c r="H912" s="35"/>
      <c r="I912" s="33">
        <v>1.4323987674522701E-21</v>
      </c>
      <c r="J912" s="33">
        <v>3.4442542569811402E-20</v>
      </c>
    </row>
    <row r="913" spans="1:10" x14ac:dyDescent="0.25">
      <c r="A913" s="34" t="s">
        <v>282</v>
      </c>
      <c r="B913" s="34" t="s">
        <v>271</v>
      </c>
      <c r="C913" s="34" t="s">
        <v>262</v>
      </c>
      <c r="D913" s="32" t="s">
        <v>145</v>
      </c>
      <c r="E913" s="35"/>
      <c r="F913" s="35"/>
      <c r="G913" s="35"/>
      <c r="H913" s="35"/>
      <c r="I913" s="33">
        <v>2.1228641505050301E-23</v>
      </c>
      <c r="J913" s="33">
        <v>5.1045030570463597E-22</v>
      </c>
    </row>
    <row r="914" spans="1:10" x14ac:dyDescent="0.25">
      <c r="A914" s="34" t="s">
        <v>282</v>
      </c>
      <c r="B914" s="34" t="s">
        <v>271</v>
      </c>
      <c r="C914" s="34" t="s">
        <v>262</v>
      </c>
      <c r="D914" s="32" t="s">
        <v>281</v>
      </c>
      <c r="E914" s="35"/>
      <c r="F914" s="35"/>
      <c r="G914" s="35"/>
      <c r="H914" s="35"/>
      <c r="I914" s="33">
        <v>1.1775023453520701E-22</v>
      </c>
      <c r="J914" s="33">
        <v>2.83134665969982E-21</v>
      </c>
    </row>
    <row r="915" spans="1:10" x14ac:dyDescent="0.25">
      <c r="A915" s="34" t="s">
        <v>282</v>
      </c>
      <c r="B915" s="34" t="s">
        <v>271</v>
      </c>
      <c r="C915" s="32" t="s">
        <v>265</v>
      </c>
      <c r="D915" s="32" t="s">
        <v>272</v>
      </c>
      <c r="E915" s="35"/>
      <c r="F915" s="35"/>
      <c r="G915" s="35"/>
      <c r="H915" s="35"/>
      <c r="I915" s="33">
        <v>1.8358742018545801E-2</v>
      </c>
      <c r="J915" s="33">
        <v>1.8358742018545801E-2</v>
      </c>
    </row>
    <row r="916" spans="1:10" x14ac:dyDescent="0.25">
      <c r="A916" s="34" t="s">
        <v>282</v>
      </c>
      <c r="B916" s="34" t="s">
        <v>271</v>
      </c>
      <c r="C916" s="34" t="s">
        <v>265</v>
      </c>
      <c r="D916" s="32" t="s">
        <v>278</v>
      </c>
      <c r="E916" s="35"/>
      <c r="F916" s="35"/>
      <c r="G916" s="35"/>
      <c r="H916" s="35"/>
      <c r="I916" s="33">
        <v>6.2102797179426199E-25</v>
      </c>
      <c r="J916" s="33">
        <v>6.2102797179426199E-25</v>
      </c>
    </row>
    <row r="917" spans="1:10" x14ac:dyDescent="0.25">
      <c r="A917" s="34" t="s">
        <v>282</v>
      </c>
      <c r="B917" s="34" t="s">
        <v>271</v>
      </c>
      <c r="C917" s="34" t="s">
        <v>265</v>
      </c>
      <c r="D917" s="32" t="s">
        <v>279</v>
      </c>
      <c r="E917" s="35"/>
      <c r="F917" s="35"/>
      <c r="G917" s="35"/>
      <c r="H917" s="35"/>
      <c r="I917" s="33">
        <v>8.3636715298347893E-24</v>
      </c>
      <c r="J917" s="33">
        <v>8.3636715298347893E-24</v>
      </c>
    </row>
    <row r="918" spans="1:10" x14ac:dyDescent="0.25">
      <c r="A918" s="34" t="s">
        <v>282</v>
      </c>
      <c r="B918" s="34" t="s">
        <v>271</v>
      </c>
      <c r="C918" s="34" t="s">
        <v>265</v>
      </c>
      <c r="D918" s="32" t="s">
        <v>91</v>
      </c>
      <c r="E918" s="35"/>
      <c r="F918" s="35"/>
      <c r="G918" s="35"/>
      <c r="H918" s="35"/>
      <c r="I918" s="33">
        <v>7.9487666006273496E-24</v>
      </c>
      <c r="J918" s="33">
        <v>7.9487666006273496E-24</v>
      </c>
    </row>
    <row r="919" spans="1:10" x14ac:dyDescent="0.25">
      <c r="A919" s="34" t="s">
        <v>282</v>
      </c>
      <c r="B919" s="34" t="s">
        <v>271</v>
      </c>
      <c r="C919" s="34" t="s">
        <v>265</v>
      </c>
      <c r="D919" s="32" t="s">
        <v>280</v>
      </c>
      <c r="E919" s="35"/>
      <c r="F919" s="35"/>
      <c r="G919" s="35"/>
      <c r="H919" s="35"/>
      <c r="I919" s="33">
        <v>2.5566888613043999E-26</v>
      </c>
      <c r="J919" s="33">
        <v>2.5566888613043999E-26</v>
      </c>
    </row>
    <row r="920" spans="1:10" x14ac:dyDescent="0.25">
      <c r="A920" s="34" t="s">
        <v>282</v>
      </c>
      <c r="B920" s="34" t="s">
        <v>271</v>
      </c>
      <c r="C920" s="34" t="s">
        <v>265</v>
      </c>
      <c r="D920" s="32" t="s">
        <v>104</v>
      </c>
      <c r="E920" s="35"/>
      <c r="F920" s="35"/>
      <c r="G920" s="35"/>
      <c r="H920" s="35"/>
      <c r="I920" s="33">
        <v>7.7352209129593305E-24</v>
      </c>
      <c r="J920" s="33">
        <v>7.7352209129593305E-24</v>
      </c>
    </row>
    <row r="921" spans="1:10" x14ac:dyDescent="0.25">
      <c r="A921" s="34" t="s">
        <v>282</v>
      </c>
      <c r="B921" s="34" t="s">
        <v>271</v>
      </c>
      <c r="C921" s="34" t="s">
        <v>265</v>
      </c>
      <c r="D921" s="32" t="s">
        <v>145</v>
      </c>
      <c r="E921" s="35"/>
      <c r="F921" s="35"/>
      <c r="G921" s="35"/>
      <c r="H921" s="35"/>
      <c r="I921" s="33">
        <v>1.1463862958751999E-25</v>
      </c>
      <c r="J921" s="33">
        <v>1.1463862958751999E-25</v>
      </c>
    </row>
    <row r="922" spans="1:10" x14ac:dyDescent="0.25">
      <c r="A922" s="34" t="s">
        <v>282</v>
      </c>
      <c r="B922" s="34" t="s">
        <v>271</v>
      </c>
      <c r="C922" s="34" t="s">
        <v>265</v>
      </c>
      <c r="D922" s="32" t="s">
        <v>281</v>
      </c>
      <c r="E922" s="35"/>
      <c r="F922" s="35"/>
      <c r="G922" s="35"/>
      <c r="H922" s="35"/>
      <c r="I922" s="33">
        <v>6.3587326195667301E-25</v>
      </c>
      <c r="J922" s="33">
        <v>6.3587326195667301E-25</v>
      </c>
    </row>
    <row r="923" spans="1:10" x14ac:dyDescent="0.25">
      <c r="A923" s="34" t="s">
        <v>282</v>
      </c>
      <c r="B923" s="34" t="s">
        <v>271</v>
      </c>
      <c r="C923" s="32" t="s">
        <v>266</v>
      </c>
      <c r="D923" s="32" t="s">
        <v>272</v>
      </c>
      <c r="E923" s="35"/>
      <c r="F923" s="35"/>
      <c r="G923" s="35"/>
      <c r="H923" s="35"/>
      <c r="I923" s="33">
        <v>1.8358742018545801E-2</v>
      </c>
      <c r="J923" s="33">
        <v>1.8358742018545801E-2</v>
      </c>
    </row>
    <row r="924" spans="1:10" x14ac:dyDescent="0.25">
      <c r="A924" s="34" t="s">
        <v>282</v>
      </c>
      <c r="B924" s="34" t="s">
        <v>271</v>
      </c>
      <c r="C924" s="34" t="s">
        <v>266</v>
      </c>
      <c r="D924" s="32" t="s">
        <v>278</v>
      </c>
      <c r="E924" s="35"/>
      <c r="F924" s="35"/>
      <c r="G924" s="35"/>
      <c r="H924" s="35"/>
      <c r="I924" s="33">
        <v>6.2102797179426199E-25</v>
      </c>
      <c r="J924" s="33">
        <v>6.2102797179426199E-25</v>
      </c>
    </row>
    <row r="925" spans="1:10" x14ac:dyDescent="0.25">
      <c r="A925" s="34" t="s">
        <v>282</v>
      </c>
      <c r="B925" s="34" t="s">
        <v>271</v>
      </c>
      <c r="C925" s="34" t="s">
        <v>266</v>
      </c>
      <c r="D925" s="32" t="s">
        <v>279</v>
      </c>
      <c r="E925" s="35"/>
      <c r="F925" s="35"/>
      <c r="G925" s="35"/>
      <c r="H925" s="35"/>
      <c r="I925" s="33">
        <v>8.3636715298347893E-24</v>
      </c>
      <c r="J925" s="33">
        <v>8.3636715298347893E-24</v>
      </c>
    </row>
    <row r="926" spans="1:10" x14ac:dyDescent="0.25">
      <c r="A926" s="34" t="s">
        <v>282</v>
      </c>
      <c r="B926" s="34" t="s">
        <v>271</v>
      </c>
      <c r="C926" s="34" t="s">
        <v>266</v>
      </c>
      <c r="D926" s="32" t="s">
        <v>91</v>
      </c>
      <c r="E926" s="35"/>
      <c r="F926" s="35"/>
      <c r="G926" s="35"/>
      <c r="H926" s="35"/>
      <c r="I926" s="33">
        <v>7.9487666006273496E-24</v>
      </c>
      <c r="J926" s="33">
        <v>7.9487666006273496E-24</v>
      </c>
    </row>
    <row r="927" spans="1:10" x14ac:dyDescent="0.25">
      <c r="A927" s="34" t="s">
        <v>282</v>
      </c>
      <c r="B927" s="34" t="s">
        <v>271</v>
      </c>
      <c r="C927" s="34" t="s">
        <v>266</v>
      </c>
      <c r="D927" s="32" t="s">
        <v>280</v>
      </c>
      <c r="E927" s="35"/>
      <c r="F927" s="35"/>
      <c r="G927" s="35"/>
      <c r="H927" s="35"/>
      <c r="I927" s="33">
        <v>2.5566888613043999E-26</v>
      </c>
      <c r="J927" s="33">
        <v>2.5566888613043999E-26</v>
      </c>
    </row>
    <row r="928" spans="1:10" x14ac:dyDescent="0.25">
      <c r="A928" s="34" t="s">
        <v>282</v>
      </c>
      <c r="B928" s="34" t="s">
        <v>271</v>
      </c>
      <c r="C928" s="34" t="s">
        <v>266</v>
      </c>
      <c r="D928" s="32" t="s">
        <v>104</v>
      </c>
      <c r="E928" s="35"/>
      <c r="F928" s="35"/>
      <c r="G928" s="35"/>
      <c r="H928" s="35"/>
      <c r="I928" s="33">
        <v>7.7352209129593305E-24</v>
      </c>
      <c r="J928" s="33">
        <v>7.7352209129593305E-24</v>
      </c>
    </row>
    <row r="929" spans="1:10" x14ac:dyDescent="0.25">
      <c r="A929" s="34" t="s">
        <v>282</v>
      </c>
      <c r="B929" s="34" t="s">
        <v>271</v>
      </c>
      <c r="C929" s="34" t="s">
        <v>266</v>
      </c>
      <c r="D929" s="32" t="s">
        <v>145</v>
      </c>
      <c r="E929" s="35"/>
      <c r="F929" s="35"/>
      <c r="G929" s="35"/>
      <c r="H929" s="35"/>
      <c r="I929" s="33">
        <v>1.1463862958751999E-25</v>
      </c>
      <c r="J929" s="33">
        <v>1.1463862958751999E-25</v>
      </c>
    </row>
    <row r="930" spans="1:10" x14ac:dyDescent="0.25">
      <c r="A930" s="34" t="s">
        <v>282</v>
      </c>
      <c r="B930" s="34" t="s">
        <v>271</v>
      </c>
      <c r="C930" s="34" t="s">
        <v>266</v>
      </c>
      <c r="D930" s="32" t="s">
        <v>281</v>
      </c>
      <c r="E930" s="35"/>
      <c r="F930" s="35"/>
      <c r="G930" s="35"/>
      <c r="H930" s="35"/>
      <c r="I930" s="33">
        <v>6.3587326195667301E-25</v>
      </c>
      <c r="J930" s="33">
        <v>6.3587326195667301E-25</v>
      </c>
    </row>
    <row r="931" spans="1:10" x14ac:dyDescent="0.25">
      <c r="A931" s="34" t="s">
        <v>282</v>
      </c>
      <c r="B931" s="34" t="s">
        <v>271</v>
      </c>
      <c r="C931" s="32" t="s">
        <v>267</v>
      </c>
      <c r="D931" s="32" t="s">
        <v>272</v>
      </c>
      <c r="E931" s="35"/>
      <c r="F931" s="35"/>
      <c r="G931" s="35"/>
      <c r="H931" s="35"/>
      <c r="I931" s="33">
        <v>1.8358742018545801E-2</v>
      </c>
      <c r="J931" s="33">
        <v>1.8358742018545801E-2</v>
      </c>
    </row>
    <row r="932" spans="1:10" x14ac:dyDescent="0.25">
      <c r="A932" s="34" t="s">
        <v>282</v>
      </c>
      <c r="B932" s="34" t="s">
        <v>271</v>
      </c>
      <c r="C932" s="34" t="s">
        <v>267</v>
      </c>
      <c r="D932" s="32" t="s">
        <v>278</v>
      </c>
      <c r="E932" s="35"/>
      <c r="F932" s="35"/>
      <c r="G932" s="35"/>
      <c r="H932" s="35"/>
      <c r="I932" s="33">
        <v>6.2102797179426199E-25</v>
      </c>
      <c r="J932" s="33">
        <v>6.2102797179426199E-25</v>
      </c>
    </row>
    <row r="933" spans="1:10" x14ac:dyDescent="0.25">
      <c r="A933" s="34" t="s">
        <v>282</v>
      </c>
      <c r="B933" s="34" t="s">
        <v>271</v>
      </c>
      <c r="C933" s="34" t="s">
        <v>267</v>
      </c>
      <c r="D933" s="32" t="s">
        <v>279</v>
      </c>
      <c r="E933" s="35"/>
      <c r="F933" s="35"/>
      <c r="G933" s="35"/>
      <c r="H933" s="35"/>
      <c r="I933" s="33">
        <v>8.3636715298347893E-24</v>
      </c>
      <c r="J933" s="33">
        <v>8.3636715298347893E-24</v>
      </c>
    </row>
    <row r="934" spans="1:10" x14ac:dyDescent="0.25">
      <c r="A934" s="34" t="s">
        <v>282</v>
      </c>
      <c r="B934" s="34" t="s">
        <v>271</v>
      </c>
      <c r="C934" s="34" t="s">
        <v>267</v>
      </c>
      <c r="D934" s="32" t="s">
        <v>91</v>
      </c>
      <c r="E934" s="35"/>
      <c r="F934" s="35"/>
      <c r="G934" s="35"/>
      <c r="H934" s="35"/>
      <c r="I934" s="33">
        <v>7.9487666006273496E-24</v>
      </c>
      <c r="J934" s="33">
        <v>7.9487666006273496E-24</v>
      </c>
    </row>
    <row r="935" spans="1:10" x14ac:dyDescent="0.25">
      <c r="A935" s="34" t="s">
        <v>282</v>
      </c>
      <c r="B935" s="34" t="s">
        <v>271</v>
      </c>
      <c r="C935" s="34" t="s">
        <v>267</v>
      </c>
      <c r="D935" s="32" t="s">
        <v>280</v>
      </c>
      <c r="E935" s="35"/>
      <c r="F935" s="35"/>
      <c r="G935" s="35"/>
      <c r="H935" s="35"/>
      <c r="I935" s="33">
        <v>2.5566888613043999E-26</v>
      </c>
      <c r="J935" s="33">
        <v>2.5566888613043999E-26</v>
      </c>
    </row>
    <row r="936" spans="1:10" x14ac:dyDescent="0.25">
      <c r="A936" s="34" t="s">
        <v>282</v>
      </c>
      <c r="B936" s="34" t="s">
        <v>271</v>
      </c>
      <c r="C936" s="34" t="s">
        <v>267</v>
      </c>
      <c r="D936" s="32" t="s">
        <v>104</v>
      </c>
      <c r="E936" s="35"/>
      <c r="F936" s="35"/>
      <c r="G936" s="35"/>
      <c r="H936" s="35"/>
      <c r="I936" s="33">
        <v>7.7352209129593305E-24</v>
      </c>
      <c r="J936" s="33">
        <v>7.7352209129593305E-24</v>
      </c>
    </row>
    <row r="937" spans="1:10" x14ac:dyDescent="0.25">
      <c r="A937" s="34" t="s">
        <v>282</v>
      </c>
      <c r="B937" s="34" t="s">
        <v>271</v>
      </c>
      <c r="C937" s="34" t="s">
        <v>267</v>
      </c>
      <c r="D937" s="32" t="s">
        <v>145</v>
      </c>
      <c r="E937" s="35"/>
      <c r="F937" s="35"/>
      <c r="G937" s="35"/>
      <c r="H937" s="35"/>
      <c r="I937" s="33">
        <v>1.1463862958751999E-25</v>
      </c>
      <c r="J937" s="33">
        <v>1.1463862958751999E-25</v>
      </c>
    </row>
    <row r="938" spans="1:10" x14ac:dyDescent="0.25">
      <c r="A938" s="34" t="s">
        <v>282</v>
      </c>
      <c r="B938" s="34" t="s">
        <v>271</v>
      </c>
      <c r="C938" s="34" t="s">
        <v>267</v>
      </c>
      <c r="D938" s="32" t="s">
        <v>281</v>
      </c>
      <c r="E938" s="35"/>
      <c r="F938" s="35"/>
      <c r="G938" s="35"/>
      <c r="H938" s="35"/>
      <c r="I938" s="33">
        <v>6.3587326195667301E-25</v>
      </c>
      <c r="J938" s="33">
        <v>6.3587326195667301E-25</v>
      </c>
    </row>
    <row r="939" spans="1:10" x14ac:dyDescent="0.25">
      <c r="A939" s="34" t="s">
        <v>282</v>
      </c>
      <c r="B939" s="34" t="s">
        <v>271</v>
      </c>
      <c r="C939" s="32" t="s">
        <v>268</v>
      </c>
      <c r="D939" s="32" t="s">
        <v>272</v>
      </c>
      <c r="E939" s="35"/>
      <c r="F939" s="35"/>
      <c r="G939" s="35"/>
      <c r="H939" s="35"/>
      <c r="I939" s="33">
        <v>3.3996494392657901</v>
      </c>
      <c r="J939" s="33">
        <v>81.745791182586203</v>
      </c>
    </row>
    <row r="940" spans="1:10" x14ac:dyDescent="0.25">
      <c r="A940" s="34" t="s">
        <v>282</v>
      </c>
      <c r="B940" s="34" t="s">
        <v>271</v>
      </c>
      <c r="C940" s="34" t="s">
        <v>268</v>
      </c>
      <c r="D940" s="32" t="s">
        <v>278</v>
      </c>
      <c r="E940" s="35"/>
      <c r="F940" s="35"/>
      <c r="G940" s="35"/>
      <c r="H940" s="35"/>
      <c r="I940" s="33">
        <v>1.1500120182232301E-22</v>
      </c>
      <c r="J940" s="33">
        <v>2.7652451812632401E-21</v>
      </c>
    </row>
    <row r="941" spans="1:10" x14ac:dyDescent="0.25">
      <c r="A941" s="34" t="s">
        <v>282</v>
      </c>
      <c r="B941" s="34" t="s">
        <v>271</v>
      </c>
      <c r="C941" s="34" t="s">
        <v>268</v>
      </c>
      <c r="D941" s="32" t="s">
        <v>279</v>
      </c>
      <c r="E941" s="35"/>
      <c r="F941" s="35"/>
      <c r="G941" s="35"/>
      <c r="H941" s="35"/>
      <c r="I941" s="33">
        <v>1.54877448563104E-21</v>
      </c>
      <c r="J941" s="33">
        <v>3.72408384902929E-20</v>
      </c>
    </row>
    <row r="942" spans="1:10" x14ac:dyDescent="0.25">
      <c r="A942" s="34" t="s">
        <v>282</v>
      </c>
      <c r="B942" s="34" t="s">
        <v>271</v>
      </c>
      <c r="C942" s="34" t="s">
        <v>268</v>
      </c>
      <c r="D942" s="32" t="s">
        <v>91</v>
      </c>
      <c r="E942" s="35"/>
      <c r="F942" s="35"/>
      <c r="G942" s="35"/>
      <c r="H942" s="35"/>
      <c r="I942" s="33">
        <v>1.4719428972518501E-21</v>
      </c>
      <c r="J942" s="33">
        <v>3.5393395366501797E-20</v>
      </c>
    </row>
    <row r="943" spans="1:10" x14ac:dyDescent="0.25">
      <c r="A943" s="34" t="s">
        <v>282</v>
      </c>
      <c r="B943" s="34" t="s">
        <v>271</v>
      </c>
      <c r="C943" s="34" t="s">
        <v>268</v>
      </c>
      <c r="D943" s="32" t="s">
        <v>280</v>
      </c>
      <c r="E943" s="35"/>
      <c r="F943" s="35"/>
      <c r="G943" s="35"/>
      <c r="H943" s="35"/>
      <c r="I943" s="33">
        <v>4.7344452277450201E-24</v>
      </c>
      <c r="J943" s="33">
        <v>1.1384143508520701E-22</v>
      </c>
    </row>
    <row r="944" spans="1:10" x14ac:dyDescent="0.25">
      <c r="A944" s="34" t="s">
        <v>282</v>
      </c>
      <c r="B944" s="34" t="s">
        <v>271</v>
      </c>
      <c r="C944" s="34" t="s">
        <v>268</v>
      </c>
      <c r="D944" s="32" t="s">
        <v>104</v>
      </c>
      <c r="E944" s="35"/>
      <c r="F944" s="35"/>
      <c r="G944" s="35"/>
      <c r="H944" s="35"/>
      <c r="I944" s="33">
        <v>1.4323987674522701E-21</v>
      </c>
      <c r="J944" s="33">
        <v>3.4442542569811402E-20</v>
      </c>
    </row>
    <row r="945" spans="1:10" x14ac:dyDescent="0.25">
      <c r="A945" s="34" t="s">
        <v>282</v>
      </c>
      <c r="B945" s="34" t="s">
        <v>271</v>
      </c>
      <c r="C945" s="34" t="s">
        <v>268</v>
      </c>
      <c r="D945" s="32" t="s">
        <v>145</v>
      </c>
      <c r="E945" s="35"/>
      <c r="F945" s="35"/>
      <c r="G945" s="35"/>
      <c r="H945" s="35"/>
      <c r="I945" s="33">
        <v>2.1228641505050301E-23</v>
      </c>
      <c r="J945" s="33">
        <v>5.1045030570463597E-22</v>
      </c>
    </row>
    <row r="946" spans="1:10" x14ac:dyDescent="0.25">
      <c r="A946" s="34" t="s">
        <v>282</v>
      </c>
      <c r="B946" s="34" t="s">
        <v>271</v>
      </c>
      <c r="C946" s="34" t="s">
        <v>268</v>
      </c>
      <c r="D946" s="32" t="s">
        <v>281</v>
      </c>
      <c r="E946" s="35"/>
      <c r="F946" s="35"/>
      <c r="G946" s="35"/>
      <c r="H946" s="35"/>
      <c r="I946" s="33">
        <v>1.1775023453520701E-22</v>
      </c>
      <c r="J946" s="33">
        <v>2.83134665969982E-21</v>
      </c>
    </row>
    <row r="947" spans="1:10" x14ac:dyDescent="0.25">
      <c r="A947" s="34" t="s">
        <v>282</v>
      </c>
      <c r="B947" s="34" t="s">
        <v>271</v>
      </c>
      <c r="C947" s="32" t="s">
        <v>269</v>
      </c>
      <c r="D947" s="32" t="s">
        <v>272</v>
      </c>
      <c r="E947" s="35"/>
      <c r="F947" s="35"/>
      <c r="G947" s="35"/>
      <c r="H947" s="35"/>
      <c r="I947" s="33">
        <v>3.3996494392657999</v>
      </c>
      <c r="J947" s="33">
        <v>81.745791182586203</v>
      </c>
    </row>
    <row r="948" spans="1:10" x14ac:dyDescent="0.25">
      <c r="A948" s="34" t="s">
        <v>282</v>
      </c>
      <c r="B948" s="34" t="s">
        <v>271</v>
      </c>
      <c r="C948" s="34" t="s">
        <v>269</v>
      </c>
      <c r="D948" s="32" t="s">
        <v>278</v>
      </c>
      <c r="E948" s="35"/>
      <c r="F948" s="35"/>
      <c r="G948" s="35"/>
      <c r="H948" s="35"/>
      <c r="I948" s="33">
        <v>1.1500120182232301E-22</v>
      </c>
      <c r="J948" s="33">
        <v>2.7652451812632401E-21</v>
      </c>
    </row>
    <row r="949" spans="1:10" x14ac:dyDescent="0.25">
      <c r="A949" s="34" t="s">
        <v>282</v>
      </c>
      <c r="B949" s="34" t="s">
        <v>271</v>
      </c>
      <c r="C949" s="34" t="s">
        <v>269</v>
      </c>
      <c r="D949" s="32" t="s">
        <v>279</v>
      </c>
      <c r="E949" s="35"/>
      <c r="F949" s="35"/>
      <c r="G949" s="35"/>
      <c r="H949" s="35"/>
      <c r="I949" s="33">
        <v>1.54877448563104E-21</v>
      </c>
      <c r="J949" s="33">
        <v>3.72408384902929E-20</v>
      </c>
    </row>
    <row r="950" spans="1:10" x14ac:dyDescent="0.25">
      <c r="A950" s="34" t="s">
        <v>282</v>
      </c>
      <c r="B950" s="34" t="s">
        <v>271</v>
      </c>
      <c r="C950" s="34" t="s">
        <v>269</v>
      </c>
      <c r="D950" s="32" t="s">
        <v>91</v>
      </c>
      <c r="E950" s="35"/>
      <c r="F950" s="35"/>
      <c r="G950" s="35"/>
      <c r="H950" s="35"/>
      <c r="I950" s="33">
        <v>1.4719428972518501E-21</v>
      </c>
      <c r="J950" s="33">
        <v>3.5393395366501797E-20</v>
      </c>
    </row>
    <row r="951" spans="1:10" x14ac:dyDescent="0.25">
      <c r="A951" s="34" t="s">
        <v>282</v>
      </c>
      <c r="B951" s="34" t="s">
        <v>271</v>
      </c>
      <c r="C951" s="34" t="s">
        <v>269</v>
      </c>
      <c r="D951" s="32" t="s">
        <v>280</v>
      </c>
      <c r="E951" s="35"/>
      <c r="F951" s="35"/>
      <c r="G951" s="35"/>
      <c r="H951" s="35"/>
      <c r="I951" s="33">
        <v>4.7344452277450201E-24</v>
      </c>
      <c r="J951" s="33">
        <v>1.1384143508520701E-22</v>
      </c>
    </row>
    <row r="952" spans="1:10" x14ac:dyDescent="0.25">
      <c r="A952" s="34" t="s">
        <v>282</v>
      </c>
      <c r="B952" s="34" t="s">
        <v>271</v>
      </c>
      <c r="C952" s="34" t="s">
        <v>269</v>
      </c>
      <c r="D952" s="32" t="s">
        <v>104</v>
      </c>
      <c r="E952" s="35"/>
      <c r="F952" s="35"/>
      <c r="G952" s="35"/>
      <c r="H952" s="35"/>
      <c r="I952" s="33">
        <v>1.4323987674522701E-21</v>
      </c>
      <c r="J952" s="33">
        <v>3.4442542569811402E-20</v>
      </c>
    </row>
    <row r="953" spans="1:10" x14ac:dyDescent="0.25">
      <c r="A953" s="34" t="s">
        <v>282</v>
      </c>
      <c r="B953" s="34" t="s">
        <v>271</v>
      </c>
      <c r="C953" s="34" t="s">
        <v>269</v>
      </c>
      <c r="D953" s="32" t="s">
        <v>145</v>
      </c>
      <c r="E953" s="35"/>
      <c r="F953" s="35"/>
      <c r="G953" s="35"/>
      <c r="H953" s="35"/>
      <c r="I953" s="33">
        <v>2.1228641505050301E-23</v>
      </c>
      <c r="J953" s="33">
        <v>5.1045030570463597E-22</v>
      </c>
    </row>
    <row r="954" spans="1:10" x14ac:dyDescent="0.25">
      <c r="A954" s="34" t="s">
        <v>282</v>
      </c>
      <c r="B954" s="34" t="s">
        <v>271</v>
      </c>
      <c r="C954" s="34" t="s">
        <v>269</v>
      </c>
      <c r="D954" s="32" t="s">
        <v>281</v>
      </c>
      <c r="E954" s="35"/>
      <c r="F954" s="35"/>
      <c r="G954" s="35"/>
      <c r="H954" s="35"/>
      <c r="I954" s="33">
        <v>1.1775023453520701E-22</v>
      </c>
      <c r="J954" s="33">
        <v>2.83134665969982E-21</v>
      </c>
    </row>
    <row r="955" spans="1:10" x14ac:dyDescent="0.25">
      <c r="A955" s="34" t="s">
        <v>282</v>
      </c>
      <c r="B955" s="34" t="s">
        <v>271</v>
      </c>
      <c r="C955" s="32" t="s">
        <v>270</v>
      </c>
      <c r="D955" s="32" t="s">
        <v>272</v>
      </c>
      <c r="E955" s="35"/>
      <c r="F955" s="35"/>
      <c r="G955" s="35"/>
      <c r="H955" s="35"/>
      <c r="I955" s="33">
        <v>3.3996494392657999</v>
      </c>
      <c r="J955" s="33">
        <v>81.745791182586203</v>
      </c>
    </row>
    <row r="956" spans="1:10" x14ac:dyDescent="0.25">
      <c r="A956" s="34" t="s">
        <v>282</v>
      </c>
      <c r="B956" s="34" t="s">
        <v>271</v>
      </c>
      <c r="C956" s="34" t="s">
        <v>270</v>
      </c>
      <c r="D956" s="32" t="s">
        <v>278</v>
      </c>
      <c r="E956" s="35"/>
      <c r="F956" s="35"/>
      <c r="G956" s="35"/>
      <c r="H956" s="35"/>
      <c r="I956" s="33">
        <v>1.1500120182232301E-22</v>
      </c>
      <c r="J956" s="33">
        <v>2.7652451812632401E-21</v>
      </c>
    </row>
    <row r="957" spans="1:10" x14ac:dyDescent="0.25">
      <c r="A957" s="34" t="s">
        <v>282</v>
      </c>
      <c r="B957" s="34" t="s">
        <v>271</v>
      </c>
      <c r="C957" s="34" t="s">
        <v>270</v>
      </c>
      <c r="D957" s="32" t="s">
        <v>279</v>
      </c>
      <c r="E957" s="35"/>
      <c r="F957" s="35"/>
      <c r="G957" s="35"/>
      <c r="H957" s="35"/>
      <c r="I957" s="33">
        <v>1.54877448563104E-21</v>
      </c>
      <c r="J957" s="33">
        <v>3.72408384902929E-20</v>
      </c>
    </row>
    <row r="958" spans="1:10" x14ac:dyDescent="0.25">
      <c r="A958" s="34" t="s">
        <v>282</v>
      </c>
      <c r="B958" s="34" t="s">
        <v>271</v>
      </c>
      <c r="C958" s="34" t="s">
        <v>270</v>
      </c>
      <c r="D958" s="32" t="s">
        <v>91</v>
      </c>
      <c r="E958" s="35"/>
      <c r="F958" s="35"/>
      <c r="G958" s="35"/>
      <c r="H958" s="35"/>
      <c r="I958" s="33">
        <v>1.4719428972518501E-21</v>
      </c>
      <c r="J958" s="33">
        <v>3.5393395366501797E-20</v>
      </c>
    </row>
    <row r="959" spans="1:10" x14ac:dyDescent="0.25">
      <c r="A959" s="34" t="s">
        <v>282</v>
      </c>
      <c r="B959" s="34" t="s">
        <v>271</v>
      </c>
      <c r="C959" s="34" t="s">
        <v>270</v>
      </c>
      <c r="D959" s="32" t="s">
        <v>280</v>
      </c>
      <c r="E959" s="35"/>
      <c r="F959" s="35"/>
      <c r="G959" s="35"/>
      <c r="H959" s="35"/>
      <c r="I959" s="33">
        <v>4.7344452277450201E-24</v>
      </c>
      <c r="J959" s="33">
        <v>1.1384143508520701E-22</v>
      </c>
    </row>
    <row r="960" spans="1:10" x14ac:dyDescent="0.25">
      <c r="A960" s="34" t="s">
        <v>282</v>
      </c>
      <c r="B960" s="34" t="s">
        <v>271</v>
      </c>
      <c r="C960" s="34" t="s">
        <v>270</v>
      </c>
      <c r="D960" s="32" t="s">
        <v>104</v>
      </c>
      <c r="E960" s="35"/>
      <c r="F960" s="35"/>
      <c r="G960" s="35"/>
      <c r="H960" s="35"/>
      <c r="I960" s="33">
        <v>1.4323987674522701E-21</v>
      </c>
      <c r="J960" s="33">
        <v>3.4442542569811402E-20</v>
      </c>
    </row>
    <row r="961" spans="1:10" x14ac:dyDescent="0.25">
      <c r="A961" s="34" t="s">
        <v>282</v>
      </c>
      <c r="B961" s="34" t="s">
        <v>271</v>
      </c>
      <c r="C961" s="34" t="s">
        <v>270</v>
      </c>
      <c r="D961" s="32" t="s">
        <v>145</v>
      </c>
      <c r="E961" s="35"/>
      <c r="F961" s="35"/>
      <c r="G961" s="35"/>
      <c r="H961" s="35"/>
      <c r="I961" s="33">
        <v>2.1228641505050301E-23</v>
      </c>
      <c r="J961" s="33">
        <v>5.1045030570463597E-22</v>
      </c>
    </row>
    <row r="962" spans="1:10" x14ac:dyDescent="0.25">
      <c r="A962" s="34" t="s">
        <v>282</v>
      </c>
      <c r="B962" s="34" t="s">
        <v>271</v>
      </c>
      <c r="C962" s="34" t="s">
        <v>270</v>
      </c>
      <c r="D962" s="32" t="s">
        <v>281</v>
      </c>
      <c r="E962" s="35"/>
      <c r="F962" s="35"/>
      <c r="G962" s="35"/>
      <c r="H962" s="35"/>
      <c r="I962" s="33">
        <v>1.1775023453520701E-22</v>
      </c>
      <c r="J962" s="33">
        <v>2.83134665969982E-21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815DC-F8AF-42C4-A922-8FBC346EF371}">
  <dimension ref="A1:N1033"/>
  <sheetViews>
    <sheetView zoomScale="98" zoomScaleNormal="98" workbookViewId="0">
      <selection activeCell="R13" sqref="R13"/>
    </sheetView>
  </sheetViews>
  <sheetFormatPr defaultColWidth="9.28515625" defaultRowHeight="15" x14ac:dyDescent="0.25"/>
  <cols>
    <col min="1" max="2" width="9.28515625" style="7"/>
    <col min="3" max="3" width="19.85546875" style="7" bestFit="1" customWidth="1"/>
    <col min="4" max="16384" width="9.28515625" style="7"/>
  </cols>
  <sheetData>
    <row r="1" spans="1:13" x14ac:dyDescent="0.25">
      <c r="A1" s="1" t="s">
        <v>0</v>
      </c>
      <c r="B1" s="7" t="s">
        <v>51</v>
      </c>
      <c r="C1" s="7" t="s">
        <v>51</v>
      </c>
      <c r="D1" s="1" t="s">
        <v>43</v>
      </c>
    </row>
    <row r="2" spans="1:13" x14ac:dyDescent="0.25">
      <c r="A2" s="1" t="s">
        <v>52</v>
      </c>
      <c r="B2" s="1" t="s">
        <v>53</v>
      </c>
      <c r="C2" s="1" t="s">
        <v>1</v>
      </c>
      <c r="D2" s="3">
        <v>2010</v>
      </c>
      <c r="E2" s="3">
        <v>2011</v>
      </c>
      <c r="F2" s="3">
        <v>2015</v>
      </c>
      <c r="G2" s="3">
        <v>2020</v>
      </c>
      <c r="H2" s="3">
        <v>2025</v>
      </c>
      <c r="I2" s="3">
        <v>2030</v>
      </c>
      <c r="J2" s="3">
        <v>2035</v>
      </c>
      <c r="K2" s="3">
        <v>2040</v>
      </c>
      <c r="L2" s="3">
        <v>2045</v>
      </c>
      <c r="M2" s="3">
        <v>2050</v>
      </c>
    </row>
    <row r="3" spans="1:13" x14ac:dyDescent="0.25">
      <c r="A3" s="2" t="s">
        <v>59</v>
      </c>
      <c r="B3" s="2" t="s">
        <v>138</v>
      </c>
      <c r="C3" s="2" t="s">
        <v>207</v>
      </c>
      <c r="D3" s="5"/>
      <c r="E3" s="5"/>
      <c r="F3" s="5"/>
      <c r="G3" s="4">
        <v>1.4321E-2</v>
      </c>
      <c r="H3" s="4">
        <v>1.5064475459976299E-2</v>
      </c>
      <c r="I3" s="4">
        <v>1.6046055009682401E-2</v>
      </c>
      <c r="J3" s="4">
        <v>1.71117474388932E-2</v>
      </c>
      <c r="K3" s="4">
        <v>1.81301951422062E-2</v>
      </c>
      <c r="L3" s="4">
        <v>1.93134418136435E-2</v>
      </c>
      <c r="M3" s="4">
        <v>2.0543947483921601E-2</v>
      </c>
    </row>
    <row r="4" spans="1:13" x14ac:dyDescent="0.25">
      <c r="A4" s="2" t="s">
        <v>60</v>
      </c>
      <c r="B4" s="2" t="s">
        <v>139</v>
      </c>
      <c r="C4" s="2" t="s">
        <v>207</v>
      </c>
      <c r="D4" s="5"/>
      <c r="E4" s="5"/>
      <c r="F4" s="5"/>
      <c r="G4" s="5"/>
      <c r="H4" s="4">
        <v>6.2798399999999897E-3</v>
      </c>
      <c r="I4" s="4">
        <v>6.2798399999999897E-3</v>
      </c>
      <c r="J4" s="4">
        <v>6.2798399999999897E-3</v>
      </c>
      <c r="K4" s="4">
        <v>5.5434547566937603E-3</v>
      </c>
      <c r="L4" s="4">
        <v>5.2810204137787803E-3</v>
      </c>
      <c r="M4" s="4">
        <v>5.2810204137787803E-3</v>
      </c>
    </row>
    <row r="5" spans="1:13" x14ac:dyDescent="0.25">
      <c r="A5" s="2" t="s">
        <v>62</v>
      </c>
      <c r="B5" s="2" t="s">
        <v>140</v>
      </c>
      <c r="C5" s="2" t="s">
        <v>207</v>
      </c>
      <c r="D5" s="5"/>
      <c r="E5" s="5"/>
      <c r="F5" s="5"/>
      <c r="G5" s="5"/>
      <c r="H5" s="4">
        <v>31.4959727406588</v>
      </c>
      <c r="I5" s="4">
        <v>87.614091426180096</v>
      </c>
      <c r="J5" s="4">
        <v>151.608616667283</v>
      </c>
      <c r="K5" s="4">
        <v>145.30506754796099</v>
      </c>
      <c r="L5" s="4">
        <v>203.955465173367</v>
      </c>
      <c r="M5" s="4">
        <v>266.81659117565903</v>
      </c>
    </row>
    <row r="6" spans="1:13" x14ac:dyDescent="0.25">
      <c r="A6" s="2" t="s">
        <v>64</v>
      </c>
      <c r="B6" s="2" t="s">
        <v>140</v>
      </c>
      <c r="C6" s="2" t="s">
        <v>207</v>
      </c>
      <c r="D6" s="5"/>
      <c r="E6" s="4">
        <v>4.8461901972889302E-3</v>
      </c>
      <c r="F6" s="4">
        <v>6.9850536854464296E-2</v>
      </c>
      <c r="G6" s="4">
        <v>6.9850536854464296E-2</v>
      </c>
      <c r="H6" s="4">
        <v>6.8052608359924105E-2</v>
      </c>
      <c r="I6" s="5"/>
      <c r="J6" s="5"/>
      <c r="K6" s="5"/>
      <c r="L6" s="5"/>
      <c r="M6" s="5"/>
    </row>
    <row r="7" spans="1:13" x14ac:dyDescent="0.25">
      <c r="A7" s="2" t="s">
        <v>65</v>
      </c>
      <c r="B7" s="2" t="s">
        <v>140</v>
      </c>
      <c r="C7" s="2" t="s">
        <v>207</v>
      </c>
      <c r="D7" s="5"/>
      <c r="E7" s="5"/>
      <c r="F7" s="5"/>
      <c r="G7" s="4">
        <v>11.776686688643499</v>
      </c>
      <c r="H7" s="4">
        <v>29.054967637397901</v>
      </c>
      <c r="I7" s="4">
        <v>29.0604398164256</v>
      </c>
      <c r="J7" s="4">
        <v>17.283753127782099</v>
      </c>
      <c r="K7" s="4">
        <v>16.774608152019699</v>
      </c>
      <c r="L7" s="4">
        <v>17.3407420965857</v>
      </c>
      <c r="M7" s="4">
        <v>18.3209052502595</v>
      </c>
    </row>
    <row r="8" spans="1:13" x14ac:dyDescent="0.25">
      <c r="A8" s="2" t="s">
        <v>66</v>
      </c>
      <c r="B8" s="2" t="s">
        <v>140</v>
      </c>
      <c r="C8" s="2" t="s">
        <v>207</v>
      </c>
      <c r="D8" s="4">
        <v>9.0960766780856198E-2</v>
      </c>
      <c r="E8" s="4">
        <v>8.3465332866592398E-2</v>
      </c>
      <c r="F8" s="4">
        <v>2.26698875348782E-2</v>
      </c>
      <c r="G8" s="4">
        <v>6.0992483801830403E-3</v>
      </c>
      <c r="H8" s="4">
        <v>5.2060656887108698E-3</v>
      </c>
      <c r="I8" s="5"/>
      <c r="J8" s="5"/>
      <c r="K8" s="5"/>
      <c r="L8" s="5"/>
      <c r="M8" s="5"/>
    </row>
    <row r="9" spans="1:13" x14ac:dyDescent="0.25">
      <c r="A9" s="2" t="s">
        <v>67</v>
      </c>
      <c r="B9" s="2" t="s">
        <v>140</v>
      </c>
      <c r="C9" s="2" t="s">
        <v>207</v>
      </c>
      <c r="D9" s="4">
        <v>4.3517725284537401E-2</v>
      </c>
      <c r="E9" s="4">
        <v>3.9932372810322803E-2</v>
      </c>
      <c r="F9" s="4">
        <v>1.08480368944595E-2</v>
      </c>
      <c r="G9" s="4">
        <v>2.9201139774264499E-3</v>
      </c>
      <c r="H9" s="4">
        <v>2.4928459671243802E-3</v>
      </c>
      <c r="I9" s="5"/>
      <c r="J9" s="5"/>
      <c r="K9" s="5"/>
      <c r="L9" s="5"/>
      <c r="M9" s="5"/>
    </row>
    <row r="10" spans="1:13" x14ac:dyDescent="0.25">
      <c r="A10" s="2" t="s">
        <v>68</v>
      </c>
      <c r="B10" s="2" t="s">
        <v>140</v>
      </c>
      <c r="C10" s="2" t="s">
        <v>207</v>
      </c>
      <c r="D10" s="5"/>
      <c r="E10" s="5"/>
      <c r="F10" s="5"/>
      <c r="G10" s="5"/>
      <c r="H10" s="5"/>
      <c r="I10" s="5"/>
      <c r="J10" s="4">
        <v>0.10101977277594699</v>
      </c>
      <c r="K10" s="4">
        <v>22.522616749995201</v>
      </c>
      <c r="L10" s="4">
        <v>23.200664551314599</v>
      </c>
      <c r="M10" s="4">
        <v>23.986135455230599</v>
      </c>
    </row>
    <row r="11" spans="1:13" x14ac:dyDescent="0.25">
      <c r="A11" s="2" t="s">
        <v>72</v>
      </c>
      <c r="B11" s="2" t="s">
        <v>140</v>
      </c>
      <c r="C11" s="2" t="s">
        <v>207</v>
      </c>
      <c r="D11" s="5"/>
      <c r="E11" s="4">
        <v>0.13401214125934899</v>
      </c>
      <c r="F11" s="4">
        <v>3.79586977322717</v>
      </c>
      <c r="G11" s="4">
        <v>3.79586977322717</v>
      </c>
      <c r="H11" s="4">
        <v>3.74615149194317</v>
      </c>
      <c r="I11" s="5"/>
      <c r="J11" s="5"/>
      <c r="K11" s="4">
        <v>28.6220571322323</v>
      </c>
      <c r="L11" s="4">
        <v>29.483729784356601</v>
      </c>
      <c r="M11" s="4">
        <v>30.481917221328999</v>
      </c>
    </row>
    <row r="12" spans="1:13" x14ac:dyDescent="0.25">
      <c r="A12" s="2" t="s">
        <v>73</v>
      </c>
      <c r="B12" s="2" t="s">
        <v>140</v>
      </c>
      <c r="C12" s="2" t="s">
        <v>207</v>
      </c>
      <c r="D12" s="5"/>
      <c r="E12" s="5"/>
      <c r="F12" s="5"/>
      <c r="G12" s="4">
        <v>4.4798507204725002E-2</v>
      </c>
      <c r="H12" s="4">
        <v>4.6631976782360599E-2</v>
      </c>
      <c r="I12" s="4">
        <v>4.6631976782360599E-2</v>
      </c>
      <c r="J12" s="4">
        <v>2.60615365854053</v>
      </c>
      <c r="K12" s="4">
        <v>15.7845434187696</v>
      </c>
      <c r="L12" s="4">
        <v>16.2597401989097</v>
      </c>
      <c r="M12" s="4">
        <v>16.8102223975221</v>
      </c>
    </row>
    <row r="13" spans="1:13" x14ac:dyDescent="0.25">
      <c r="A13" s="2" t="s">
        <v>76</v>
      </c>
      <c r="B13" s="2" t="s">
        <v>141</v>
      </c>
      <c r="C13" s="2" t="s">
        <v>207</v>
      </c>
      <c r="D13" s="5"/>
      <c r="E13" s="5"/>
      <c r="F13" s="5"/>
      <c r="G13" s="4">
        <v>1.1194539999999999E-2</v>
      </c>
      <c r="H13" s="4">
        <v>1.1589435809223499E-2</v>
      </c>
      <c r="I13" s="4">
        <v>1.21391373118655E-2</v>
      </c>
      <c r="J13" s="4">
        <v>1.28696600165459E-2</v>
      </c>
      <c r="K13" s="4">
        <v>1.34486273550015E-2</v>
      </c>
      <c r="L13" s="4">
        <v>1.4003310759490999E-2</v>
      </c>
      <c r="M13" s="4">
        <v>1.4560028717015901E-2</v>
      </c>
    </row>
    <row r="14" spans="1:13" x14ac:dyDescent="0.25">
      <c r="A14" s="2" t="s">
        <v>54</v>
      </c>
      <c r="B14" s="2" t="s">
        <v>55</v>
      </c>
      <c r="C14" s="2" t="s">
        <v>2</v>
      </c>
      <c r="D14" s="5"/>
      <c r="E14" s="5"/>
      <c r="F14" s="5"/>
      <c r="G14" s="5"/>
      <c r="H14" s="5"/>
      <c r="I14" s="5"/>
      <c r="J14" s="5"/>
      <c r="K14" s="5"/>
      <c r="L14" s="4">
        <v>38.085054735871701</v>
      </c>
      <c r="M14" s="4">
        <v>38.994529529873198</v>
      </c>
    </row>
    <row r="15" spans="1:13" x14ac:dyDescent="0.25">
      <c r="A15" s="2" t="s">
        <v>56</v>
      </c>
      <c r="B15" s="2" t="s">
        <v>55</v>
      </c>
      <c r="C15" s="2" t="s">
        <v>2</v>
      </c>
      <c r="D15" s="5"/>
      <c r="E15" s="5"/>
      <c r="F15" s="5"/>
      <c r="G15" s="5"/>
      <c r="H15" s="5"/>
      <c r="I15" s="5"/>
      <c r="J15" s="4">
        <v>7.4036514922670804</v>
      </c>
      <c r="K15" s="4">
        <v>19.747421862660701</v>
      </c>
      <c r="L15" s="4">
        <v>28.951602602823101</v>
      </c>
      <c r="M15" s="4">
        <v>27.149499441746599</v>
      </c>
    </row>
    <row r="16" spans="1:13" x14ac:dyDescent="0.25">
      <c r="A16" s="2" t="s">
        <v>59</v>
      </c>
      <c r="B16" s="2" t="s">
        <v>59</v>
      </c>
      <c r="C16" s="2" t="s">
        <v>2</v>
      </c>
      <c r="D16" s="5"/>
      <c r="E16" s="5"/>
      <c r="F16" s="5"/>
      <c r="G16" s="4">
        <v>5.2177503042358298E-2</v>
      </c>
      <c r="H16" s="4">
        <v>5.3318120803437501E-2</v>
      </c>
      <c r="I16" s="4">
        <v>42.733164859209801</v>
      </c>
      <c r="J16" s="4">
        <v>134.22536864896901</v>
      </c>
      <c r="K16" s="4">
        <v>280.93471937344799</v>
      </c>
      <c r="L16" s="4">
        <v>365.904207300716</v>
      </c>
      <c r="M16" s="4">
        <v>448.73353355957499</v>
      </c>
    </row>
    <row r="17" spans="1:14" x14ac:dyDescent="0.25">
      <c r="A17" s="2" t="s">
        <v>60</v>
      </c>
      <c r="B17" s="2" t="s">
        <v>60</v>
      </c>
      <c r="C17" s="2" t="s">
        <v>2</v>
      </c>
      <c r="D17" s="5"/>
      <c r="E17" s="5"/>
      <c r="F17" s="5"/>
      <c r="G17" s="5"/>
      <c r="H17" s="4">
        <v>7.20172051200033E-2</v>
      </c>
      <c r="I17" s="4">
        <v>6.5855175299169802E-2</v>
      </c>
      <c r="J17" s="4">
        <v>6.0772735999291803E-2</v>
      </c>
      <c r="K17" s="4">
        <v>519.52525466177701</v>
      </c>
      <c r="L17" s="4">
        <v>1384.6305245398601</v>
      </c>
      <c r="M17" s="4">
        <v>1549.64466255005</v>
      </c>
    </row>
    <row r="18" spans="1:14" x14ac:dyDescent="0.25">
      <c r="A18" s="10" t="s">
        <v>61</v>
      </c>
      <c r="B18" s="10" t="s">
        <v>61</v>
      </c>
      <c r="C18" s="10" t="s">
        <v>2</v>
      </c>
      <c r="D18" s="11"/>
      <c r="E18" s="11"/>
      <c r="F18" s="11"/>
      <c r="G18" s="11"/>
      <c r="H18" s="12">
        <v>5.3376602512234098E-2</v>
      </c>
      <c r="I18" s="12">
        <v>4.9364548878612698E-2</v>
      </c>
      <c r="J18" s="12">
        <v>4.96000967004782E-2</v>
      </c>
      <c r="K18" s="12">
        <v>6.3361641263195698E-2</v>
      </c>
      <c r="L18" s="12">
        <v>4.1022250518163599E-2</v>
      </c>
      <c r="M18" s="12">
        <v>3.8247379205303703E-2</v>
      </c>
      <c r="N18" s="13"/>
    </row>
    <row r="19" spans="1:14" x14ac:dyDescent="0.25">
      <c r="A19" s="2" t="s">
        <v>62</v>
      </c>
      <c r="B19" s="2" t="s">
        <v>63</v>
      </c>
      <c r="C19" s="2" t="s">
        <v>2</v>
      </c>
      <c r="D19" s="5"/>
      <c r="E19" s="5"/>
      <c r="F19" s="5"/>
      <c r="G19" s="5"/>
      <c r="H19" s="4">
        <v>21.974701918449401</v>
      </c>
      <c r="I19" s="4">
        <v>89.151280121930697</v>
      </c>
      <c r="J19" s="4">
        <v>453.92098393933099</v>
      </c>
      <c r="K19" s="4">
        <v>1113.31457022313</v>
      </c>
      <c r="L19" s="4">
        <v>1684.6032001543199</v>
      </c>
      <c r="M19" s="4">
        <v>1849.0917090508301</v>
      </c>
    </row>
    <row r="20" spans="1:14" x14ac:dyDescent="0.25">
      <c r="A20" s="2" t="s">
        <v>64</v>
      </c>
      <c r="B20" s="2" t="s">
        <v>63</v>
      </c>
      <c r="C20" s="2" t="s">
        <v>2</v>
      </c>
      <c r="D20" s="5"/>
      <c r="E20" s="4">
        <v>7.23713983468054E-3</v>
      </c>
      <c r="F20" s="4">
        <v>0.104312476845433</v>
      </c>
      <c r="G20" s="4">
        <v>9.50473902781519E-2</v>
      </c>
      <c r="H20" s="4">
        <v>8.4249702362211798E-2</v>
      </c>
      <c r="I20" s="5"/>
      <c r="J20" s="5"/>
      <c r="K20" s="5"/>
      <c r="L20" s="5"/>
      <c r="M20" s="5"/>
    </row>
    <row r="21" spans="1:14" x14ac:dyDescent="0.25">
      <c r="A21" s="2" t="s">
        <v>65</v>
      </c>
      <c r="B21" s="2" t="s">
        <v>63</v>
      </c>
      <c r="C21" s="2" t="s">
        <v>2</v>
      </c>
      <c r="D21" s="5"/>
      <c r="E21" s="5"/>
      <c r="F21" s="5"/>
      <c r="G21" s="4">
        <v>14.1770132610038</v>
      </c>
      <c r="H21" s="4">
        <v>46.187630904479903</v>
      </c>
      <c r="I21" s="4">
        <v>46.2152686181417</v>
      </c>
      <c r="J21" s="4">
        <v>51.4182985373237</v>
      </c>
      <c r="K21" s="4">
        <v>697.64814582689201</v>
      </c>
      <c r="L21" s="4">
        <v>1515.4428366187799</v>
      </c>
      <c r="M21" s="4">
        <v>1631.1499901658501</v>
      </c>
    </row>
    <row r="22" spans="1:14" x14ac:dyDescent="0.25">
      <c r="A22" s="2" t="s">
        <v>66</v>
      </c>
      <c r="B22" s="2" t="s">
        <v>63</v>
      </c>
      <c r="C22" s="2" t="s">
        <v>2</v>
      </c>
      <c r="D22" s="4">
        <v>0.150930882900571</v>
      </c>
      <c r="E22" s="4">
        <v>0.138493735562882</v>
      </c>
      <c r="F22" s="4">
        <v>3.7616065277232699E-2</v>
      </c>
      <c r="G22" s="4">
        <v>1.0120461553152301E-2</v>
      </c>
      <c r="H22" s="4">
        <v>8.6384066300645296E-3</v>
      </c>
      <c r="I22" s="5"/>
      <c r="J22" s="5"/>
      <c r="K22" s="5"/>
      <c r="L22" s="5"/>
      <c r="M22" s="5"/>
    </row>
    <row r="23" spans="1:14" x14ac:dyDescent="0.25">
      <c r="A23" s="2" t="s">
        <v>67</v>
      </c>
      <c r="B23" s="2" t="s">
        <v>63</v>
      </c>
      <c r="C23" s="2" t="s">
        <v>2</v>
      </c>
      <c r="D23" s="4">
        <v>8.73173306253055E-2</v>
      </c>
      <c r="E23" s="4">
        <v>8.0123402051320694E-2</v>
      </c>
      <c r="F23" s="4">
        <v>2.1766340449913199E-2</v>
      </c>
      <c r="G23" s="4">
        <v>5.8591425899073499E-3</v>
      </c>
      <c r="H23" s="4">
        <v>5.0018389997672904E-3</v>
      </c>
      <c r="I23" s="5"/>
      <c r="J23" s="5"/>
      <c r="K23" s="5"/>
      <c r="L23" s="5"/>
      <c r="M23" s="5"/>
    </row>
    <row r="24" spans="1:14" x14ac:dyDescent="0.25">
      <c r="A24" s="2" t="s">
        <v>68</v>
      </c>
      <c r="B24" s="2" t="s">
        <v>63</v>
      </c>
      <c r="C24" s="2" t="s">
        <v>2</v>
      </c>
      <c r="D24" s="5"/>
      <c r="E24" s="5"/>
      <c r="F24" s="5"/>
      <c r="G24" s="5"/>
      <c r="H24" s="5"/>
      <c r="I24" s="5"/>
      <c r="J24" s="5"/>
      <c r="K24" s="5"/>
      <c r="L24" s="5"/>
      <c r="M24" s="4">
        <v>8.5445941446039395</v>
      </c>
    </row>
    <row r="25" spans="1:14" x14ac:dyDescent="0.25">
      <c r="A25" s="10" t="s">
        <v>69</v>
      </c>
      <c r="B25" s="10" t="s">
        <v>70</v>
      </c>
      <c r="C25" s="10" t="s">
        <v>2</v>
      </c>
      <c r="D25" s="11"/>
      <c r="E25" s="11"/>
      <c r="F25" s="11"/>
      <c r="G25" s="11"/>
      <c r="H25" s="11"/>
      <c r="I25" s="11"/>
      <c r="J25" s="11"/>
      <c r="K25" s="11"/>
      <c r="L25" s="11"/>
      <c r="M25" s="12">
        <v>1024.3442367504899</v>
      </c>
      <c r="N25" s="13"/>
    </row>
    <row r="26" spans="1:14" x14ac:dyDescent="0.25">
      <c r="A26" s="2" t="s">
        <v>71</v>
      </c>
      <c r="B26" s="2" t="s">
        <v>63</v>
      </c>
      <c r="C26" s="2" t="s">
        <v>2</v>
      </c>
      <c r="D26" s="5"/>
      <c r="E26" s="5"/>
      <c r="F26" s="5"/>
      <c r="G26" s="5"/>
      <c r="H26" s="5"/>
      <c r="I26" s="5"/>
      <c r="J26" s="5"/>
      <c r="K26" s="4">
        <v>6.8490309025090204</v>
      </c>
      <c r="L26" s="4">
        <v>7.0552223231669204</v>
      </c>
      <c r="M26" s="4">
        <v>7.2848365547315801</v>
      </c>
    </row>
    <row r="27" spans="1:14" x14ac:dyDescent="0.25">
      <c r="A27" s="2" t="s">
        <v>72</v>
      </c>
      <c r="B27" s="2" t="s">
        <v>63</v>
      </c>
      <c r="C27" s="2" t="s">
        <v>2</v>
      </c>
      <c r="D27" s="5"/>
      <c r="E27" s="5"/>
      <c r="F27" s="5"/>
      <c r="G27" s="4">
        <v>5.8066033577119596</v>
      </c>
      <c r="H27" s="4">
        <v>5.0021969479094004</v>
      </c>
      <c r="I27" s="5"/>
      <c r="J27" s="5"/>
      <c r="K27" s="4">
        <v>38.233055616775303</v>
      </c>
      <c r="L27" s="4">
        <v>39.384069266140997</v>
      </c>
      <c r="M27" s="4">
        <v>40.275294422974397</v>
      </c>
    </row>
    <row r="28" spans="1:14" x14ac:dyDescent="0.25">
      <c r="A28" s="2" t="s">
        <v>73</v>
      </c>
      <c r="B28" s="2" t="s">
        <v>63</v>
      </c>
      <c r="C28" s="2" t="s">
        <v>2</v>
      </c>
      <c r="D28" s="5"/>
      <c r="E28" s="5"/>
      <c r="F28" s="5"/>
      <c r="G28" s="4">
        <v>7.0700400522044404E-2</v>
      </c>
      <c r="H28" s="4">
        <v>6.3933505115980296E-2</v>
      </c>
      <c r="I28" s="4">
        <v>6.3971310452488495E-2</v>
      </c>
      <c r="J28" s="4">
        <v>19.2291947640601</v>
      </c>
      <c r="K28" s="4">
        <v>21.6537663008713</v>
      </c>
      <c r="L28" s="4">
        <v>22.305657188753699</v>
      </c>
      <c r="M28" s="4">
        <v>13.855519636491399</v>
      </c>
    </row>
    <row r="29" spans="1:14" x14ac:dyDescent="0.25">
      <c r="A29" s="2" t="s">
        <v>74</v>
      </c>
      <c r="B29" s="2" t="s">
        <v>63</v>
      </c>
      <c r="C29" s="2" t="s">
        <v>2</v>
      </c>
      <c r="D29" s="5"/>
      <c r="E29" s="5"/>
      <c r="F29" s="5"/>
      <c r="G29" s="5"/>
      <c r="H29" s="5"/>
      <c r="I29" s="5"/>
      <c r="J29" s="5"/>
      <c r="K29" s="4">
        <v>70.722270079089895</v>
      </c>
      <c r="L29" s="4">
        <v>73.477399193487699</v>
      </c>
      <c r="M29" s="4">
        <v>75.296642278226699</v>
      </c>
    </row>
    <row r="30" spans="1:14" x14ac:dyDescent="0.25">
      <c r="A30" s="2" t="s">
        <v>75</v>
      </c>
      <c r="B30" s="2" t="s">
        <v>63</v>
      </c>
      <c r="C30" s="2" t="s">
        <v>2</v>
      </c>
      <c r="D30" s="5"/>
      <c r="E30" s="5"/>
      <c r="F30" s="5"/>
      <c r="G30" s="5"/>
      <c r="H30" s="5"/>
      <c r="I30" s="5"/>
      <c r="J30" s="4">
        <v>6.7128666462687896</v>
      </c>
      <c r="K30" s="4">
        <v>14.371509541955399</v>
      </c>
      <c r="L30" s="4">
        <v>14.804166659675399</v>
      </c>
      <c r="M30" s="4">
        <v>8.2924250837306701</v>
      </c>
    </row>
    <row r="31" spans="1:14" x14ac:dyDescent="0.25">
      <c r="A31" s="2" t="s">
        <v>76</v>
      </c>
      <c r="B31" s="2" t="s">
        <v>76</v>
      </c>
      <c r="C31" s="2" t="s">
        <v>2</v>
      </c>
      <c r="D31" s="5"/>
      <c r="E31" s="5"/>
      <c r="F31" s="5"/>
      <c r="G31" s="4">
        <v>5.0736174007941497E-2</v>
      </c>
      <c r="H31" s="4">
        <v>4.6872097850688597E-2</v>
      </c>
      <c r="I31" s="4">
        <v>4.6726525115337501E-2</v>
      </c>
      <c r="J31" s="4">
        <v>78.6755878314206</v>
      </c>
      <c r="K31" s="4">
        <v>274.64815297359701</v>
      </c>
      <c r="L31" s="4">
        <v>487.62717184716701</v>
      </c>
      <c r="M31" s="4">
        <v>650.15358364580197</v>
      </c>
    </row>
    <row r="32" spans="1:14" s="13" customFormat="1" x14ac:dyDescent="0.25">
      <c r="A32" s="10" t="s">
        <v>77</v>
      </c>
      <c r="B32" s="10" t="s">
        <v>77</v>
      </c>
      <c r="C32" s="10" t="s">
        <v>2</v>
      </c>
      <c r="D32" s="11"/>
      <c r="E32" s="11"/>
      <c r="F32" s="11"/>
      <c r="G32" s="11"/>
      <c r="H32" s="11"/>
      <c r="I32" s="11"/>
      <c r="J32" s="12">
        <v>97.894878143542996</v>
      </c>
      <c r="K32" s="12">
        <v>93.742729967797402</v>
      </c>
      <c r="L32" s="12">
        <v>89.928471784444298</v>
      </c>
      <c r="M32" s="12">
        <v>70.774243318741298</v>
      </c>
    </row>
    <row r="33" spans="1:14" s="13" customFormat="1" x14ac:dyDescent="0.25">
      <c r="A33" s="8" t="s">
        <v>56</v>
      </c>
      <c r="B33" s="8" t="s">
        <v>55</v>
      </c>
      <c r="C33" s="2" t="s">
        <v>3</v>
      </c>
      <c r="D33" s="5"/>
      <c r="E33" s="5"/>
      <c r="F33" s="5"/>
      <c r="G33" s="5"/>
      <c r="H33" s="5"/>
      <c r="I33" s="5"/>
      <c r="J33" s="5"/>
      <c r="K33" s="5"/>
      <c r="L33" s="4">
        <v>5.5336900108562297</v>
      </c>
      <c r="M33" s="4">
        <v>16.529746275146699</v>
      </c>
      <c r="N33" s="7"/>
    </row>
    <row r="34" spans="1:14" s="13" customFormat="1" x14ac:dyDescent="0.25">
      <c r="A34" s="8" t="s">
        <v>59</v>
      </c>
      <c r="B34" s="8" t="s">
        <v>59</v>
      </c>
      <c r="C34" s="2" t="s">
        <v>3</v>
      </c>
      <c r="D34" s="5"/>
      <c r="E34" s="5"/>
      <c r="F34" s="5"/>
      <c r="G34" s="4">
        <v>5.2177503042358298E-2</v>
      </c>
      <c r="H34" s="4">
        <v>5.3318120803437501E-2</v>
      </c>
      <c r="I34" s="4">
        <v>5.5678679267911702E-2</v>
      </c>
      <c r="J34" s="4">
        <v>5.7680083788849403E-2</v>
      </c>
      <c r="K34" s="4">
        <v>133.479528037102</v>
      </c>
      <c r="L34" s="4">
        <v>298.453430996105</v>
      </c>
      <c r="M34" s="4">
        <v>457.19320462145998</v>
      </c>
      <c r="N34" s="7"/>
    </row>
    <row r="35" spans="1:14" s="13" customFormat="1" x14ac:dyDescent="0.25">
      <c r="A35" s="8" t="s">
        <v>60</v>
      </c>
      <c r="B35" s="8" t="s">
        <v>60</v>
      </c>
      <c r="C35" s="2" t="s">
        <v>3</v>
      </c>
      <c r="D35" s="5"/>
      <c r="E35" s="5"/>
      <c r="F35" s="5"/>
      <c r="G35" s="5"/>
      <c r="H35" s="4">
        <v>7.20172051191037E-2</v>
      </c>
      <c r="I35" s="4">
        <v>6.5855175299169399E-2</v>
      </c>
      <c r="J35" s="4">
        <v>6.0772735997529997E-2</v>
      </c>
      <c r="K35" s="4">
        <v>5.6143784191048297E-2</v>
      </c>
      <c r="L35" s="4">
        <v>5.2849475976596103E-2</v>
      </c>
      <c r="M35" s="4">
        <v>4.9604565973742701E-2</v>
      </c>
      <c r="N35" s="7"/>
    </row>
    <row r="36" spans="1:14" s="13" customFormat="1" x14ac:dyDescent="0.25">
      <c r="A36" s="9" t="s">
        <v>61</v>
      </c>
      <c r="B36" s="9" t="s">
        <v>61</v>
      </c>
      <c r="C36" s="10" t="s">
        <v>3</v>
      </c>
      <c r="D36" s="11"/>
      <c r="E36" s="11"/>
      <c r="F36" s="11"/>
      <c r="G36" s="11"/>
      <c r="H36" s="12">
        <v>5.3376602512234098E-2</v>
      </c>
      <c r="I36" s="12">
        <v>4.9364548878612698E-2</v>
      </c>
      <c r="J36" s="12">
        <v>4.5971689155849899E-2</v>
      </c>
      <c r="K36" s="12">
        <v>4.2789694868328301E-2</v>
      </c>
      <c r="L36" s="12">
        <v>4.0532600705307197E-2</v>
      </c>
      <c r="M36" s="12">
        <v>3.8704423505304397E-2</v>
      </c>
    </row>
    <row r="37" spans="1:14" s="13" customFormat="1" x14ac:dyDescent="0.25">
      <c r="A37" s="8" t="s">
        <v>62</v>
      </c>
      <c r="B37" s="8" t="s">
        <v>63</v>
      </c>
      <c r="C37" s="2" t="s">
        <v>3</v>
      </c>
      <c r="D37" s="5"/>
      <c r="E37" s="5"/>
      <c r="F37" s="5"/>
      <c r="G37" s="5"/>
      <c r="H37" s="4">
        <v>37.600474381663801</v>
      </c>
      <c r="I37" s="4">
        <v>104.79062147400199</v>
      </c>
      <c r="J37" s="4">
        <v>181.366478692046</v>
      </c>
      <c r="K37" s="4">
        <v>199.67639743779901</v>
      </c>
      <c r="L37" s="4">
        <v>269.43794990597797</v>
      </c>
      <c r="M37" s="4">
        <v>1732.8051158614901</v>
      </c>
      <c r="N37" s="7"/>
    </row>
    <row r="38" spans="1:14" s="13" customFormat="1" x14ac:dyDescent="0.25">
      <c r="A38" s="8" t="s">
        <v>64</v>
      </c>
      <c r="B38" s="8" t="s">
        <v>63</v>
      </c>
      <c r="C38" s="2" t="s">
        <v>3</v>
      </c>
      <c r="D38" s="5"/>
      <c r="E38" s="4">
        <v>7.23713983468054E-3</v>
      </c>
      <c r="F38" s="4">
        <v>0.104312476845433</v>
      </c>
      <c r="G38" s="4">
        <v>9.50473902781519E-2</v>
      </c>
      <c r="H38" s="4">
        <v>8.4249702362211798E-2</v>
      </c>
      <c r="I38" s="5"/>
      <c r="J38" s="5"/>
      <c r="K38" s="5"/>
      <c r="L38" s="5"/>
      <c r="M38" s="5"/>
      <c r="N38" s="7"/>
    </row>
    <row r="39" spans="1:14" s="13" customFormat="1" x14ac:dyDescent="0.25">
      <c r="A39" s="8" t="s">
        <v>65</v>
      </c>
      <c r="B39" s="8" t="s">
        <v>63</v>
      </c>
      <c r="C39" s="2" t="s">
        <v>3</v>
      </c>
      <c r="D39" s="5"/>
      <c r="E39" s="5"/>
      <c r="F39" s="5"/>
      <c r="G39" s="4">
        <v>14.1770132610038</v>
      </c>
      <c r="H39" s="4">
        <v>31.872867672665201</v>
      </c>
      <c r="I39" s="4">
        <v>31.891939730986099</v>
      </c>
      <c r="J39" s="4">
        <v>18.985761092737199</v>
      </c>
      <c r="K39" s="4">
        <v>19.322516801711899</v>
      </c>
      <c r="L39" s="4">
        <v>19.932495862137699</v>
      </c>
      <c r="M39" s="4">
        <v>20.987507423211401</v>
      </c>
      <c r="N39" s="7"/>
    </row>
    <row r="40" spans="1:14" s="13" customFormat="1" x14ac:dyDescent="0.25">
      <c r="A40" s="8" t="s">
        <v>66</v>
      </c>
      <c r="B40" s="8" t="s">
        <v>63</v>
      </c>
      <c r="C40" s="2" t="s">
        <v>3</v>
      </c>
      <c r="D40" s="4">
        <v>0.150930882900571</v>
      </c>
      <c r="E40" s="4">
        <v>0.138493735562882</v>
      </c>
      <c r="F40" s="4">
        <v>3.7616065277232699E-2</v>
      </c>
      <c r="G40" s="4">
        <v>1.0120461553152301E-2</v>
      </c>
      <c r="H40" s="4">
        <v>8.6384066300645296E-3</v>
      </c>
      <c r="I40" s="5"/>
      <c r="J40" s="5"/>
      <c r="K40" s="5"/>
      <c r="L40" s="5"/>
      <c r="M40" s="5"/>
      <c r="N40" s="7"/>
    </row>
    <row r="41" spans="1:14" s="13" customFormat="1" x14ac:dyDescent="0.25">
      <c r="A41" s="8" t="s">
        <v>67</v>
      </c>
      <c r="B41" s="8" t="s">
        <v>63</v>
      </c>
      <c r="C41" s="2" t="s">
        <v>3</v>
      </c>
      <c r="D41" s="4">
        <v>8.73173306253055E-2</v>
      </c>
      <c r="E41" s="4">
        <v>8.0123402051320694E-2</v>
      </c>
      <c r="F41" s="4">
        <v>2.1766340449913199E-2</v>
      </c>
      <c r="G41" s="4">
        <v>5.8591425899073499E-3</v>
      </c>
      <c r="H41" s="4">
        <v>5.0018389997672904E-3</v>
      </c>
      <c r="I41" s="5"/>
      <c r="J41" s="5"/>
      <c r="K41" s="5"/>
      <c r="L41" s="5"/>
      <c r="M41" s="5"/>
      <c r="N41" s="7"/>
    </row>
    <row r="42" spans="1:14" s="13" customFormat="1" x14ac:dyDescent="0.25">
      <c r="A42" s="8" t="s">
        <v>68</v>
      </c>
      <c r="B42" s="8" t="s">
        <v>63</v>
      </c>
      <c r="C42" s="2" t="s">
        <v>3</v>
      </c>
      <c r="D42" s="5"/>
      <c r="E42" s="5"/>
      <c r="F42" s="5"/>
      <c r="G42" s="5"/>
      <c r="H42" s="5"/>
      <c r="I42" s="5"/>
      <c r="J42" s="4">
        <v>0.11630700538861399</v>
      </c>
      <c r="K42" s="4">
        <v>0.11630700538861399</v>
      </c>
      <c r="L42" s="4">
        <v>0.11630700538861399</v>
      </c>
      <c r="M42" s="5"/>
      <c r="N42" s="7"/>
    </row>
    <row r="43" spans="1:14" s="13" customFormat="1" x14ac:dyDescent="0.25">
      <c r="A43" s="8" t="s">
        <v>71</v>
      </c>
      <c r="B43" s="8" t="s">
        <v>63</v>
      </c>
      <c r="C43" s="2" t="s">
        <v>3</v>
      </c>
      <c r="D43" s="5"/>
      <c r="E43" s="5"/>
      <c r="F43" s="5"/>
      <c r="G43" s="5"/>
      <c r="H43" s="5"/>
      <c r="I43" s="5"/>
      <c r="J43" s="5"/>
      <c r="K43" s="5"/>
      <c r="L43" s="4">
        <v>0.206191420657895</v>
      </c>
      <c r="M43" s="4">
        <v>2.9860288064290499</v>
      </c>
      <c r="N43" s="7"/>
    </row>
    <row r="44" spans="1:14" s="13" customFormat="1" x14ac:dyDescent="0.25">
      <c r="A44" s="8" t="s">
        <v>72</v>
      </c>
      <c r="B44" s="8" t="s">
        <v>63</v>
      </c>
      <c r="C44" s="2" t="s">
        <v>3</v>
      </c>
      <c r="D44" s="5"/>
      <c r="E44" s="5"/>
      <c r="F44" s="5"/>
      <c r="G44" s="4">
        <v>5.8066033577119596</v>
      </c>
      <c r="H44" s="4">
        <v>5.0021969479094004</v>
      </c>
      <c r="I44" s="5"/>
      <c r="J44" s="5"/>
      <c r="K44" s="4">
        <v>38.233055616775303</v>
      </c>
      <c r="L44" s="4">
        <v>39.384069266140997</v>
      </c>
      <c r="M44" s="4">
        <v>40.717437990038697</v>
      </c>
      <c r="N44" s="7"/>
    </row>
    <row r="45" spans="1:14" s="13" customFormat="1" x14ac:dyDescent="0.25">
      <c r="A45" s="8" t="s">
        <v>73</v>
      </c>
      <c r="B45" s="8" t="s">
        <v>63</v>
      </c>
      <c r="C45" s="2" t="s">
        <v>3</v>
      </c>
      <c r="D45" s="5"/>
      <c r="E45" s="5"/>
      <c r="F45" s="5"/>
      <c r="G45" s="4">
        <v>7.0700400522044404E-2</v>
      </c>
      <c r="H45" s="4">
        <v>6.3933505115980296E-2</v>
      </c>
      <c r="I45" s="4">
        <v>6.3971310452488495E-2</v>
      </c>
      <c r="J45" s="4">
        <v>3.5752090363977498</v>
      </c>
      <c r="K45" s="4">
        <v>21.6537663008713</v>
      </c>
      <c r="L45" s="4">
        <v>22.305657188753699</v>
      </c>
      <c r="M45" s="4">
        <v>23.060827139844498</v>
      </c>
      <c r="N45" s="7"/>
    </row>
    <row r="46" spans="1:14" s="13" customFormat="1" x14ac:dyDescent="0.25">
      <c r="A46" s="8" t="s">
        <v>74</v>
      </c>
      <c r="B46" s="8" t="s">
        <v>63</v>
      </c>
      <c r="C46" s="2" t="s">
        <v>3</v>
      </c>
      <c r="D46" s="5"/>
      <c r="E46" s="5"/>
      <c r="F46" s="5"/>
      <c r="G46" s="5"/>
      <c r="H46" s="5"/>
      <c r="I46" s="5"/>
      <c r="J46" s="5"/>
      <c r="K46" s="5"/>
      <c r="L46" s="4">
        <v>1.1795800459391299</v>
      </c>
      <c r="M46" s="4">
        <v>31.103529714945999</v>
      </c>
      <c r="N46" s="7"/>
    </row>
    <row r="47" spans="1:14" s="13" customFormat="1" x14ac:dyDescent="0.25">
      <c r="A47" s="8" t="s">
        <v>75</v>
      </c>
      <c r="B47" s="8" t="s">
        <v>63</v>
      </c>
      <c r="C47" s="2" t="s">
        <v>3</v>
      </c>
      <c r="D47" s="5"/>
      <c r="E47" s="5"/>
      <c r="F47" s="5"/>
      <c r="G47" s="5"/>
      <c r="H47" s="5"/>
      <c r="I47" s="5"/>
      <c r="J47" s="5"/>
      <c r="K47" s="5"/>
      <c r="L47" s="4">
        <v>9.2878273141334899E-2</v>
      </c>
      <c r="M47" s="4">
        <v>5.9258873635309497</v>
      </c>
      <c r="N47" s="7"/>
    </row>
    <row r="48" spans="1:14" s="13" customFormat="1" x14ac:dyDescent="0.25">
      <c r="A48" s="8" t="s">
        <v>76</v>
      </c>
      <c r="B48" s="8" t="s">
        <v>76</v>
      </c>
      <c r="C48" s="2" t="s">
        <v>3</v>
      </c>
      <c r="D48" s="5"/>
      <c r="E48" s="5"/>
      <c r="F48" s="5"/>
      <c r="G48" s="4">
        <v>5.0736174007941497E-2</v>
      </c>
      <c r="H48" s="4">
        <v>4.6872097850688597E-2</v>
      </c>
      <c r="I48" s="4">
        <v>4.6726525115337501E-2</v>
      </c>
      <c r="J48" s="4">
        <v>4.7258341955649999E-2</v>
      </c>
      <c r="K48" s="4">
        <v>4.7211322184614102E-2</v>
      </c>
      <c r="L48" s="4">
        <v>4.7086610417086401E-2</v>
      </c>
      <c r="M48" s="4">
        <v>4.6978550710521302E-2</v>
      </c>
      <c r="N48" s="7"/>
    </row>
    <row r="49" spans="1:14" s="13" customFormat="1" x14ac:dyDescent="0.25">
      <c r="A49" s="8" t="s">
        <v>54</v>
      </c>
      <c r="B49" s="8" t="s">
        <v>55</v>
      </c>
      <c r="C49" s="2" t="s">
        <v>4</v>
      </c>
      <c r="D49" s="5"/>
      <c r="E49" s="5"/>
      <c r="F49" s="5"/>
      <c r="G49" s="5"/>
      <c r="H49" s="5"/>
      <c r="I49" s="5"/>
      <c r="J49" s="5"/>
      <c r="K49" s="5"/>
      <c r="L49" s="4">
        <v>38.085054735871701</v>
      </c>
      <c r="M49" s="4">
        <v>38.994529529873198</v>
      </c>
      <c r="N49" s="7"/>
    </row>
    <row r="50" spans="1:14" s="13" customFormat="1" x14ac:dyDescent="0.25">
      <c r="A50" s="8" t="s">
        <v>56</v>
      </c>
      <c r="B50" s="8" t="s">
        <v>55</v>
      </c>
      <c r="C50" s="2" t="s">
        <v>4</v>
      </c>
      <c r="D50" s="5"/>
      <c r="E50" s="5"/>
      <c r="F50" s="5"/>
      <c r="G50" s="5"/>
      <c r="H50" s="5"/>
      <c r="I50" s="5"/>
      <c r="J50" s="4">
        <v>4.44138425388324</v>
      </c>
      <c r="K50" s="4">
        <v>16.997414025973502</v>
      </c>
      <c r="L50" s="4">
        <v>28.951602602823101</v>
      </c>
      <c r="M50" s="4">
        <v>27.149499441746599</v>
      </c>
      <c r="N50" s="7"/>
    </row>
    <row r="51" spans="1:14" s="13" customFormat="1" x14ac:dyDescent="0.25">
      <c r="A51" s="8" t="s">
        <v>59</v>
      </c>
      <c r="B51" s="8" t="s">
        <v>59</v>
      </c>
      <c r="C51" s="2" t="s">
        <v>4</v>
      </c>
      <c r="D51" s="5"/>
      <c r="E51" s="5"/>
      <c r="F51" s="5"/>
      <c r="G51" s="4">
        <v>5.2177503042358298E-2</v>
      </c>
      <c r="H51" s="4">
        <v>5.3318120803437501E-2</v>
      </c>
      <c r="I51" s="4">
        <v>89.149636689704707</v>
      </c>
      <c r="J51" s="4">
        <v>199.08483978285199</v>
      </c>
      <c r="K51" s="4">
        <v>280.93471937344799</v>
      </c>
      <c r="L51" s="4">
        <v>365.904207300716</v>
      </c>
      <c r="M51" s="4">
        <v>457.19489288173202</v>
      </c>
      <c r="N51" s="7"/>
    </row>
    <row r="52" spans="1:14" s="13" customFormat="1" x14ac:dyDescent="0.25">
      <c r="A52" s="8" t="s">
        <v>60</v>
      </c>
      <c r="B52" s="8" t="s">
        <v>60</v>
      </c>
      <c r="C52" s="2" t="s">
        <v>4</v>
      </c>
      <c r="D52" s="5"/>
      <c r="E52" s="5"/>
      <c r="F52" s="5"/>
      <c r="G52" s="5"/>
      <c r="H52" s="4">
        <v>7.20172051199999E-2</v>
      </c>
      <c r="I52" s="4">
        <v>6.5855175299169802E-2</v>
      </c>
      <c r="J52" s="4">
        <v>6.0772735998625399E-2</v>
      </c>
      <c r="K52" s="4">
        <v>428.67668800563001</v>
      </c>
      <c r="L52" s="4">
        <v>1379.4763079106999</v>
      </c>
      <c r="M52" s="4">
        <v>1544.8907201910299</v>
      </c>
      <c r="N52" s="7"/>
    </row>
    <row r="53" spans="1:14" s="13" customFormat="1" x14ac:dyDescent="0.25">
      <c r="A53" s="9" t="s">
        <v>61</v>
      </c>
      <c r="B53" s="9" t="s">
        <v>61</v>
      </c>
      <c r="C53" s="10" t="s">
        <v>4</v>
      </c>
      <c r="D53" s="11"/>
      <c r="E53" s="11"/>
      <c r="F53" s="11"/>
      <c r="G53" s="11"/>
      <c r="H53" s="12">
        <v>5.3376602512234098E-2</v>
      </c>
      <c r="I53" s="12">
        <v>4.9364548878612698E-2</v>
      </c>
      <c r="J53" s="12">
        <v>4.96000967004782E-2</v>
      </c>
      <c r="K53" s="12">
        <v>8.1377498941303603</v>
      </c>
      <c r="L53" s="12">
        <v>7.4821251502191899</v>
      </c>
      <c r="M53" s="12">
        <v>6.9381791589280803</v>
      </c>
    </row>
    <row r="54" spans="1:14" s="13" customFormat="1" x14ac:dyDescent="0.25">
      <c r="A54" s="8" t="s">
        <v>62</v>
      </c>
      <c r="B54" s="8" t="s">
        <v>63</v>
      </c>
      <c r="C54" s="2" t="s">
        <v>4</v>
      </c>
      <c r="D54" s="5"/>
      <c r="E54" s="5"/>
      <c r="F54" s="5"/>
      <c r="G54" s="5"/>
      <c r="H54" s="4">
        <v>26.8730751961312</v>
      </c>
      <c r="I54" s="4">
        <v>94.053906980210996</v>
      </c>
      <c r="J54" s="4">
        <v>802.67264849600303</v>
      </c>
      <c r="K54" s="4">
        <v>1288.8894234197101</v>
      </c>
      <c r="L54" s="4">
        <v>1758.81188627234</v>
      </c>
      <c r="M54" s="4">
        <v>1856.3102044227301</v>
      </c>
      <c r="N54" s="7"/>
    </row>
    <row r="55" spans="1:14" s="13" customFormat="1" x14ac:dyDescent="0.25">
      <c r="A55" s="8" t="s">
        <v>64</v>
      </c>
      <c r="B55" s="8" t="s">
        <v>63</v>
      </c>
      <c r="C55" s="2" t="s">
        <v>4</v>
      </c>
      <c r="D55" s="5"/>
      <c r="E55" s="4">
        <v>7.23713983468054E-3</v>
      </c>
      <c r="F55" s="4">
        <v>0.104312476845433</v>
      </c>
      <c r="G55" s="4">
        <v>9.50473902781519E-2</v>
      </c>
      <c r="H55" s="4">
        <v>8.4249702362211798E-2</v>
      </c>
      <c r="I55" s="5"/>
      <c r="J55" s="5"/>
      <c r="K55" s="5"/>
      <c r="L55" s="5"/>
      <c r="M55" s="5"/>
      <c r="N55" s="7"/>
    </row>
    <row r="56" spans="1:14" s="13" customFormat="1" x14ac:dyDescent="0.25">
      <c r="A56" s="8" t="s">
        <v>65</v>
      </c>
      <c r="B56" s="8" t="s">
        <v>63</v>
      </c>
      <c r="C56" s="2" t="s">
        <v>4</v>
      </c>
      <c r="D56" s="5"/>
      <c r="E56" s="5"/>
      <c r="F56" s="5"/>
      <c r="G56" s="4">
        <v>14.1770132610038</v>
      </c>
      <c r="H56" s="4">
        <v>41.7002333146241</v>
      </c>
      <c r="I56" s="4">
        <v>41.7251858632915</v>
      </c>
      <c r="J56" s="4">
        <v>96.485056602075304</v>
      </c>
      <c r="K56" s="4">
        <v>671.92459598767005</v>
      </c>
      <c r="L56" s="4">
        <v>1447.48169982323</v>
      </c>
      <c r="M56" s="4">
        <v>1598.88420872803</v>
      </c>
      <c r="N56" s="7"/>
    </row>
    <row r="57" spans="1:14" s="13" customFormat="1" x14ac:dyDescent="0.25">
      <c r="A57" s="8" t="s">
        <v>66</v>
      </c>
      <c r="B57" s="8" t="s">
        <v>63</v>
      </c>
      <c r="C57" s="2" t="s">
        <v>4</v>
      </c>
      <c r="D57" s="4">
        <v>0.150930882900571</v>
      </c>
      <c r="E57" s="4">
        <v>0.138493735562882</v>
      </c>
      <c r="F57" s="4">
        <v>3.7616065277232699E-2</v>
      </c>
      <c r="G57" s="4">
        <v>1.0120461553152301E-2</v>
      </c>
      <c r="H57" s="4">
        <v>8.6384066300645296E-3</v>
      </c>
      <c r="I57" s="5"/>
      <c r="J57" s="5"/>
      <c r="K57" s="5"/>
      <c r="L57" s="5"/>
      <c r="M57" s="5"/>
      <c r="N57" s="7"/>
    </row>
    <row r="58" spans="1:14" s="13" customFormat="1" x14ac:dyDescent="0.25">
      <c r="A58" s="8" t="s">
        <v>67</v>
      </c>
      <c r="B58" s="8" t="s">
        <v>63</v>
      </c>
      <c r="C58" s="2" t="s">
        <v>4</v>
      </c>
      <c r="D58" s="4">
        <v>8.73173306253055E-2</v>
      </c>
      <c r="E58" s="4">
        <v>8.0123402051320694E-2</v>
      </c>
      <c r="F58" s="4">
        <v>2.1766340449913199E-2</v>
      </c>
      <c r="G58" s="4">
        <v>5.8591425899073499E-3</v>
      </c>
      <c r="H58" s="4">
        <v>5.0018389997672904E-3</v>
      </c>
      <c r="I58" s="5"/>
      <c r="J58" s="5"/>
      <c r="K58" s="5"/>
      <c r="L58" s="5"/>
      <c r="M58" s="5"/>
      <c r="N58" s="7"/>
    </row>
    <row r="59" spans="1:14" s="13" customFormat="1" x14ac:dyDescent="0.25">
      <c r="A59" s="8" t="s">
        <v>68</v>
      </c>
      <c r="B59" s="8" t="s">
        <v>63</v>
      </c>
      <c r="C59" s="2" t="s">
        <v>4</v>
      </c>
      <c r="D59" s="5"/>
      <c r="E59" s="5"/>
      <c r="F59" s="5"/>
      <c r="G59" s="5"/>
      <c r="H59" s="5"/>
      <c r="I59" s="5"/>
      <c r="J59" s="5"/>
      <c r="K59" s="5"/>
      <c r="L59" s="5"/>
      <c r="M59" s="4">
        <v>8.5570922806704495</v>
      </c>
      <c r="N59" s="7"/>
    </row>
    <row r="60" spans="1:14" s="13" customFormat="1" x14ac:dyDescent="0.25">
      <c r="A60" s="9" t="s">
        <v>69</v>
      </c>
      <c r="B60" s="9" t="s">
        <v>70</v>
      </c>
      <c r="C60" s="10" t="s">
        <v>4</v>
      </c>
      <c r="D60" s="11"/>
      <c r="E60" s="11"/>
      <c r="F60" s="11"/>
      <c r="G60" s="11"/>
      <c r="H60" s="11"/>
      <c r="I60" s="11"/>
      <c r="J60" s="11"/>
      <c r="K60" s="11"/>
      <c r="L60" s="11"/>
      <c r="M60" s="12">
        <v>1093.55687339616</v>
      </c>
    </row>
    <row r="61" spans="1:14" s="13" customFormat="1" x14ac:dyDescent="0.25">
      <c r="A61" s="8" t="s">
        <v>71</v>
      </c>
      <c r="B61" s="8" t="s">
        <v>63</v>
      </c>
      <c r="C61" s="2" t="s">
        <v>4</v>
      </c>
      <c r="D61" s="5"/>
      <c r="E61" s="5"/>
      <c r="F61" s="5"/>
      <c r="G61" s="5"/>
      <c r="H61" s="5"/>
      <c r="I61" s="5"/>
      <c r="J61" s="5"/>
      <c r="K61" s="4">
        <v>6.8490309025090204</v>
      </c>
      <c r="L61" s="4">
        <v>7.0552223231669204</v>
      </c>
      <c r="M61" s="4">
        <v>7.2940806473864397</v>
      </c>
      <c r="N61" s="7"/>
    </row>
    <row r="62" spans="1:14" x14ac:dyDescent="0.25">
      <c r="A62" s="8" t="s">
        <v>72</v>
      </c>
      <c r="B62" s="8" t="s">
        <v>63</v>
      </c>
      <c r="C62" s="2" t="s">
        <v>4</v>
      </c>
      <c r="D62" s="5"/>
      <c r="E62" s="5"/>
      <c r="F62" s="5"/>
      <c r="G62" s="4">
        <v>5.8066033577119596</v>
      </c>
      <c r="H62" s="4">
        <v>5.0021969479094004</v>
      </c>
      <c r="I62" s="5"/>
      <c r="J62" s="5"/>
      <c r="K62" s="4">
        <v>38.233055616775303</v>
      </c>
      <c r="L62" s="4">
        <v>39.384069266140997</v>
      </c>
      <c r="M62" s="4">
        <v>40.665835082469698</v>
      </c>
    </row>
    <row r="63" spans="1:14" x14ac:dyDescent="0.25">
      <c r="A63" s="8" t="s">
        <v>73</v>
      </c>
      <c r="B63" s="8" t="s">
        <v>63</v>
      </c>
      <c r="C63" s="2" t="s">
        <v>4</v>
      </c>
      <c r="D63" s="5"/>
      <c r="E63" s="5"/>
      <c r="F63" s="5"/>
      <c r="G63" s="4">
        <v>7.0700400522044404E-2</v>
      </c>
      <c r="H63" s="4">
        <v>6.3933505115980296E-2</v>
      </c>
      <c r="I63" s="4">
        <v>6.3971310452488495E-2</v>
      </c>
      <c r="J63" s="4">
        <v>19.2291947640601</v>
      </c>
      <c r="K63" s="4">
        <v>21.6537663008713</v>
      </c>
      <c r="L63" s="4">
        <v>22.305657188753699</v>
      </c>
      <c r="M63" s="4">
        <v>21.968048034836201</v>
      </c>
    </row>
    <row r="64" spans="1:14" x14ac:dyDescent="0.25">
      <c r="A64" s="8" t="s">
        <v>74</v>
      </c>
      <c r="B64" s="8" t="s">
        <v>63</v>
      </c>
      <c r="C64" s="2" t="s">
        <v>4</v>
      </c>
      <c r="D64" s="5"/>
      <c r="E64" s="5"/>
      <c r="F64" s="5"/>
      <c r="G64" s="5"/>
      <c r="H64" s="5"/>
      <c r="I64" s="5"/>
      <c r="J64" s="5"/>
      <c r="K64" s="4">
        <v>70.722270079089895</v>
      </c>
      <c r="L64" s="4">
        <v>73.477399193487699</v>
      </c>
      <c r="M64" s="4">
        <v>75.553324186951002</v>
      </c>
    </row>
    <row r="65" spans="1:14" x14ac:dyDescent="0.25">
      <c r="A65" s="8" t="s">
        <v>75</v>
      </c>
      <c r="B65" s="8" t="s">
        <v>63</v>
      </c>
      <c r="C65" s="2" t="s">
        <v>4</v>
      </c>
      <c r="D65" s="5"/>
      <c r="E65" s="5"/>
      <c r="F65" s="5"/>
      <c r="G65" s="5"/>
      <c r="H65" s="5"/>
      <c r="I65" s="5"/>
      <c r="J65" s="4">
        <v>6.1734402152522403</v>
      </c>
      <c r="K65" s="4">
        <v>14.367255872150601</v>
      </c>
      <c r="L65" s="4">
        <v>14.799912989870499</v>
      </c>
      <c r="M65" s="4">
        <v>8.8318515147472301</v>
      </c>
    </row>
    <row r="66" spans="1:14" x14ac:dyDescent="0.25">
      <c r="A66" s="8" t="s">
        <v>76</v>
      </c>
      <c r="B66" s="8" t="s">
        <v>76</v>
      </c>
      <c r="C66" s="2" t="s">
        <v>4</v>
      </c>
      <c r="D66" s="5"/>
      <c r="E66" s="5"/>
      <c r="F66" s="5"/>
      <c r="G66" s="4">
        <v>5.0736174007941497E-2</v>
      </c>
      <c r="H66" s="4">
        <v>4.6872097850688597E-2</v>
      </c>
      <c r="I66" s="4">
        <v>4.6726525115337501E-2</v>
      </c>
      <c r="J66" s="4">
        <v>74.213817407533796</v>
      </c>
      <c r="K66" s="4">
        <v>270.36326369298502</v>
      </c>
      <c r="L66" s="4">
        <v>487.62717184716701</v>
      </c>
      <c r="M66" s="4">
        <v>650.15358364580197</v>
      </c>
    </row>
    <row r="67" spans="1:14" x14ac:dyDescent="0.25">
      <c r="A67" s="9" t="s">
        <v>77</v>
      </c>
      <c r="B67" s="9" t="s">
        <v>77</v>
      </c>
      <c r="C67" s="10" t="s">
        <v>4</v>
      </c>
      <c r="D67" s="11"/>
      <c r="E67" s="11"/>
      <c r="F67" s="11"/>
      <c r="G67" s="11"/>
      <c r="H67" s="11"/>
      <c r="I67" s="11"/>
      <c r="J67" s="12">
        <v>97.894878143543096</v>
      </c>
      <c r="K67" s="12">
        <v>93.742729967797501</v>
      </c>
      <c r="L67" s="12">
        <v>89.928471784444298</v>
      </c>
      <c r="M67" s="12">
        <v>70.774243318741298</v>
      </c>
      <c r="N67" s="13"/>
    </row>
    <row r="68" spans="1:14" x14ac:dyDescent="0.25">
      <c r="A68" s="8" t="s">
        <v>56</v>
      </c>
      <c r="B68" s="8" t="s">
        <v>55</v>
      </c>
      <c r="C68" s="2" t="s">
        <v>5</v>
      </c>
      <c r="D68" s="5"/>
      <c r="E68" s="5"/>
      <c r="F68" s="5"/>
      <c r="G68" s="5"/>
      <c r="H68" s="5"/>
      <c r="I68" s="5"/>
      <c r="J68" s="5"/>
      <c r="K68" s="5"/>
      <c r="L68" s="4">
        <v>0.56071680344555797</v>
      </c>
      <c r="M68" s="4">
        <v>10.9446947582124</v>
      </c>
    </row>
    <row r="69" spans="1:14" x14ac:dyDescent="0.25">
      <c r="A69" s="10" t="s">
        <v>57</v>
      </c>
      <c r="B69" s="10" t="s">
        <v>58</v>
      </c>
      <c r="C69" s="10" t="s">
        <v>5</v>
      </c>
      <c r="D69" s="11"/>
      <c r="E69" s="11"/>
      <c r="F69" s="11"/>
      <c r="G69" s="11"/>
      <c r="H69" s="11"/>
      <c r="I69" s="11"/>
      <c r="J69" s="11"/>
      <c r="K69" s="12">
        <v>0.24741351446275001</v>
      </c>
      <c r="L69" s="12">
        <v>14.5429848237091</v>
      </c>
      <c r="M69" s="12">
        <v>16.054523108836801</v>
      </c>
      <c r="N69" s="13"/>
    </row>
    <row r="70" spans="1:14" x14ac:dyDescent="0.25">
      <c r="A70" s="8" t="s">
        <v>59</v>
      </c>
      <c r="B70" s="8" t="s">
        <v>59</v>
      </c>
      <c r="C70" s="2" t="s">
        <v>5</v>
      </c>
      <c r="D70" s="5"/>
      <c r="E70" s="5"/>
      <c r="F70" s="5"/>
      <c r="G70" s="4">
        <v>5.2177503042358298E-2</v>
      </c>
      <c r="H70" s="4">
        <v>5.3318120803437501E-2</v>
      </c>
      <c r="I70" s="4">
        <v>5.5678679267911702E-2</v>
      </c>
      <c r="J70" s="4">
        <v>63.173206519185499</v>
      </c>
      <c r="K70" s="4">
        <v>145.864217989943</v>
      </c>
      <c r="L70" s="4">
        <v>297.04843619797703</v>
      </c>
      <c r="M70" s="4">
        <v>457.19489288173202</v>
      </c>
    </row>
    <row r="71" spans="1:14" x14ac:dyDescent="0.25">
      <c r="A71" s="8" t="s">
        <v>60</v>
      </c>
      <c r="B71" s="8" t="s">
        <v>60</v>
      </c>
      <c r="C71" s="2" t="s">
        <v>5</v>
      </c>
      <c r="D71" s="5"/>
      <c r="E71" s="5"/>
      <c r="F71" s="5"/>
      <c r="G71" s="5"/>
      <c r="H71" s="4">
        <v>7.20172051199999E-2</v>
      </c>
      <c r="I71" s="4">
        <v>6.5855175299169802E-2</v>
      </c>
      <c r="J71" s="4">
        <v>6.0772735998625399E-2</v>
      </c>
      <c r="K71" s="4">
        <v>5.6143784191058498E-2</v>
      </c>
      <c r="L71" s="4">
        <v>5.2849475976596103E-2</v>
      </c>
      <c r="M71" s="4">
        <v>4.9604565973742701E-2</v>
      </c>
    </row>
    <row r="72" spans="1:14" x14ac:dyDescent="0.25">
      <c r="A72" s="9" t="s">
        <v>61</v>
      </c>
      <c r="B72" s="9" t="s">
        <v>61</v>
      </c>
      <c r="C72" s="10" t="s">
        <v>5</v>
      </c>
      <c r="D72" s="11"/>
      <c r="E72" s="11"/>
      <c r="F72" s="11"/>
      <c r="G72" s="11"/>
      <c r="H72" s="12">
        <v>5.3376602512234098E-2</v>
      </c>
      <c r="I72" s="12">
        <v>4.9364548878612698E-2</v>
      </c>
      <c r="J72" s="12">
        <v>4.5971689155849899E-2</v>
      </c>
      <c r="K72" s="12">
        <v>4.2789694868328301E-2</v>
      </c>
      <c r="L72" s="12">
        <v>550.54739888330005</v>
      </c>
      <c r="M72" s="12">
        <v>2249.1183593248202</v>
      </c>
      <c r="N72" s="13"/>
    </row>
    <row r="73" spans="1:14" x14ac:dyDescent="0.25">
      <c r="A73" s="8" t="s">
        <v>62</v>
      </c>
      <c r="B73" s="8" t="s">
        <v>63</v>
      </c>
      <c r="C73" s="2" t="s">
        <v>5</v>
      </c>
      <c r="D73" s="5"/>
      <c r="E73" s="5"/>
      <c r="F73" s="5"/>
      <c r="G73" s="5"/>
      <c r="H73" s="4">
        <v>37.600474381663801</v>
      </c>
      <c r="I73" s="4">
        <v>104.79062147400199</v>
      </c>
      <c r="J73" s="4">
        <v>904.92961298308296</v>
      </c>
      <c r="K73" s="4">
        <v>1886.5591163118199</v>
      </c>
      <c r="L73" s="4">
        <v>3197.7741243054402</v>
      </c>
      <c r="M73" s="4">
        <v>4052.5839794389099</v>
      </c>
    </row>
    <row r="74" spans="1:14" x14ac:dyDescent="0.25">
      <c r="A74" s="8" t="s">
        <v>64</v>
      </c>
      <c r="B74" s="8" t="s">
        <v>63</v>
      </c>
      <c r="C74" s="2" t="s">
        <v>5</v>
      </c>
      <c r="D74" s="5"/>
      <c r="E74" s="4">
        <v>7.23713983468054E-3</v>
      </c>
      <c r="F74" s="4">
        <v>0.104312476845433</v>
      </c>
      <c r="G74" s="4">
        <v>9.50473902781519E-2</v>
      </c>
      <c r="H74" s="4">
        <v>8.4249702362211798E-2</v>
      </c>
      <c r="I74" s="5"/>
      <c r="J74" s="5"/>
      <c r="K74" s="5"/>
      <c r="L74" s="5"/>
      <c r="M74" s="5"/>
    </row>
    <row r="75" spans="1:14" x14ac:dyDescent="0.25">
      <c r="A75" s="8" t="s">
        <v>65</v>
      </c>
      <c r="B75" s="8" t="s">
        <v>63</v>
      </c>
      <c r="C75" s="2" t="s">
        <v>5</v>
      </c>
      <c r="D75" s="5"/>
      <c r="E75" s="5"/>
      <c r="F75" s="5"/>
      <c r="G75" s="4">
        <v>14.1770132610038</v>
      </c>
      <c r="H75" s="4">
        <v>31.872867672665201</v>
      </c>
      <c r="I75" s="4">
        <v>31.891939730986099</v>
      </c>
      <c r="J75" s="4">
        <v>18.985761092737199</v>
      </c>
      <c r="K75" s="4">
        <v>19.535855207260798</v>
      </c>
      <c r="L75" s="4">
        <v>20.145834267686599</v>
      </c>
      <c r="M75" s="4">
        <v>21.121697635498901</v>
      </c>
    </row>
    <row r="76" spans="1:14" x14ac:dyDescent="0.25">
      <c r="A76" s="8" t="s">
        <v>66</v>
      </c>
      <c r="B76" s="8" t="s">
        <v>63</v>
      </c>
      <c r="C76" s="2" t="s">
        <v>5</v>
      </c>
      <c r="D76" s="4">
        <v>0.150930882900571</v>
      </c>
      <c r="E76" s="4">
        <v>0.138493735562882</v>
      </c>
      <c r="F76" s="4">
        <v>3.7616065277232699E-2</v>
      </c>
      <c r="G76" s="4">
        <v>1.0120461553152301E-2</v>
      </c>
      <c r="H76" s="4">
        <v>8.6384066300645296E-3</v>
      </c>
      <c r="I76" s="5"/>
      <c r="J76" s="5"/>
      <c r="K76" s="5"/>
      <c r="L76" s="5"/>
      <c r="M76" s="5"/>
    </row>
    <row r="77" spans="1:14" x14ac:dyDescent="0.25">
      <c r="A77" s="8" t="s">
        <v>67</v>
      </c>
      <c r="B77" s="8" t="s">
        <v>63</v>
      </c>
      <c r="C77" s="2" t="s">
        <v>5</v>
      </c>
      <c r="D77" s="4">
        <v>8.73173306253055E-2</v>
      </c>
      <c r="E77" s="4">
        <v>8.0123402051320694E-2</v>
      </c>
      <c r="F77" s="4">
        <v>2.1766340449913199E-2</v>
      </c>
      <c r="G77" s="4">
        <v>5.8591425899073499E-3</v>
      </c>
      <c r="H77" s="4">
        <v>5.0018389997672904E-3</v>
      </c>
      <c r="I77" s="5"/>
      <c r="J77" s="5"/>
      <c r="K77" s="5"/>
      <c r="L77" s="5"/>
      <c r="M77" s="5"/>
    </row>
    <row r="78" spans="1:14" x14ac:dyDescent="0.25">
      <c r="A78" s="8" t="s">
        <v>68</v>
      </c>
      <c r="B78" s="8" t="s">
        <v>63</v>
      </c>
      <c r="C78" s="2" t="s">
        <v>5</v>
      </c>
      <c r="D78" s="5"/>
      <c r="E78" s="5"/>
      <c r="F78" s="5"/>
      <c r="G78" s="5"/>
      <c r="H78" s="5"/>
      <c r="I78" s="5"/>
      <c r="J78" s="5"/>
      <c r="K78" s="5"/>
      <c r="L78" s="5"/>
      <c r="M78" s="4">
        <v>12.497735195401001</v>
      </c>
    </row>
    <row r="79" spans="1:14" x14ac:dyDescent="0.25">
      <c r="A79" s="8" t="s">
        <v>71</v>
      </c>
      <c r="B79" s="8" t="s">
        <v>63</v>
      </c>
      <c r="C79" s="2" t="s">
        <v>5</v>
      </c>
      <c r="D79" s="5"/>
      <c r="E79" s="5"/>
      <c r="F79" s="5"/>
      <c r="G79" s="5"/>
      <c r="H79" s="5"/>
      <c r="I79" s="5"/>
      <c r="J79" s="5"/>
      <c r="K79" s="4">
        <v>6.8490309025090204</v>
      </c>
      <c r="L79" s="4">
        <v>7.0552223231669204</v>
      </c>
      <c r="M79" s="4">
        <v>7.2940806473864397</v>
      </c>
    </row>
    <row r="80" spans="1:14" x14ac:dyDescent="0.25">
      <c r="A80" s="8" t="s">
        <v>72</v>
      </c>
      <c r="B80" s="8" t="s">
        <v>63</v>
      </c>
      <c r="C80" s="2" t="s">
        <v>5</v>
      </c>
      <c r="D80" s="5"/>
      <c r="E80" s="5"/>
      <c r="F80" s="5"/>
      <c r="G80" s="4">
        <v>5.8066033577119596</v>
      </c>
      <c r="H80" s="4">
        <v>5.0021969479094004</v>
      </c>
      <c r="I80" s="5"/>
      <c r="J80" s="5"/>
      <c r="K80" s="4">
        <v>38.233055616775303</v>
      </c>
      <c r="L80" s="4">
        <v>39.384069266140997</v>
      </c>
      <c r="M80" s="4">
        <v>40.717437990038697</v>
      </c>
    </row>
    <row r="81" spans="1:14" x14ac:dyDescent="0.25">
      <c r="A81" s="8" t="s">
        <v>73</v>
      </c>
      <c r="B81" s="8" t="s">
        <v>63</v>
      </c>
      <c r="C81" s="2" t="s">
        <v>5</v>
      </c>
      <c r="D81" s="5"/>
      <c r="E81" s="5"/>
      <c r="F81" s="5"/>
      <c r="G81" s="4">
        <v>7.0700400522044404E-2</v>
      </c>
      <c r="H81" s="4">
        <v>6.3933505115980296E-2</v>
      </c>
      <c r="I81" s="4">
        <v>6.3971310452488495E-2</v>
      </c>
      <c r="J81" s="4">
        <v>19.2291947640601</v>
      </c>
      <c r="K81" s="4">
        <v>21.6537663008713</v>
      </c>
      <c r="L81" s="4">
        <v>22.305657188753699</v>
      </c>
      <c r="M81" s="4">
        <v>23.060827139844498</v>
      </c>
    </row>
    <row r="82" spans="1:14" x14ac:dyDescent="0.25">
      <c r="A82" s="8" t="s">
        <v>74</v>
      </c>
      <c r="B82" s="8" t="s">
        <v>63</v>
      </c>
      <c r="C82" s="2" t="s">
        <v>5</v>
      </c>
      <c r="D82" s="5"/>
      <c r="E82" s="5"/>
      <c r="F82" s="5"/>
      <c r="G82" s="5"/>
      <c r="H82" s="5"/>
      <c r="I82" s="5"/>
      <c r="J82" s="5"/>
      <c r="K82" s="4">
        <v>70.722270079089895</v>
      </c>
      <c r="L82" s="4">
        <v>73.477399193487699</v>
      </c>
      <c r="M82" s="4">
        <v>77.960647936676907</v>
      </c>
    </row>
    <row r="83" spans="1:14" x14ac:dyDescent="0.25">
      <c r="A83" s="8" t="s">
        <v>75</v>
      </c>
      <c r="B83" s="8" t="s">
        <v>63</v>
      </c>
      <c r="C83" s="2" t="s">
        <v>5</v>
      </c>
      <c r="D83" s="5"/>
      <c r="E83" s="5"/>
      <c r="F83" s="5"/>
      <c r="G83" s="5"/>
      <c r="H83" s="5"/>
      <c r="I83" s="5"/>
      <c r="J83" s="5"/>
      <c r="K83" s="5"/>
      <c r="L83" s="4">
        <v>0.43265711771993098</v>
      </c>
      <c r="M83" s="4">
        <v>15.1193935847659</v>
      </c>
    </row>
    <row r="84" spans="1:14" x14ac:dyDescent="0.25">
      <c r="A84" s="8" t="s">
        <v>76</v>
      </c>
      <c r="B84" s="8" t="s">
        <v>76</v>
      </c>
      <c r="C84" s="2" t="s">
        <v>5</v>
      </c>
      <c r="D84" s="5"/>
      <c r="E84" s="5"/>
      <c r="F84" s="5"/>
      <c r="G84" s="4">
        <v>5.0736174007941497E-2</v>
      </c>
      <c r="H84" s="4">
        <v>4.6872097850688597E-2</v>
      </c>
      <c r="I84" s="4">
        <v>4.6726525115337501E-2</v>
      </c>
      <c r="J84" s="4">
        <v>4.7258341955649999E-2</v>
      </c>
      <c r="K84" s="4">
        <v>4.7211322184614102E-2</v>
      </c>
      <c r="L84" s="4">
        <v>4.7086610417086401E-2</v>
      </c>
      <c r="M84" s="4">
        <v>4.6978550710521302E-2</v>
      </c>
    </row>
    <row r="85" spans="1:14" x14ac:dyDescent="0.25">
      <c r="A85" s="9" t="s">
        <v>77</v>
      </c>
      <c r="B85" s="9" t="s">
        <v>77</v>
      </c>
      <c r="C85" s="10" t="s">
        <v>5</v>
      </c>
      <c r="D85" s="11"/>
      <c r="E85" s="11"/>
      <c r="F85" s="11"/>
      <c r="G85" s="11"/>
      <c r="H85" s="11"/>
      <c r="I85" s="11"/>
      <c r="J85" s="11"/>
      <c r="K85" s="11"/>
      <c r="L85" s="12">
        <v>266.427947600192</v>
      </c>
      <c r="M85" s="12">
        <v>814.26716188752005</v>
      </c>
      <c r="N85" s="13"/>
    </row>
    <row r="86" spans="1:14" x14ac:dyDescent="0.25">
      <c r="A86" s="8" t="s">
        <v>56</v>
      </c>
      <c r="B86" s="8" t="s">
        <v>55</v>
      </c>
      <c r="C86" s="2" t="s">
        <v>6</v>
      </c>
      <c r="D86" s="5"/>
      <c r="E86" s="5"/>
      <c r="F86" s="5"/>
      <c r="G86" s="5"/>
      <c r="H86" s="5"/>
      <c r="I86" s="5"/>
      <c r="J86" s="5"/>
      <c r="K86" s="4">
        <v>11.6156553718419</v>
      </c>
      <c r="L86" s="4">
        <v>22.543006091472101</v>
      </c>
      <c r="M86" s="4">
        <v>26.676706897627099</v>
      </c>
    </row>
    <row r="87" spans="1:14" x14ac:dyDescent="0.25">
      <c r="A87" s="8" t="s">
        <v>59</v>
      </c>
      <c r="B87" s="8" t="s">
        <v>59</v>
      </c>
      <c r="C87" s="2" t="s">
        <v>6</v>
      </c>
      <c r="D87" s="5"/>
      <c r="E87" s="5"/>
      <c r="F87" s="5"/>
      <c r="G87" s="4">
        <v>5.2177503042358298E-2</v>
      </c>
      <c r="H87" s="4">
        <v>5.3318120803437501E-2</v>
      </c>
      <c r="I87" s="4">
        <v>5.5678679267911702E-2</v>
      </c>
      <c r="J87" s="4">
        <v>62.707933271271799</v>
      </c>
      <c r="K87" s="4">
        <v>197.74398155732601</v>
      </c>
      <c r="L87" s="4">
        <v>365.904207300716</v>
      </c>
      <c r="M87" s="4">
        <v>457.19489288173202</v>
      </c>
    </row>
    <row r="88" spans="1:14" x14ac:dyDescent="0.25">
      <c r="A88" s="8" t="s">
        <v>60</v>
      </c>
      <c r="B88" s="8" t="s">
        <v>60</v>
      </c>
      <c r="C88" s="2" t="s">
        <v>6</v>
      </c>
      <c r="D88" s="5"/>
      <c r="E88" s="5"/>
      <c r="F88" s="5"/>
      <c r="G88" s="5"/>
      <c r="H88" s="4">
        <v>7.20172051199999E-2</v>
      </c>
      <c r="I88" s="4">
        <v>6.5855175299169802E-2</v>
      </c>
      <c r="J88" s="4">
        <v>6.0772735998625399E-2</v>
      </c>
      <c r="K88" s="4">
        <v>5.6143784191058498E-2</v>
      </c>
      <c r="L88" s="4">
        <v>127.995635101136</v>
      </c>
      <c r="M88" s="4">
        <v>1036.22749493582</v>
      </c>
    </row>
    <row r="89" spans="1:14" x14ac:dyDescent="0.25">
      <c r="A89" s="9" t="s">
        <v>61</v>
      </c>
      <c r="B89" s="9" t="s">
        <v>61</v>
      </c>
      <c r="C89" s="10" t="s">
        <v>6</v>
      </c>
      <c r="D89" s="11"/>
      <c r="E89" s="11"/>
      <c r="F89" s="11"/>
      <c r="G89" s="11"/>
      <c r="H89" s="12">
        <v>5.3376602512234098E-2</v>
      </c>
      <c r="I89" s="12">
        <v>4.9364548878612698E-2</v>
      </c>
      <c r="J89" s="12">
        <v>4.5971689155849899E-2</v>
      </c>
      <c r="K89" s="12">
        <v>4.2789694868328301E-2</v>
      </c>
      <c r="L89" s="12">
        <v>184.57466348950001</v>
      </c>
      <c r="M89" s="12">
        <v>243.53070825016999</v>
      </c>
      <c r="N89" s="13"/>
    </row>
    <row r="90" spans="1:14" x14ac:dyDescent="0.25">
      <c r="A90" s="8" t="s">
        <v>62</v>
      </c>
      <c r="B90" s="8" t="s">
        <v>63</v>
      </c>
      <c r="C90" s="2" t="s">
        <v>6</v>
      </c>
      <c r="D90" s="5"/>
      <c r="E90" s="5"/>
      <c r="F90" s="5"/>
      <c r="G90" s="5"/>
      <c r="H90" s="4">
        <v>44.453764841852703</v>
      </c>
      <c r="I90" s="4">
        <v>111.643315088184</v>
      </c>
      <c r="J90" s="4">
        <v>175.203404965598</v>
      </c>
      <c r="K90" s="4">
        <v>447.443881956263</v>
      </c>
      <c r="L90" s="4">
        <v>2033.0849875292599</v>
      </c>
      <c r="M90" s="4">
        <v>3334.9305984655998</v>
      </c>
    </row>
    <row r="91" spans="1:14" x14ac:dyDescent="0.25">
      <c r="A91" s="8" t="s">
        <v>64</v>
      </c>
      <c r="B91" s="8" t="s">
        <v>63</v>
      </c>
      <c r="C91" s="2" t="s">
        <v>6</v>
      </c>
      <c r="D91" s="5"/>
      <c r="E91" s="4">
        <v>7.23713983468054E-3</v>
      </c>
      <c r="F91" s="4">
        <v>0.104312476845433</v>
      </c>
      <c r="G91" s="4">
        <v>9.50473902781519E-2</v>
      </c>
      <c r="H91" s="4">
        <v>8.4249702362211798E-2</v>
      </c>
      <c r="I91" s="5"/>
      <c r="J91" s="5"/>
      <c r="K91" s="5"/>
      <c r="L91" s="5"/>
      <c r="M91" s="5"/>
    </row>
    <row r="92" spans="1:14" x14ac:dyDescent="0.25">
      <c r="A92" s="8" t="s">
        <v>65</v>
      </c>
      <c r="B92" s="8" t="s">
        <v>63</v>
      </c>
      <c r="C92" s="2" t="s">
        <v>6</v>
      </c>
      <c r="D92" s="5"/>
      <c r="E92" s="5"/>
      <c r="F92" s="5"/>
      <c r="G92" s="4">
        <v>14.1770132610038</v>
      </c>
      <c r="H92" s="4">
        <v>25.5945713178827</v>
      </c>
      <c r="I92" s="4">
        <v>25.6158835858317</v>
      </c>
      <c r="J92" s="4">
        <v>18.985761092737199</v>
      </c>
      <c r="K92" s="4">
        <v>19.322516801711899</v>
      </c>
      <c r="L92" s="4">
        <v>19.926498851099002</v>
      </c>
      <c r="M92" s="4">
        <v>52.722884115219202</v>
      </c>
    </row>
    <row r="93" spans="1:14" x14ac:dyDescent="0.25">
      <c r="A93" s="8" t="s">
        <v>66</v>
      </c>
      <c r="B93" s="8" t="s">
        <v>63</v>
      </c>
      <c r="C93" s="2" t="s">
        <v>6</v>
      </c>
      <c r="D93" s="4">
        <v>0.150930882900571</v>
      </c>
      <c r="E93" s="4">
        <v>0.138493735562882</v>
      </c>
      <c r="F93" s="4">
        <v>3.7616065277232699E-2</v>
      </c>
      <c r="G93" s="4">
        <v>1.0120461553152301E-2</v>
      </c>
      <c r="H93" s="4">
        <v>8.6384066300645296E-3</v>
      </c>
      <c r="I93" s="5"/>
      <c r="J93" s="5"/>
      <c r="K93" s="5"/>
      <c r="L93" s="5"/>
      <c r="M93" s="5"/>
    </row>
    <row r="94" spans="1:14" x14ac:dyDescent="0.25">
      <c r="A94" s="8" t="s">
        <v>67</v>
      </c>
      <c r="B94" s="8" t="s">
        <v>63</v>
      </c>
      <c r="C94" s="2" t="s">
        <v>6</v>
      </c>
      <c r="D94" s="4">
        <v>8.73173306253055E-2</v>
      </c>
      <c r="E94" s="4">
        <v>8.0123402051320694E-2</v>
      </c>
      <c r="F94" s="4">
        <v>2.1766340449913199E-2</v>
      </c>
      <c r="G94" s="4">
        <v>5.8591425899073499E-3</v>
      </c>
      <c r="H94" s="4">
        <v>5.0018389997672904E-3</v>
      </c>
      <c r="I94" s="5"/>
      <c r="J94" s="5"/>
      <c r="K94" s="5"/>
      <c r="L94" s="5"/>
      <c r="M94" s="5"/>
    </row>
    <row r="95" spans="1:14" x14ac:dyDescent="0.25">
      <c r="A95" s="8" t="s">
        <v>68</v>
      </c>
      <c r="B95" s="8" t="s">
        <v>63</v>
      </c>
      <c r="C95" s="2" t="s">
        <v>6</v>
      </c>
      <c r="D95" s="5"/>
      <c r="E95" s="5"/>
      <c r="F95" s="5"/>
      <c r="G95" s="5"/>
      <c r="H95" s="5"/>
      <c r="I95" s="5"/>
      <c r="J95" s="5"/>
      <c r="K95" s="5"/>
      <c r="L95" s="5"/>
      <c r="M95" s="4">
        <v>46.077652933638099</v>
      </c>
    </row>
    <row r="96" spans="1:14" x14ac:dyDescent="0.25">
      <c r="A96" s="8" t="s">
        <v>71</v>
      </c>
      <c r="B96" s="8" t="s">
        <v>63</v>
      </c>
      <c r="C96" s="2" t="s">
        <v>6</v>
      </c>
      <c r="D96" s="5"/>
      <c r="E96" s="5"/>
      <c r="F96" s="5"/>
      <c r="G96" s="5"/>
      <c r="H96" s="5"/>
      <c r="I96" s="5"/>
      <c r="J96" s="5"/>
      <c r="K96" s="4">
        <v>6.8490309025090204</v>
      </c>
      <c r="L96" s="4">
        <v>7.0552223231669204</v>
      </c>
      <c r="M96" s="4">
        <v>7.2940806473864397</v>
      </c>
    </row>
    <row r="97" spans="1:14" x14ac:dyDescent="0.25">
      <c r="A97" s="8" t="s">
        <v>72</v>
      </c>
      <c r="B97" s="8" t="s">
        <v>63</v>
      </c>
      <c r="C97" s="2" t="s">
        <v>6</v>
      </c>
      <c r="D97" s="5"/>
      <c r="E97" s="5"/>
      <c r="F97" s="5"/>
      <c r="G97" s="4">
        <v>5.8066033577119596</v>
      </c>
      <c r="H97" s="4">
        <v>5.0021969479094004</v>
      </c>
      <c r="I97" s="5"/>
      <c r="J97" s="5"/>
      <c r="K97" s="4">
        <v>38.233055616775303</v>
      </c>
      <c r="L97" s="4">
        <v>39.384069266140997</v>
      </c>
      <c r="M97" s="4">
        <v>40.717437990038697</v>
      </c>
    </row>
    <row r="98" spans="1:14" x14ac:dyDescent="0.25">
      <c r="A98" s="8" t="s">
        <v>73</v>
      </c>
      <c r="B98" s="8" t="s">
        <v>63</v>
      </c>
      <c r="C98" s="2" t="s">
        <v>6</v>
      </c>
      <c r="D98" s="5"/>
      <c r="E98" s="5"/>
      <c r="F98" s="5"/>
      <c r="G98" s="4">
        <v>7.0700400522044404E-2</v>
      </c>
      <c r="H98" s="4">
        <v>6.3933505115980296E-2</v>
      </c>
      <c r="I98" s="4">
        <v>6.3971310452488495E-2</v>
      </c>
      <c r="J98" s="4">
        <v>10.779402596738199</v>
      </c>
      <c r="K98" s="4">
        <v>21.6537663008713</v>
      </c>
      <c r="L98" s="4">
        <v>22.305657188753699</v>
      </c>
      <c r="M98" s="4">
        <v>23.060827139844498</v>
      </c>
    </row>
    <row r="99" spans="1:14" x14ac:dyDescent="0.25">
      <c r="A99" s="8" t="s">
        <v>74</v>
      </c>
      <c r="B99" s="8" t="s">
        <v>63</v>
      </c>
      <c r="C99" s="2" t="s">
        <v>6</v>
      </c>
      <c r="D99" s="5"/>
      <c r="E99" s="5"/>
      <c r="F99" s="5"/>
      <c r="G99" s="5"/>
      <c r="H99" s="5"/>
      <c r="I99" s="5"/>
      <c r="J99" s="5"/>
      <c r="K99" s="4">
        <v>73.596781544554005</v>
      </c>
      <c r="L99" s="4">
        <v>75.330604924079495</v>
      </c>
      <c r="M99" s="4">
        <v>77.987268461225099</v>
      </c>
    </row>
    <row r="100" spans="1:14" x14ac:dyDescent="0.25">
      <c r="A100" s="8" t="s">
        <v>75</v>
      </c>
      <c r="B100" s="8" t="s">
        <v>63</v>
      </c>
      <c r="C100" s="2" t="s">
        <v>6</v>
      </c>
      <c r="D100" s="5"/>
      <c r="E100" s="5"/>
      <c r="F100" s="5"/>
      <c r="G100" s="5"/>
      <c r="H100" s="5"/>
      <c r="I100" s="5"/>
      <c r="J100" s="5"/>
      <c r="K100" s="4">
        <v>14.371509541955399</v>
      </c>
      <c r="L100" s="4">
        <v>14.804166659675399</v>
      </c>
      <c r="M100" s="4">
        <v>15.3053696378133</v>
      </c>
    </row>
    <row r="101" spans="1:14" x14ac:dyDescent="0.25">
      <c r="A101" s="8" t="s">
        <v>76</v>
      </c>
      <c r="B101" s="8" t="s">
        <v>76</v>
      </c>
      <c r="C101" s="2" t="s">
        <v>6</v>
      </c>
      <c r="D101" s="5"/>
      <c r="E101" s="5"/>
      <c r="F101" s="5"/>
      <c r="G101" s="4">
        <v>5.0736174007941497E-2</v>
      </c>
      <c r="H101" s="4">
        <v>4.6872097850688597E-2</v>
      </c>
      <c r="I101" s="4">
        <v>4.6726525115337501E-2</v>
      </c>
      <c r="J101" s="4">
        <v>4.7258341955649999E-2</v>
      </c>
      <c r="K101" s="4">
        <v>4.7211322184614102E-2</v>
      </c>
      <c r="L101" s="4">
        <v>196.63768535928801</v>
      </c>
      <c r="M101" s="4">
        <v>403.11471766490303</v>
      </c>
    </row>
    <row r="102" spans="1:14" x14ac:dyDescent="0.25">
      <c r="A102" s="8" t="s">
        <v>56</v>
      </c>
      <c r="B102" s="8" t="s">
        <v>55</v>
      </c>
      <c r="C102" s="2" t="s">
        <v>7</v>
      </c>
      <c r="D102" s="5"/>
      <c r="E102" s="5"/>
      <c r="F102" s="5"/>
      <c r="G102" s="5"/>
      <c r="H102" s="5"/>
      <c r="I102" s="5"/>
      <c r="J102" s="5"/>
      <c r="K102" s="4">
        <v>7.9558194032811196</v>
      </c>
      <c r="L102" s="4">
        <v>19.127878919235901</v>
      </c>
      <c r="M102" s="4">
        <v>26.215221402452499</v>
      </c>
    </row>
    <row r="103" spans="1:14" x14ac:dyDescent="0.25">
      <c r="A103" s="9" t="s">
        <v>57</v>
      </c>
      <c r="B103" s="9" t="s">
        <v>58</v>
      </c>
      <c r="C103" s="10" t="s">
        <v>7</v>
      </c>
      <c r="D103" s="11"/>
      <c r="E103" s="11"/>
      <c r="F103" s="11"/>
      <c r="G103" s="11"/>
      <c r="H103" s="11"/>
      <c r="I103" s="11"/>
      <c r="J103" s="11"/>
      <c r="K103" s="12">
        <v>4.5609526296670798E-3</v>
      </c>
      <c r="L103" s="12">
        <v>4.31332515103614E-3</v>
      </c>
      <c r="M103" s="12">
        <v>1.75707687805243E-3</v>
      </c>
      <c r="N103" s="13"/>
    </row>
    <row r="104" spans="1:14" x14ac:dyDescent="0.25">
      <c r="A104" s="8" t="s">
        <v>59</v>
      </c>
      <c r="B104" s="8" t="s">
        <v>59</v>
      </c>
      <c r="C104" s="2" t="s">
        <v>7</v>
      </c>
      <c r="D104" s="5"/>
      <c r="E104" s="5"/>
      <c r="F104" s="5"/>
      <c r="G104" s="4">
        <v>5.2177503042358298E-2</v>
      </c>
      <c r="H104" s="4">
        <v>5.3318120803437501E-2</v>
      </c>
      <c r="I104" s="4">
        <v>5.5678679267911597E-2</v>
      </c>
      <c r="J104" s="4">
        <v>120.564467466728</v>
      </c>
      <c r="K104" s="4">
        <v>208.15870833259399</v>
      </c>
      <c r="L104" s="4">
        <v>357.59389638815998</v>
      </c>
      <c r="M104" s="4">
        <v>457.19489288173202</v>
      </c>
    </row>
    <row r="105" spans="1:14" x14ac:dyDescent="0.25">
      <c r="A105" s="8" t="s">
        <v>60</v>
      </c>
      <c r="B105" s="8" t="s">
        <v>60</v>
      </c>
      <c r="C105" s="2" t="s">
        <v>7</v>
      </c>
      <c r="D105" s="5"/>
      <c r="E105" s="5"/>
      <c r="F105" s="5"/>
      <c r="G105" s="5"/>
      <c r="H105" s="4">
        <v>7.20172051199999E-2</v>
      </c>
      <c r="I105" s="4">
        <v>6.5855175299169802E-2</v>
      </c>
      <c r="J105" s="4">
        <v>6.0772735998625302E-2</v>
      </c>
      <c r="K105" s="4">
        <v>5.6143784191058498E-2</v>
      </c>
      <c r="L105" s="4">
        <v>5.2849475976596103E-2</v>
      </c>
      <c r="M105" s="4">
        <v>976.28508909602101</v>
      </c>
    </row>
    <row r="106" spans="1:14" x14ac:dyDescent="0.25">
      <c r="A106" s="9" t="s">
        <v>61</v>
      </c>
      <c r="B106" s="9" t="s">
        <v>61</v>
      </c>
      <c r="C106" s="10" t="s">
        <v>7</v>
      </c>
      <c r="D106" s="11"/>
      <c r="E106" s="11"/>
      <c r="F106" s="11"/>
      <c r="G106" s="11"/>
      <c r="H106" s="12">
        <v>5.3376602512234098E-2</v>
      </c>
      <c r="I106" s="12">
        <v>4.9364548878612698E-2</v>
      </c>
      <c r="J106" s="12">
        <v>4.5971689155849899E-2</v>
      </c>
      <c r="K106" s="12">
        <v>4.2789694868328301E-2</v>
      </c>
      <c r="L106" s="12">
        <v>95.141622486300193</v>
      </c>
      <c r="M106" s="12">
        <v>832.19788879908106</v>
      </c>
      <c r="N106" s="13"/>
    </row>
    <row r="107" spans="1:14" x14ac:dyDescent="0.25">
      <c r="A107" s="8" t="s">
        <v>62</v>
      </c>
      <c r="B107" s="8" t="s">
        <v>63</v>
      </c>
      <c r="C107" s="2" t="s">
        <v>7</v>
      </c>
      <c r="D107" s="5"/>
      <c r="E107" s="5"/>
      <c r="F107" s="5"/>
      <c r="G107" s="5"/>
      <c r="H107" s="4">
        <v>37.600474381663801</v>
      </c>
      <c r="I107" s="4">
        <v>104.79062147400199</v>
      </c>
      <c r="J107" s="4">
        <v>887.076856650786</v>
      </c>
      <c r="K107" s="4">
        <v>1990.04897556938</v>
      </c>
      <c r="L107" s="4">
        <v>3308.4364669460901</v>
      </c>
      <c r="M107" s="4">
        <v>4058.1500866409501</v>
      </c>
    </row>
    <row r="108" spans="1:14" x14ac:dyDescent="0.25">
      <c r="A108" s="8" t="s">
        <v>64</v>
      </c>
      <c r="B108" s="8" t="s">
        <v>63</v>
      </c>
      <c r="C108" s="2" t="s">
        <v>7</v>
      </c>
      <c r="D108" s="5"/>
      <c r="E108" s="4">
        <v>7.23713983468054E-3</v>
      </c>
      <c r="F108" s="4">
        <v>0.104312476845433</v>
      </c>
      <c r="G108" s="4">
        <v>9.50473902781519E-2</v>
      </c>
      <c r="H108" s="4">
        <v>8.4249702362211895E-2</v>
      </c>
      <c r="I108" s="5"/>
      <c r="J108" s="5"/>
      <c r="K108" s="5"/>
      <c r="L108" s="5"/>
      <c r="M108" s="5"/>
    </row>
    <row r="109" spans="1:14" x14ac:dyDescent="0.25">
      <c r="A109" s="8" t="s">
        <v>65</v>
      </c>
      <c r="B109" s="8" t="s">
        <v>63</v>
      </c>
      <c r="C109" s="2" t="s">
        <v>7</v>
      </c>
      <c r="D109" s="5"/>
      <c r="E109" s="5"/>
      <c r="F109" s="5"/>
      <c r="G109" s="4">
        <v>14.1770132610038</v>
      </c>
      <c r="H109" s="4">
        <v>31.872867672665201</v>
      </c>
      <c r="I109" s="4">
        <v>31.891939730986099</v>
      </c>
      <c r="J109" s="4">
        <v>18.985761092737199</v>
      </c>
      <c r="K109" s="4">
        <v>19.322516801711899</v>
      </c>
      <c r="L109" s="4">
        <v>19.932495862137699</v>
      </c>
      <c r="M109" s="4">
        <v>20.987507423211401</v>
      </c>
    </row>
    <row r="110" spans="1:14" x14ac:dyDescent="0.25">
      <c r="A110" s="8" t="s">
        <v>66</v>
      </c>
      <c r="B110" s="8" t="s">
        <v>63</v>
      </c>
      <c r="C110" s="2" t="s">
        <v>7</v>
      </c>
      <c r="D110" s="4">
        <v>0.150930882900571</v>
      </c>
      <c r="E110" s="4">
        <v>0.138493735562882</v>
      </c>
      <c r="F110" s="4">
        <v>3.7616065277232699E-2</v>
      </c>
      <c r="G110" s="4">
        <v>1.0120461553152301E-2</v>
      </c>
      <c r="H110" s="4">
        <v>8.6384066300645296E-3</v>
      </c>
      <c r="I110" s="5"/>
      <c r="J110" s="5"/>
      <c r="K110" s="5"/>
      <c r="L110" s="5"/>
      <c r="M110" s="5"/>
    </row>
    <row r="111" spans="1:14" x14ac:dyDescent="0.25">
      <c r="A111" s="8" t="s">
        <v>67</v>
      </c>
      <c r="B111" s="8" t="s">
        <v>63</v>
      </c>
      <c r="C111" s="2" t="s">
        <v>7</v>
      </c>
      <c r="D111" s="4">
        <v>8.73173306253055E-2</v>
      </c>
      <c r="E111" s="4">
        <v>8.0123402051320694E-2</v>
      </c>
      <c r="F111" s="4">
        <v>2.1766340449913199E-2</v>
      </c>
      <c r="G111" s="4">
        <v>5.8591425899073603E-3</v>
      </c>
      <c r="H111" s="4">
        <v>5.0018389997672904E-3</v>
      </c>
      <c r="I111" s="5"/>
      <c r="J111" s="5"/>
      <c r="K111" s="5"/>
      <c r="L111" s="5"/>
      <c r="M111" s="5"/>
    </row>
    <row r="112" spans="1:14" x14ac:dyDescent="0.25">
      <c r="A112" s="8" t="s">
        <v>68</v>
      </c>
      <c r="B112" s="8" t="s">
        <v>63</v>
      </c>
      <c r="C112" s="2" t="s">
        <v>7</v>
      </c>
      <c r="D112" s="5"/>
      <c r="E112" s="5"/>
      <c r="F112" s="5"/>
      <c r="G112" s="5"/>
      <c r="H112" s="5"/>
      <c r="I112" s="5"/>
      <c r="J112" s="5"/>
      <c r="K112" s="5"/>
      <c r="L112" s="5"/>
      <c r="M112" s="4">
        <v>7.23914615639218</v>
      </c>
    </row>
    <row r="113" spans="1:14" x14ac:dyDescent="0.25">
      <c r="A113" s="8" t="s">
        <v>71</v>
      </c>
      <c r="B113" s="8" t="s">
        <v>63</v>
      </c>
      <c r="C113" s="2" t="s">
        <v>7</v>
      </c>
      <c r="D113" s="5"/>
      <c r="E113" s="5"/>
      <c r="F113" s="5"/>
      <c r="G113" s="5"/>
      <c r="H113" s="5"/>
      <c r="I113" s="5"/>
      <c r="J113" s="5"/>
      <c r="K113" s="4">
        <v>6.8490309025090301</v>
      </c>
      <c r="L113" s="4">
        <v>7.0552223231669204</v>
      </c>
      <c r="M113" s="4">
        <v>7.2940806473864397</v>
      </c>
    </row>
    <row r="114" spans="1:14" x14ac:dyDescent="0.25">
      <c r="A114" s="8" t="s">
        <v>72</v>
      </c>
      <c r="B114" s="8" t="s">
        <v>63</v>
      </c>
      <c r="C114" s="2" t="s">
        <v>7</v>
      </c>
      <c r="D114" s="5"/>
      <c r="E114" s="5"/>
      <c r="F114" s="5"/>
      <c r="G114" s="4">
        <v>5.8066033577119702</v>
      </c>
      <c r="H114" s="4">
        <v>5.0021969479094004</v>
      </c>
      <c r="I114" s="5"/>
      <c r="J114" s="5"/>
      <c r="K114" s="4">
        <v>38.233055616775303</v>
      </c>
      <c r="L114" s="4">
        <v>39.384069266140997</v>
      </c>
      <c r="M114" s="4">
        <v>40.717437990038697</v>
      </c>
    </row>
    <row r="115" spans="1:14" x14ac:dyDescent="0.25">
      <c r="A115" s="8" t="s">
        <v>73</v>
      </c>
      <c r="B115" s="8" t="s">
        <v>63</v>
      </c>
      <c r="C115" s="2" t="s">
        <v>7</v>
      </c>
      <c r="D115" s="5"/>
      <c r="E115" s="5"/>
      <c r="F115" s="5"/>
      <c r="G115" s="4">
        <v>7.0700400522044404E-2</v>
      </c>
      <c r="H115" s="4">
        <v>6.3933505115980296E-2</v>
      </c>
      <c r="I115" s="4">
        <v>6.3971310452488495E-2</v>
      </c>
      <c r="J115" s="4">
        <v>19.2291947640601</v>
      </c>
      <c r="K115" s="4">
        <v>21.6537663008713</v>
      </c>
      <c r="L115" s="4">
        <v>22.305657188753699</v>
      </c>
      <c r="M115" s="4">
        <v>23.060827139844498</v>
      </c>
    </row>
    <row r="116" spans="1:14" x14ac:dyDescent="0.25">
      <c r="A116" s="8" t="s">
        <v>74</v>
      </c>
      <c r="B116" s="8" t="s">
        <v>63</v>
      </c>
      <c r="C116" s="2" t="s">
        <v>7</v>
      </c>
      <c r="D116" s="5"/>
      <c r="E116" s="5"/>
      <c r="F116" s="5"/>
      <c r="G116" s="5"/>
      <c r="H116" s="5"/>
      <c r="I116" s="5"/>
      <c r="J116" s="5"/>
      <c r="K116" s="4">
        <v>70.616796009185293</v>
      </c>
      <c r="L116" s="4">
        <v>73.483882506320995</v>
      </c>
      <c r="M116" s="4">
        <v>78.003602634484395</v>
      </c>
    </row>
    <row r="117" spans="1:14" x14ac:dyDescent="0.25">
      <c r="A117" s="8" t="s">
        <v>75</v>
      </c>
      <c r="B117" s="8" t="s">
        <v>63</v>
      </c>
      <c r="C117" s="2" t="s">
        <v>7</v>
      </c>
      <c r="D117" s="5"/>
      <c r="E117" s="5"/>
      <c r="F117" s="5"/>
      <c r="G117" s="5"/>
      <c r="H117" s="5"/>
      <c r="I117" s="5"/>
      <c r="J117" s="5"/>
      <c r="K117" s="4">
        <v>2.3778351869288099</v>
      </c>
      <c r="L117" s="4">
        <v>2.81049230464874</v>
      </c>
      <c r="M117" s="4">
        <v>15.3053696378133</v>
      </c>
    </row>
    <row r="118" spans="1:14" x14ac:dyDescent="0.25">
      <c r="A118" s="8" t="s">
        <v>76</v>
      </c>
      <c r="B118" s="8" t="s">
        <v>76</v>
      </c>
      <c r="C118" s="2" t="s">
        <v>7</v>
      </c>
      <c r="D118" s="5"/>
      <c r="E118" s="5"/>
      <c r="F118" s="5"/>
      <c r="G118" s="4">
        <v>5.0736174007941497E-2</v>
      </c>
      <c r="H118" s="4">
        <v>4.68720978506885E-2</v>
      </c>
      <c r="I118" s="4">
        <v>4.6726525115337599E-2</v>
      </c>
      <c r="J118" s="4">
        <v>4.7258341955649902E-2</v>
      </c>
      <c r="K118" s="4">
        <v>4.7211322184613998E-2</v>
      </c>
      <c r="L118" s="4">
        <v>196.63768535928801</v>
      </c>
      <c r="M118" s="4">
        <v>596.74771355371104</v>
      </c>
    </row>
    <row r="119" spans="1:14" s="13" customFormat="1" x14ac:dyDescent="0.25">
      <c r="A119" s="8" t="s">
        <v>56</v>
      </c>
      <c r="B119" s="8" t="s">
        <v>55</v>
      </c>
      <c r="C119" s="2" t="s">
        <v>10</v>
      </c>
      <c r="D119" s="5"/>
      <c r="E119" s="5"/>
      <c r="F119" s="5"/>
      <c r="G119" s="5"/>
      <c r="H119" s="5"/>
      <c r="I119" s="5"/>
      <c r="J119" s="5"/>
      <c r="K119" s="5"/>
      <c r="L119" s="4">
        <v>0.603984369855039</v>
      </c>
      <c r="M119" s="4">
        <v>6.4379885014158198</v>
      </c>
      <c r="N119" s="7"/>
    </row>
    <row r="120" spans="1:14" s="13" customFormat="1" x14ac:dyDescent="0.25">
      <c r="A120" s="9" t="s">
        <v>57</v>
      </c>
      <c r="B120" s="9" t="s">
        <v>58</v>
      </c>
      <c r="C120" s="10" t="s">
        <v>10</v>
      </c>
      <c r="D120" s="11"/>
      <c r="E120" s="11"/>
      <c r="F120" s="11"/>
      <c r="G120" s="11"/>
      <c r="H120" s="11"/>
      <c r="I120" s="11"/>
      <c r="J120" s="11"/>
      <c r="K120" s="12">
        <v>1.2704289172686999E-3</v>
      </c>
      <c r="L120" s="12">
        <v>14.254646078618199</v>
      </c>
      <c r="M120" s="12">
        <v>20.628962107711001</v>
      </c>
    </row>
    <row r="121" spans="1:14" s="13" customFormat="1" x14ac:dyDescent="0.25">
      <c r="A121" s="8" t="s">
        <v>59</v>
      </c>
      <c r="B121" s="8" t="s">
        <v>59</v>
      </c>
      <c r="C121" s="2" t="s">
        <v>10</v>
      </c>
      <c r="D121" s="5"/>
      <c r="E121" s="5"/>
      <c r="F121" s="5"/>
      <c r="G121" s="4">
        <v>5.2177503042358298E-2</v>
      </c>
      <c r="H121" s="4">
        <v>5.3318120803437501E-2</v>
      </c>
      <c r="I121" s="4">
        <v>5.5678679267911702E-2</v>
      </c>
      <c r="J121" s="4">
        <v>62.707933271271799</v>
      </c>
      <c r="K121" s="4">
        <v>197.74398155732601</v>
      </c>
      <c r="L121" s="4">
        <v>365.904207300716</v>
      </c>
      <c r="M121" s="4">
        <v>457.19489288173202</v>
      </c>
      <c r="N121" s="7"/>
    </row>
    <row r="122" spans="1:14" s="13" customFormat="1" x14ac:dyDescent="0.25">
      <c r="A122" s="8" t="s">
        <v>60</v>
      </c>
      <c r="B122" s="8" t="s">
        <v>60</v>
      </c>
      <c r="C122" s="2" t="s">
        <v>10</v>
      </c>
      <c r="D122" s="5"/>
      <c r="E122" s="5"/>
      <c r="F122" s="5"/>
      <c r="G122" s="5"/>
      <c r="H122" s="4">
        <v>7.20172051199999E-2</v>
      </c>
      <c r="I122" s="4">
        <v>6.5855175299169802E-2</v>
      </c>
      <c r="J122" s="4">
        <v>6.0772735998625399E-2</v>
      </c>
      <c r="K122" s="4">
        <v>5.6143784191058498E-2</v>
      </c>
      <c r="L122" s="4">
        <v>5.2849475976596103E-2</v>
      </c>
      <c r="M122" s="4">
        <v>311.03413073316602</v>
      </c>
      <c r="N122" s="7"/>
    </row>
    <row r="123" spans="1:14" s="13" customFormat="1" x14ac:dyDescent="0.25">
      <c r="A123" s="9" t="s">
        <v>61</v>
      </c>
      <c r="B123" s="9" t="s">
        <v>61</v>
      </c>
      <c r="C123" s="10" t="s">
        <v>10</v>
      </c>
      <c r="D123" s="11"/>
      <c r="E123" s="11"/>
      <c r="F123" s="11"/>
      <c r="G123" s="11"/>
      <c r="H123" s="12">
        <v>5.3376602512234098E-2</v>
      </c>
      <c r="I123" s="12">
        <v>4.9364548878612698E-2</v>
      </c>
      <c r="J123" s="12">
        <v>4.5971689155849899E-2</v>
      </c>
      <c r="K123" s="12">
        <v>4.2789694868328301E-2</v>
      </c>
      <c r="L123" s="12">
        <v>315.70453534804199</v>
      </c>
      <c r="M123" s="12">
        <v>1169.57116910543</v>
      </c>
    </row>
    <row r="124" spans="1:14" s="13" customFormat="1" x14ac:dyDescent="0.25">
      <c r="A124" s="8" t="s">
        <v>62</v>
      </c>
      <c r="B124" s="8" t="s">
        <v>63</v>
      </c>
      <c r="C124" s="2" t="s">
        <v>10</v>
      </c>
      <c r="D124" s="5"/>
      <c r="E124" s="5"/>
      <c r="F124" s="5"/>
      <c r="G124" s="5"/>
      <c r="H124" s="4">
        <v>44.2899060794729</v>
      </c>
      <c r="I124" s="4">
        <v>111.479314036433</v>
      </c>
      <c r="J124" s="4">
        <v>176.04774658473599</v>
      </c>
      <c r="K124" s="4">
        <v>517.09535899983496</v>
      </c>
      <c r="L124" s="4">
        <v>2102.7364645728298</v>
      </c>
      <c r="M124" s="4">
        <v>3378.4575759918798</v>
      </c>
      <c r="N124" s="7"/>
    </row>
    <row r="125" spans="1:14" s="13" customFormat="1" x14ac:dyDescent="0.25">
      <c r="A125" s="8" t="s">
        <v>64</v>
      </c>
      <c r="B125" s="8" t="s">
        <v>63</v>
      </c>
      <c r="C125" s="2" t="s">
        <v>10</v>
      </c>
      <c r="D125" s="5"/>
      <c r="E125" s="4">
        <v>7.23713983468054E-3</v>
      </c>
      <c r="F125" s="4">
        <v>0.104312476845433</v>
      </c>
      <c r="G125" s="4">
        <v>9.50473902781519E-2</v>
      </c>
      <c r="H125" s="4">
        <v>8.4249702362211798E-2</v>
      </c>
      <c r="I125" s="5"/>
      <c r="J125" s="5"/>
      <c r="K125" s="5"/>
      <c r="L125" s="5"/>
      <c r="M125" s="5"/>
      <c r="N125" s="7"/>
    </row>
    <row r="126" spans="1:14" s="13" customFormat="1" x14ac:dyDescent="0.25">
      <c r="A126" s="8" t="s">
        <v>65</v>
      </c>
      <c r="B126" s="8" t="s">
        <v>63</v>
      </c>
      <c r="C126" s="2" t="s">
        <v>10</v>
      </c>
      <c r="D126" s="5"/>
      <c r="E126" s="5"/>
      <c r="F126" s="5"/>
      <c r="G126" s="4">
        <v>14.1770132610038</v>
      </c>
      <c r="H126" s="4">
        <v>25.744682257514398</v>
      </c>
      <c r="I126" s="4">
        <v>25.7660843487145</v>
      </c>
      <c r="J126" s="4">
        <v>18.985761092737199</v>
      </c>
      <c r="K126" s="4">
        <v>19.357025232700799</v>
      </c>
      <c r="L126" s="4">
        <v>19.961007282087898</v>
      </c>
      <c r="M126" s="4">
        <v>95.999725287751303</v>
      </c>
      <c r="N126" s="7"/>
    </row>
    <row r="127" spans="1:14" s="13" customFormat="1" x14ac:dyDescent="0.25">
      <c r="A127" s="8" t="s">
        <v>66</v>
      </c>
      <c r="B127" s="8" t="s">
        <v>63</v>
      </c>
      <c r="C127" s="2" t="s">
        <v>10</v>
      </c>
      <c r="D127" s="4">
        <v>0.150930882900571</v>
      </c>
      <c r="E127" s="4">
        <v>0.138493735562882</v>
      </c>
      <c r="F127" s="4">
        <v>3.7616065277232699E-2</v>
      </c>
      <c r="G127" s="4">
        <v>1.0120461553152301E-2</v>
      </c>
      <c r="H127" s="4">
        <v>8.6384066300645296E-3</v>
      </c>
      <c r="I127" s="5"/>
      <c r="J127" s="5"/>
      <c r="K127" s="5"/>
      <c r="L127" s="5"/>
      <c r="M127" s="5"/>
      <c r="N127" s="7"/>
    </row>
    <row r="128" spans="1:14" s="13" customFormat="1" x14ac:dyDescent="0.25">
      <c r="A128" s="8" t="s">
        <v>67</v>
      </c>
      <c r="B128" s="8" t="s">
        <v>63</v>
      </c>
      <c r="C128" s="2" t="s">
        <v>10</v>
      </c>
      <c r="D128" s="4">
        <v>8.73173306253055E-2</v>
      </c>
      <c r="E128" s="4">
        <v>8.0123402051320694E-2</v>
      </c>
      <c r="F128" s="4">
        <v>2.1766340449913199E-2</v>
      </c>
      <c r="G128" s="4">
        <v>5.8591425899073499E-3</v>
      </c>
      <c r="H128" s="4">
        <v>5.0018389997672904E-3</v>
      </c>
      <c r="I128" s="5"/>
      <c r="J128" s="5"/>
      <c r="K128" s="5"/>
      <c r="L128" s="5"/>
      <c r="M128" s="5"/>
      <c r="N128" s="7"/>
    </row>
    <row r="129" spans="1:14" s="13" customFormat="1" x14ac:dyDescent="0.25">
      <c r="A129" s="8" t="s">
        <v>68</v>
      </c>
      <c r="B129" s="8" t="s">
        <v>63</v>
      </c>
      <c r="C129" s="2" t="s">
        <v>10</v>
      </c>
      <c r="D129" s="5"/>
      <c r="E129" s="5"/>
      <c r="F129" s="5"/>
      <c r="G129" s="5"/>
      <c r="H129" s="5"/>
      <c r="I129" s="5"/>
      <c r="J129" s="5"/>
      <c r="K129" s="5"/>
      <c r="L129" s="5"/>
      <c r="M129" s="4">
        <v>0.90828767591259696</v>
      </c>
      <c r="N129" s="7"/>
    </row>
    <row r="130" spans="1:14" s="13" customFormat="1" x14ac:dyDescent="0.25">
      <c r="A130" s="8" t="s">
        <v>71</v>
      </c>
      <c r="B130" s="8" t="s">
        <v>63</v>
      </c>
      <c r="C130" s="2" t="s">
        <v>10</v>
      </c>
      <c r="D130" s="5"/>
      <c r="E130" s="5"/>
      <c r="F130" s="5"/>
      <c r="G130" s="5"/>
      <c r="H130" s="5"/>
      <c r="I130" s="5"/>
      <c r="J130" s="5"/>
      <c r="K130" s="4">
        <v>6.8490309025090204</v>
      </c>
      <c r="L130" s="4">
        <v>7.0552223231669204</v>
      </c>
      <c r="M130" s="4">
        <v>7.2940806473864397</v>
      </c>
      <c r="N130" s="7"/>
    </row>
    <row r="131" spans="1:14" s="13" customFormat="1" x14ac:dyDescent="0.25">
      <c r="A131" s="8" t="s">
        <v>72</v>
      </c>
      <c r="B131" s="8" t="s">
        <v>63</v>
      </c>
      <c r="C131" s="2" t="s">
        <v>10</v>
      </c>
      <c r="D131" s="5"/>
      <c r="E131" s="5"/>
      <c r="F131" s="5"/>
      <c r="G131" s="4">
        <v>5.8066033577119596</v>
      </c>
      <c r="H131" s="4">
        <v>5.0021969479094004</v>
      </c>
      <c r="I131" s="5"/>
      <c r="J131" s="5"/>
      <c r="K131" s="4">
        <v>38.233055616775303</v>
      </c>
      <c r="L131" s="4">
        <v>39.384069266140997</v>
      </c>
      <c r="M131" s="4">
        <v>40.717437990038697</v>
      </c>
      <c r="N131" s="7"/>
    </row>
    <row r="132" spans="1:14" s="13" customFormat="1" x14ac:dyDescent="0.25">
      <c r="A132" s="8" t="s">
        <v>73</v>
      </c>
      <c r="B132" s="8" t="s">
        <v>63</v>
      </c>
      <c r="C132" s="2" t="s">
        <v>10</v>
      </c>
      <c r="D132" s="5"/>
      <c r="E132" s="5"/>
      <c r="F132" s="5"/>
      <c r="G132" s="4">
        <v>7.0700400522044404E-2</v>
      </c>
      <c r="H132" s="4">
        <v>6.3933505115980296E-2</v>
      </c>
      <c r="I132" s="4">
        <v>6.3971310452488495E-2</v>
      </c>
      <c r="J132" s="4">
        <v>9.8114132614198599</v>
      </c>
      <c r="K132" s="4">
        <v>21.6537663008713</v>
      </c>
      <c r="L132" s="4">
        <v>22.305657188753699</v>
      </c>
      <c r="M132" s="4">
        <v>23.060827139844498</v>
      </c>
      <c r="N132" s="7"/>
    </row>
    <row r="133" spans="1:14" s="13" customFormat="1" x14ac:dyDescent="0.25">
      <c r="A133" s="8" t="s">
        <v>74</v>
      </c>
      <c r="B133" s="8" t="s">
        <v>63</v>
      </c>
      <c r="C133" s="2" t="s">
        <v>10</v>
      </c>
      <c r="D133" s="5"/>
      <c r="E133" s="5"/>
      <c r="F133" s="5"/>
      <c r="G133" s="5"/>
      <c r="H133" s="5"/>
      <c r="I133" s="5"/>
      <c r="J133" s="5"/>
      <c r="K133" s="4">
        <v>73.596781544554005</v>
      </c>
      <c r="L133" s="4">
        <v>75.330604924079495</v>
      </c>
      <c r="M133" s="4">
        <v>77.987268461225099</v>
      </c>
      <c r="N133" s="7"/>
    </row>
    <row r="134" spans="1:14" s="13" customFormat="1" x14ac:dyDescent="0.25">
      <c r="A134" s="8" t="s">
        <v>75</v>
      </c>
      <c r="B134" s="8" t="s">
        <v>63</v>
      </c>
      <c r="C134" s="2" t="s">
        <v>10</v>
      </c>
      <c r="D134" s="5"/>
      <c r="E134" s="5"/>
      <c r="F134" s="5"/>
      <c r="G134" s="5"/>
      <c r="H134" s="5"/>
      <c r="I134" s="5"/>
      <c r="J134" s="5"/>
      <c r="K134" s="4">
        <v>14.371509541955399</v>
      </c>
      <c r="L134" s="4">
        <v>14.804166659675399</v>
      </c>
      <c r="M134" s="4">
        <v>15.3053696378133</v>
      </c>
      <c r="N134" s="7"/>
    </row>
    <row r="135" spans="1:14" s="13" customFormat="1" x14ac:dyDescent="0.25">
      <c r="A135" s="8" t="s">
        <v>76</v>
      </c>
      <c r="B135" s="8" t="s">
        <v>76</v>
      </c>
      <c r="C135" s="2" t="s">
        <v>10</v>
      </c>
      <c r="D135" s="5"/>
      <c r="E135" s="5"/>
      <c r="F135" s="5"/>
      <c r="G135" s="4">
        <v>5.0736174007941497E-2</v>
      </c>
      <c r="H135" s="4">
        <v>4.6872097850688597E-2</v>
      </c>
      <c r="I135" s="4">
        <v>4.6726525115337501E-2</v>
      </c>
      <c r="J135" s="4">
        <v>4.7258341955649999E-2</v>
      </c>
      <c r="K135" s="4">
        <v>4.7211322184614102E-2</v>
      </c>
      <c r="L135" s="4">
        <v>4.7086610417086401E-2</v>
      </c>
      <c r="M135" s="4">
        <v>10.768373344840001</v>
      </c>
      <c r="N135" s="7"/>
    </row>
    <row r="136" spans="1:14" s="13" customFormat="1" x14ac:dyDescent="0.25">
      <c r="A136" s="9" t="s">
        <v>77</v>
      </c>
      <c r="B136" s="9" t="s">
        <v>77</v>
      </c>
      <c r="C136" s="10" t="s">
        <v>10</v>
      </c>
      <c r="D136" s="11"/>
      <c r="E136" s="11"/>
      <c r="F136" s="11"/>
      <c r="G136" s="11"/>
      <c r="H136" s="11"/>
      <c r="I136" s="11"/>
      <c r="J136" s="11"/>
      <c r="K136" s="11"/>
      <c r="L136" s="12">
        <v>266.427947600192</v>
      </c>
      <c r="M136" s="12">
        <v>532.470038720086</v>
      </c>
    </row>
    <row r="137" spans="1:14" x14ac:dyDescent="0.25">
      <c r="A137" s="8" t="s">
        <v>56</v>
      </c>
      <c r="B137" s="8" t="s">
        <v>55</v>
      </c>
      <c r="C137" s="2" t="s">
        <v>13</v>
      </c>
      <c r="D137" s="5"/>
      <c r="E137" s="5"/>
      <c r="F137" s="5"/>
      <c r="G137" s="5"/>
      <c r="H137" s="5"/>
      <c r="I137" s="5"/>
      <c r="J137" s="5"/>
      <c r="K137" s="4">
        <v>11.6156553718419</v>
      </c>
      <c r="L137" s="4">
        <v>22.543006091472101</v>
      </c>
      <c r="M137" s="4">
        <v>26.676706897627099</v>
      </c>
    </row>
    <row r="138" spans="1:14" x14ac:dyDescent="0.25">
      <c r="A138" s="8" t="s">
        <v>59</v>
      </c>
      <c r="B138" s="8" t="s">
        <v>59</v>
      </c>
      <c r="C138" s="2" t="s">
        <v>13</v>
      </c>
      <c r="D138" s="5"/>
      <c r="E138" s="5"/>
      <c r="F138" s="5"/>
      <c r="G138" s="4">
        <v>5.2177503042358298E-2</v>
      </c>
      <c r="H138" s="4">
        <v>5.3318120803437501E-2</v>
      </c>
      <c r="I138" s="4">
        <v>5.5678679267911702E-2</v>
      </c>
      <c r="J138" s="4">
        <v>62.707933271271799</v>
      </c>
      <c r="K138" s="4">
        <v>197.74398155732601</v>
      </c>
      <c r="L138" s="4">
        <v>365.904207300716</v>
      </c>
      <c r="M138" s="4">
        <v>457.19489288173202</v>
      </c>
    </row>
    <row r="139" spans="1:14" x14ac:dyDescent="0.25">
      <c r="A139" s="8" t="s">
        <v>60</v>
      </c>
      <c r="B139" s="8" t="s">
        <v>60</v>
      </c>
      <c r="C139" s="2" t="s">
        <v>13</v>
      </c>
      <c r="D139" s="5"/>
      <c r="E139" s="5"/>
      <c r="F139" s="5"/>
      <c r="G139" s="5"/>
      <c r="H139" s="4">
        <v>7.20172051199999E-2</v>
      </c>
      <c r="I139" s="4">
        <v>6.5855175299169802E-2</v>
      </c>
      <c r="J139" s="4">
        <v>6.0772735998625399E-2</v>
      </c>
      <c r="K139" s="4">
        <v>5.6143784191058498E-2</v>
      </c>
      <c r="L139" s="4">
        <v>127.995635428272</v>
      </c>
      <c r="M139" s="4">
        <v>1036.22749493582</v>
      </c>
    </row>
    <row r="140" spans="1:14" x14ac:dyDescent="0.25">
      <c r="A140" s="9" t="s">
        <v>61</v>
      </c>
      <c r="B140" s="9" t="s">
        <v>61</v>
      </c>
      <c r="C140" s="10" t="s">
        <v>13</v>
      </c>
      <c r="D140" s="11"/>
      <c r="E140" s="11"/>
      <c r="F140" s="11"/>
      <c r="G140" s="11"/>
      <c r="H140" s="12">
        <v>5.3376602512234098E-2</v>
      </c>
      <c r="I140" s="12">
        <v>4.9364548878612698E-2</v>
      </c>
      <c r="J140" s="12">
        <v>4.5971689155849899E-2</v>
      </c>
      <c r="K140" s="12">
        <v>4.2789694868328301E-2</v>
      </c>
      <c r="L140" s="12">
        <v>184.57466348950001</v>
      </c>
      <c r="M140" s="12">
        <v>243.53070825017099</v>
      </c>
      <c r="N140" s="13"/>
    </row>
    <row r="141" spans="1:14" x14ac:dyDescent="0.25">
      <c r="A141" s="8" t="s">
        <v>62</v>
      </c>
      <c r="B141" s="8" t="s">
        <v>63</v>
      </c>
      <c r="C141" s="2" t="s">
        <v>13</v>
      </c>
      <c r="D141" s="5"/>
      <c r="E141" s="5"/>
      <c r="F141" s="5"/>
      <c r="G141" s="5"/>
      <c r="H141" s="4">
        <v>44.453764841852703</v>
      </c>
      <c r="I141" s="4">
        <v>111.643315088184</v>
      </c>
      <c r="J141" s="4">
        <v>175.203404965598</v>
      </c>
      <c r="K141" s="4">
        <v>447.443881723071</v>
      </c>
      <c r="L141" s="4">
        <v>2033.08498729607</v>
      </c>
      <c r="M141" s="4">
        <v>3334.9305983189201</v>
      </c>
    </row>
    <row r="142" spans="1:14" x14ac:dyDescent="0.25">
      <c r="A142" s="8" t="s">
        <v>64</v>
      </c>
      <c r="B142" s="8" t="s">
        <v>63</v>
      </c>
      <c r="C142" s="2" t="s">
        <v>13</v>
      </c>
      <c r="D142" s="5"/>
      <c r="E142" s="4">
        <v>7.23713983468054E-3</v>
      </c>
      <c r="F142" s="4">
        <v>0.104312476845433</v>
      </c>
      <c r="G142" s="4">
        <v>9.50473902781519E-2</v>
      </c>
      <c r="H142" s="4">
        <v>8.4249702362211798E-2</v>
      </c>
      <c r="I142" s="5"/>
      <c r="J142" s="5"/>
      <c r="K142" s="5"/>
      <c r="L142" s="5"/>
      <c r="M142" s="5"/>
    </row>
    <row r="143" spans="1:14" x14ac:dyDescent="0.25">
      <c r="A143" s="8" t="s">
        <v>65</v>
      </c>
      <c r="B143" s="8" t="s">
        <v>63</v>
      </c>
      <c r="C143" s="2" t="s">
        <v>13</v>
      </c>
      <c r="D143" s="5"/>
      <c r="E143" s="5"/>
      <c r="F143" s="5"/>
      <c r="G143" s="4">
        <v>14.1770132610038</v>
      </c>
      <c r="H143" s="4">
        <v>25.5945713178827</v>
      </c>
      <c r="I143" s="4">
        <v>25.6158835858317</v>
      </c>
      <c r="J143" s="4">
        <v>18.985761092737199</v>
      </c>
      <c r="K143" s="4">
        <v>19.322516801711899</v>
      </c>
      <c r="L143" s="4">
        <v>19.926498851099002</v>
      </c>
      <c r="M143" s="4">
        <v>52.7228841152182</v>
      </c>
    </row>
    <row r="144" spans="1:14" x14ac:dyDescent="0.25">
      <c r="A144" s="8" t="s">
        <v>66</v>
      </c>
      <c r="B144" s="8" t="s">
        <v>63</v>
      </c>
      <c r="C144" s="2" t="s">
        <v>13</v>
      </c>
      <c r="D144" s="4">
        <v>0.150930882900571</v>
      </c>
      <c r="E144" s="4">
        <v>0.138493735562882</v>
      </c>
      <c r="F144" s="4">
        <v>3.7616065277232699E-2</v>
      </c>
      <c r="G144" s="4">
        <v>1.0120461553152301E-2</v>
      </c>
      <c r="H144" s="4">
        <v>8.6384066300645296E-3</v>
      </c>
      <c r="I144" s="5"/>
      <c r="J144" s="5"/>
      <c r="K144" s="5"/>
      <c r="L144" s="5"/>
      <c r="M144" s="5"/>
    </row>
    <row r="145" spans="1:14" x14ac:dyDescent="0.25">
      <c r="A145" s="8" t="s">
        <v>67</v>
      </c>
      <c r="B145" s="8" t="s">
        <v>63</v>
      </c>
      <c r="C145" s="2" t="s">
        <v>13</v>
      </c>
      <c r="D145" s="4">
        <v>8.73173306253055E-2</v>
      </c>
      <c r="E145" s="4">
        <v>8.0123402051320694E-2</v>
      </c>
      <c r="F145" s="4">
        <v>2.1766340449913199E-2</v>
      </c>
      <c r="G145" s="4">
        <v>5.8591425899073499E-3</v>
      </c>
      <c r="H145" s="4">
        <v>5.0018389997672904E-3</v>
      </c>
      <c r="I145" s="5"/>
      <c r="J145" s="5"/>
      <c r="K145" s="5"/>
      <c r="L145" s="5"/>
      <c r="M145" s="5"/>
    </row>
    <row r="146" spans="1:14" x14ac:dyDescent="0.25">
      <c r="A146" s="8" t="s">
        <v>68</v>
      </c>
      <c r="B146" s="8" t="s">
        <v>63</v>
      </c>
      <c r="C146" s="2" t="s">
        <v>13</v>
      </c>
      <c r="D146" s="5"/>
      <c r="E146" s="5"/>
      <c r="F146" s="5"/>
      <c r="G146" s="5"/>
      <c r="H146" s="5"/>
      <c r="I146" s="5"/>
      <c r="J146" s="5"/>
      <c r="K146" s="5"/>
      <c r="L146" s="5"/>
      <c r="M146" s="4">
        <v>46.0776529336392</v>
      </c>
    </row>
    <row r="147" spans="1:14" x14ac:dyDescent="0.25">
      <c r="A147" s="8" t="s">
        <v>71</v>
      </c>
      <c r="B147" s="8" t="s">
        <v>63</v>
      </c>
      <c r="C147" s="2" t="s">
        <v>13</v>
      </c>
      <c r="D147" s="5"/>
      <c r="E147" s="5"/>
      <c r="F147" s="5"/>
      <c r="G147" s="5"/>
      <c r="H147" s="5"/>
      <c r="I147" s="5"/>
      <c r="J147" s="5"/>
      <c r="K147" s="4">
        <v>6.8490309025090204</v>
      </c>
      <c r="L147" s="4">
        <v>7.0552223231669204</v>
      </c>
      <c r="M147" s="4">
        <v>7.2940806473864397</v>
      </c>
    </row>
    <row r="148" spans="1:14" x14ac:dyDescent="0.25">
      <c r="A148" s="8" t="s">
        <v>72</v>
      </c>
      <c r="B148" s="8" t="s">
        <v>63</v>
      </c>
      <c r="C148" s="2" t="s">
        <v>13</v>
      </c>
      <c r="D148" s="5"/>
      <c r="E148" s="5"/>
      <c r="F148" s="5"/>
      <c r="G148" s="4">
        <v>5.8066033577119596</v>
      </c>
      <c r="H148" s="4">
        <v>5.0021969479094004</v>
      </c>
      <c r="I148" s="5"/>
      <c r="J148" s="5"/>
      <c r="K148" s="4">
        <v>38.233055616775303</v>
      </c>
      <c r="L148" s="4">
        <v>39.384069266140997</v>
      </c>
      <c r="M148" s="4">
        <v>40.717437990038697</v>
      </c>
    </row>
    <row r="149" spans="1:14" x14ac:dyDescent="0.25">
      <c r="A149" s="8" t="s">
        <v>73</v>
      </c>
      <c r="B149" s="8" t="s">
        <v>63</v>
      </c>
      <c r="C149" s="2" t="s">
        <v>13</v>
      </c>
      <c r="D149" s="5"/>
      <c r="E149" s="5"/>
      <c r="F149" s="5"/>
      <c r="G149" s="4">
        <v>7.0700400522044404E-2</v>
      </c>
      <c r="H149" s="4">
        <v>6.3933505115980296E-2</v>
      </c>
      <c r="I149" s="4">
        <v>6.3971310452488495E-2</v>
      </c>
      <c r="J149" s="4">
        <v>10.779402596738199</v>
      </c>
      <c r="K149" s="4">
        <v>21.6537663008713</v>
      </c>
      <c r="L149" s="4">
        <v>22.305657188753699</v>
      </c>
      <c r="M149" s="4">
        <v>23.060827139844498</v>
      </c>
    </row>
    <row r="150" spans="1:14" x14ac:dyDescent="0.25">
      <c r="A150" s="8" t="s">
        <v>74</v>
      </c>
      <c r="B150" s="8" t="s">
        <v>63</v>
      </c>
      <c r="C150" s="2" t="s">
        <v>13</v>
      </c>
      <c r="D150" s="5"/>
      <c r="E150" s="5"/>
      <c r="F150" s="5"/>
      <c r="G150" s="5"/>
      <c r="H150" s="5"/>
      <c r="I150" s="5"/>
      <c r="J150" s="5"/>
      <c r="K150" s="4">
        <v>73.596781544554005</v>
      </c>
      <c r="L150" s="4">
        <v>75.330604924079495</v>
      </c>
      <c r="M150" s="4">
        <v>77.987268461225099</v>
      </c>
    </row>
    <row r="151" spans="1:14" x14ac:dyDescent="0.25">
      <c r="A151" s="8" t="s">
        <v>75</v>
      </c>
      <c r="B151" s="8" t="s">
        <v>63</v>
      </c>
      <c r="C151" s="2" t="s">
        <v>13</v>
      </c>
      <c r="D151" s="5"/>
      <c r="E151" s="5"/>
      <c r="F151" s="5"/>
      <c r="G151" s="5"/>
      <c r="H151" s="5"/>
      <c r="I151" s="5"/>
      <c r="J151" s="5"/>
      <c r="K151" s="4">
        <v>14.371509541955399</v>
      </c>
      <c r="L151" s="4">
        <v>14.804166659675399</v>
      </c>
      <c r="M151" s="4">
        <v>15.3053696378133</v>
      </c>
    </row>
    <row r="152" spans="1:14" x14ac:dyDescent="0.25">
      <c r="A152" s="8" t="s">
        <v>76</v>
      </c>
      <c r="B152" s="8" t="s">
        <v>76</v>
      </c>
      <c r="C152" s="2" t="s">
        <v>13</v>
      </c>
      <c r="D152" s="5"/>
      <c r="E152" s="5"/>
      <c r="F152" s="5"/>
      <c r="G152" s="4">
        <v>5.0736174007941497E-2</v>
      </c>
      <c r="H152" s="4">
        <v>4.6872097850688597E-2</v>
      </c>
      <c r="I152" s="4">
        <v>4.6726525115337501E-2</v>
      </c>
      <c r="J152" s="4">
        <v>4.7258341955649999E-2</v>
      </c>
      <c r="K152" s="4">
        <v>4.7211322184614102E-2</v>
      </c>
      <c r="L152" s="4">
        <v>196.63768535928801</v>
      </c>
      <c r="M152" s="4">
        <v>403.11471766490303</v>
      </c>
    </row>
    <row r="153" spans="1:14" x14ac:dyDescent="0.25">
      <c r="A153" s="8" t="s">
        <v>56</v>
      </c>
      <c r="B153" s="8" t="s">
        <v>55</v>
      </c>
      <c r="C153" s="2" t="s">
        <v>14</v>
      </c>
      <c r="D153" s="5"/>
      <c r="E153" s="5"/>
      <c r="F153" s="5"/>
      <c r="G153" s="5"/>
      <c r="H153" s="5"/>
      <c r="I153" s="5"/>
      <c r="J153" s="5"/>
      <c r="K153" s="4">
        <v>11.6156553718419</v>
      </c>
      <c r="L153" s="4">
        <v>22.543006091472101</v>
      </c>
      <c r="M153" s="4">
        <v>26.676706897627099</v>
      </c>
    </row>
    <row r="154" spans="1:14" x14ac:dyDescent="0.25">
      <c r="A154" s="8" t="s">
        <v>59</v>
      </c>
      <c r="B154" s="8" t="s">
        <v>59</v>
      </c>
      <c r="C154" s="2" t="s">
        <v>14</v>
      </c>
      <c r="D154" s="5"/>
      <c r="E154" s="5"/>
      <c r="F154" s="5"/>
      <c r="G154" s="4">
        <v>5.2177503042358298E-2</v>
      </c>
      <c r="H154" s="4">
        <v>5.3318120803437501E-2</v>
      </c>
      <c r="I154" s="4">
        <v>5.5678679267911702E-2</v>
      </c>
      <c r="J154" s="4">
        <v>62.707933271272204</v>
      </c>
      <c r="K154" s="4">
        <v>197.74398155732601</v>
      </c>
      <c r="L154" s="4">
        <v>365.904207300716</v>
      </c>
      <c r="M154" s="4">
        <v>457.19489288173202</v>
      </c>
    </row>
    <row r="155" spans="1:14" x14ac:dyDescent="0.25">
      <c r="A155" s="8" t="s">
        <v>60</v>
      </c>
      <c r="B155" s="8" t="s">
        <v>60</v>
      </c>
      <c r="C155" s="2" t="s">
        <v>14</v>
      </c>
      <c r="D155" s="5"/>
      <c r="E155" s="5"/>
      <c r="F155" s="5"/>
      <c r="G155" s="5"/>
      <c r="H155" s="4">
        <v>7.20172051199999E-2</v>
      </c>
      <c r="I155" s="4">
        <v>6.5855175299169802E-2</v>
      </c>
      <c r="J155" s="4">
        <v>6.0772735998625399E-2</v>
      </c>
      <c r="K155" s="4">
        <v>5.6143784191058498E-2</v>
      </c>
      <c r="L155" s="4">
        <v>127.995634985527</v>
      </c>
      <c r="M155" s="4">
        <v>1036.22749493582</v>
      </c>
    </row>
    <row r="156" spans="1:14" x14ac:dyDescent="0.25">
      <c r="A156" s="9" t="s">
        <v>61</v>
      </c>
      <c r="B156" s="9" t="s">
        <v>61</v>
      </c>
      <c r="C156" s="10" t="s">
        <v>14</v>
      </c>
      <c r="D156" s="11"/>
      <c r="E156" s="11"/>
      <c r="F156" s="11"/>
      <c r="G156" s="11"/>
      <c r="H156" s="12">
        <v>5.3376602512234098E-2</v>
      </c>
      <c r="I156" s="12">
        <v>4.9364548878612698E-2</v>
      </c>
      <c r="J156" s="12">
        <v>4.5971689155849899E-2</v>
      </c>
      <c r="K156" s="12">
        <v>4.2789694868328301E-2</v>
      </c>
      <c r="L156" s="12">
        <v>184.57466348950001</v>
      </c>
      <c r="M156" s="12">
        <v>243.53070825016999</v>
      </c>
      <c r="N156" s="13"/>
    </row>
    <row r="157" spans="1:14" x14ac:dyDescent="0.25">
      <c r="A157" s="8" t="s">
        <v>62</v>
      </c>
      <c r="B157" s="8" t="s">
        <v>63</v>
      </c>
      <c r="C157" s="2" t="s">
        <v>14</v>
      </c>
      <c r="D157" s="5"/>
      <c r="E157" s="5"/>
      <c r="F157" s="5"/>
      <c r="G157" s="5"/>
      <c r="H157" s="4">
        <v>44.453764841852703</v>
      </c>
      <c r="I157" s="4">
        <v>111.643315088184</v>
      </c>
      <c r="J157" s="4">
        <v>175.203404965598</v>
      </c>
      <c r="K157" s="4">
        <v>447.44388196098498</v>
      </c>
      <c r="L157" s="4">
        <v>2033.08498753398</v>
      </c>
      <c r="M157" s="4">
        <v>3334.9305984685702</v>
      </c>
    </row>
    <row r="158" spans="1:14" x14ac:dyDescent="0.25">
      <c r="A158" s="8" t="s">
        <v>64</v>
      </c>
      <c r="B158" s="8" t="s">
        <v>63</v>
      </c>
      <c r="C158" s="2" t="s">
        <v>14</v>
      </c>
      <c r="D158" s="5"/>
      <c r="E158" s="4">
        <v>7.23713983468054E-3</v>
      </c>
      <c r="F158" s="4">
        <v>0.104312476845433</v>
      </c>
      <c r="G158" s="4">
        <v>9.50473902781519E-2</v>
      </c>
      <c r="H158" s="4">
        <v>8.4249702362211798E-2</v>
      </c>
      <c r="I158" s="5"/>
      <c r="J158" s="5"/>
      <c r="K158" s="5"/>
      <c r="L158" s="5"/>
      <c r="M158" s="5"/>
    </row>
    <row r="159" spans="1:14" x14ac:dyDescent="0.25">
      <c r="A159" s="8" t="s">
        <v>65</v>
      </c>
      <c r="B159" s="8" t="s">
        <v>63</v>
      </c>
      <c r="C159" s="2" t="s">
        <v>14</v>
      </c>
      <c r="D159" s="5"/>
      <c r="E159" s="5"/>
      <c r="F159" s="5"/>
      <c r="G159" s="4">
        <v>14.1770132610038</v>
      </c>
      <c r="H159" s="4">
        <v>25.5945713178827</v>
      </c>
      <c r="I159" s="4">
        <v>25.6158835858317</v>
      </c>
      <c r="J159" s="4">
        <v>18.985761092737199</v>
      </c>
      <c r="K159" s="4">
        <v>19.322516801711899</v>
      </c>
      <c r="L159" s="4">
        <v>19.926498851099002</v>
      </c>
      <c r="M159" s="4">
        <v>52.722884115211698</v>
      </c>
    </row>
    <row r="160" spans="1:14" x14ac:dyDescent="0.25">
      <c r="A160" s="8" t="s">
        <v>66</v>
      </c>
      <c r="B160" s="8" t="s">
        <v>63</v>
      </c>
      <c r="C160" s="2" t="s">
        <v>14</v>
      </c>
      <c r="D160" s="4">
        <v>0.150930882900571</v>
      </c>
      <c r="E160" s="4">
        <v>0.138493735562882</v>
      </c>
      <c r="F160" s="4">
        <v>3.7616065277232699E-2</v>
      </c>
      <c r="G160" s="4">
        <v>1.0120461553152301E-2</v>
      </c>
      <c r="H160" s="4">
        <v>8.6384066300645296E-3</v>
      </c>
      <c r="I160" s="5"/>
      <c r="J160" s="5"/>
      <c r="K160" s="5"/>
      <c r="L160" s="5"/>
      <c r="M160" s="5"/>
    </row>
    <row r="161" spans="1:14" x14ac:dyDescent="0.25">
      <c r="A161" s="8" t="s">
        <v>67</v>
      </c>
      <c r="B161" s="8" t="s">
        <v>63</v>
      </c>
      <c r="C161" s="2" t="s">
        <v>14</v>
      </c>
      <c r="D161" s="4">
        <v>8.73173306253055E-2</v>
      </c>
      <c r="E161" s="4">
        <v>8.0123402051320694E-2</v>
      </c>
      <c r="F161" s="4">
        <v>2.1766340449913199E-2</v>
      </c>
      <c r="G161" s="4">
        <v>5.8591425899073499E-3</v>
      </c>
      <c r="H161" s="4">
        <v>5.0018389997672904E-3</v>
      </c>
      <c r="I161" s="5"/>
      <c r="J161" s="5"/>
      <c r="K161" s="5"/>
      <c r="L161" s="5"/>
      <c r="M161" s="5"/>
    </row>
    <row r="162" spans="1:14" x14ac:dyDescent="0.25">
      <c r="A162" s="8" t="s">
        <v>68</v>
      </c>
      <c r="B162" s="8" t="s">
        <v>63</v>
      </c>
      <c r="C162" s="2" t="s">
        <v>14</v>
      </c>
      <c r="D162" s="5"/>
      <c r="E162" s="5"/>
      <c r="F162" s="5"/>
      <c r="G162" s="5"/>
      <c r="H162" s="5"/>
      <c r="I162" s="5"/>
      <c r="J162" s="5"/>
      <c r="K162" s="5"/>
      <c r="L162" s="5"/>
      <c r="M162" s="4">
        <v>46.0776529336461</v>
      </c>
    </row>
    <row r="163" spans="1:14" x14ac:dyDescent="0.25">
      <c r="A163" s="8" t="s">
        <v>71</v>
      </c>
      <c r="B163" s="8" t="s">
        <v>63</v>
      </c>
      <c r="C163" s="2" t="s">
        <v>14</v>
      </c>
      <c r="D163" s="5"/>
      <c r="E163" s="5"/>
      <c r="F163" s="5"/>
      <c r="G163" s="5"/>
      <c r="H163" s="5"/>
      <c r="I163" s="5"/>
      <c r="J163" s="5"/>
      <c r="K163" s="4">
        <v>6.8490309025090204</v>
      </c>
      <c r="L163" s="4">
        <v>7.0552223231669204</v>
      </c>
      <c r="M163" s="4">
        <v>7.2940806473864397</v>
      </c>
    </row>
    <row r="164" spans="1:14" x14ac:dyDescent="0.25">
      <c r="A164" s="8" t="s">
        <v>72</v>
      </c>
      <c r="B164" s="8" t="s">
        <v>63</v>
      </c>
      <c r="C164" s="2" t="s">
        <v>14</v>
      </c>
      <c r="D164" s="5"/>
      <c r="E164" s="5"/>
      <c r="F164" s="5"/>
      <c r="G164" s="4">
        <v>5.8066033577119596</v>
      </c>
      <c r="H164" s="4">
        <v>5.0021969479094004</v>
      </c>
      <c r="I164" s="5"/>
      <c r="J164" s="5"/>
      <c r="K164" s="4">
        <v>38.233055616775303</v>
      </c>
      <c r="L164" s="4">
        <v>39.384069266140997</v>
      </c>
      <c r="M164" s="4">
        <v>40.717437990038697</v>
      </c>
    </row>
    <row r="165" spans="1:14" x14ac:dyDescent="0.25">
      <c r="A165" s="8" t="s">
        <v>73</v>
      </c>
      <c r="B165" s="8" t="s">
        <v>63</v>
      </c>
      <c r="C165" s="2" t="s">
        <v>14</v>
      </c>
      <c r="D165" s="5"/>
      <c r="E165" s="5"/>
      <c r="F165" s="5"/>
      <c r="G165" s="4">
        <v>7.0700400522044404E-2</v>
      </c>
      <c r="H165" s="4">
        <v>6.3933505115980296E-2</v>
      </c>
      <c r="I165" s="4">
        <v>6.3971310452488495E-2</v>
      </c>
      <c r="J165" s="4">
        <v>10.779402596738199</v>
      </c>
      <c r="K165" s="4">
        <v>21.6537663008713</v>
      </c>
      <c r="L165" s="4">
        <v>22.305657188753699</v>
      </c>
      <c r="M165" s="4">
        <v>23.060827139844498</v>
      </c>
    </row>
    <row r="166" spans="1:14" x14ac:dyDescent="0.25">
      <c r="A166" s="8" t="s">
        <v>74</v>
      </c>
      <c r="B166" s="8" t="s">
        <v>63</v>
      </c>
      <c r="C166" s="2" t="s">
        <v>14</v>
      </c>
      <c r="D166" s="5"/>
      <c r="E166" s="5"/>
      <c r="F166" s="5"/>
      <c r="G166" s="5"/>
      <c r="H166" s="5"/>
      <c r="I166" s="5"/>
      <c r="J166" s="5"/>
      <c r="K166" s="4">
        <v>73.596781544554005</v>
      </c>
      <c r="L166" s="4">
        <v>75.330604924079495</v>
      </c>
      <c r="M166" s="4">
        <v>77.987268461225099</v>
      </c>
    </row>
    <row r="167" spans="1:14" x14ac:dyDescent="0.25">
      <c r="A167" s="8" t="s">
        <v>75</v>
      </c>
      <c r="B167" s="8" t="s">
        <v>63</v>
      </c>
      <c r="C167" s="2" t="s">
        <v>14</v>
      </c>
      <c r="D167" s="5"/>
      <c r="E167" s="5"/>
      <c r="F167" s="5"/>
      <c r="G167" s="5"/>
      <c r="H167" s="5"/>
      <c r="I167" s="5"/>
      <c r="J167" s="5"/>
      <c r="K167" s="4">
        <v>14.371509541955399</v>
      </c>
      <c r="L167" s="4">
        <v>14.804166659675399</v>
      </c>
      <c r="M167" s="4">
        <v>15.3053696378133</v>
      </c>
    </row>
    <row r="168" spans="1:14" x14ac:dyDescent="0.25">
      <c r="A168" s="8" t="s">
        <v>76</v>
      </c>
      <c r="B168" s="8" t="s">
        <v>76</v>
      </c>
      <c r="C168" s="2" t="s">
        <v>14</v>
      </c>
      <c r="D168" s="5"/>
      <c r="E168" s="5"/>
      <c r="F168" s="5"/>
      <c r="G168" s="4">
        <v>5.0736174007941497E-2</v>
      </c>
      <c r="H168" s="4">
        <v>4.6872097850688597E-2</v>
      </c>
      <c r="I168" s="4">
        <v>4.6726525115337501E-2</v>
      </c>
      <c r="J168" s="4">
        <v>4.7258341955649999E-2</v>
      </c>
      <c r="K168" s="4">
        <v>4.7211322184614102E-2</v>
      </c>
      <c r="L168" s="4">
        <v>196.63768535928801</v>
      </c>
      <c r="M168" s="4">
        <v>403.11471766490303</v>
      </c>
    </row>
    <row r="169" spans="1:14" x14ac:dyDescent="0.25">
      <c r="A169" s="8" t="s">
        <v>56</v>
      </c>
      <c r="B169" s="8" t="s">
        <v>55</v>
      </c>
      <c r="C169" s="2" t="s">
        <v>15</v>
      </c>
      <c r="D169" s="5"/>
      <c r="E169" s="5"/>
      <c r="F169" s="5"/>
      <c r="G169" s="5"/>
      <c r="H169" s="5"/>
      <c r="I169" s="5"/>
      <c r="J169" s="5"/>
      <c r="K169" s="4">
        <v>11.6156553718419</v>
      </c>
      <c r="L169" s="4">
        <v>22.543006091471799</v>
      </c>
      <c r="M169" s="4">
        <v>26.676706897627</v>
      </c>
    </row>
    <row r="170" spans="1:14" x14ac:dyDescent="0.25">
      <c r="A170" s="8" t="s">
        <v>59</v>
      </c>
      <c r="B170" s="8" t="s">
        <v>59</v>
      </c>
      <c r="C170" s="2" t="s">
        <v>15</v>
      </c>
      <c r="D170" s="5"/>
      <c r="E170" s="5"/>
      <c r="F170" s="5"/>
      <c r="G170" s="4">
        <v>5.2177503042358298E-2</v>
      </c>
      <c r="H170" s="4">
        <v>5.3318120803437501E-2</v>
      </c>
      <c r="I170" s="4">
        <v>5.5678679267911702E-2</v>
      </c>
      <c r="J170" s="4">
        <v>62.707933271271699</v>
      </c>
      <c r="K170" s="4">
        <v>197.74398155732601</v>
      </c>
      <c r="L170" s="4">
        <v>365.904207300716</v>
      </c>
      <c r="M170" s="4">
        <v>457.19489288173202</v>
      </c>
    </row>
    <row r="171" spans="1:14" x14ac:dyDescent="0.25">
      <c r="A171" s="8" t="s">
        <v>60</v>
      </c>
      <c r="B171" s="8" t="s">
        <v>60</v>
      </c>
      <c r="C171" s="2" t="s">
        <v>15</v>
      </c>
      <c r="D171" s="5"/>
      <c r="E171" s="5"/>
      <c r="F171" s="5"/>
      <c r="G171" s="5"/>
      <c r="H171" s="4">
        <v>7.20172051199999E-2</v>
      </c>
      <c r="I171" s="4">
        <v>6.5855175299169802E-2</v>
      </c>
      <c r="J171" s="4">
        <v>6.0772735998625399E-2</v>
      </c>
      <c r="K171" s="4">
        <v>5.6143784191058498E-2</v>
      </c>
      <c r="L171" s="4">
        <v>127.99563498183301</v>
      </c>
      <c r="M171" s="4">
        <v>1036.22749493582</v>
      </c>
    </row>
    <row r="172" spans="1:14" x14ac:dyDescent="0.25">
      <c r="A172" s="9" t="s">
        <v>61</v>
      </c>
      <c r="B172" s="9" t="s">
        <v>61</v>
      </c>
      <c r="C172" s="10" t="s">
        <v>15</v>
      </c>
      <c r="D172" s="11"/>
      <c r="E172" s="11"/>
      <c r="F172" s="11"/>
      <c r="G172" s="11"/>
      <c r="H172" s="12">
        <v>5.3376602512234098E-2</v>
      </c>
      <c r="I172" s="12">
        <v>4.9364548878612698E-2</v>
      </c>
      <c r="J172" s="12">
        <v>4.5971689155849899E-2</v>
      </c>
      <c r="K172" s="12">
        <v>4.2789694868328301E-2</v>
      </c>
      <c r="L172" s="12">
        <v>184.57466348950001</v>
      </c>
      <c r="M172" s="12">
        <v>243.53070825016999</v>
      </c>
      <c r="N172" s="13"/>
    </row>
    <row r="173" spans="1:14" x14ac:dyDescent="0.25">
      <c r="A173" s="8" t="s">
        <v>62</v>
      </c>
      <c r="B173" s="8" t="s">
        <v>63</v>
      </c>
      <c r="C173" s="2" t="s">
        <v>15</v>
      </c>
      <c r="D173" s="5"/>
      <c r="E173" s="5"/>
      <c r="F173" s="5"/>
      <c r="G173" s="5"/>
      <c r="H173" s="4">
        <v>44.453764841852703</v>
      </c>
      <c r="I173" s="4">
        <v>111.643315088184</v>
      </c>
      <c r="J173" s="4">
        <v>175.203404965598</v>
      </c>
      <c r="K173" s="4">
        <v>447.44388196089301</v>
      </c>
      <c r="L173" s="4">
        <v>2033.0849875338899</v>
      </c>
      <c r="M173" s="4">
        <v>3334.9305984685102</v>
      </c>
    </row>
    <row r="174" spans="1:14" x14ac:dyDescent="0.25">
      <c r="A174" s="8" t="s">
        <v>64</v>
      </c>
      <c r="B174" s="8" t="s">
        <v>63</v>
      </c>
      <c r="C174" s="2" t="s">
        <v>15</v>
      </c>
      <c r="D174" s="5"/>
      <c r="E174" s="4">
        <v>7.23713983468054E-3</v>
      </c>
      <c r="F174" s="4">
        <v>0.104312476845433</v>
      </c>
      <c r="G174" s="4">
        <v>9.50473902781519E-2</v>
      </c>
      <c r="H174" s="4">
        <v>8.4249702362211798E-2</v>
      </c>
      <c r="I174" s="5"/>
      <c r="J174" s="5"/>
      <c r="K174" s="5"/>
      <c r="L174" s="5"/>
      <c r="M174" s="5"/>
    </row>
    <row r="175" spans="1:14" x14ac:dyDescent="0.25">
      <c r="A175" s="8" t="s">
        <v>65</v>
      </c>
      <c r="B175" s="8" t="s">
        <v>63</v>
      </c>
      <c r="C175" s="2" t="s">
        <v>15</v>
      </c>
      <c r="D175" s="5"/>
      <c r="E175" s="5"/>
      <c r="F175" s="5"/>
      <c r="G175" s="4">
        <v>14.1770132610038</v>
      </c>
      <c r="H175" s="4">
        <v>25.5945713178827</v>
      </c>
      <c r="I175" s="4">
        <v>25.6158835858317</v>
      </c>
      <c r="J175" s="4">
        <v>18.985761092737199</v>
      </c>
      <c r="K175" s="4">
        <v>19.322516801711899</v>
      </c>
      <c r="L175" s="4">
        <v>19.926498851099002</v>
      </c>
      <c r="M175" s="4">
        <v>52.722884115216203</v>
      </c>
    </row>
    <row r="176" spans="1:14" x14ac:dyDescent="0.25">
      <c r="A176" s="8" t="s">
        <v>66</v>
      </c>
      <c r="B176" s="8" t="s">
        <v>63</v>
      </c>
      <c r="C176" s="2" t="s">
        <v>15</v>
      </c>
      <c r="D176" s="4">
        <v>0.150930882900571</v>
      </c>
      <c r="E176" s="4">
        <v>0.138493735562882</v>
      </c>
      <c r="F176" s="4">
        <v>3.7616065277232699E-2</v>
      </c>
      <c r="G176" s="4">
        <v>1.0120461553152301E-2</v>
      </c>
      <c r="H176" s="4">
        <v>8.6384066300645296E-3</v>
      </c>
      <c r="I176" s="5"/>
      <c r="J176" s="5"/>
      <c r="K176" s="5"/>
      <c r="L176" s="5"/>
      <c r="M176" s="5"/>
    </row>
    <row r="177" spans="1:14" x14ac:dyDescent="0.25">
      <c r="A177" s="8" t="s">
        <v>67</v>
      </c>
      <c r="B177" s="8" t="s">
        <v>63</v>
      </c>
      <c r="C177" s="2" t="s">
        <v>15</v>
      </c>
      <c r="D177" s="4">
        <v>8.73173306253055E-2</v>
      </c>
      <c r="E177" s="4">
        <v>8.0123402051320694E-2</v>
      </c>
      <c r="F177" s="4">
        <v>2.1766340449913199E-2</v>
      </c>
      <c r="G177" s="4">
        <v>5.8591425899073499E-3</v>
      </c>
      <c r="H177" s="4">
        <v>5.0018389997672904E-3</v>
      </c>
      <c r="I177" s="5"/>
      <c r="J177" s="5"/>
      <c r="K177" s="5"/>
      <c r="L177" s="5"/>
      <c r="M177" s="5"/>
    </row>
    <row r="178" spans="1:14" x14ac:dyDescent="0.25">
      <c r="A178" s="8" t="s">
        <v>68</v>
      </c>
      <c r="B178" s="8" t="s">
        <v>63</v>
      </c>
      <c r="C178" s="2" t="s">
        <v>15</v>
      </c>
      <c r="D178" s="5"/>
      <c r="E178" s="5"/>
      <c r="F178" s="5"/>
      <c r="G178" s="5"/>
      <c r="H178" s="5"/>
      <c r="I178" s="5"/>
      <c r="J178" s="5"/>
      <c r="K178" s="5"/>
      <c r="L178" s="5"/>
      <c r="M178" s="4">
        <v>46.077652933641303</v>
      </c>
    </row>
    <row r="179" spans="1:14" x14ac:dyDescent="0.25">
      <c r="A179" s="8" t="s">
        <v>71</v>
      </c>
      <c r="B179" s="8" t="s">
        <v>63</v>
      </c>
      <c r="C179" s="2" t="s">
        <v>15</v>
      </c>
      <c r="D179" s="5"/>
      <c r="E179" s="5"/>
      <c r="F179" s="5"/>
      <c r="G179" s="5"/>
      <c r="H179" s="5"/>
      <c r="I179" s="5"/>
      <c r="J179" s="5"/>
      <c r="K179" s="4">
        <v>6.8490309025090204</v>
      </c>
      <c r="L179" s="4">
        <v>7.0552223231669204</v>
      </c>
      <c r="M179" s="4">
        <v>7.2940806473864397</v>
      </c>
    </row>
    <row r="180" spans="1:14" x14ac:dyDescent="0.25">
      <c r="A180" s="8" t="s">
        <v>72</v>
      </c>
      <c r="B180" s="8" t="s">
        <v>63</v>
      </c>
      <c r="C180" s="2" t="s">
        <v>15</v>
      </c>
      <c r="D180" s="5"/>
      <c r="E180" s="5"/>
      <c r="F180" s="5"/>
      <c r="G180" s="4">
        <v>5.8066033577119596</v>
      </c>
      <c r="H180" s="4">
        <v>5.0021969479094004</v>
      </c>
      <c r="I180" s="5"/>
      <c r="J180" s="5"/>
      <c r="K180" s="4">
        <v>38.233055616775303</v>
      </c>
      <c r="L180" s="4">
        <v>39.384069266140997</v>
      </c>
      <c r="M180" s="4">
        <v>40.717437990038697</v>
      </c>
    </row>
    <row r="181" spans="1:14" x14ac:dyDescent="0.25">
      <c r="A181" s="8" t="s">
        <v>73</v>
      </c>
      <c r="B181" s="8" t="s">
        <v>63</v>
      </c>
      <c r="C181" s="2" t="s">
        <v>15</v>
      </c>
      <c r="D181" s="5"/>
      <c r="E181" s="5"/>
      <c r="F181" s="5"/>
      <c r="G181" s="4">
        <v>7.0700400522044404E-2</v>
      </c>
      <c r="H181" s="4">
        <v>6.3933505115980296E-2</v>
      </c>
      <c r="I181" s="4">
        <v>6.3971310452488495E-2</v>
      </c>
      <c r="J181" s="4">
        <v>10.779402596738199</v>
      </c>
      <c r="K181" s="4">
        <v>21.6537663008713</v>
      </c>
      <c r="L181" s="4">
        <v>22.305657188753699</v>
      </c>
      <c r="M181" s="4">
        <v>23.060827139844498</v>
      </c>
    </row>
    <row r="182" spans="1:14" x14ac:dyDescent="0.25">
      <c r="A182" s="8" t="s">
        <v>74</v>
      </c>
      <c r="B182" s="8" t="s">
        <v>63</v>
      </c>
      <c r="C182" s="2" t="s">
        <v>15</v>
      </c>
      <c r="D182" s="5"/>
      <c r="E182" s="5"/>
      <c r="F182" s="5"/>
      <c r="G182" s="5"/>
      <c r="H182" s="5"/>
      <c r="I182" s="5"/>
      <c r="J182" s="5"/>
      <c r="K182" s="4">
        <v>73.596781544554005</v>
      </c>
      <c r="L182" s="4">
        <v>75.330604924079495</v>
      </c>
      <c r="M182" s="4">
        <v>77.987268461225099</v>
      </c>
    </row>
    <row r="183" spans="1:14" x14ac:dyDescent="0.25">
      <c r="A183" s="8" t="s">
        <v>75</v>
      </c>
      <c r="B183" s="8" t="s">
        <v>63</v>
      </c>
      <c r="C183" s="2" t="s">
        <v>15</v>
      </c>
      <c r="D183" s="5"/>
      <c r="E183" s="5"/>
      <c r="F183" s="5"/>
      <c r="G183" s="5"/>
      <c r="H183" s="5"/>
      <c r="I183" s="5"/>
      <c r="J183" s="5"/>
      <c r="K183" s="4">
        <v>14.371509541955399</v>
      </c>
      <c r="L183" s="4">
        <v>14.804166659675399</v>
      </c>
      <c r="M183" s="4">
        <v>15.3053696378133</v>
      </c>
    </row>
    <row r="184" spans="1:14" x14ac:dyDescent="0.25">
      <c r="A184" s="8" t="s">
        <v>76</v>
      </c>
      <c r="B184" s="8" t="s">
        <v>76</v>
      </c>
      <c r="C184" s="2" t="s">
        <v>15</v>
      </c>
      <c r="D184" s="5"/>
      <c r="E184" s="5"/>
      <c r="F184" s="5"/>
      <c r="G184" s="4">
        <v>5.0736174007941497E-2</v>
      </c>
      <c r="H184" s="4">
        <v>4.6872097850688597E-2</v>
      </c>
      <c r="I184" s="4">
        <v>4.6726525115337501E-2</v>
      </c>
      <c r="J184" s="4">
        <v>4.7258341955649999E-2</v>
      </c>
      <c r="K184" s="4">
        <v>4.7211322184614102E-2</v>
      </c>
      <c r="L184" s="4">
        <v>196.63768535928801</v>
      </c>
      <c r="M184" s="4">
        <v>403.11471766490303</v>
      </c>
    </row>
    <row r="185" spans="1:14" x14ac:dyDescent="0.25">
      <c r="A185" s="8" t="s">
        <v>56</v>
      </c>
      <c r="B185" s="8" t="s">
        <v>55</v>
      </c>
      <c r="C185" s="2" t="s">
        <v>16</v>
      </c>
      <c r="D185" s="5"/>
      <c r="E185" s="5"/>
      <c r="F185" s="5"/>
      <c r="G185" s="5"/>
      <c r="H185" s="5"/>
      <c r="I185" s="5"/>
      <c r="J185" s="5"/>
      <c r="K185" s="5"/>
      <c r="L185" s="4">
        <v>0.39726237294414202</v>
      </c>
      <c r="M185" s="4">
        <v>6.24422235315925</v>
      </c>
    </row>
    <row r="186" spans="1:14" x14ac:dyDescent="0.25">
      <c r="A186" s="9" t="s">
        <v>57</v>
      </c>
      <c r="B186" s="9" t="s">
        <v>58</v>
      </c>
      <c r="C186" s="10" t="s">
        <v>16</v>
      </c>
      <c r="D186" s="11"/>
      <c r="E186" s="11"/>
      <c r="F186" s="11"/>
      <c r="G186" s="11"/>
      <c r="H186" s="11"/>
      <c r="I186" s="11"/>
      <c r="J186" s="11"/>
      <c r="K186" s="12">
        <v>1.2704289172686999E-3</v>
      </c>
      <c r="L186" s="12">
        <v>14.520095915560599</v>
      </c>
      <c r="M186" s="12">
        <v>20.8807420728109</v>
      </c>
      <c r="N186" s="13"/>
    </row>
    <row r="187" spans="1:14" x14ac:dyDescent="0.25">
      <c r="A187" s="8" t="s">
        <v>59</v>
      </c>
      <c r="B187" s="8" t="s">
        <v>59</v>
      </c>
      <c r="C187" s="2" t="s">
        <v>16</v>
      </c>
      <c r="D187" s="5"/>
      <c r="E187" s="5"/>
      <c r="F187" s="5"/>
      <c r="G187" s="4">
        <v>5.2177503042358298E-2</v>
      </c>
      <c r="H187" s="4">
        <v>5.3318120803437501E-2</v>
      </c>
      <c r="I187" s="4">
        <v>5.5678679267911702E-2</v>
      </c>
      <c r="J187" s="4">
        <v>62.707933271271699</v>
      </c>
      <c r="K187" s="4">
        <v>197.74398155732601</v>
      </c>
      <c r="L187" s="4">
        <v>365.904207300716</v>
      </c>
      <c r="M187" s="4">
        <v>457.19489288173202</v>
      </c>
    </row>
    <row r="188" spans="1:14" x14ac:dyDescent="0.25">
      <c r="A188" s="8" t="s">
        <v>60</v>
      </c>
      <c r="B188" s="8" t="s">
        <v>60</v>
      </c>
      <c r="C188" s="2" t="s">
        <v>16</v>
      </c>
      <c r="D188" s="5"/>
      <c r="E188" s="5"/>
      <c r="F188" s="5"/>
      <c r="G188" s="5"/>
      <c r="H188" s="4">
        <v>7.20172051199999E-2</v>
      </c>
      <c r="I188" s="4">
        <v>6.5855175299169802E-2</v>
      </c>
      <c r="J188" s="4">
        <v>6.0772735998625399E-2</v>
      </c>
      <c r="K188" s="4">
        <v>5.6143784191058498E-2</v>
      </c>
      <c r="L188" s="4">
        <v>5.2849475976596103E-2</v>
      </c>
      <c r="M188" s="4">
        <v>306.51092395930698</v>
      </c>
    </row>
    <row r="189" spans="1:14" x14ac:dyDescent="0.25">
      <c r="A189" s="9" t="s">
        <v>61</v>
      </c>
      <c r="B189" s="9" t="s">
        <v>61</v>
      </c>
      <c r="C189" s="10" t="s">
        <v>16</v>
      </c>
      <c r="D189" s="11"/>
      <c r="E189" s="11"/>
      <c r="F189" s="11"/>
      <c r="G189" s="11"/>
      <c r="H189" s="12">
        <v>5.3376602512234098E-2</v>
      </c>
      <c r="I189" s="12">
        <v>4.9364548878612698E-2</v>
      </c>
      <c r="J189" s="12">
        <v>4.5971689155849899E-2</v>
      </c>
      <c r="K189" s="12">
        <v>4.2789694868328301E-2</v>
      </c>
      <c r="L189" s="12">
        <v>315.70453534804199</v>
      </c>
      <c r="M189" s="12">
        <v>1169.57116910543</v>
      </c>
      <c r="N189" s="13"/>
    </row>
    <row r="190" spans="1:14" x14ac:dyDescent="0.25">
      <c r="A190" s="8" t="s">
        <v>62</v>
      </c>
      <c r="B190" s="8" t="s">
        <v>63</v>
      </c>
      <c r="C190" s="2" t="s">
        <v>16</v>
      </c>
      <c r="D190" s="5"/>
      <c r="E190" s="5"/>
      <c r="F190" s="5"/>
      <c r="G190" s="5"/>
      <c r="H190" s="4">
        <v>43.851593908538703</v>
      </c>
      <c r="I190" s="4">
        <v>111.040621250131</v>
      </c>
      <c r="J190" s="4">
        <v>175.333270003904</v>
      </c>
      <c r="K190" s="4">
        <v>516.86131004617096</v>
      </c>
      <c r="L190" s="4">
        <v>2102.5024156191598</v>
      </c>
      <c r="M190" s="4">
        <v>3378.31035881035</v>
      </c>
    </row>
    <row r="191" spans="1:14" x14ac:dyDescent="0.25">
      <c r="A191" s="8" t="s">
        <v>64</v>
      </c>
      <c r="B191" s="8" t="s">
        <v>63</v>
      </c>
      <c r="C191" s="2" t="s">
        <v>16</v>
      </c>
      <c r="D191" s="5"/>
      <c r="E191" s="4">
        <v>7.23713983468054E-3</v>
      </c>
      <c r="F191" s="4">
        <v>0.104312476845433</v>
      </c>
      <c r="G191" s="4">
        <v>9.50473902781519E-2</v>
      </c>
      <c r="H191" s="4">
        <v>8.4249702362211798E-2</v>
      </c>
      <c r="I191" s="5"/>
      <c r="J191" s="5"/>
      <c r="K191" s="5"/>
      <c r="L191" s="5"/>
      <c r="M191" s="5"/>
    </row>
    <row r="192" spans="1:14" x14ac:dyDescent="0.25">
      <c r="A192" s="8" t="s">
        <v>65</v>
      </c>
      <c r="B192" s="8" t="s">
        <v>63</v>
      </c>
      <c r="C192" s="2" t="s">
        <v>16</v>
      </c>
      <c r="D192" s="5"/>
      <c r="E192" s="5"/>
      <c r="F192" s="5"/>
      <c r="G192" s="4">
        <v>14.1770132610038</v>
      </c>
      <c r="H192" s="4">
        <v>26.1462198431486</v>
      </c>
      <c r="I192" s="4">
        <v>26.1678622060534</v>
      </c>
      <c r="J192" s="4">
        <v>18.985761092737199</v>
      </c>
      <c r="K192" s="4">
        <v>19.357025232700799</v>
      </c>
      <c r="L192" s="4">
        <v>19.961007282087898</v>
      </c>
      <c r="M192" s="4">
        <v>95.999725287751303</v>
      </c>
    </row>
    <row r="193" spans="1:14" x14ac:dyDescent="0.25">
      <c r="A193" s="8" t="s">
        <v>66</v>
      </c>
      <c r="B193" s="8" t="s">
        <v>63</v>
      </c>
      <c r="C193" s="2" t="s">
        <v>16</v>
      </c>
      <c r="D193" s="4">
        <v>0.150930882900571</v>
      </c>
      <c r="E193" s="4">
        <v>0.138493735562882</v>
      </c>
      <c r="F193" s="4">
        <v>3.7616065277232699E-2</v>
      </c>
      <c r="G193" s="4">
        <v>1.0120461553152301E-2</v>
      </c>
      <c r="H193" s="4">
        <v>8.6384066300645296E-3</v>
      </c>
      <c r="I193" s="5"/>
      <c r="J193" s="5"/>
      <c r="K193" s="5"/>
      <c r="L193" s="5"/>
      <c r="M193" s="5"/>
    </row>
    <row r="194" spans="1:14" x14ac:dyDescent="0.25">
      <c r="A194" s="8" t="s">
        <v>67</v>
      </c>
      <c r="B194" s="8" t="s">
        <v>63</v>
      </c>
      <c r="C194" s="2" t="s">
        <v>16</v>
      </c>
      <c r="D194" s="4">
        <v>8.73173306253055E-2</v>
      </c>
      <c r="E194" s="4">
        <v>8.0123402051320694E-2</v>
      </c>
      <c r="F194" s="4">
        <v>2.1766340449913199E-2</v>
      </c>
      <c r="G194" s="4">
        <v>5.8591425899073499E-3</v>
      </c>
      <c r="H194" s="4">
        <v>5.0018389997672904E-3</v>
      </c>
      <c r="I194" s="5"/>
      <c r="J194" s="5"/>
      <c r="K194" s="5"/>
      <c r="L194" s="5"/>
      <c r="M194" s="5"/>
    </row>
    <row r="195" spans="1:14" x14ac:dyDescent="0.25">
      <c r="A195" s="8" t="s">
        <v>68</v>
      </c>
      <c r="B195" s="8" t="s">
        <v>63</v>
      </c>
      <c r="C195" s="2" t="s">
        <v>16</v>
      </c>
      <c r="D195" s="5"/>
      <c r="E195" s="5"/>
      <c r="F195" s="5"/>
      <c r="G195" s="5"/>
      <c r="H195" s="5"/>
      <c r="I195" s="5"/>
      <c r="J195" s="5"/>
      <c r="K195" s="5"/>
      <c r="L195" s="5"/>
      <c r="M195" s="4">
        <v>0.90828767591259696</v>
      </c>
    </row>
    <row r="196" spans="1:14" x14ac:dyDescent="0.25">
      <c r="A196" s="8" t="s">
        <v>71</v>
      </c>
      <c r="B196" s="8" t="s">
        <v>63</v>
      </c>
      <c r="C196" s="2" t="s">
        <v>16</v>
      </c>
      <c r="D196" s="5"/>
      <c r="E196" s="5"/>
      <c r="F196" s="5"/>
      <c r="G196" s="5"/>
      <c r="H196" s="5"/>
      <c r="I196" s="5"/>
      <c r="J196" s="5"/>
      <c r="K196" s="4">
        <v>6.8490309025090204</v>
      </c>
      <c r="L196" s="4">
        <v>7.0552223231669204</v>
      </c>
      <c r="M196" s="4">
        <v>7.2940806473864397</v>
      </c>
    </row>
    <row r="197" spans="1:14" x14ac:dyDescent="0.25">
      <c r="A197" s="8" t="s">
        <v>72</v>
      </c>
      <c r="B197" s="8" t="s">
        <v>63</v>
      </c>
      <c r="C197" s="2" t="s">
        <v>16</v>
      </c>
      <c r="D197" s="5"/>
      <c r="E197" s="5"/>
      <c r="F197" s="5"/>
      <c r="G197" s="4">
        <v>5.8066033577119596</v>
      </c>
      <c r="H197" s="4">
        <v>5.0021969479094004</v>
      </c>
      <c r="I197" s="5"/>
      <c r="J197" s="5"/>
      <c r="K197" s="4">
        <v>38.233055616775303</v>
      </c>
      <c r="L197" s="4">
        <v>39.384069266140997</v>
      </c>
      <c r="M197" s="4">
        <v>40.717437990038697</v>
      </c>
    </row>
    <row r="198" spans="1:14" x14ac:dyDescent="0.25">
      <c r="A198" s="8" t="s">
        <v>73</v>
      </c>
      <c r="B198" s="8" t="s">
        <v>63</v>
      </c>
      <c r="C198" s="2" t="s">
        <v>16</v>
      </c>
      <c r="D198" s="5"/>
      <c r="E198" s="5"/>
      <c r="F198" s="5"/>
      <c r="G198" s="4">
        <v>7.0700400522044404E-2</v>
      </c>
      <c r="H198" s="4">
        <v>6.3933505115980296E-2</v>
      </c>
      <c r="I198" s="4">
        <v>6.3971310452488495E-2</v>
      </c>
      <c r="J198" s="4">
        <v>10.630519763935601</v>
      </c>
      <c r="K198" s="4">
        <v>21.6537663008713</v>
      </c>
      <c r="L198" s="4">
        <v>22.305657188753699</v>
      </c>
      <c r="M198" s="4">
        <v>23.060827139844498</v>
      </c>
    </row>
    <row r="199" spans="1:14" x14ac:dyDescent="0.25">
      <c r="A199" s="8" t="s">
        <v>74</v>
      </c>
      <c r="B199" s="8" t="s">
        <v>63</v>
      </c>
      <c r="C199" s="2" t="s">
        <v>16</v>
      </c>
      <c r="D199" s="5"/>
      <c r="E199" s="5"/>
      <c r="F199" s="5"/>
      <c r="G199" s="5"/>
      <c r="H199" s="5"/>
      <c r="I199" s="5"/>
      <c r="J199" s="5"/>
      <c r="K199" s="4">
        <v>73.596781544554005</v>
      </c>
      <c r="L199" s="4">
        <v>75.330604924079495</v>
      </c>
      <c r="M199" s="4">
        <v>77.987268461225099</v>
      </c>
    </row>
    <row r="200" spans="1:14" x14ac:dyDescent="0.25">
      <c r="A200" s="8" t="s">
        <v>75</v>
      </c>
      <c r="B200" s="8" t="s">
        <v>63</v>
      </c>
      <c r="C200" s="2" t="s">
        <v>16</v>
      </c>
      <c r="D200" s="5"/>
      <c r="E200" s="5"/>
      <c r="F200" s="5"/>
      <c r="G200" s="5"/>
      <c r="H200" s="5"/>
      <c r="I200" s="5"/>
      <c r="J200" s="5"/>
      <c r="K200" s="4">
        <v>14.371509541955399</v>
      </c>
      <c r="L200" s="4">
        <v>14.804166659675399</v>
      </c>
      <c r="M200" s="4">
        <v>15.3053696378133</v>
      </c>
    </row>
    <row r="201" spans="1:14" x14ac:dyDescent="0.25">
      <c r="A201" s="8" t="s">
        <v>76</v>
      </c>
      <c r="B201" s="8" t="s">
        <v>76</v>
      </c>
      <c r="C201" s="2" t="s">
        <v>16</v>
      </c>
      <c r="D201" s="5"/>
      <c r="E201" s="5"/>
      <c r="F201" s="5"/>
      <c r="G201" s="4">
        <v>5.0736174007941497E-2</v>
      </c>
      <c r="H201" s="4">
        <v>4.6872097850688597E-2</v>
      </c>
      <c r="I201" s="4">
        <v>4.6726525115337501E-2</v>
      </c>
      <c r="J201" s="4">
        <v>4.7258341955649999E-2</v>
      </c>
      <c r="K201" s="4">
        <v>4.7211322184614102E-2</v>
      </c>
      <c r="L201" s="4">
        <v>4.7086610417086401E-2</v>
      </c>
      <c r="M201" s="4">
        <v>10.768373344840001</v>
      </c>
    </row>
    <row r="202" spans="1:14" x14ac:dyDescent="0.25">
      <c r="A202" s="9" t="s">
        <v>77</v>
      </c>
      <c r="B202" s="9" t="s">
        <v>77</v>
      </c>
      <c r="C202" s="10" t="s">
        <v>16</v>
      </c>
      <c r="D202" s="11"/>
      <c r="E202" s="11"/>
      <c r="F202" s="11"/>
      <c r="G202" s="11"/>
      <c r="H202" s="11"/>
      <c r="I202" s="11"/>
      <c r="J202" s="11"/>
      <c r="K202" s="11"/>
      <c r="L202" s="12">
        <v>266.42794760019098</v>
      </c>
      <c r="M202" s="12">
        <v>532.47003872008497</v>
      </c>
      <c r="N202" s="13"/>
    </row>
    <row r="203" spans="1:14" x14ac:dyDescent="0.25">
      <c r="A203" s="8" t="s">
        <v>56</v>
      </c>
      <c r="B203" s="8" t="s">
        <v>55</v>
      </c>
      <c r="C203" s="2" t="s">
        <v>17</v>
      </c>
      <c r="D203" s="5"/>
      <c r="E203" s="5"/>
      <c r="F203" s="5"/>
      <c r="G203" s="5"/>
      <c r="H203" s="5"/>
      <c r="I203" s="5"/>
      <c r="J203" s="5"/>
      <c r="K203" s="5"/>
      <c r="L203" s="4">
        <v>0.39726237247916002</v>
      </c>
      <c r="M203" s="4">
        <v>6.2442223527234102</v>
      </c>
    </row>
    <row r="204" spans="1:14" x14ac:dyDescent="0.25">
      <c r="A204" s="9" t="s">
        <v>57</v>
      </c>
      <c r="B204" s="9" t="s">
        <v>58</v>
      </c>
      <c r="C204" s="10" t="s">
        <v>17</v>
      </c>
      <c r="D204" s="11"/>
      <c r="E204" s="11"/>
      <c r="F204" s="11"/>
      <c r="G204" s="11"/>
      <c r="H204" s="11"/>
      <c r="I204" s="11"/>
      <c r="J204" s="11"/>
      <c r="K204" s="12">
        <v>1.2704289172686999E-3</v>
      </c>
      <c r="L204" s="12">
        <v>14.5200959161577</v>
      </c>
      <c r="M204" s="12">
        <v>20.880742073377199</v>
      </c>
      <c r="N204" s="13"/>
    </row>
    <row r="205" spans="1:14" x14ac:dyDescent="0.25">
      <c r="A205" s="8" t="s">
        <v>59</v>
      </c>
      <c r="B205" s="8" t="s">
        <v>59</v>
      </c>
      <c r="C205" s="2" t="s">
        <v>17</v>
      </c>
      <c r="D205" s="5"/>
      <c r="E205" s="5"/>
      <c r="F205" s="5"/>
      <c r="G205" s="4">
        <v>5.2177503042358298E-2</v>
      </c>
      <c r="H205" s="4">
        <v>5.3318120803437501E-2</v>
      </c>
      <c r="I205" s="4">
        <v>5.5678679267911702E-2</v>
      </c>
      <c r="J205" s="4">
        <v>62.707933271271799</v>
      </c>
      <c r="K205" s="4">
        <v>197.74398155732601</v>
      </c>
      <c r="L205" s="4">
        <v>365.904207300716</v>
      </c>
      <c r="M205" s="4">
        <v>457.19489288173202</v>
      </c>
    </row>
    <row r="206" spans="1:14" x14ac:dyDescent="0.25">
      <c r="A206" s="8" t="s">
        <v>60</v>
      </c>
      <c r="B206" s="8" t="s">
        <v>60</v>
      </c>
      <c r="C206" s="2" t="s">
        <v>17</v>
      </c>
      <c r="D206" s="5"/>
      <c r="E206" s="5"/>
      <c r="F206" s="5"/>
      <c r="G206" s="5"/>
      <c r="H206" s="4">
        <v>7.20172051199999E-2</v>
      </c>
      <c r="I206" s="4">
        <v>6.5855175299168997E-2</v>
      </c>
      <c r="J206" s="4">
        <v>6.0772735998616698E-2</v>
      </c>
      <c r="K206" s="4">
        <v>5.6143784191058498E-2</v>
      </c>
      <c r="L206" s="4">
        <v>5.2849475976596103E-2</v>
      </c>
      <c r="M206" s="4">
        <v>306.51092395813902</v>
      </c>
    </row>
    <row r="207" spans="1:14" x14ac:dyDescent="0.25">
      <c r="A207" s="9" t="s">
        <v>61</v>
      </c>
      <c r="B207" s="9" t="s">
        <v>61</v>
      </c>
      <c r="C207" s="10" t="s">
        <v>17</v>
      </c>
      <c r="D207" s="11"/>
      <c r="E207" s="11"/>
      <c r="F207" s="11"/>
      <c r="G207" s="11"/>
      <c r="H207" s="12">
        <v>5.3376602512234098E-2</v>
      </c>
      <c r="I207" s="12">
        <v>4.9364548878612698E-2</v>
      </c>
      <c r="J207" s="12">
        <v>4.5971689155849899E-2</v>
      </c>
      <c r="K207" s="12">
        <v>4.2789694868328301E-2</v>
      </c>
      <c r="L207" s="12">
        <v>315.70453534804199</v>
      </c>
      <c r="M207" s="12">
        <v>1169.57116910543</v>
      </c>
      <c r="N207" s="13"/>
    </row>
    <row r="208" spans="1:14" x14ac:dyDescent="0.25">
      <c r="A208" s="8" t="s">
        <v>62</v>
      </c>
      <c r="B208" s="8" t="s">
        <v>63</v>
      </c>
      <c r="C208" s="2" t="s">
        <v>17</v>
      </c>
      <c r="D208" s="5"/>
      <c r="E208" s="5"/>
      <c r="F208" s="5"/>
      <c r="G208" s="5"/>
      <c r="H208" s="4">
        <v>43.851593909439202</v>
      </c>
      <c r="I208" s="4">
        <v>111.040621251033</v>
      </c>
      <c r="J208" s="4">
        <v>175.333270003904</v>
      </c>
      <c r="K208" s="4">
        <v>516.86131004526806</v>
      </c>
      <c r="L208" s="4">
        <v>2102.5024156182599</v>
      </c>
      <c r="M208" s="4">
        <v>3378.3103588097802</v>
      </c>
    </row>
    <row r="209" spans="1:14" x14ac:dyDescent="0.25">
      <c r="A209" s="8" t="s">
        <v>64</v>
      </c>
      <c r="B209" s="8" t="s">
        <v>63</v>
      </c>
      <c r="C209" s="2" t="s">
        <v>17</v>
      </c>
      <c r="D209" s="5"/>
      <c r="E209" s="4">
        <v>7.23713983468054E-3</v>
      </c>
      <c r="F209" s="4">
        <v>0.104312476845433</v>
      </c>
      <c r="G209" s="4">
        <v>9.50473902781519E-2</v>
      </c>
      <c r="H209" s="4">
        <v>8.4249702362211798E-2</v>
      </c>
      <c r="I209" s="5"/>
      <c r="J209" s="5"/>
      <c r="K209" s="5"/>
      <c r="L209" s="5"/>
      <c r="M209" s="5"/>
    </row>
    <row r="210" spans="1:14" x14ac:dyDescent="0.25">
      <c r="A210" s="8" t="s">
        <v>65</v>
      </c>
      <c r="B210" s="8" t="s">
        <v>63</v>
      </c>
      <c r="C210" s="2" t="s">
        <v>17</v>
      </c>
      <c r="D210" s="5"/>
      <c r="E210" s="5"/>
      <c r="F210" s="5"/>
      <c r="G210" s="4">
        <v>14.1770132610038</v>
      </c>
      <c r="H210" s="4">
        <v>26.1462198423235</v>
      </c>
      <c r="I210" s="4">
        <v>26.167862205227799</v>
      </c>
      <c r="J210" s="4">
        <v>18.985761092737199</v>
      </c>
      <c r="K210" s="4">
        <v>19.357025232700799</v>
      </c>
      <c r="L210" s="4">
        <v>19.961007282087898</v>
      </c>
      <c r="M210" s="4">
        <v>95.999725287751303</v>
      </c>
    </row>
    <row r="211" spans="1:14" x14ac:dyDescent="0.25">
      <c r="A211" s="8" t="s">
        <v>66</v>
      </c>
      <c r="B211" s="8" t="s">
        <v>63</v>
      </c>
      <c r="C211" s="2" t="s">
        <v>17</v>
      </c>
      <c r="D211" s="4">
        <v>0.150930882900571</v>
      </c>
      <c r="E211" s="4">
        <v>0.138493735562882</v>
      </c>
      <c r="F211" s="4">
        <v>3.7616065277232699E-2</v>
      </c>
      <c r="G211" s="4">
        <v>1.0120461553152301E-2</v>
      </c>
      <c r="H211" s="4">
        <v>8.6384066300645296E-3</v>
      </c>
      <c r="I211" s="5"/>
      <c r="J211" s="5"/>
      <c r="K211" s="5"/>
      <c r="L211" s="5"/>
      <c r="M211" s="5"/>
    </row>
    <row r="212" spans="1:14" x14ac:dyDescent="0.25">
      <c r="A212" s="8" t="s">
        <v>67</v>
      </c>
      <c r="B212" s="8" t="s">
        <v>63</v>
      </c>
      <c r="C212" s="2" t="s">
        <v>17</v>
      </c>
      <c r="D212" s="4">
        <v>8.73173306253055E-2</v>
      </c>
      <c r="E212" s="4">
        <v>8.0123402051320694E-2</v>
      </c>
      <c r="F212" s="4">
        <v>2.1766340449913199E-2</v>
      </c>
      <c r="G212" s="4">
        <v>5.8591425899073499E-3</v>
      </c>
      <c r="H212" s="4">
        <v>5.0018389997672904E-3</v>
      </c>
      <c r="I212" s="5"/>
      <c r="J212" s="5"/>
      <c r="K212" s="5"/>
      <c r="L212" s="5"/>
      <c r="M212" s="5"/>
    </row>
    <row r="213" spans="1:14" x14ac:dyDescent="0.25">
      <c r="A213" s="8" t="s">
        <v>68</v>
      </c>
      <c r="B213" s="8" t="s">
        <v>63</v>
      </c>
      <c r="C213" s="2" t="s">
        <v>17</v>
      </c>
      <c r="D213" s="5"/>
      <c r="E213" s="5"/>
      <c r="F213" s="5"/>
      <c r="G213" s="5"/>
      <c r="H213" s="5"/>
      <c r="I213" s="5"/>
      <c r="J213" s="5"/>
      <c r="K213" s="5"/>
      <c r="L213" s="5"/>
      <c r="M213" s="4">
        <v>0.90828767591259696</v>
      </c>
    </row>
    <row r="214" spans="1:14" x14ac:dyDescent="0.25">
      <c r="A214" s="8" t="s">
        <v>71</v>
      </c>
      <c r="B214" s="8" t="s">
        <v>63</v>
      </c>
      <c r="C214" s="2" t="s">
        <v>17</v>
      </c>
      <c r="D214" s="5"/>
      <c r="E214" s="5"/>
      <c r="F214" s="5"/>
      <c r="G214" s="5"/>
      <c r="H214" s="5"/>
      <c r="I214" s="5"/>
      <c r="J214" s="5"/>
      <c r="K214" s="4">
        <v>6.8490309025090097</v>
      </c>
      <c r="L214" s="4">
        <v>7.0552223231669098</v>
      </c>
      <c r="M214" s="4">
        <v>7.2940806473864397</v>
      </c>
    </row>
    <row r="215" spans="1:14" x14ac:dyDescent="0.25">
      <c r="A215" s="8" t="s">
        <v>72</v>
      </c>
      <c r="B215" s="8" t="s">
        <v>63</v>
      </c>
      <c r="C215" s="2" t="s">
        <v>17</v>
      </c>
      <c r="D215" s="5"/>
      <c r="E215" s="5"/>
      <c r="F215" s="5"/>
      <c r="G215" s="4">
        <v>5.8066033577119596</v>
      </c>
      <c r="H215" s="4">
        <v>5.0021969479094004</v>
      </c>
      <c r="I215" s="5"/>
      <c r="J215" s="5"/>
      <c r="K215" s="4">
        <v>38.233055616775303</v>
      </c>
      <c r="L215" s="4">
        <v>39.384069266140997</v>
      </c>
      <c r="M215" s="4">
        <v>40.717437990038697</v>
      </c>
    </row>
    <row r="216" spans="1:14" x14ac:dyDescent="0.25">
      <c r="A216" s="8" t="s">
        <v>73</v>
      </c>
      <c r="B216" s="8" t="s">
        <v>63</v>
      </c>
      <c r="C216" s="2" t="s">
        <v>17</v>
      </c>
      <c r="D216" s="5"/>
      <c r="E216" s="5"/>
      <c r="F216" s="5"/>
      <c r="G216" s="4">
        <v>7.0700400522044404E-2</v>
      </c>
      <c r="H216" s="4">
        <v>6.3933505115980296E-2</v>
      </c>
      <c r="I216" s="4">
        <v>6.3971310452488495E-2</v>
      </c>
      <c r="J216" s="4">
        <v>10.630519763935601</v>
      </c>
      <c r="K216" s="4">
        <v>21.6537663008713</v>
      </c>
      <c r="L216" s="4">
        <v>22.305657188753699</v>
      </c>
      <c r="M216" s="4">
        <v>23.060827139844498</v>
      </c>
    </row>
    <row r="217" spans="1:14" x14ac:dyDescent="0.25">
      <c r="A217" s="8" t="s">
        <v>74</v>
      </c>
      <c r="B217" s="8" t="s">
        <v>63</v>
      </c>
      <c r="C217" s="2" t="s">
        <v>17</v>
      </c>
      <c r="D217" s="5"/>
      <c r="E217" s="5"/>
      <c r="F217" s="5"/>
      <c r="G217" s="5"/>
      <c r="H217" s="5"/>
      <c r="I217" s="5"/>
      <c r="J217" s="5"/>
      <c r="K217" s="4">
        <v>73.596781544554005</v>
      </c>
      <c r="L217" s="4">
        <v>75.330604924079495</v>
      </c>
      <c r="M217" s="4">
        <v>77.987268461225099</v>
      </c>
    </row>
    <row r="218" spans="1:14" x14ac:dyDescent="0.25">
      <c r="A218" s="8" t="s">
        <v>75</v>
      </c>
      <c r="B218" s="8" t="s">
        <v>63</v>
      </c>
      <c r="C218" s="2" t="s">
        <v>17</v>
      </c>
      <c r="D218" s="5"/>
      <c r="E218" s="5"/>
      <c r="F218" s="5"/>
      <c r="G218" s="5"/>
      <c r="H218" s="5"/>
      <c r="I218" s="5"/>
      <c r="J218" s="5"/>
      <c r="K218" s="4">
        <v>14.371509541955399</v>
      </c>
      <c r="L218" s="4">
        <v>14.804166659675399</v>
      </c>
      <c r="M218" s="4">
        <v>15.3053696378133</v>
      </c>
    </row>
    <row r="219" spans="1:14" x14ac:dyDescent="0.25">
      <c r="A219" s="8" t="s">
        <v>76</v>
      </c>
      <c r="B219" s="8" t="s">
        <v>76</v>
      </c>
      <c r="C219" s="2" t="s">
        <v>17</v>
      </c>
      <c r="D219" s="5"/>
      <c r="E219" s="5"/>
      <c r="F219" s="5"/>
      <c r="G219" s="4">
        <v>5.0736174007941497E-2</v>
      </c>
      <c r="H219" s="4">
        <v>4.6872097850688597E-2</v>
      </c>
      <c r="I219" s="4">
        <v>4.6726525115337501E-2</v>
      </c>
      <c r="J219" s="4">
        <v>4.7258341955649999E-2</v>
      </c>
      <c r="K219" s="4">
        <v>4.7211322184614102E-2</v>
      </c>
      <c r="L219" s="4">
        <v>4.7086610417086401E-2</v>
      </c>
      <c r="M219" s="4">
        <v>10.768373344840001</v>
      </c>
    </row>
    <row r="220" spans="1:14" x14ac:dyDescent="0.25">
      <c r="A220" s="9" t="s">
        <v>77</v>
      </c>
      <c r="B220" s="9" t="s">
        <v>77</v>
      </c>
      <c r="C220" s="10" t="s">
        <v>17</v>
      </c>
      <c r="D220" s="11"/>
      <c r="E220" s="11"/>
      <c r="F220" s="11"/>
      <c r="G220" s="11"/>
      <c r="H220" s="11"/>
      <c r="I220" s="11"/>
      <c r="J220" s="11"/>
      <c r="K220" s="11"/>
      <c r="L220" s="12">
        <v>266.42794760019098</v>
      </c>
      <c r="M220" s="12">
        <v>532.47003872008497</v>
      </c>
      <c r="N220" s="13"/>
    </row>
    <row r="221" spans="1:14" x14ac:dyDescent="0.25">
      <c r="A221" s="8" t="s">
        <v>56</v>
      </c>
      <c r="B221" s="8" t="s">
        <v>55</v>
      </c>
      <c r="C221" s="2" t="s">
        <v>18</v>
      </c>
      <c r="D221" s="5"/>
      <c r="E221" s="5"/>
      <c r="F221" s="5"/>
      <c r="G221" s="5"/>
      <c r="H221" s="5"/>
      <c r="I221" s="5"/>
      <c r="J221" s="5"/>
      <c r="K221" s="5"/>
      <c r="L221" s="4">
        <v>0.39726238999823899</v>
      </c>
      <c r="M221" s="4">
        <v>6.24422236914452</v>
      </c>
    </row>
    <row r="222" spans="1:14" x14ac:dyDescent="0.25">
      <c r="A222" s="9" t="s">
        <v>57</v>
      </c>
      <c r="B222" s="9" t="s">
        <v>58</v>
      </c>
      <c r="C222" s="10" t="s">
        <v>18</v>
      </c>
      <c r="D222" s="11"/>
      <c r="E222" s="11"/>
      <c r="F222" s="11"/>
      <c r="G222" s="11"/>
      <c r="H222" s="11"/>
      <c r="I222" s="11"/>
      <c r="J222" s="11"/>
      <c r="K222" s="12">
        <v>1.2704289172686999E-3</v>
      </c>
      <c r="L222" s="12">
        <v>14.520095893661599</v>
      </c>
      <c r="M222" s="12">
        <v>20.880742052039601</v>
      </c>
      <c r="N222" s="13"/>
    </row>
    <row r="223" spans="1:14" x14ac:dyDescent="0.25">
      <c r="A223" s="8" t="s">
        <v>59</v>
      </c>
      <c r="B223" s="8" t="s">
        <v>59</v>
      </c>
      <c r="C223" s="2" t="s">
        <v>18</v>
      </c>
      <c r="D223" s="5"/>
      <c r="E223" s="5"/>
      <c r="F223" s="5"/>
      <c r="G223" s="4">
        <v>5.2177503042358298E-2</v>
      </c>
      <c r="H223" s="4">
        <v>5.3318120803437501E-2</v>
      </c>
      <c r="I223" s="4">
        <v>5.5678679267911702E-2</v>
      </c>
      <c r="J223" s="4">
        <v>62.7079332712716</v>
      </c>
      <c r="K223" s="4">
        <v>197.74398155732601</v>
      </c>
      <c r="L223" s="4">
        <v>365.904207300716</v>
      </c>
      <c r="M223" s="4">
        <v>457.19489288173202</v>
      </c>
    </row>
    <row r="224" spans="1:14" x14ac:dyDescent="0.25">
      <c r="A224" s="8" t="s">
        <v>60</v>
      </c>
      <c r="B224" s="8" t="s">
        <v>60</v>
      </c>
      <c r="C224" s="2" t="s">
        <v>18</v>
      </c>
      <c r="D224" s="5"/>
      <c r="E224" s="5"/>
      <c r="F224" s="5"/>
      <c r="G224" s="5"/>
      <c r="H224" s="4">
        <v>7.20172051199999E-2</v>
      </c>
      <c r="I224" s="4">
        <v>6.5855175299169802E-2</v>
      </c>
      <c r="J224" s="4">
        <v>6.0772735998625399E-2</v>
      </c>
      <c r="K224" s="4">
        <v>5.6143784191058498E-2</v>
      </c>
      <c r="L224" s="4">
        <v>5.2849475976596103E-2</v>
      </c>
      <c r="M224" s="4">
        <v>306.51092392294203</v>
      </c>
    </row>
    <row r="225" spans="1:14" x14ac:dyDescent="0.25">
      <c r="A225" s="9" t="s">
        <v>61</v>
      </c>
      <c r="B225" s="9" t="s">
        <v>61</v>
      </c>
      <c r="C225" s="10" t="s">
        <v>18</v>
      </c>
      <c r="D225" s="11"/>
      <c r="E225" s="11"/>
      <c r="F225" s="11"/>
      <c r="G225" s="11"/>
      <c r="H225" s="12">
        <v>5.3376602512234098E-2</v>
      </c>
      <c r="I225" s="12">
        <v>4.9364548878612698E-2</v>
      </c>
      <c r="J225" s="12">
        <v>4.5971689155849899E-2</v>
      </c>
      <c r="K225" s="12">
        <v>4.2789694868328301E-2</v>
      </c>
      <c r="L225" s="12">
        <v>315.70453534804199</v>
      </c>
      <c r="M225" s="12">
        <v>1169.57116910543</v>
      </c>
      <c r="N225" s="13"/>
    </row>
    <row r="226" spans="1:14" x14ac:dyDescent="0.25">
      <c r="A226" s="8" t="s">
        <v>62</v>
      </c>
      <c r="B226" s="8" t="s">
        <v>63</v>
      </c>
      <c r="C226" s="2" t="s">
        <v>18</v>
      </c>
      <c r="D226" s="5"/>
      <c r="E226" s="5"/>
      <c r="F226" s="5"/>
      <c r="G226" s="5"/>
      <c r="H226" s="4">
        <v>43.851593875496697</v>
      </c>
      <c r="I226" s="4">
        <v>111.040621217061</v>
      </c>
      <c r="J226" s="4">
        <v>175.333270003904</v>
      </c>
      <c r="K226" s="4">
        <v>516.86131007924303</v>
      </c>
      <c r="L226" s="4">
        <v>2102.50241565224</v>
      </c>
      <c r="M226" s="4">
        <v>3378.3103588311501</v>
      </c>
    </row>
    <row r="227" spans="1:14" x14ac:dyDescent="0.25">
      <c r="A227" s="8" t="s">
        <v>64</v>
      </c>
      <c r="B227" s="8" t="s">
        <v>63</v>
      </c>
      <c r="C227" s="2" t="s">
        <v>18</v>
      </c>
      <c r="D227" s="5"/>
      <c r="E227" s="4">
        <v>7.23713983468054E-3</v>
      </c>
      <c r="F227" s="4">
        <v>0.104312476845433</v>
      </c>
      <c r="G227" s="4">
        <v>9.50473902781519E-2</v>
      </c>
      <c r="H227" s="4">
        <v>8.4249702362211798E-2</v>
      </c>
      <c r="I227" s="5"/>
      <c r="J227" s="5"/>
      <c r="K227" s="5"/>
      <c r="L227" s="5"/>
      <c r="M227" s="5"/>
    </row>
    <row r="228" spans="1:14" x14ac:dyDescent="0.25">
      <c r="A228" s="8" t="s">
        <v>65</v>
      </c>
      <c r="B228" s="8" t="s">
        <v>63</v>
      </c>
      <c r="C228" s="2" t="s">
        <v>18</v>
      </c>
      <c r="D228" s="5"/>
      <c r="E228" s="5"/>
      <c r="F228" s="5"/>
      <c r="G228" s="4">
        <v>14.1770132610038</v>
      </c>
      <c r="H228" s="4">
        <v>26.1462198734183</v>
      </c>
      <c r="I228" s="4">
        <v>26.1678622363412</v>
      </c>
      <c r="J228" s="4">
        <v>18.985761092737199</v>
      </c>
      <c r="K228" s="4">
        <v>19.357025232700799</v>
      </c>
      <c r="L228" s="4">
        <v>19.961007282087898</v>
      </c>
      <c r="M228" s="4">
        <v>95.999725287751303</v>
      </c>
    </row>
    <row r="229" spans="1:14" x14ac:dyDescent="0.25">
      <c r="A229" s="8" t="s">
        <v>66</v>
      </c>
      <c r="B229" s="8" t="s">
        <v>63</v>
      </c>
      <c r="C229" s="2" t="s">
        <v>18</v>
      </c>
      <c r="D229" s="4">
        <v>0.150930882900571</v>
      </c>
      <c r="E229" s="4">
        <v>0.138493735562882</v>
      </c>
      <c r="F229" s="4">
        <v>3.7616065277232699E-2</v>
      </c>
      <c r="G229" s="4">
        <v>1.0120461553152301E-2</v>
      </c>
      <c r="H229" s="4">
        <v>8.6384066300645296E-3</v>
      </c>
      <c r="I229" s="5"/>
      <c r="J229" s="5"/>
      <c r="K229" s="5"/>
      <c r="L229" s="5"/>
      <c r="M229" s="5"/>
    </row>
    <row r="230" spans="1:14" x14ac:dyDescent="0.25">
      <c r="A230" s="8" t="s">
        <v>67</v>
      </c>
      <c r="B230" s="8" t="s">
        <v>63</v>
      </c>
      <c r="C230" s="2" t="s">
        <v>18</v>
      </c>
      <c r="D230" s="4">
        <v>8.73173306253055E-2</v>
      </c>
      <c r="E230" s="4">
        <v>8.0123402051320694E-2</v>
      </c>
      <c r="F230" s="4">
        <v>2.1766340449913199E-2</v>
      </c>
      <c r="G230" s="4">
        <v>5.8591425899073499E-3</v>
      </c>
      <c r="H230" s="4">
        <v>5.0018389997672904E-3</v>
      </c>
      <c r="I230" s="5"/>
      <c r="J230" s="5"/>
      <c r="K230" s="5"/>
      <c r="L230" s="5"/>
      <c r="M230" s="5"/>
    </row>
    <row r="231" spans="1:14" x14ac:dyDescent="0.25">
      <c r="A231" s="8" t="s">
        <v>68</v>
      </c>
      <c r="B231" s="8" t="s">
        <v>63</v>
      </c>
      <c r="C231" s="2" t="s">
        <v>18</v>
      </c>
      <c r="D231" s="5"/>
      <c r="E231" s="5"/>
      <c r="F231" s="5"/>
      <c r="G231" s="5"/>
      <c r="H231" s="5"/>
      <c r="I231" s="5"/>
      <c r="J231" s="5"/>
      <c r="K231" s="5"/>
      <c r="L231" s="5"/>
      <c r="M231" s="4">
        <v>0.90828767591259696</v>
      </c>
    </row>
    <row r="232" spans="1:14" x14ac:dyDescent="0.25">
      <c r="A232" s="8" t="s">
        <v>71</v>
      </c>
      <c r="B232" s="8" t="s">
        <v>63</v>
      </c>
      <c r="C232" s="2" t="s">
        <v>18</v>
      </c>
      <c r="D232" s="5"/>
      <c r="E232" s="5"/>
      <c r="F232" s="5"/>
      <c r="G232" s="5"/>
      <c r="H232" s="5"/>
      <c r="I232" s="5"/>
      <c r="J232" s="5"/>
      <c r="K232" s="4">
        <v>6.8490309025090204</v>
      </c>
      <c r="L232" s="4">
        <v>7.0552223231669204</v>
      </c>
      <c r="M232" s="4">
        <v>7.2940806473864397</v>
      </c>
    </row>
    <row r="233" spans="1:14" x14ac:dyDescent="0.25">
      <c r="A233" s="8" t="s">
        <v>72</v>
      </c>
      <c r="B233" s="8" t="s">
        <v>63</v>
      </c>
      <c r="C233" s="2" t="s">
        <v>18</v>
      </c>
      <c r="D233" s="5"/>
      <c r="E233" s="5"/>
      <c r="F233" s="5"/>
      <c r="G233" s="4">
        <v>5.8066033577119596</v>
      </c>
      <c r="H233" s="4">
        <v>5.0021969479094004</v>
      </c>
      <c r="I233" s="5"/>
      <c r="J233" s="5"/>
      <c r="K233" s="4">
        <v>38.233055616775303</v>
      </c>
      <c r="L233" s="4">
        <v>39.384069266140997</v>
      </c>
      <c r="M233" s="4">
        <v>40.717437990038697</v>
      </c>
    </row>
    <row r="234" spans="1:14" x14ac:dyDescent="0.25">
      <c r="A234" s="8" t="s">
        <v>73</v>
      </c>
      <c r="B234" s="8" t="s">
        <v>63</v>
      </c>
      <c r="C234" s="2" t="s">
        <v>18</v>
      </c>
      <c r="D234" s="5"/>
      <c r="E234" s="5"/>
      <c r="F234" s="5"/>
      <c r="G234" s="4">
        <v>7.0700400522044404E-2</v>
      </c>
      <c r="H234" s="4">
        <v>6.3933505115980296E-2</v>
      </c>
      <c r="I234" s="4">
        <v>6.3971310452488495E-2</v>
      </c>
      <c r="J234" s="4">
        <v>10.630519763935601</v>
      </c>
      <c r="K234" s="4">
        <v>21.6537663008713</v>
      </c>
      <c r="L234" s="4">
        <v>22.305657188753699</v>
      </c>
      <c r="M234" s="4">
        <v>23.060827139844498</v>
      </c>
    </row>
    <row r="235" spans="1:14" x14ac:dyDescent="0.25">
      <c r="A235" s="8" t="s">
        <v>74</v>
      </c>
      <c r="B235" s="8" t="s">
        <v>63</v>
      </c>
      <c r="C235" s="2" t="s">
        <v>18</v>
      </c>
      <c r="D235" s="5"/>
      <c r="E235" s="5"/>
      <c r="F235" s="5"/>
      <c r="G235" s="5"/>
      <c r="H235" s="5"/>
      <c r="I235" s="5"/>
      <c r="J235" s="5"/>
      <c r="K235" s="4">
        <v>73.596781544554005</v>
      </c>
      <c r="L235" s="4">
        <v>75.330604924079495</v>
      </c>
      <c r="M235" s="4">
        <v>77.987268461225099</v>
      </c>
    </row>
    <row r="236" spans="1:14" x14ac:dyDescent="0.25">
      <c r="A236" s="8" t="s">
        <v>75</v>
      </c>
      <c r="B236" s="8" t="s">
        <v>63</v>
      </c>
      <c r="C236" s="2" t="s">
        <v>18</v>
      </c>
      <c r="D236" s="5"/>
      <c r="E236" s="5"/>
      <c r="F236" s="5"/>
      <c r="G236" s="5"/>
      <c r="H236" s="5"/>
      <c r="I236" s="5"/>
      <c r="J236" s="5"/>
      <c r="K236" s="4">
        <v>14.371509541955399</v>
      </c>
      <c r="L236" s="4">
        <v>14.804166659675399</v>
      </c>
      <c r="M236" s="4">
        <v>15.3053696378133</v>
      </c>
    </row>
    <row r="237" spans="1:14" x14ac:dyDescent="0.25">
      <c r="A237" s="8" t="s">
        <v>76</v>
      </c>
      <c r="B237" s="8" t="s">
        <v>76</v>
      </c>
      <c r="C237" s="2" t="s">
        <v>18</v>
      </c>
      <c r="D237" s="5"/>
      <c r="E237" s="5"/>
      <c r="F237" s="5"/>
      <c r="G237" s="4">
        <v>5.0736174007941497E-2</v>
      </c>
      <c r="H237" s="4">
        <v>4.6872097850688597E-2</v>
      </c>
      <c r="I237" s="4">
        <v>4.6726525115337501E-2</v>
      </c>
      <c r="J237" s="4">
        <v>4.7258341955649999E-2</v>
      </c>
      <c r="K237" s="4">
        <v>4.7211322184614102E-2</v>
      </c>
      <c r="L237" s="4">
        <v>4.7086610417086401E-2</v>
      </c>
      <c r="M237" s="4">
        <v>10.768373344840001</v>
      </c>
    </row>
    <row r="238" spans="1:14" x14ac:dyDescent="0.25">
      <c r="A238" s="9" t="s">
        <v>77</v>
      </c>
      <c r="B238" s="9" t="s">
        <v>77</v>
      </c>
      <c r="C238" s="10" t="s">
        <v>18</v>
      </c>
      <c r="D238" s="11"/>
      <c r="E238" s="11"/>
      <c r="F238" s="11"/>
      <c r="G238" s="11"/>
      <c r="H238" s="11"/>
      <c r="I238" s="11"/>
      <c r="J238" s="11"/>
      <c r="K238" s="11"/>
      <c r="L238" s="12">
        <v>266.427947600192</v>
      </c>
      <c r="M238" s="12">
        <v>532.470038720086</v>
      </c>
      <c r="N238" s="13"/>
    </row>
    <row r="239" spans="1:14" x14ac:dyDescent="0.25">
      <c r="A239" s="8" t="s">
        <v>56</v>
      </c>
      <c r="B239" s="8" t="s">
        <v>55</v>
      </c>
      <c r="C239" s="2" t="s">
        <v>25</v>
      </c>
      <c r="D239" s="5"/>
      <c r="E239" s="5"/>
      <c r="F239" s="5"/>
      <c r="G239" s="5"/>
      <c r="H239" s="5"/>
      <c r="I239" s="5"/>
      <c r="J239" s="5"/>
      <c r="K239" s="4">
        <v>11.6156553718419</v>
      </c>
      <c r="L239" s="4">
        <v>22.543006091472101</v>
      </c>
      <c r="M239" s="4">
        <v>26.676706897627099</v>
      </c>
    </row>
    <row r="240" spans="1:14" x14ac:dyDescent="0.25">
      <c r="A240" s="8" t="s">
        <v>59</v>
      </c>
      <c r="B240" s="8" t="s">
        <v>59</v>
      </c>
      <c r="C240" s="2" t="s">
        <v>25</v>
      </c>
      <c r="D240" s="5"/>
      <c r="E240" s="5"/>
      <c r="F240" s="5"/>
      <c r="G240" s="4">
        <v>5.2177503042358298E-2</v>
      </c>
      <c r="H240" s="4">
        <v>5.3318120803437501E-2</v>
      </c>
      <c r="I240" s="4">
        <v>5.5678679267911702E-2</v>
      </c>
      <c r="J240" s="4">
        <v>62.707933271272204</v>
      </c>
      <c r="K240" s="4">
        <v>197.74398155732601</v>
      </c>
      <c r="L240" s="4">
        <v>365.904207300716</v>
      </c>
      <c r="M240" s="4">
        <v>457.19489288173202</v>
      </c>
    </row>
    <row r="241" spans="1:14" x14ac:dyDescent="0.25">
      <c r="A241" s="8" t="s">
        <v>60</v>
      </c>
      <c r="B241" s="8" t="s">
        <v>60</v>
      </c>
      <c r="C241" s="2" t="s">
        <v>25</v>
      </c>
      <c r="D241" s="5"/>
      <c r="E241" s="5"/>
      <c r="F241" s="5"/>
      <c r="G241" s="5"/>
      <c r="H241" s="4">
        <v>7.20172051199999E-2</v>
      </c>
      <c r="I241" s="4">
        <v>6.5855175299169802E-2</v>
      </c>
      <c r="J241" s="4">
        <v>6.0772735998625399E-2</v>
      </c>
      <c r="K241" s="4">
        <v>5.6143784191058498E-2</v>
      </c>
      <c r="L241" s="4">
        <v>127.995635064794</v>
      </c>
      <c r="M241" s="4">
        <v>1036.22749493582</v>
      </c>
    </row>
    <row r="242" spans="1:14" x14ac:dyDescent="0.25">
      <c r="A242" s="9" t="s">
        <v>61</v>
      </c>
      <c r="B242" s="9" t="s">
        <v>61</v>
      </c>
      <c r="C242" s="10" t="s">
        <v>25</v>
      </c>
      <c r="D242" s="11"/>
      <c r="E242" s="11"/>
      <c r="F242" s="11"/>
      <c r="G242" s="11"/>
      <c r="H242" s="12">
        <v>5.3376602512234098E-2</v>
      </c>
      <c r="I242" s="12">
        <v>4.9364548878612698E-2</v>
      </c>
      <c r="J242" s="12">
        <v>4.5971689155849899E-2</v>
      </c>
      <c r="K242" s="12">
        <v>4.2789694868328301E-2</v>
      </c>
      <c r="L242" s="12">
        <v>184.57466348950001</v>
      </c>
      <c r="M242" s="12">
        <v>243.53070825016999</v>
      </c>
      <c r="N242" s="13"/>
    </row>
    <row r="243" spans="1:14" x14ac:dyDescent="0.25">
      <c r="A243" s="8" t="s">
        <v>62</v>
      </c>
      <c r="B243" s="8" t="s">
        <v>63</v>
      </c>
      <c r="C243" s="2" t="s">
        <v>25</v>
      </c>
      <c r="D243" s="5"/>
      <c r="E243" s="5"/>
      <c r="F243" s="5"/>
      <c r="G243" s="5"/>
      <c r="H243" s="4">
        <v>44.453764841852703</v>
      </c>
      <c r="I243" s="4">
        <v>111.643315088184</v>
      </c>
      <c r="J243" s="4">
        <v>175.203404965598</v>
      </c>
      <c r="K243" s="4">
        <v>447.44388192451999</v>
      </c>
      <c r="L243" s="4">
        <v>2033.0849874975099</v>
      </c>
      <c r="M243" s="4">
        <v>3334.93059844563</v>
      </c>
    </row>
    <row r="244" spans="1:14" x14ac:dyDescent="0.25">
      <c r="A244" s="8" t="s">
        <v>64</v>
      </c>
      <c r="B244" s="8" t="s">
        <v>63</v>
      </c>
      <c r="C244" s="2" t="s">
        <v>25</v>
      </c>
      <c r="D244" s="5"/>
      <c r="E244" s="4">
        <v>7.23713983468054E-3</v>
      </c>
      <c r="F244" s="4">
        <v>0.104312476845433</v>
      </c>
      <c r="G244" s="4">
        <v>9.50473902781519E-2</v>
      </c>
      <c r="H244" s="4">
        <v>8.4249702362211798E-2</v>
      </c>
      <c r="I244" s="5"/>
      <c r="J244" s="5"/>
      <c r="K244" s="5"/>
      <c r="L244" s="5"/>
      <c r="M244" s="5"/>
    </row>
    <row r="245" spans="1:14" x14ac:dyDescent="0.25">
      <c r="A245" s="8" t="s">
        <v>65</v>
      </c>
      <c r="B245" s="8" t="s">
        <v>63</v>
      </c>
      <c r="C245" s="2" t="s">
        <v>25</v>
      </c>
      <c r="D245" s="5"/>
      <c r="E245" s="5"/>
      <c r="F245" s="5"/>
      <c r="G245" s="4">
        <v>14.1770132610038</v>
      </c>
      <c r="H245" s="4">
        <v>25.5945713178827</v>
      </c>
      <c r="I245" s="4">
        <v>25.6158835858317</v>
      </c>
      <c r="J245" s="4">
        <v>18.985761092737199</v>
      </c>
      <c r="K245" s="4">
        <v>19.322516801711899</v>
      </c>
      <c r="L245" s="4">
        <v>19.926498851099002</v>
      </c>
      <c r="M245" s="4">
        <v>52.7228841152047</v>
      </c>
    </row>
    <row r="246" spans="1:14" x14ac:dyDescent="0.25">
      <c r="A246" s="8" t="s">
        <v>66</v>
      </c>
      <c r="B246" s="8" t="s">
        <v>63</v>
      </c>
      <c r="C246" s="2" t="s">
        <v>25</v>
      </c>
      <c r="D246" s="4">
        <v>0.150930882900571</v>
      </c>
      <c r="E246" s="4">
        <v>0.138493735562882</v>
      </c>
      <c r="F246" s="4">
        <v>3.7616065277232699E-2</v>
      </c>
      <c r="G246" s="4">
        <v>1.0120461553152301E-2</v>
      </c>
      <c r="H246" s="4">
        <v>8.6384066300645296E-3</v>
      </c>
      <c r="I246" s="5"/>
      <c r="J246" s="5"/>
      <c r="K246" s="5"/>
      <c r="L246" s="5"/>
      <c r="M246" s="5"/>
    </row>
    <row r="247" spans="1:14" x14ac:dyDescent="0.25">
      <c r="A247" s="8" t="s">
        <v>67</v>
      </c>
      <c r="B247" s="8" t="s">
        <v>63</v>
      </c>
      <c r="C247" s="2" t="s">
        <v>25</v>
      </c>
      <c r="D247" s="4">
        <v>8.73173306253055E-2</v>
      </c>
      <c r="E247" s="4">
        <v>8.0123402051320694E-2</v>
      </c>
      <c r="F247" s="4">
        <v>2.1766340449913199E-2</v>
      </c>
      <c r="G247" s="4">
        <v>5.8591425899073499E-3</v>
      </c>
      <c r="H247" s="4">
        <v>5.0018389997672904E-3</v>
      </c>
      <c r="I247" s="5"/>
      <c r="J247" s="5"/>
      <c r="K247" s="5"/>
      <c r="L247" s="5"/>
      <c r="M247" s="5"/>
    </row>
    <row r="248" spans="1:14" x14ac:dyDescent="0.25">
      <c r="A248" s="8" t="s">
        <v>68</v>
      </c>
      <c r="B248" s="8" t="s">
        <v>63</v>
      </c>
      <c r="C248" s="2" t="s">
        <v>25</v>
      </c>
      <c r="D248" s="5"/>
      <c r="E248" s="5"/>
      <c r="F248" s="5"/>
      <c r="G248" s="5"/>
      <c r="H248" s="5"/>
      <c r="I248" s="5"/>
      <c r="J248" s="5"/>
      <c r="K248" s="5"/>
      <c r="L248" s="5"/>
      <c r="M248" s="4">
        <v>46.077652933653503</v>
      </c>
    </row>
    <row r="249" spans="1:14" x14ac:dyDescent="0.25">
      <c r="A249" s="8" t="s">
        <v>71</v>
      </c>
      <c r="B249" s="8" t="s">
        <v>63</v>
      </c>
      <c r="C249" s="2" t="s">
        <v>25</v>
      </c>
      <c r="D249" s="5"/>
      <c r="E249" s="5"/>
      <c r="F249" s="5"/>
      <c r="G249" s="5"/>
      <c r="H249" s="5"/>
      <c r="I249" s="5"/>
      <c r="J249" s="5"/>
      <c r="K249" s="4">
        <v>6.8490309025090204</v>
      </c>
      <c r="L249" s="4">
        <v>7.0552223231669204</v>
      </c>
      <c r="M249" s="4">
        <v>7.2940806473864397</v>
      </c>
    </row>
    <row r="250" spans="1:14" x14ac:dyDescent="0.25">
      <c r="A250" s="8" t="s">
        <v>72</v>
      </c>
      <c r="B250" s="8" t="s">
        <v>63</v>
      </c>
      <c r="C250" s="2" t="s">
        <v>25</v>
      </c>
      <c r="D250" s="5"/>
      <c r="E250" s="5"/>
      <c r="F250" s="5"/>
      <c r="G250" s="4">
        <v>5.8066033577119596</v>
      </c>
      <c r="H250" s="4">
        <v>5.0021969479094004</v>
      </c>
      <c r="I250" s="5"/>
      <c r="J250" s="5"/>
      <c r="K250" s="4">
        <v>38.233055616775303</v>
      </c>
      <c r="L250" s="4">
        <v>39.384069266140997</v>
      </c>
      <c r="M250" s="4">
        <v>40.717437990038697</v>
      </c>
    </row>
    <row r="251" spans="1:14" x14ac:dyDescent="0.25">
      <c r="A251" s="8" t="s">
        <v>73</v>
      </c>
      <c r="B251" s="8" t="s">
        <v>63</v>
      </c>
      <c r="C251" s="2" t="s">
        <v>25</v>
      </c>
      <c r="D251" s="5"/>
      <c r="E251" s="5"/>
      <c r="F251" s="5"/>
      <c r="G251" s="4">
        <v>7.0700400522044404E-2</v>
      </c>
      <c r="H251" s="4">
        <v>6.3933505115980296E-2</v>
      </c>
      <c r="I251" s="4">
        <v>6.3971310452488495E-2</v>
      </c>
      <c r="J251" s="4">
        <v>10.779402596738199</v>
      </c>
      <c r="K251" s="4">
        <v>21.6537663008713</v>
      </c>
      <c r="L251" s="4">
        <v>22.305657188753699</v>
      </c>
      <c r="M251" s="4">
        <v>23.060827139844498</v>
      </c>
    </row>
    <row r="252" spans="1:14" x14ac:dyDescent="0.25">
      <c r="A252" s="8" t="s">
        <v>74</v>
      </c>
      <c r="B252" s="8" t="s">
        <v>63</v>
      </c>
      <c r="C252" s="2" t="s">
        <v>25</v>
      </c>
      <c r="D252" s="5"/>
      <c r="E252" s="5"/>
      <c r="F252" s="5"/>
      <c r="G252" s="5"/>
      <c r="H252" s="5"/>
      <c r="I252" s="5"/>
      <c r="J252" s="5"/>
      <c r="K252" s="4">
        <v>73.596781544554005</v>
      </c>
      <c r="L252" s="4">
        <v>75.330604924079495</v>
      </c>
      <c r="M252" s="4">
        <v>77.987268461225099</v>
      </c>
    </row>
    <row r="253" spans="1:14" x14ac:dyDescent="0.25">
      <c r="A253" s="8" t="s">
        <v>75</v>
      </c>
      <c r="B253" s="8" t="s">
        <v>63</v>
      </c>
      <c r="C253" s="2" t="s">
        <v>25</v>
      </c>
      <c r="D253" s="5"/>
      <c r="E253" s="5"/>
      <c r="F253" s="5"/>
      <c r="G253" s="5"/>
      <c r="H253" s="5"/>
      <c r="I253" s="5"/>
      <c r="J253" s="5"/>
      <c r="K253" s="4">
        <v>14.371509541955399</v>
      </c>
      <c r="L253" s="4">
        <v>14.804166659675399</v>
      </c>
      <c r="M253" s="4">
        <v>15.3053696378133</v>
      </c>
    </row>
    <row r="254" spans="1:14" x14ac:dyDescent="0.25">
      <c r="A254" s="8" t="s">
        <v>76</v>
      </c>
      <c r="B254" s="8" t="s">
        <v>76</v>
      </c>
      <c r="C254" s="2" t="s">
        <v>25</v>
      </c>
      <c r="D254" s="5"/>
      <c r="E254" s="5"/>
      <c r="F254" s="5"/>
      <c r="G254" s="4">
        <v>5.0736174007941497E-2</v>
      </c>
      <c r="H254" s="4">
        <v>4.6872097850688597E-2</v>
      </c>
      <c r="I254" s="4">
        <v>4.6726525115337501E-2</v>
      </c>
      <c r="J254" s="4">
        <v>4.7258341955649999E-2</v>
      </c>
      <c r="K254" s="4">
        <v>4.7211322184614102E-2</v>
      </c>
      <c r="L254" s="4">
        <v>196.63768535928801</v>
      </c>
      <c r="M254" s="4">
        <v>403.11471766490303</v>
      </c>
    </row>
    <row r="255" spans="1:14" x14ac:dyDescent="0.25">
      <c r="A255" s="8" t="s">
        <v>56</v>
      </c>
      <c r="B255" s="8" t="s">
        <v>55</v>
      </c>
      <c r="C255" s="2" t="s">
        <v>28</v>
      </c>
      <c r="D255" s="5"/>
      <c r="E255" s="5"/>
      <c r="F255" s="5"/>
      <c r="G255" s="5"/>
      <c r="H255" s="5"/>
      <c r="I255" s="5"/>
      <c r="J255" s="5"/>
      <c r="K255" s="5"/>
      <c r="L255" s="4">
        <v>0.603984369855039</v>
      </c>
      <c r="M255" s="4">
        <v>6.4379885014158198</v>
      </c>
    </row>
    <row r="256" spans="1:14" x14ac:dyDescent="0.25">
      <c r="A256" s="9" t="s">
        <v>57</v>
      </c>
      <c r="B256" s="9" t="s">
        <v>58</v>
      </c>
      <c r="C256" s="10" t="s">
        <v>28</v>
      </c>
      <c r="D256" s="11"/>
      <c r="E256" s="11"/>
      <c r="F256" s="11"/>
      <c r="G256" s="11"/>
      <c r="H256" s="11"/>
      <c r="I256" s="11"/>
      <c r="J256" s="11"/>
      <c r="K256" s="12">
        <v>1.2704289172686999E-3</v>
      </c>
      <c r="L256" s="12">
        <v>14.254646078618199</v>
      </c>
      <c r="M256" s="12">
        <v>20.628962107711001</v>
      </c>
      <c r="N256" s="13"/>
    </row>
    <row r="257" spans="1:14" x14ac:dyDescent="0.25">
      <c r="A257" s="8" t="s">
        <v>59</v>
      </c>
      <c r="B257" s="8" t="s">
        <v>59</v>
      </c>
      <c r="C257" s="2" t="s">
        <v>28</v>
      </c>
      <c r="D257" s="5"/>
      <c r="E257" s="5"/>
      <c r="F257" s="5"/>
      <c r="G257" s="4">
        <v>5.2177503042358298E-2</v>
      </c>
      <c r="H257" s="4">
        <v>5.3318120803437501E-2</v>
      </c>
      <c r="I257" s="4">
        <v>5.5678679267911702E-2</v>
      </c>
      <c r="J257" s="4">
        <v>62.707933271271799</v>
      </c>
      <c r="K257" s="4">
        <v>197.74398155732601</v>
      </c>
      <c r="L257" s="4">
        <v>365.904207300716</v>
      </c>
      <c r="M257" s="4">
        <v>457.19489288173202</v>
      </c>
    </row>
    <row r="258" spans="1:14" x14ac:dyDescent="0.25">
      <c r="A258" s="8" t="s">
        <v>60</v>
      </c>
      <c r="B258" s="8" t="s">
        <v>60</v>
      </c>
      <c r="C258" s="2" t="s">
        <v>28</v>
      </c>
      <c r="D258" s="5"/>
      <c r="E258" s="5"/>
      <c r="F258" s="5"/>
      <c r="G258" s="5"/>
      <c r="H258" s="4">
        <v>7.2017205119999997E-2</v>
      </c>
      <c r="I258" s="4">
        <v>6.5855175299178004E-2</v>
      </c>
      <c r="J258" s="4">
        <v>6.0772735998635002E-2</v>
      </c>
      <c r="K258" s="4">
        <v>5.6143784191058498E-2</v>
      </c>
      <c r="L258" s="4">
        <v>5.2849475976596103E-2</v>
      </c>
      <c r="M258" s="4">
        <v>311.03413072463599</v>
      </c>
    </row>
    <row r="259" spans="1:14" x14ac:dyDescent="0.25">
      <c r="A259" s="9" t="s">
        <v>61</v>
      </c>
      <c r="B259" s="9" t="s">
        <v>61</v>
      </c>
      <c r="C259" s="10" t="s">
        <v>28</v>
      </c>
      <c r="D259" s="11"/>
      <c r="E259" s="11"/>
      <c r="F259" s="11"/>
      <c r="G259" s="11"/>
      <c r="H259" s="12">
        <v>5.3376602512234098E-2</v>
      </c>
      <c r="I259" s="12">
        <v>4.9364548878612698E-2</v>
      </c>
      <c r="J259" s="12">
        <v>4.5971689155849899E-2</v>
      </c>
      <c r="K259" s="12">
        <v>4.2789694868328301E-2</v>
      </c>
      <c r="L259" s="12">
        <v>315.70453534804199</v>
      </c>
      <c r="M259" s="12">
        <v>1169.57116910543</v>
      </c>
      <c r="N259" s="13"/>
    </row>
    <row r="260" spans="1:14" x14ac:dyDescent="0.25">
      <c r="A260" s="8" t="s">
        <v>62</v>
      </c>
      <c r="B260" s="8" t="s">
        <v>63</v>
      </c>
      <c r="C260" s="2" t="s">
        <v>28</v>
      </c>
      <c r="D260" s="5"/>
      <c r="E260" s="5"/>
      <c r="F260" s="5"/>
      <c r="G260" s="5"/>
      <c r="H260" s="4">
        <v>44.289906054465703</v>
      </c>
      <c r="I260" s="4">
        <v>111.47931401140499</v>
      </c>
      <c r="J260" s="4">
        <v>176.04774655970701</v>
      </c>
      <c r="K260" s="4">
        <v>517.09535899983405</v>
      </c>
      <c r="L260" s="4">
        <v>2102.7364645728298</v>
      </c>
      <c r="M260" s="4">
        <v>3378.4575759918798</v>
      </c>
    </row>
    <row r="261" spans="1:14" x14ac:dyDescent="0.25">
      <c r="A261" s="8" t="s">
        <v>64</v>
      </c>
      <c r="B261" s="8" t="s">
        <v>63</v>
      </c>
      <c r="C261" s="2" t="s">
        <v>28</v>
      </c>
      <c r="D261" s="5"/>
      <c r="E261" s="4">
        <v>7.23713983468054E-3</v>
      </c>
      <c r="F261" s="4">
        <v>0.104312476845433</v>
      </c>
      <c r="G261" s="4">
        <v>9.50473902781519E-2</v>
      </c>
      <c r="H261" s="4">
        <v>8.4249702362211798E-2</v>
      </c>
      <c r="I261" s="5"/>
      <c r="J261" s="5"/>
      <c r="K261" s="5"/>
      <c r="L261" s="5"/>
      <c r="M261" s="5"/>
    </row>
    <row r="262" spans="1:14" x14ac:dyDescent="0.25">
      <c r="A262" s="8" t="s">
        <v>65</v>
      </c>
      <c r="B262" s="8" t="s">
        <v>63</v>
      </c>
      <c r="C262" s="2" t="s">
        <v>28</v>
      </c>
      <c r="D262" s="5"/>
      <c r="E262" s="5"/>
      <c r="F262" s="5"/>
      <c r="G262" s="4">
        <v>14.1770132610038</v>
      </c>
      <c r="H262" s="4">
        <v>25.7446822804236</v>
      </c>
      <c r="I262" s="4">
        <v>25.766084371637302</v>
      </c>
      <c r="J262" s="4">
        <v>18.985761092737199</v>
      </c>
      <c r="K262" s="4">
        <v>19.357025232700799</v>
      </c>
      <c r="L262" s="4">
        <v>19.961007282087898</v>
      </c>
      <c r="M262" s="4">
        <v>95.999725287751303</v>
      </c>
    </row>
    <row r="263" spans="1:14" x14ac:dyDescent="0.25">
      <c r="A263" s="8" t="s">
        <v>66</v>
      </c>
      <c r="B263" s="8" t="s">
        <v>63</v>
      </c>
      <c r="C263" s="2" t="s">
        <v>28</v>
      </c>
      <c r="D263" s="4">
        <v>0.150930882900571</v>
      </c>
      <c r="E263" s="4">
        <v>0.138493735562882</v>
      </c>
      <c r="F263" s="4">
        <v>3.7616065277232699E-2</v>
      </c>
      <c r="G263" s="4">
        <v>1.0120461553152301E-2</v>
      </c>
      <c r="H263" s="4">
        <v>8.6384066300645296E-3</v>
      </c>
      <c r="I263" s="5"/>
      <c r="J263" s="5"/>
      <c r="K263" s="5"/>
      <c r="L263" s="5"/>
      <c r="M263" s="5"/>
    </row>
    <row r="264" spans="1:14" x14ac:dyDescent="0.25">
      <c r="A264" s="8" t="s">
        <v>67</v>
      </c>
      <c r="B264" s="8" t="s">
        <v>63</v>
      </c>
      <c r="C264" s="2" t="s">
        <v>28</v>
      </c>
      <c r="D264" s="4">
        <v>8.73173306253055E-2</v>
      </c>
      <c r="E264" s="4">
        <v>8.0123402051320694E-2</v>
      </c>
      <c r="F264" s="4">
        <v>2.1766340449913199E-2</v>
      </c>
      <c r="G264" s="4">
        <v>5.8591425899073499E-3</v>
      </c>
      <c r="H264" s="4">
        <v>5.0018389997672904E-3</v>
      </c>
      <c r="I264" s="5"/>
      <c r="J264" s="5"/>
      <c r="K264" s="5"/>
      <c r="L264" s="5"/>
      <c r="M264" s="5"/>
    </row>
    <row r="265" spans="1:14" x14ac:dyDescent="0.25">
      <c r="A265" s="8" t="s">
        <v>68</v>
      </c>
      <c r="B265" s="8" t="s">
        <v>63</v>
      </c>
      <c r="C265" s="2" t="s">
        <v>28</v>
      </c>
      <c r="D265" s="5"/>
      <c r="E265" s="5"/>
      <c r="F265" s="5"/>
      <c r="G265" s="5"/>
      <c r="H265" s="5"/>
      <c r="I265" s="5"/>
      <c r="J265" s="5"/>
      <c r="K265" s="5"/>
      <c r="L265" s="5"/>
      <c r="M265" s="4">
        <v>0.90828767591259696</v>
      </c>
    </row>
    <row r="266" spans="1:14" x14ac:dyDescent="0.25">
      <c r="A266" s="8" t="s">
        <v>71</v>
      </c>
      <c r="B266" s="8" t="s">
        <v>63</v>
      </c>
      <c r="C266" s="2" t="s">
        <v>28</v>
      </c>
      <c r="D266" s="5"/>
      <c r="E266" s="5"/>
      <c r="F266" s="5"/>
      <c r="G266" s="5"/>
      <c r="H266" s="5"/>
      <c r="I266" s="5"/>
      <c r="J266" s="5"/>
      <c r="K266" s="4">
        <v>6.8490309025090204</v>
      </c>
      <c r="L266" s="4">
        <v>7.0552223231669204</v>
      </c>
      <c r="M266" s="4">
        <v>7.2940806473864397</v>
      </c>
    </row>
    <row r="267" spans="1:14" x14ac:dyDescent="0.25">
      <c r="A267" s="8" t="s">
        <v>72</v>
      </c>
      <c r="B267" s="8" t="s">
        <v>63</v>
      </c>
      <c r="C267" s="2" t="s">
        <v>28</v>
      </c>
      <c r="D267" s="5"/>
      <c r="E267" s="5"/>
      <c r="F267" s="5"/>
      <c r="G267" s="4">
        <v>5.8066033577119596</v>
      </c>
      <c r="H267" s="4">
        <v>5.0021969479094004</v>
      </c>
      <c r="I267" s="5"/>
      <c r="J267" s="5"/>
      <c r="K267" s="4">
        <v>38.233055616775303</v>
      </c>
      <c r="L267" s="4">
        <v>39.384069266140997</v>
      </c>
      <c r="M267" s="4">
        <v>40.717437990038697</v>
      </c>
    </row>
    <row r="268" spans="1:14" x14ac:dyDescent="0.25">
      <c r="A268" s="8" t="s">
        <v>73</v>
      </c>
      <c r="B268" s="8" t="s">
        <v>63</v>
      </c>
      <c r="C268" s="2" t="s">
        <v>28</v>
      </c>
      <c r="D268" s="5"/>
      <c r="E268" s="5"/>
      <c r="F268" s="5"/>
      <c r="G268" s="4">
        <v>7.0700400522044404E-2</v>
      </c>
      <c r="H268" s="4">
        <v>6.3933505115980296E-2</v>
      </c>
      <c r="I268" s="4">
        <v>6.3971310452488495E-2</v>
      </c>
      <c r="J268" s="4">
        <v>9.81141329011413</v>
      </c>
      <c r="K268" s="4">
        <v>21.6537663008713</v>
      </c>
      <c r="L268" s="4">
        <v>22.305657188753699</v>
      </c>
      <c r="M268" s="4">
        <v>23.060827139844498</v>
      </c>
    </row>
    <row r="269" spans="1:14" x14ac:dyDescent="0.25">
      <c r="A269" s="8" t="s">
        <v>74</v>
      </c>
      <c r="B269" s="8" t="s">
        <v>63</v>
      </c>
      <c r="C269" s="2" t="s">
        <v>28</v>
      </c>
      <c r="D269" s="5"/>
      <c r="E269" s="5"/>
      <c r="F269" s="5"/>
      <c r="G269" s="5"/>
      <c r="H269" s="5"/>
      <c r="I269" s="5"/>
      <c r="J269" s="5"/>
      <c r="K269" s="4">
        <v>73.596781544554005</v>
      </c>
      <c r="L269" s="4">
        <v>75.330604924079495</v>
      </c>
      <c r="M269" s="4">
        <v>77.987268461225099</v>
      </c>
    </row>
    <row r="270" spans="1:14" x14ac:dyDescent="0.25">
      <c r="A270" s="8" t="s">
        <v>75</v>
      </c>
      <c r="B270" s="8" t="s">
        <v>63</v>
      </c>
      <c r="C270" s="2" t="s">
        <v>28</v>
      </c>
      <c r="D270" s="5"/>
      <c r="E270" s="5"/>
      <c r="F270" s="5"/>
      <c r="G270" s="5"/>
      <c r="H270" s="5"/>
      <c r="I270" s="5"/>
      <c r="J270" s="5"/>
      <c r="K270" s="4">
        <v>14.371509541955399</v>
      </c>
      <c r="L270" s="4">
        <v>14.804166659675399</v>
      </c>
      <c r="M270" s="4">
        <v>15.3053696378133</v>
      </c>
    </row>
    <row r="271" spans="1:14" x14ac:dyDescent="0.25">
      <c r="A271" s="8" t="s">
        <v>76</v>
      </c>
      <c r="B271" s="8" t="s">
        <v>76</v>
      </c>
      <c r="C271" s="2" t="s">
        <v>28</v>
      </c>
      <c r="D271" s="5"/>
      <c r="E271" s="5"/>
      <c r="F271" s="5"/>
      <c r="G271" s="4">
        <v>5.0736174007941497E-2</v>
      </c>
      <c r="H271" s="4">
        <v>4.6872097850688597E-2</v>
      </c>
      <c r="I271" s="4">
        <v>4.6726525115337501E-2</v>
      </c>
      <c r="J271" s="4">
        <v>4.7258341955649999E-2</v>
      </c>
      <c r="K271" s="4">
        <v>4.7211322184614102E-2</v>
      </c>
      <c r="L271" s="4">
        <v>4.7086610417086401E-2</v>
      </c>
      <c r="M271" s="4">
        <v>10.768373344840001</v>
      </c>
    </row>
    <row r="272" spans="1:14" x14ac:dyDescent="0.25">
      <c r="A272" s="9" t="s">
        <v>77</v>
      </c>
      <c r="B272" s="9" t="s">
        <v>77</v>
      </c>
      <c r="C272" s="10" t="s">
        <v>28</v>
      </c>
      <c r="D272" s="11"/>
      <c r="E272" s="11"/>
      <c r="F272" s="11"/>
      <c r="G272" s="11"/>
      <c r="H272" s="11"/>
      <c r="I272" s="11"/>
      <c r="J272" s="11"/>
      <c r="K272" s="11"/>
      <c r="L272" s="12">
        <v>266.427947600192</v>
      </c>
      <c r="M272" s="12">
        <v>532.47003872008497</v>
      </c>
      <c r="N272" s="13"/>
    </row>
    <row r="273" spans="1:14" x14ac:dyDescent="0.25">
      <c r="A273" s="8" t="s">
        <v>56</v>
      </c>
      <c r="B273" s="8" t="s">
        <v>55</v>
      </c>
      <c r="C273" s="2" t="s">
        <v>31</v>
      </c>
      <c r="D273" s="5"/>
      <c r="E273" s="5"/>
      <c r="F273" s="5"/>
      <c r="G273" s="5"/>
      <c r="H273" s="5"/>
      <c r="I273" s="5"/>
      <c r="J273" s="5"/>
      <c r="K273" s="4">
        <v>11.6156553718419</v>
      </c>
      <c r="L273" s="4">
        <v>22.543006091472101</v>
      </c>
      <c r="M273" s="4">
        <v>26.676706897627099</v>
      </c>
    </row>
    <row r="274" spans="1:14" x14ac:dyDescent="0.25">
      <c r="A274" s="8" t="s">
        <v>59</v>
      </c>
      <c r="B274" s="8" t="s">
        <v>59</v>
      </c>
      <c r="C274" s="2" t="s">
        <v>31</v>
      </c>
      <c r="D274" s="5"/>
      <c r="E274" s="5"/>
      <c r="F274" s="5"/>
      <c r="G274" s="4">
        <v>5.2177503042358298E-2</v>
      </c>
      <c r="H274" s="4">
        <v>5.3318120803437501E-2</v>
      </c>
      <c r="I274" s="4">
        <v>5.5678679267911702E-2</v>
      </c>
      <c r="J274" s="4">
        <v>62.707933271271799</v>
      </c>
      <c r="K274" s="4">
        <v>197.74398155732601</v>
      </c>
      <c r="L274" s="4">
        <v>365.904207300716</v>
      </c>
      <c r="M274" s="4">
        <v>457.19489288173202</v>
      </c>
    </row>
    <row r="275" spans="1:14" x14ac:dyDescent="0.25">
      <c r="A275" s="8" t="s">
        <v>60</v>
      </c>
      <c r="B275" s="8" t="s">
        <v>60</v>
      </c>
      <c r="C275" s="2" t="s">
        <v>31</v>
      </c>
      <c r="D275" s="5"/>
      <c r="E275" s="5"/>
      <c r="F275" s="5"/>
      <c r="G275" s="5"/>
      <c r="H275" s="4">
        <v>7.20172051199999E-2</v>
      </c>
      <c r="I275" s="4">
        <v>6.5855175299169802E-2</v>
      </c>
      <c r="J275" s="4">
        <v>6.0772735998625399E-2</v>
      </c>
      <c r="K275" s="4">
        <v>5.6143784191058498E-2</v>
      </c>
      <c r="L275" s="4">
        <v>127.990850725408</v>
      </c>
      <c r="M275" s="4">
        <v>1036.22749493582</v>
      </c>
    </row>
    <row r="276" spans="1:14" x14ac:dyDescent="0.25">
      <c r="A276" s="9" t="s">
        <v>61</v>
      </c>
      <c r="B276" s="9" t="s">
        <v>61</v>
      </c>
      <c r="C276" s="10" t="s">
        <v>31</v>
      </c>
      <c r="D276" s="11"/>
      <c r="E276" s="11"/>
      <c r="F276" s="11"/>
      <c r="G276" s="11"/>
      <c r="H276" s="12">
        <v>5.3376602512234098E-2</v>
      </c>
      <c r="I276" s="12">
        <v>4.9364548878612698E-2</v>
      </c>
      <c r="J276" s="12">
        <v>4.5971689155849899E-2</v>
      </c>
      <c r="K276" s="12">
        <v>4.2789694868328301E-2</v>
      </c>
      <c r="L276" s="12">
        <v>184.57466348950001</v>
      </c>
      <c r="M276" s="12">
        <v>243.53070825017099</v>
      </c>
      <c r="N276" s="13"/>
    </row>
    <row r="277" spans="1:14" x14ac:dyDescent="0.25">
      <c r="A277" s="8" t="s">
        <v>62</v>
      </c>
      <c r="B277" s="8" t="s">
        <v>63</v>
      </c>
      <c r="C277" s="2" t="s">
        <v>31</v>
      </c>
      <c r="D277" s="5"/>
      <c r="E277" s="5"/>
      <c r="F277" s="5"/>
      <c r="G277" s="5"/>
      <c r="H277" s="4">
        <v>44.453764841852703</v>
      </c>
      <c r="I277" s="4">
        <v>111.643315088184</v>
      </c>
      <c r="J277" s="4">
        <v>175.203404965598</v>
      </c>
      <c r="K277" s="4">
        <v>447.444752188275</v>
      </c>
      <c r="L277" s="4">
        <v>2033.0858577612701</v>
      </c>
      <c r="M277" s="4">
        <v>3334.9311458429802</v>
      </c>
    </row>
    <row r="278" spans="1:14" x14ac:dyDescent="0.25">
      <c r="A278" s="8" t="s">
        <v>64</v>
      </c>
      <c r="B278" s="8" t="s">
        <v>63</v>
      </c>
      <c r="C278" s="2" t="s">
        <v>31</v>
      </c>
      <c r="D278" s="5"/>
      <c r="E278" s="4">
        <v>7.23713983468054E-3</v>
      </c>
      <c r="F278" s="4">
        <v>0.104312476845433</v>
      </c>
      <c r="G278" s="4">
        <v>9.50473902781519E-2</v>
      </c>
      <c r="H278" s="4">
        <v>8.4249702362211798E-2</v>
      </c>
      <c r="I278" s="5"/>
      <c r="J278" s="5"/>
      <c r="K278" s="5"/>
      <c r="L278" s="5"/>
      <c r="M278" s="5"/>
    </row>
    <row r="279" spans="1:14" x14ac:dyDescent="0.25">
      <c r="A279" s="8" t="s">
        <v>65</v>
      </c>
      <c r="B279" s="8" t="s">
        <v>63</v>
      </c>
      <c r="C279" s="2" t="s">
        <v>31</v>
      </c>
      <c r="D279" s="5"/>
      <c r="E279" s="5"/>
      <c r="F279" s="5"/>
      <c r="G279" s="4">
        <v>14.1770132610038</v>
      </c>
      <c r="H279" s="4">
        <v>25.5945713178827</v>
      </c>
      <c r="I279" s="4">
        <v>25.6158835858317</v>
      </c>
      <c r="J279" s="4">
        <v>18.985761092737199</v>
      </c>
      <c r="K279" s="4">
        <v>19.322516801711899</v>
      </c>
      <c r="L279" s="4">
        <v>19.926498851099002</v>
      </c>
      <c r="M279" s="4">
        <v>52.722881327232898</v>
      </c>
    </row>
    <row r="280" spans="1:14" x14ac:dyDescent="0.25">
      <c r="A280" s="8" t="s">
        <v>66</v>
      </c>
      <c r="B280" s="8" t="s">
        <v>63</v>
      </c>
      <c r="C280" s="2" t="s">
        <v>31</v>
      </c>
      <c r="D280" s="4">
        <v>0.150930882900571</v>
      </c>
      <c r="E280" s="4">
        <v>0.138493735562882</v>
      </c>
      <c r="F280" s="4">
        <v>3.7616065277232699E-2</v>
      </c>
      <c r="G280" s="4">
        <v>1.0120461553152301E-2</v>
      </c>
      <c r="H280" s="4">
        <v>8.6384066300645296E-3</v>
      </c>
      <c r="I280" s="5"/>
      <c r="J280" s="5"/>
      <c r="K280" s="5"/>
      <c r="L280" s="5"/>
      <c r="M280" s="5"/>
    </row>
    <row r="281" spans="1:14" x14ac:dyDescent="0.25">
      <c r="A281" s="8" t="s">
        <v>67</v>
      </c>
      <c r="B281" s="8" t="s">
        <v>63</v>
      </c>
      <c r="C281" s="2" t="s">
        <v>31</v>
      </c>
      <c r="D281" s="4">
        <v>8.73173306253055E-2</v>
      </c>
      <c r="E281" s="4">
        <v>8.0123402051320694E-2</v>
      </c>
      <c r="F281" s="4">
        <v>2.1766340449913199E-2</v>
      </c>
      <c r="G281" s="4">
        <v>5.8591425899073499E-3</v>
      </c>
      <c r="H281" s="4">
        <v>5.0018389997672904E-3</v>
      </c>
      <c r="I281" s="5"/>
      <c r="J281" s="5"/>
      <c r="K281" s="5"/>
      <c r="L281" s="5"/>
      <c r="M281" s="5"/>
    </row>
    <row r="282" spans="1:14" x14ac:dyDescent="0.25">
      <c r="A282" s="8" t="s">
        <v>68</v>
      </c>
      <c r="B282" s="8" t="s">
        <v>63</v>
      </c>
      <c r="C282" s="2" t="s">
        <v>31</v>
      </c>
      <c r="D282" s="5"/>
      <c r="E282" s="5"/>
      <c r="F282" s="5"/>
      <c r="G282" s="5"/>
      <c r="H282" s="5"/>
      <c r="I282" s="5"/>
      <c r="J282" s="5"/>
      <c r="K282" s="5"/>
      <c r="L282" s="5"/>
      <c r="M282" s="4">
        <v>46.077655862612502</v>
      </c>
    </row>
    <row r="283" spans="1:14" x14ac:dyDescent="0.25">
      <c r="A283" s="8" t="s">
        <v>71</v>
      </c>
      <c r="B283" s="8" t="s">
        <v>63</v>
      </c>
      <c r="C283" s="2" t="s">
        <v>31</v>
      </c>
      <c r="D283" s="5"/>
      <c r="E283" s="5"/>
      <c r="F283" s="5"/>
      <c r="G283" s="5"/>
      <c r="H283" s="5"/>
      <c r="I283" s="5"/>
      <c r="J283" s="5"/>
      <c r="K283" s="4">
        <v>6.8490309025090204</v>
      </c>
      <c r="L283" s="4">
        <v>7.0552223231669204</v>
      </c>
      <c r="M283" s="4">
        <v>7.2940806473864397</v>
      </c>
    </row>
    <row r="284" spans="1:14" x14ac:dyDescent="0.25">
      <c r="A284" s="8" t="s">
        <v>72</v>
      </c>
      <c r="B284" s="8" t="s">
        <v>63</v>
      </c>
      <c r="C284" s="2" t="s">
        <v>31</v>
      </c>
      <c r="D284" s="5"/>
      <c r="E284" s="5"/>
      <c r="F284" s="5"/>
      <c r="G284" s="4">
        <v>5.8066033577119596</v>
      </c>
      <c r="H284" s="4">
        <v>5.0021969479094004</v>
      </c>
      <c r="I284" s="5"/>
      <c r="J284" s="5"/>
      <c r="K284" s="4">
        <v>38.233055616775303</v>
      </c>
      <c r="L284" s="4">
        <v>39.384069266140997</v>
      </c>
      <c r="M284" s="4">
        <v>40.717437990038697</v>
      </c>
    </row>
    <row r="285" spans="1:14" x14ac:dyDescent="0.25">
      <c r="A285" s="8" t="s">
        <v>73</v>
      </c>
      <c r="B285" s="8" t="s">
        <v>63</v>
      </c>
      <c r="C285" s="2" t="s">
        <v>31</v>
      </c>
      <c r="D285" s="5"/>
      <c r="E285" s="5"/>
      <c r="F285" s="5"/>
      <c r="G285" s="4">
        <v>7.0700400522044404E-2</v>
      </c>
      <c r="H285" s="4">
        <v>6.3933505115980296E-2</v>
      </c>
      <c r="I285" s="4">
        <v>6.3971310452488495E-2</v>
      </c>
      <c r="J285" s="4">
        <v>10.779402596738199</v>
      </c>
      <c r="K285" s="4">
        <v>21.6537663008713</v>
      </c>
      <c r="L285" s="4">
        <v>22.305657188753699</v>
      </c>
      <c r="M285" s="4">
        <v>23.060827139844498</v>
      </c>
    </row>
    <row r="286" spans="1:14" x14ac:dyDescent="0.25">
      <c r="A286" s="8" t="s">
        <v>74</v>
      </c>
      <c r="B286" s="8" t="s">
        <v>63</v>
      </c>
      <c r="C286" s="2" t="s">
        <v>31</v>
      </c>
      <c r="D286" s="5"/>
      <c r="E286" s="5"/>
      <c r="F286" s="5"/>
      <c r="G286" s="5"/>
      <c r="H286" s="5"/>
      <c r="I286" s="5"/>
      <c r="J286" s="5"/>
      <c r="K286" s="4">
        <v>73.596781544554005</v>
      </c>
      <c r="L286" s="4">
        <v>75.330604924079495</v>
      </c>
      <c r="M286" s="4">
        <v>77.987268461225099</v>
      </c>
    </row>
    <row r="287" spans="1:14" x14ac:dyDescent="0.25">
      <c r="A287" s="8" t="s">
        <v>75</v>
      </c>
      <c r="B287" s="8" t="s">
        <v>63</v>
      </c>
      <c r="C287" s="2" t="s">
        <v>31</v>
      </c>
      <c r="D287" s="5"/>
      <c r="E287" s="5"/>
      <c r="F287" s="5"/>
      <c r="G287" s="5"/>
      <c r="H287" s="5"/>
      <c r="I287" s="5"/>
      <c r="J287" s="5"/>
      <c r="K287" s="4">
        <v>14.371509541955399</v>
      </c>
      <c r="L287" s="4">
        <v>14.804166659675399</v>
      </c>
      <c r="M287" s="4">
        <v>15.3053696378133</v>
      </c>
    </row>
    <row r="288" spans="1:14" x14ac:dyDescent="0.25">
      <c r="A288" s="8" t="s">
        <v>76</v>
      </c>
      <c r="B288" s="8" t="s">
        <v>76</v>
      </c>
      <c r="C288" s="2" t="s">
        <v>31</v>
      </c>
      <c r="D288" s="5"/>
      <c r="E288" s="5"/>
      <c r="F288" s="5"/>
      <c r="G288" s="4">
        <v>5.0736174007941497E-2</v>
      </c>
      <c r="H288" s="4">
        <v>4.6872097850688597E-2</v>
      </c>
      <c r="I288" s="4">
        <v>4.6726525115337501E-2</v>
      </c>
      <c r="J288" s="4">
        <v>4.7258341955649999E-2</v>
      </c>
      <c r="K288" s="4">
        <v>4.7211322184614102E-2</v>
      </c>
      <c r="L288" s="4">
        <v>196.63768535928801</v>
      </c>
      <c r="M288" s="4">
        <v>403.11471766490303</v>
      </c>
    </row>
    <row r="289" spans="1:14" x14ac:dyDescent="0.25">
      <c r="A289" s="8" t="s">
        <v>56</v>
      </c>
      <c r="B289" s="8" t="s">
        <v>55</v>
      </c>
      <c r="C289" s="2" t="s">
        <v>32</v>
      </c>
      <c r="D289" s="5"/>
      <c r="E289" s="5"/>
      <c r="F289" s="5"/>
      <c r="G289" s="5"/>
      <c r="H289" s="5"/>
      <c r="I289" s="5"/>
      <c r="J289" s="5"/>
      <c r="K289" s="4">
        <v>11.6156553718419</v>
      </c>
      <c r="L289" s="4">
        <v>22.543006091471799</v>
      </c>
      <c r="M289" s="4">
        <v>26.676706897627</v>
      </c>
    </row>
    <row r="290" spans="1:14" x14ac:dyDescent="0.25">
      <c r="A290" s="8" t="s">
        <v>59</v>
      </c>
      <c r="B290" s="8" t="s">
        <v>59</v>
      </c>
      <c r="C290" s="2" t="s">
        <v>32</v>
      </c>
      <c r="D290" s="5"/>
      <c r="E290" s="5"/>
      <c r="F290" s="5"/>
      <c r="G290" s="4">
        <v>5.2177503042358298E-2</v>
      </c>
      <c r="H290" s="4">
        <v>5.3318120803437501E-2</v>
      </c>
      <c r="I290" s="4">
        <v>5.5678679267911597E-2</v>
      </c>
      <c r="J290" s="4">
        <v>62.707933271271699</v>
      </c>
      <c r="K290" s="4">
        <v>197.74398155732601</v>
      </c>
      <c r="L290" s="4">
        <v>365.904207300716</v>
      </c>
      <c r="M290" s="4">
        <v>457.19489288173202</v>
      </c>
    </row>
    <row r="291" spans="1:14" x14ac:dyDescent="0.25">
      <c r="A291" s="8" t="s">
        <v>60</v>
      </c>
      <c r="B291" s="8" t="s">
        <v>60</v>
      </c>
      <c r="C291" s="2" t="s">
        <v>32</v>
      </c>
      <c r="D291" s="5"/>
      <c r="E291" s="5"/>
      <c r="F291" s="5"/>
      <c r="G291" s="5"/>
      <c r="H291" s="4">
        <v>7.20172051199999E-2</v>
      </c>
      <c r="I291" s="4">
        <v>6.5855175299169802E-2</v>
      </c>
      <c r="J291" s="4">
        <v>6.0772735998625302E-2</v>
      </c>
      <c r="K291" s="4">
        <v>5.6143784191058498E-2</v>
      </c>
      <c r="L291" s="4">
        <v>127.99085054874701</v>
      </c>
      <c r="M291" s="4">
        <v>1036.22749493582</v>
      </c>
    </row>
    <row r="292" spans="1:14" x14ac:dyDescent="0.25">
      <c r="A292" s="9" t="s">
        <v>61</v>
      </c>
      <c r="B292" s="9" t="s">
        <v>61</v>
      </c>
      <c r="C292" s="10" t="s">
        <v>32</v>
      </c>
      <c r="D292" s="11"/>
      <c r="E292" s="11"/>
      <c r="F292" s="11"/>
      <c r="G292" s="11"/>
      <c r="H292" s="12">
        <v>5.3376602512234098E-2</v>
      </c>
      <c r="I292" s="12">
        <v>4.9364548878612698E-2</v>
      </c>
      <c r="J292" s="12">
        <v>4.5971689155849899E-2</v>
      </c>
      <c r="K292" s="12">
        <v>4.2789694868328301E-2</v>
      </c>
      <c r="L292" s="12">
        <v>184.57466348950001</v>
      </c>
      <c r="M292" s="12">
        <v>243.53070825016999</v>
      </c>
      <c r="N292" s="13"/>
    </row>
    <row r="293" spans="1:14" x14ac:dyDescent="0.25">
      <c r="A293" s="8" t="s">
        <v>62</v>
      </c>
      <c r="B293" s="8" t="s">
        <v>63</v>
      </c>
      <c r="C293" s="2" t="s">
        <v>32</v>
      </c>
      <c r="D293" s="5"/>
      <c r="E293" s="5"/>
      <c r="F293" s="5"/>
      <c r="G293" s="5"/>
      <c r="H293" s="4">
        <v>44.453764841852703</v>
      </c>
      <c r="I293" s="4">
        <v>111.643315088184</v>
      </c>
      <c r="J293" s="4">
        <v>175.203404965598</v>
      </c>
      <c r="K293" s="4">
        <v>447.444752188162</v>
      </c>
      <c r="L293" s="4">
        <v>2033.08585776116</v>
      </c>
      <c r="M293" s="4">
        <v>3334.9311458429102</v>
      </c>
    </row>
    <row r="294" spans="1:14" x14ac:dyDescent="0.25">
      <c r="A294" s="8" t="s">
        <v>64</v>
      </c>
      <c r="B294" s="8" t="s">
        <v>63</v>
      </c>
      <c r="C294" s="2" t="s">
        <v>32</v>
      </c>
      <c r="D294" s="5"/>
      <c r="E294" s="4">
        <v>7.23713983468054E-3</v>
      </c>
      <c r="F294" s="4">
        <v>0.104312476845433</v>
      </c>
      <c r="G294" s="4">
        <v>9.50473902781519E-2</v>
      </c>
      <c r="H294" s="4">
        <v>8.4249702362211798E-2</v>
      </c>
      <c r="I294" s="5"/>
      <c r="J294" s="5"/>
      <c r="K294" s="5"/>
      <c r="L294" s="5"/>
      <c r="M294" s="5"/>
    </row>
    <row r="295" spans="1:14" x14ac:dyDescent="0.25">
      <c r="A295" s="8" t="s">
        <v>65</v>
      </c>
      <c r="B295" s="8" t="s">
        <v>63</v>
      </c>
      <c r="C295" s="2" t="s">
        <v>32</v>
      </c>
      <c r="D295" s="5"/>
      <c r="E295" s="5"/>
      <c r="F295" s="5"/>
      <c r="G295" s="4">
        <v>14.1770132610038</v>
      </c>
      <c r="H295" s="4">
        <v>25.5945713178827</v>
      </c>
      <c r="I295" s="4">
        <v>25.6158835858317</v>
      </c>
      <c r="J295" s="4">
        <v>18.985761092737199</v>
      </c>
      <c r="K295" s="4">
        <v>19.322516801711899</v>
      </c>
      <c r="L295" s="4">
        <v>19.926498851099002</v>
      </c>
      <c r="M295" s="4">
        <v>52.722881327235903</v>
      </c>
    </row>
    <row r="296" spans="1:14" x14ac:dyDescent="0.25">
      <c r="A296" s="8" t="s">
        <v>66</v>
      </c>
      <c r="B296" s="8" t="s">
        <v>63</v>
      </c>
      <c r="C296" s="2" t="s">
        <v>32</v>
      </c>
      <c r="D296" s="4">
        <v>0.150930882900571</v>
      </c>
      <c r="E296" s="4">
        <v>0.138493735562882</v>
      </c>
      <c r="F296" s="4">
        <v>3.7616065277232699E-2</v>
      </c>
      <c r="G296" s="4">
        <v>1.0120461553152301E-2</v>
      </c>
      <c r="H296" s="4">
        <v>8.6384066300645296E-3</v>
      </c>
      <c r="I296" s="5"/>
      <c r="J296" s="5"/>
      <c r="K296" s="5"/>
      <c r="L296" s="5"/>
      <c r="M296" s="5"/>
    </row>
    <row r="297" spans="1:14" x14ac:dyDescent="0.25">
      <c r="A297" s="8" t="s">
        <v>67</v>
      </c>
      <c r="B297" s="8" t="s">
        <v>63</v>
      </c>
      <c r="C297" s="2" t="s">
        <v>32</v>
      </c>
      <c r="D297" s="4">
        <v>8.7317330625305403E-2</v>
      </c>
      <c r="E297" s="4">
        <v>8.0123402051320597E-2</v>
      </c>
      <c r="F297" s="4">
        <v>2.1766340449913199E-2</v>
      </c>
      <c r="G297" s="4">
        <v>5.8591425899073603E-3</v>
      </c>
      <c r="H297" s="4">
        <v>5.0018389997672904E-3</v>
      </c>
      <c r="I297" s="5"/>
      <c r="J297" s="5"/>
      <c r="K297" s="5"/>
      <c r="L297" s="5"/>
      <c r="M297" s="5"/>
    </row>
    <row r="298" spans="1:14" x14ac:dyDescent="0.25">
      <c r="A298" s="8" t="s">
        <v>68</v>
      </c>
      <c r="B298" s="8" t="s">
        <v>63</v>
      </c>
      <c r="C298" s="2" t="s">
        <v>32</v>
      </c>
      <c r="D298" s="5"/>
      <c r="E298" s="5"/>
      <c r="F298" s="5"/>
      <c r="G298" s="5"/>
      <c r="H298" s="5"/>
      <c r="I298" s="5"/>
      <c r="J298" s="5"/>
      <c r="K298" s="5"/>
      <c r="L298" s="5"/>
      <c r="M298" s="4">
        <v>46.077655862609397</v>
      </c>
    </row>
    <row r="299" spans="1:14" x14ac:dyDescent="0.25">
      <c r="A299" s="8" t="s">
        <v>71</v>
      </c>
      <c r="B299" s="8" t="s">
        <v>63</v>
      </c>
      <c r="C299" s="2" t="s">
        <v>32</v>
      </c>
      <c r="D299" s="5"/>
      <c r="E299" s="5"/>
      <c r="F299" s="5"/>
      <c r="G299" s="5"/>
      <c r="H299" s="5"/>
      <c r="I299" s="5"/>
      <c r="J299" s="5"/>
      <c r="K299" s="4">
        <v>6.8490309025090204</v>
      </c>
      <c r="L299" s="4">
        <v>7.0552223231669204</v>
      </c>
      <c r="M299" s="4">
        <v>7.2940806473864397</v>
      </c>
    </row>
    <row r="300" spans="1:14" x14ac:dyDescent="0.25">
      <c r="A300" s="8" t="s">
        <v>72</v>
      </c>
      <c r="B300" s="8" t="s">
        <v>63</v>
      </c>
      <c r="C300" s="2" t="s">
        <v>32</v>
      </c>
      <c r="D300" s="5"/>
      <c r="E300" s="5"/>
      <c r="F300" s="5"/>
      <c r="G300" s="4">
        <v>5.8066033577119702</v>
      </c>
      <c r="H300" s="4">
        <v>5.0021969479094004</v>
      </c>
      <c r="I300" s="5"/>
      <c r="J300" s="5"/>
      <c r="K300" s="4">
        <v>38.233055616775303</v>
      </c>
      <c r="L300" s="4">
        <v>39.384069266140997</v>
      </c>
      <c r="M300" s="4">
        <v>40.717437990038697</v>
      </c>
    </row>
    <row r="301" spans="1:14" x14ac:dyDescent="0.25">
      <c r="A301" s="8" t="s">
        <v>73</v>
      </c>
      <c r="B301" s="8" t="s">
        <v>63</v>
      </c>
      <c r="C301" s="2" t="s">
        <v>32</v>
      </c>
      <c r="D301" s="5"/>
      <c r="E301" s="5"/>
      <c r="F301" s="5"/>
      <c r="G301" s="4">
        <v>7.0700400522044404E-2</v>
      </c>
      <c r="H301" s="4">
        <v>6.3933505115980296E-2</v>
      </c>
      <c r="I301" s="4">
        <v>6.3971310452488495E-2</v>
      </c>
      <c r="J301" s="4">
        <v>10.779402596738199</v>
      </c>
      <c r="K301" s="4">
        <v>21.6537663008713</v>
      </c>
      <c r="L301" s="4">
        <v>22.305657188753699</v>
      </c>
      <c r="M301" s="4">
        <v>23.060827139844498</v>
      </c>
    </row>
    <row r="302" spans="1:14" x14ac:dyDescent="0.25">
      <c r="A302" s="8" t="s">
        <v>74</v>
      </c>
      <c r="B302" s="8" t="s">
        <v>63</v>
      </c>
      <c r="C302" s="2" t="s">
        <v>32</v>
      </c>
      <c r="D302" s="5"/>
      <c r="E302" s="5"/>
      <c r="F302" s="5"/>
      <c r="G302" s="5"/>
      <c r="H302" s="5"/>
      <c r="I302" s="5"/>
      <c r="J302" s="5"/>
      <c r="K302" s="4">
        <v>73.596781544553906</v>
      </c>
      <c r="L302" s="4">
        <v>75.330604924079395</v>
      </c>
      <c r="M302" s="4">
        <v>77.987268461225199</v>
      </c>
    </row>
    <row r="303" spans="1:14" x14ac:dyDescent="0.25">
      <c r="A303" s="8" t="s">
        <v>75</v>
      </c>
      <c r="B303" s="8" t="s">
        <v>63</v>
      </c>
      <c r="C303" s="2" t="s">
        <v>32</v>
      </c>
      <c r="D303" s="5"/>
      <c r="E303" s="5"/>
      <c r="F303" s="5"/>
      <c r="G303" s="5"/>
      <c r="H303" s="5"/>
      <c r="I303" s="5"/>
      <c r="J303" s="5"/>
      <c r="K303" s="4">
        <v>14.371509541955399</v>
      </c>
      <c r="L303" s="4">
        <v>14.804166659675399</v>
      </c>
      <c r="M303" s="4">
        <v>15.3053696378133</v>
      </c>
    </row>
    <row r="304" spans="1:14" x14ac:dyDescent="0.25">
      <c r="A304" s="8" t="s">
        <v>76</v>
      </c>
      <c r="B304" s="8" t="s">
        <v>76</v>
      </c>
      <c r="C304" s="2" t="s">
        <v>32</v>
      </c>
      <c r="D304" s="5"/>
      <c r="E304" s="5"/>
      <c r="F304" s="5"/>
      <c r="G304" s="4">
        <v>5.0736174007941497E-2</v>
      </c>
      <c r="H304" s="4">
        <v>4.6872097850688597E-2</v>
      </c>
      <c r="I304" s="4">
        <v>4.6726525115337599E-2</v>
      </c>
      <c r="J304" s="4">
        <v>4.7258341955649902E-2</v>
      </c>
      <c r="K304" s="4">
        <v>4.7211322184613998E-2</v>
      </c>
      <c r="L304" s="4">
        <v>196.63768535928801</v>
      </c>
      <c r="M304" s="4">
        <v>403.11471766490303</v>
      </c>
    </row>
    <row r="305" spans="1:14" x14ac:dyDescent="0.25">
      <c r="A305" s="8" t="s">
        <v>56</v>
      </c>
      <c r="B305" s="8" t="s">
        <v>55</v>
      </c>
      <c r="C305" s="2" t="s">
        <v>33</v>
      </c>
      <c r="D305" s="5"/>
      <c r="E305" s="5"/>
      <c r="F305" s="5"/>
      <c r="G305" s="5"/>
      <c r="H305" s="5"/>
      <c r="I305" s="5"/>
      <c r="J305" s="5"/>
      <c r="K305" s="4">
        <v>11.6156553718419</v>
      </c>
      <c r="L305" s="4">
        <v>22.543006091472101</v>
      </c>
      <c r="M305" s="4">
        <v>26.676706897627099</v>
      </c>
    </row>
    <row r="306" spans="1:14" x14ac:dyDescent="0.25">
      <c r="A306" s="8" t="s">
        <v>59</v>
      </c>
      <c r="B306" s="8" t="s">
        <v>59</v>
      </c>
      <c r="C306" s="2" t="s">
        <v>33</v>
      </c>
      <c r="D306" s="5"/>
      <c r="E306" s="5"/>
      <c r="F306" s="5"/>
      <c r="G306" s="4">
        <v>5.2177503042358298E-2</v>
      </c>
      <c r="H306" s="4">
        <v>5.3318120803437501E-2</v>
      </c>
      <c r="I306" s="4">
        <v>5.5678679267911702E-2</v>
      </c>
      <c r="J306" s="4">
        <v>62.707933271271799</v>
      </c>
      <c r="K306" s="4">
        <v>197.74398155732601</v>
      </c>
      <c r="L306" s="4">
        <v>365.904207300716</v>
      </c>
      <c r="M306" s="4">
        <v>457.19489288173202</v>
      </c>
    </row>
    <row r="307" spans="1:14" x14ac:dyDescent="0.25">
      <c r="A307" s="8" t="s">
        <v>60</v>
      </c>
      <c r="B307" s="8" t="s">
        <v>60</v>
      </c>
      <c r="C307" s="2" t="s">
        <v>33</v>
      </c>
      <c r="D307" s="5"/>
      <c r="E307" s="5"/>
      <c r="F307" s="5"/>
      <c r="G307" s="5"/>
      <c r="H307" s="4">
        <v>7.20172051199999E-2</v>
      </c>
      <c r="I307" s="4">
        <v>6.5855175299169802E-2</v>
      </c>
      <c r="J307" s="4">
        <v>6.0772735998625399E-2</v>
      </c>
      <c r="K307" s="4">
        <v>5.6143784191058498E-2</v>
      </c>
      <c r="L307" s="4">
        <v>127.990850548613</v>
      </c>
      <c r="M307" s="4">
        <v>1036.22749493582</v>
      </c>
    </row>
    <row r="308" spans="1:14" x14ac:dyDescent="0.25">
      <c r="A308" s="9" t="s">
        <v>61</v>
      </c>
      <c r="B308" s="9" t="s">
        <v>61</v>
      </c>
      <c r="C308" s="10" t="s">
        <v>33</v>
      </c>
      <c r="D308" s="11"/>
      <c r="E308" s="11"/>
      <c r="F308" s="11"/>
      <c r="G308" s="11"/>
      <c r="H308" s="12">
        <v>5.3376602512234098E-2</v>
      </c>
      <c r="I308" s="12">
        <v>4.9364548878612698E-2</v>
      </c>
      <c r="J308" s="12">
        <v>4.5971689155849899E-2</v>
      </c>
      <c r="K308" s="12">
        <v>4.2789694868328301E-2</v>
      </c>
      <c r="L308" s="12">
        <v>184.57466348950001</v>
      </c>
      <c r="M308" s="12">
        <v>243.53070825017099</v>
      </c>
      <c r="N308" s="13"/>
    </row>
    <row r="309" spans="1:14" x14ac:dyDescent="0.25">
      <c r="A309" s="8" t="s">
        <v>62</v>
      </c>
      <c r="B309" s="8" t="s">
        <v>63</v>
      </c>
      <c r="C309" s="2" t="s">
        <v>33</v>
      </c>
      <c r="D309" s="5"/>
      <c r="E309" s="5"/>
      <c r="F309" s="5"/>
      <c r="G309" s="5"/>
      <c r="H309" s="4">
        <v>44.453764841852703</v>
      </c>
      <c r="I309" s="4">
        <v>111.643315088184</v>
      </c>
      <c r="J309" s="4">
        <v>175.203404965598</v>
      </c>
      <c r="K309" s="4">
        <v>447.44475218828597</v>
      </c>
      <c r="L309" s="4">
        <v>2033.0858577612801</v>
      </c>
      <c r="M309" s="4">
        <v>3334.9311458429902</v>
      </c>
    </row>
    <row r="310" spans="1:14" x14ac:dyDescent="0.25">
      <c r="A310" s="8" t="s">
        <v>64</v>
      </c>
      <c r="B310" s="8" t="s">
        <v>63</v>
      </c>
      <c r="C310" s="2" t="s">
        <v>33</v>
      </c>
      <c r="D310" s="5"/>
      <c r="E310" s="4">
        <v>7.23713983468054E-3</v>
      </c>
      <c r="F310" s="4">
        <v>0.104312476845433</v>
      </c>
      <c r="G310" s="4">
        <v>9.50473902781519E-2</v>
      </c>
      <c r="H310" s="4">
        <v>8.4249702362211798E-2</v>
      </c>
      <c r="I310" s="5"/>
      <c r="J310" s="5"/>
      <c r="K310" s="5"/>
      <c r="L310" s="5"/>
      <c r="M310" s="5"/>
    </row>
    <row r="311" spans="1:14" x14ac:dyDescent="0.25">
      <c r="A311" s="8" t="s">
        <v>65</v>
      </c>
      <c r="B311" s="8" t="s">
        <v>63</v>
      </c>
      <c r="C311" s="2" t="s">
        <v>33</v>
      </c>
      <c r="D311" s="5"/>
      <c r="E311" s="5"/>
      <c r="F311" s="5"/>
      <c r="G311" s="4">
        <v>14.1770132610038</v>
      </c>
      <c r="H311" s="4">
        <v>25.5945713178827</v>
      </c>
      <c r="I311" s="4">
        <v>25.6158835858317</v>
      </c>
      <c r="J311" s="4">
        <v>18.985761092737199</v>
      </c>
      <c r="K311" s="4">
        <v>19.322516801711899</v>
      </c>
      <c r="L311" s="4">
        <v>19.926498851099002</v>
      </c>
      <c r="M311" s="4">
        <v>52.722881327233402</v>
      </c>
    </row>
    <row r="312" spans="1:14" x14ac:dyDescent="0.25">
      <c r="A312" s="8" t="s">
        <v>66</v>
      </c>
      <c r="B312" s="8" t="s">
        <v>63</v>
      </c>
      <c r="C312" s="2" t="s">
        <v>33</v>
      </c>
      <c r="D312" s="4">
        <v>0.150930882900571</v>
      </c>
      <c r="E312" s="4">
        <v>0.138493735562882</v>
      </c>
      <c r="F312" s="4">
        <v>3.7616065277232699E-2</v>
      </c>
      <c r="G312" s="4">
        <v>1.0120461553152301E-2</v>
      </c>
      <c r="H312" s="4">
        <v>8.6384066300645296E-3</v>
      </c>
      <c r="I312" s="5"/>
      <c r="J312" s="5"/>
      <c r="K312" s="5"/>
      <c r="L312" s="5"/>
      <c r="M312" s="5"/>
    </row>
    <row r="313" spans="1:14" x14ac:dyDescent="0.25">
      <c r="A313" s="8" t="s">
        <v>67</v>
      </c>
      <c r="B313" s="8" t="s">
        <v>63</v>
      </c>
      <c r="C313" s="2" t="s">
        <v>33</v>
      </c>
      <c r="D313" s="4">
        <v>8.73173306253055E-2</v>
      </c>
      <c r="E313" s="4">
        <v>8.0123402051320694E-2</v>
      </c>
      <c r="F313" s="4">
        <v>2.1766340449913199E-2</v>
      </c>
      <c r="G313" s="4">
        <v>5.8591425899073499E-3</v>
      </c>
      <c r="H313" s="4">
        <v>5.0018389997672904E-3</v>
      </c>
      <c r="I313" s="5"/>
      <c r="J313" s="5"/>
      <c r="K313" s="5"/>
      <c r="L313" s="5"/>
      <c r="M313" s="5"/>
    </row>
    <row r="314" spans="1:14" x14ac:dyDescent="0.25">
      <c r="A314" s="8" t="s">
        <v>68</v>
      </c>
      <c r="B314" s="8" t="s">
        <v>63</v>
      </c>
      <c r="C314" s="2" t="s">
        <v>33</v>
      </c>
      <c r="D314" s="5"/>
      <c r="E314" s="5"/>
      <c r="F314" s="5"/>
      <c r="G314" s="5"/>
      <c r="H314" s="5"/>
      <c r="I314" s="5"/>
      <c r="J314" s="5"/>
      <c r="K314" s="5"/>
      <c r="L314" s="5"/>
      <c r="M314" s="4">
        <v>46.077655862612097</v>
      </c>
    </row>
    <row r="315" spans="1:14" x14ac:dyDescent="0.25">
      <c r="A315" s="8" t="s">
        <v>71</v>
      </c>
      <c r="B315" s="8" t="s">
        <v>63</v>
      </c>
      <c r="C315" s="2" t="s">
        <v>33</v>
      </c>
      <c r="D315" s="5"/>
      <c r="E315" s="5"/>
      <c r="F315" s="5"/>
      <c r="G315" s="5"/>
      <c r="H315" s="5"/>
      <c r="I315" s="5"/>
      <c r="J315" s="5"/>
      <c r="K315" s="4">
        <v>6.8490309025090204</v>
      </c>
      <c r="L315" s="4">
        <v>7.0552223231669204</v>
      </c>
      <c r="M315" s="4">
        <v>7.2940806473864397</v>
      </c>
    </row>
    <row r="316" spans="1:14" x14ac:dyDescent="0.25">
      <c r="A316" s="8" t="s">
        <v>72</v>
      </c>
      <c r="B316" s="8" t="s">
        <v>63</v>
      </c>
      <c r="C316" s="2" t="s">
        <v>33</v>
      </c>
      <c r="D316" s="5"/>
      <c r="E316" s="5"/>
      <c r="F316" s="5"/>
      <c r="G316" s="4">
        <v>5.8066033577119596</v>
      </c>
      <c r="H316" s="4">
        <v>5.0021969479094004</v>
      </c>
      <c r="I316" s="5"/>
      <c r="J316" s="5"/>
      <c r="K316" s="4">
        <v>38.233055616775303</v>
      </c>
      <c r="L316" s="4">
        <v>39.384069266140997</v>
      </c>
      <c r="M316" s="4">
        <v>40.717437990038697</v>
      </c>
    </row>
    <row r="317" spans="1:14" x14ac:dyDescent="0.25">
      <c r="A317" s="8" t="s">
        <v>73</v>
      </c>
      <c r="B317" s="8" t="s">
        <v>63</v>
      </c>
      <c r="C317" s="2" t="s">
        <v>33</v>
      </c>
      <c r="D317" s="5"/>
      <c r="E317" s="5"/>
      <c r="F317" s="5"/>
      <c r="G317" s="4">
        <v>7.0700400522044404E-2</v>
      </c>
      <c r="H317" s="4">
        <v>6.3933505115980296E-2</v>
      </c>
      <c r="I317" s="4">
        <v>6.3971310452488495E-2</v>
      </c>
      <c r="J317" s="4">
        <v>10.779402596738199</v>
      </c>
      <c r="K317" s="4">
        <v>21.6537663008713</v>
      </c>
      <c r="L317" s="4">
        <v>22.305657188753699</v>
      </c>
      <c r="M317" s="4">
        <v>23.060827139844498</v>
      </c>
    </row>
    <row r="318" spans="1:14" x14ac:dyDescent="0.25">
      <c r="A318" s="8" t="s">
        <v>74</v>
      </c>
      <c r="B318" s="8" t="s">
        <v>63</v>
      </c>
      <c r="C318" s="2" t="s">
        <v>33</v>
      </c>
      <c r="D318" s="5"/>
      <c r="E318" s="5"/>
      <c r="F318" s="5"/>
      <c r="G318" s="5"/>
      <c r="H318" s="5"/>
      <c r="I318" s="5"/>
      <c r="J318" s="5"/>
      <c r="K318" s="4">
        <v>73.596781544554005</v>
      </c>
      <c r="L318" s="4">
        <v>75.330604924079495</v>
      </c>
      <c r="M318" s="4">
        <v>77.987268461225099</v>
      </c>
    </row>
    <row r="319" spans="1:14" x14ac:dyDescent="0.25">
      <c r="A319" s="8" t="s">
        <v>75</v>
      </c>
      <c r="B319" s="8" t="s">
        <v>63</v>
      </c>
      <c r="C319" s="2" t="s">
        <v>33</v>
      </c>
      <c r="D319" s="5"/>
      <c r="E319" s="5"/>
      <c r="F319" s="5"/>
      <c r="G319" s="5"/>
      <c r="H319" s="5"/>
      <c r="I319" s="5"/>
      <c r="J319" s="5"/>
      <c r="K319" s="4">
        <v>14.371509541955399</v>
      </c>
      <c r="L319" s="4">
        <v>14.804166659675399</v>
      </c>
      <c r="M319" s="4">
        <v>15.3053696378133</v>
      </c>
    </row>
    <row r="320" spans="1:14" x14ac:dyDescent="0.25">
      <c r="A320" s="8" t="s">
        <v>76</v>
      </c>
      <c r="B320" s="8" t="s">
        <v>76</v>
      </c>
      <c r="C320" s="2" t="s">
        <v>33</v>
      </c>
      <c r="D320" s="5"/>
      <c r="E320" s="5"/>
      <c r="F320" s="5"/>
      <c r="G320" s="4">
        <v>5.0736174007941497E-2</v>
      </c>
      <c r="H320" s="4">
        <v>4.6872097850688597E-2</v>
      </c>
      <c r="I320" s="4">
        <v>4.6726525115337501E-2</v>
      </c>
      <c r="J320" s="4">
        <v>4.7258341955649999E-2</v>
      </c>
      <c r="K320" s="4">
        <v>4.7211322184614102E-2</v>
      </c>
      <c r="L320" s="4">
        <v>196.63768535928801</v>
      </c>
      <c r="M320" s="4">
        <v>403.11471766490303</v>
      </c>
    </row>
    <row r="321" spans="1:14" x14ac:dyDescent="0.25">
      <c r="A321" s="9" t="s">
        <v>57</v>
      </c>
      <c r="B321" s="9" t="s">
        <v>58</v>
      </c>
      <c r="C321" s="10" t="s">
        <v>34</v>
      </c>
      <c r="D321" s="11"/>
      <c r="E321" s="11"/>
      <c r="F321" s="11"/>
      <c r="G321" s="11"/>
      <c r="H321" s="11"/>
      <c r="I321" s="11"/>
      <c r="J321" s="11"/>
      <c r="K321" s="11"/>
      <c r="L321" s="12">
        <v>15.0290154635722</v>
      </c>
      <c r="M321" s="12">
        <v>28.994002652266701</v>
      </c>
      <c r="N321" s="13"/>
    </row>
    <row r="322" spans="1:14" x14ac:dyDescent="0.25">
      <c r="A322" s="8" t="s">
        <v>59</v>
      </c>
      <c r="B322" s="8" t="s">
        <v>59</v>
      </c>
      <c r="C322" s="2" t="s">
        <v>34</v>
      </c>
      <c r="D322" s="5"/>
      <c r="E322" s="5"/>
      <c r="F322" s="5"/>
      <c r="G322" s="4">
        <v>5.2177503042358298E-2</v>
      </c>
      <c r="H322" s="4">
        <v>5.3318120803437501E-2</v>
      </c>
      <c r="I322" s="4">
        <v>5.5678679267911702E-2</v>
      </c>
      <c r="J322" s="4">
        <v>62.707933271271799</v>
      </c>
      <c r="K322" s="4">
        <v>197.74398155732601</v>
      </c>
      <c r="L322" s="4">
        <v>365.90208169382998</v>
      </c>
      <c r="M322" s="4">
        <v>457.19489288173202</v>
      </c>
    </row>
    <row r="323" spans="1:14" x14ac:dyDescent="0.25">
      <c r="A323" s="8" t="s">
        <v>60</v>
      </c>
      <c r="B323" s="8" t="s">
        <v>60</v>
      </c>
      <c r="C323" s="2" t="s">
        <v>34</v>
      </c>
      <c r="D323" s="5"/>
      <c r="E323" s="5"/>
      <c r="F323" s="5"/>
      <c r="G323" s="5"/>
      <c r="H323" s="4">
        <v>7.20172051199999E-2</v>
      </c>
      <c r="I323" s="4">
        <v>6.5855175299169802E-2</v>
      </c>
      <c r="J323" s="4">
        <v>6.0772735998625399E-2</v>
      </c>
      <c r="K323" s="4">
        <v>5.6143784191058498E-2</v>
      </c>
      <c r="L323" s="4">
        <v>5.2849475976596103E-2</v>
      </c>
      <c r="M323" s="4">
        <v>288.26569223466799</v>
      </c>
    </row>
    <row r="324" spans="1:14" x14ac:dyDescent="0.25">
      <c r="A324" s="9" t="s">
        <v>61</v>
      </c>
      <c r="B324" s="9" t="s">
        <v>61</v>
      </c>
      <c r="C324" s="10" t="s">
        <v>34</v>
      </c>
      <c r="D324" s="11"/>
      <c r="E324" s="11"/>
      <c r="F324" s="11"/>
      <c r="G324" s="11"/>
      <c r="H324" s="12">
        <v>5.3376602512234098E-2</v>
      </c>
      <c r="I324" s="12">
        <v>4.9364548878612698E-2</v>
      </c>
      <c r="J324" s="12">
        <v>4.5971689155849899E-2</v>
      </c>
      <c r="K324" s="12">
        <v>4.2789694868328301E-2</v>
      </c>
      <c r="L324" s="12">
        <v>315.70453534804199</v>
      </c>
      <c r="M324" s="12">
        <v>1236.2892890687001</v>
      </c>
      <c r="N324" s="13"/>
    </row>
    <row r="325" spans="1:14" x14ac:dyDescent="0.25">
      <c r="A325" s="8" t="s">
        <v>62</v>
      </c>
      <c r="B325" s="8" t="s">
        <v>63</v>
      </c>
      <c r="C325" s="2" t="s">
        <v>34</v>
      </c>
      <c r="D325" s="5"/>
      <c r="E325" s="5"/>
      <c r="F325" s="5"/>
      <c r="G325" s="5"/>
      <c r="H325" s="4">
        <v>45.870763196985799</v>
      </c>
      <c r="I325" s="4">
        <v>113.06154391645001</v>
      </c>
      <c r="J325" s="4">
        <v>176.547567896104</v>
      </c>
      <c r="K325" s="4">
        <v>511.71806493379302</v>
      </c>
      <c r="L325" s="4">
        <v>2097.3591705067902</v>
      </c>
      <c r="M325" s="4">
        <v>3375.0752490714299</v>
      </c>
    </row>
    <row r="326" spans="1:14" x14ac:dyDescent="0.25">
      <c r="A326" s="8" t="s">
        <v>64</v>
      </c>
      <c r="B326" s="8" t="s">
        <v>63</v>
      </c>
      <c r="C326" s="2" t="s">
        <v>34</v>
      </c>
      <c r="D326" s="5"/>
      <c r="E326" s="4">
        <v>7.23713983468054E-3</v>
      </c>
      <c r="F326" s="4">
        <v>0.104312476845433</v>
      </c>
      <c r="G326" s="4">
        <v>9.50473902781519E-2</v>
      </c>
      <c r="H326" s="4">
        <v>8.4249702362211798E-2</v>
      </c>
      <c r="I326" s="5"/>
      <c r="J326" s="5"/>
      <c r="K326" s="5"/>
      <c r="L326" s="5"/>
      <c r="M326" s="5"/>
    </row>
    <row r="327" spans="1:14" x14ac:dyDescent="0.25">
      <c r="A327" s="8" t="s">
        <v>65</v>
      </c>
      <c r="B327" s="8" t="s">
        <v>63</v>
      </c>
      <c r="C327" s="2" t="s">
        <v>34</v>
      </c>
      <c r="D327" s="5"/>
      <c r="E327" s="5"/>
      <c r="F327" s="5"/>
      <c r="G327" s="4">
        <v>14.1770132610038</v>
      </c>
      <c r="H327" s="4">
        <v>24.296459752432</v>
      </c>
      <c r="I327" s="4">
        <v>24.316995257532401</v>
      </c>
      <c r="J327" s="4">
        <v>18.985761092737199</v>
      </c>
      <c r="K327" s="4">
        <v>19.357025232700799</v>
      </c>
      <c r="L327" s="4">
        <v>19.961007282087898</v>
      </c>
      <c r="M327" s="4">
        <v>95.999725287751303</v>
      </c>
    </row>
    <row r="328" spans="1:14" x14ac:dyDescent="0.25">
      <c r="A328" s="8" t="s">
        <v>66</v>
      </c>
      <c r="B328" s="8" t="s">
        <v>63</v>
      </c>
      <c r="C328" s="2" t="s">
        <v>34</v>
      </c>
      <c r="D328" s="4">
        <v>0.150930882900571</v>
      </c>
      <c r="E328" s="4">
        <v>0.138493735562882</v>
      </c>
      <c r="F328" s="4">
        <v>3.7616065277232699E-2</v>
      </c>
      <c r="G328" s="4">
        <v>1.0120461553152301E-2</v>
      </c>
      <c r="H328" s="4">
        <v>8.6384066300645296E-3</v>
      </c>
      <c r="I328" s="5"/>
      <c r="J328" s="5"/>
      <c r="K328" s="5"/>
      <c r="L328" s="5"/>
      <c r="M328" s="5"/>
    </row>
    <row r="329" spans="1:14" x14ac:dyDescent="0.25">
      <c r="A329" s="8" t="s">
        <v>67</v>
      </c>
      <c r="B329" s="8" t="s">
        <v>63</v>
      </c>
      <c r="C329" s="2" t="s">
        <v>34</v>
      </c>
      <c r="D329" s="4">
        <v>8.73173306253055E-2</v>
      </c>
      <c r="E329" s="4">
        <v>8.0123402051320694E-2</v>
      </c>
      <c r="F329" s="4">
        <v>2.1766340449913199E-2</v>
      </c>
      <c r="G329" s="4">
        <v>5.8591425899073499E-3</v>
      </c>
      <c r="H329" s="4">
        <v>5.0018389997672904E-3</v>
      </c>
      <c r="I329" s="5"/>
      <c r="J329" s="5"/>
      <c r="K329" s="5"/>
      <c r="L329" s="5"/>
      <c r="M329" s="5"/>
    </row>
    <row r="330" spans="1:14" x14ac:dyDescent="0.25">
      <c r="A330" s="8" t="s">
        <v>68</v>
      </c>
      <c r="B330" s="8" t="s">
        <v>63</v>
      </c>
      <c r="C330" s="2" t="s">
        <v>34</v>
      </c>
      <c r="D330" s="5"/>
      <c r="E330" s="5"/>
      <c r="F330" s="5"/>
      <c r="G330" s="5"/>
      <c r="H330" s="5"/>
      <c r="I330" s="5"/>
      <c r="J330" s="5"/>
      <c r="K330" s="5"/>
      <c r="L330" s="5"/>
      <c r="M330" s="4">
        <v>0.90828767591259696</v>
      </c>
    </row>
    <row r="331" spans="1:14" x14ac:dyDescent="0.25">
      <c r="A331" s="8" t="s">
        <v>71</v>
      </c>
      <c r="B331" s="8" t="s">
        <v>63</v>
      </c>
      <c r="C331" s="2" t="s">
        <v>34</v>
      </c>
      <c r="D331" s="5"/>
      <c r="E331" s="5"/>
      <c r="F331" s="5"/>
      <c r="G331" s="5"/>
      <c r="H331" s="5"/>
      <c r="I331" s="5"/>
      <c r="J331" s="5"/>
      <c r="K331" s="4">
        <v>6.8490309025090204</v>
      </c>
      <c r="L331" s="4">
        <v>7.0552223231669204</v>
      </c>
      <c r="M331" s="4">
        <v>7.2940806473864397</v>
      </c>
    </row>
    <row r="332" spans="1:14" x14ac:dyDescent="0.25">
      <c r="A332" s="8" t="s">
        <v>72</v>
      </c>
      <c r="B332" s="8" t="s">
        <v>63</v>
      </c>
      <c r="C332" s="2" t="s">
        <v>34</v>
      </c>
      <c r="D332" s="5"/>
      <c r="E332" s="5"/>
      <c r="F332" s="5"/>
      <c r="G332" s="4">
        <v>5.8066033577119596</v>
      </c>
      <c r="H332" s="4">
        <v>5.0021969479094004</v>
      </c>
      <c r="I332" s="5"/>
      <c r="J332" s="5"/>
      <c r="K332" s="4">
        <v>38.233055616775303</v>
      </c>
      <c r="L332" s="4">
        <v>39.384069266140997</v>
      </c>
      <c r="M332" s="4">
        <v>40.717437990038697</v>
      </c>
    </row>
    <row r="333" spans="1:14" x14ac:dyDescent="0.25">
      <c r="A333" s="8" t="s">
        <v>73</v>
      </c>
      <c r="B333" s="8" t="s">
        <v>63</v>
      </c>
      <c r="C333" s="2" t="s">
        <v>34</v>
      </c>
      <c r="D333" s="5"/>
      <c r="E333" s="5"/>
      <c r="F333" s="5"/>
      <c r="G333" s="4">
        <v>7.0700400522044404E-2</v>
      </c>
      <c r="H333" s="4">
        <v>6.3933505115980296E-2</v>
      </c>
      <c r="I333" s="4">
        <v>6.3971310452488495E-2</v>
      </c>
      <c r="J333" s="4">
        <v>9.2383967382455392</v>
      </c>
      <c r="K333" s="4">
        <v>21.6537663008713</v>
      </c>
      <c r="L333" s="4">
        <v>22.305657188753699</v>
      </c>
      <c r="M333" s="4">
        <v>23.060827139844498</v>
      </c>
    </row>
    <row r="334" spans="1:14" x14ac:dyDescent="0.25">
      <c r="A334" s="8" t="s">
        <v>74</v>
      </c>
      <c r="B334" s="8" t="s">
        <v>63</v>
      </c>
      <c r="C334" s="2" t="s">
        <v>34</v>
      </c>
      <c r="D334" s="5"/>
      <c r="E334" s="5"/>
      <c r="F334" s="5"/>
      <c r="G334" s="5"/>
      <c r="H334" s="5"/>
      <c r="I334" s="5"/>
      <c r="J334" s="5"/>
      <c r="K334" s="4">
        <v>73.596781544554005</v>
      </c>
      <c r="L334" s="4">
        <v>75.330604924079495</v>
      </c>
      <c r="M334" s="4">
        <v>77.987268461225099</v>
      </c>
    </row>
    <row r="335" spans="1:14" x14ac:dyDescent="0.25">
      <c r="A335" s="8" t="s">
        <v>75</v>
      </c>
      <c r="B335" s="8" t="s">
        <v>63</v>
      </c>
      <c r="C335" s="2" t="s">
        <v>34</v>
      </c>
      <c r="D335" s="5"/>
      <c r="E335" s="5"/>
      <c r="F335" s="5"/>
      <c r="G335" s="5"/>
      <c r="H335" s="5"/>
      <c r="I335" s="5"/>
      <c r="J335" s="5"/>
      <c r="K335" s="4">
        <v>14.371509541955399</v>
      </c>
      <c r="L335" s="4">
        <v>14.804166659675399</v>
      </c>
      <c r="M335" s="4">
        <v>15.3053696378133</v>
      </c>
    </row>
    <row r="336" spans="1:14" x14ac:dyDescent="0.25">
      <c r="A336" s="8" t="s">
        <v>76</v>
      </c>
      <c r="B336" s="8" t="s">
        <v>76</v>
      </c>
      <c r="C336" s="2" t="s">
        <v>34</v>
      </c>
      <c r="D336" s="5"/>
      <c r="E336" s="5"/>
      <c r="F336" s="5"/>
      <c r="G336" s="4">
        <v>5.0736174007941497E-2</v>
      </c>
      <c r="H336" s="4">
        <v>4.6872097850688597E-2</v>
      </c>
      <c r="I336" s="4">
        <v>4.6726525115337501E-2</v>
      </c>
      <c r="J336" s="4">
        <v>4.7258341955649999E-2</v>
      </c>
      <c r="K336" s="4">
        <v>4.7211322184614102E-2</v>
      </c>
      <c r="L336" s="4">
        <v>4.7086610417086401E-2</v>
      </c>
      <c r="M336" s="4">
        <v>4.6978550710521302E-2</v>
      </c>
    </row>
    <row r="337" spans="1:14" x14ac:dyDescent="0.25">
      <c r="A337" s="9" t="s">
        <v>77</v>
      </c>
      <c r="B337" s="9" t="s">
        <v>77</v>
      </c>
      <c r="C337" s="10" t="s">
        <v>34</v>
      </c>
      <c r="D337" s="11"/>
      <c r="E337" s="11"/>
      <c r="F337" s="11"/>
      <c r="G337" s="11"/>
      <c r="H337" s="11"/>
      <c r="I337" s="11"/>
      <c r="J337" s="11"/>
      <c r="K337" s="11"/>
      <c r="L337" s="12">
        <v>266.427947600192</v>
      </c>
      <c r="M337" s="12">
        <v>547.02050308354603</v>
      </c>
      <c r="N337" s="13"/>
    </row>
    <row r="338" spans="1:14" x14ac:dyDescent="0.25">
      <c r="A338" s="9" t="s">
        <v>57</v>
      </c>
      <c r="B338" s="9" t="s">
        <v>58</v>
      </c>
      <c r="C338" s="10" t="s">
        <v>35</v>
      </c>
      <c r="D338" s="11"/>
      <c r="E338" s="11"/>
      <c r="F338" s="11"/>
      <c r="G338" s="11"/>
      <c r="H338" s="11"/>
      <c r="I338" s="11"/>
      <c r="J338" s="11"/>
      <c r="K338" s="11"/>
      <c r="L338" s="12">
        <v>15.0290154635722</v>
      </c>
      <c r="M338" s="12">
        <v>28.994002652266701</v>
      </c>
      <c r="N338" s="13"/>
    </row>
    <row r="339" spans="1:14" x14ac:dyDescent="0.25">
      <c r="A339" s="8" t="s">
        <v>59</v>
      </c>
      <c r="B339" s="8" t="s">
        <v>59</v>
      </c>
      <c r="C339" s="2" t="s">
        <v>35</v>
      </c>
      <c r="D339" s="5"/>
      <c r="E339" s="5"/>
      <c r="F339" s="5"/>
      <c r="G339" s="4">
        <v>5.2177503042358298E-2</v>
      </c>
      <c r="H339" s="4">
        <v>5.3318120803437501E-2</v>
      </c>
      <c r="I339" s="4">
        <v>5.5678679267911702E-2</v>
      </c>
      <c r="J339" s="4">
        <v>62.707933271271799</v>
      </c>
      <c r="K339" s="4">
        <v>197.74398155732601</v>
      </c>
      <c r="L339" s="4">
        <v>365.90208169382998</v>
      </c>
      <c r="M339" s="4">
        <v>457.19489288173202</v>
      </c>
    </row>
    <row r="340" spans="1:14" x14ac:dyDescent="0.25">
      <c r="A340" s="8" t="s">
        <v>60</v>
      </c>
      <c r="B340" s="8" t="s">
        <v>60</v>
      </c>
      <c r="C340" s="2" t="s">
        <v>35</v>
      </c>
      <c r="D340" s="5"/>
      <c r="E340" s="5"/>
      <c r="F340" s="5"/>
      <c r="G340" s="5"/>
      <c r="H340" s="4">
        <v>7.20172051199999E-2</v>
      </c>
      <c r="I340" s="4">
        <v>6.5855175299169802E-2</v>
      </c>
      <c r="J340" s="4">
        <v>6.0772735998625399E-2</v>
      </c>
      <c r="K340" s="4">
        <v>5.6143784191058498E-2</v>
      </c>
      <c r="L340" s="4">
        <v>5.2849475976596103E-2</v>
      </c>
      <c r="M340" s="4">
        <v>288.26569210721402</v>
      </c>
    </row>
    <row r="341" spans="1:14" x14ac:dyDescent="0.25">
      <c r="A341" s="9" t="s">
        <v>61</v>
      </c>
      <c r="B341" s="9" t="s">
        <v>61</v>
      </c>
      <c r="C341" s="10" t="s">
        <v>35</v>
      </c>
      <c r="D341" s="11"/>
      <c r="E341" s="11"/>
      <c r="F341" s="11"/>
      <c r="G341" s="11"/>
      <c r="H341" s="12">
        <v>5.3376602512234098E-2</v>
      </c>
      <c r="I341" s="12">
        <v>4.9364548878612698E-2</v>
      </c>
      <c r="J341" s="12">
        <v>4.5971689155849899E-2</v>
      </c>
      <c r="K341" s="12">
        <v>4.2789694868328301E-2</v>
      </c>
      <c r="L341" s="12">
        <v>315.70453534804199</v>
      </c>
      <c r="M341" s="12">
        <v>1236.2892890687001</v>
      </c>
      <c r="N341" s="13"/>
    </row>
    <row r="342" spans="1:14" x14ac:dyDescent="0.25">
      <c r="A342" s="8" t="s">
        <v>62</v>
      </c>
      <c r="B342" s="8" t="s">
        <v>63</v>
      </c>
      <c r="C342" s="2" t="s">
        <v>35</v>
      </c>
      <c r="D342" s="5"/>
      <c r="E342" s="5"/>
      <c r="F342" s="5"/>
      <c r="G342" s="5"/>
      <c r="H342" s="4">
        <v>45.870763196985799</v>
      </c>
      <c r="I342" s="4">
        <v>113.06154391645001</v>
      </c>
      <c r="J342" s="4">
        <v>176.54756789610499</v>
      </c>
      <c r="K342" s="4">
        <v>511.71806493382701</v>
      </c>
      <c r="L342" s="4">
        <v>2097.3591705068202</v>
      </c>
      <c r="M342" s="4">
        <v>3375.0752490714499</v>
      </c>
    </row>
    <row r="343" spans="1:14" x14ac:dyDescent="0.25">
      <c r="A343" s="8" t="s">
        <v>64</v>
      </c>
      <c r="B343" s="8" t="s">
        <v>63</v>
      </c>
      <c r="C343" s="2" t="s">
        <v>35</v>
      </c>
      <c r="D343" s="5"/>
      <c r="E343" s="4">
        <v>7.23713983468054E-3</v>
      </c>
      <c r="F343" s="4">
        <v>0.104312476845433</v>
      </c>
      <c r="G343" s="4">
        <v>9.50473902781519E-2</v>
      </c>
      <c r="H343" s="4">
        <v>8.4249702362211798E-2</v>
      </c>
      <c r="I343" s="5"/>
      <c r="J343" s="5"/>
      <c r="K343" s="5"/>
      <c r="L343" s="5"/>
      <c r="M343" s="5"/>
    </row>
    <row r="344" spans="1:14" x14ac:dyDescent="0.25">
      <c r="A344" s="8" t="s">
        <v>65</v>
      </c>
      <c r="B344" s="8" t="s">
        <v>63</v>
      </c>
      <c r="C344" s="2" t="s">
        <v>35</v>
      </c>
      <c r="D344" s="5"/>
      <c r="E344" s="5"/>
      <c r="F344" s="5"/>
      <c r="G344" s="4">
        <v>14.1770132610038</v>
      </c>
      <c r="H344" s="4">
        <v>24.296459752432</v>
      </c>
      <c r="I344" s="4">
        <v>24.316995257532401</v>
      </c>
      <c r="J344" s="4">
        <v>18.985761092737199</v>
      </c>
      <c r="K344" s="4">
        <v>19.357025232700799</v>
      </c>
      <c r="L344" s="4">
        <v>19.961007282087898</v>
      </c>
      <c r="M344" s="4">
        <v>95.999725287751303</v>
      </c>
    </row>
    <row r="345" spans="1:14" x14ac:dyDescent="0.25">
      <c r="A345" s="8" t="s">
        <v>66</v>
      </c>
      <c r="B345" s="8" t="s">
        <v>63</v>
      </c>
      <c r="C345" s="2" t="s">
        <v>35</v>
      </c>
      <c r="D345" s="4">
        <v>0.150930882900571</v>
      </c>
      <c r="E345" s="4">
        <v>0.138493735562882</v>
      </c>
      <c r="F345" s="4">
        <v>3.7616065277232699E-2</v>
      </c>
      <c r="G345" s="4">
        <v>1.0120461553152301E-2</v>
      </c>
      <c r="H345" s="4">
        <v>8.6384066300645296E-3</v>
      </c>
      <c r="I345" s="5"/>
      <c r="J345" s="5"/>
      <c r="K345" s="5"/>
      <c r="L345" s="5"/>
      <c r="M345" s="5"/>
    </row>
    <row r="346" spans="1:14" x14ac:dyDescent="0.25">
      <c r="A346" s="8" t="s">
        <v>67</v>
      </c>
      <c r="B346" s="8" t="s">
        <v>63</v>
      </c>
      <c r="C346" s="2" t="s">
        <v>35</v>
      </c>
      <c r="D346" s="4">
        <v>8.73173306253055E-2</v>
      </c>
      <c r="E346" s="4">
        <v>8.0123402051320694E-2</v>
      </c>
      <c r="F346" s="4">
        <v>2.1766340449913199E-2</v>
      </c>
      <c r="G346" s="4">
        <v>5.8591425899073499E-3</v>
      </c>
      <c r="H346" s="4">
        <v>5.0018389997672904E-3</v>
      </c>
      <c r="I346" s="5"/>
      <c r="J346" s="5"/>
      <c r="K346" s="5"/>
      <c r="L346" s="5"/>
      <c r="M346" s="5"/>
    </row>
    <row r="347" spans="1:14" x14ac:dyDescent="0.25">
      <c r="A347" s="8" t="s">
        <v>68</v>
      </c>
      <c r="B347" s="8" t="s">
        <v>63</v>
      </c>
      <c r="C347" s="2" t="s">
        <v>35</v>
      </c>
      <c r="D347" s="5"/>
      <c r="E347" s="5"/>
      <c r="F347" s="5"/>
      <c r="G347" s="5"/>
      <c r="H347" s="5"/>
      <c r="I347" s="5"/>
      <c r="J347" s="5"/>
      <c r="K347" s="5"/>
      <c r="L347" s="5"/>
      <c r="M347" s="4">
        <v>0.90828767591259696</v>
      </c>
    </row>
    <row r="348" spans="1:14" x14ac:dyDescent="0.25">
      <c r="A348" s="8" t="s">
        <v>71</v>
      </c>
      <c r="B348" s="8" t="s">
        <v>63</v>
      </c>
      <c r="C348" s="2" t="s">
        <v>35</v>
      </c>
      <c r="D348" s="5"/>
      <c r="E348" s="5"/>
      <c r="F348" s="5"/>
      <c r="G348" s="5"/>
      <c r="H348" s="5"/>
      <c r="I348" s="5"/>
      <c r="J348" s="5"/>
      <c r="K348" s="4">
        <v>6.8490309025090204</v>
      </c>
      <c r="L348" s="4">
        <v>7.0552223231669204</v>
      </c>
      <c r="M348" s="4">
        <v>7.2940806473864397</v>
      </c>
    </row>
    <row r="349" spans="1:14" x14ac:dyDescent="0.25">
      <c r="A349" s="8" t="s">
        <v>72</v>
      </c>
      <c r="B349" s="8" t="s">
        <v>63</v>
      </c>
      <c r="C349" s="2" t="s">
        <v>35</v>
      </c>
      <c r="D349" s="5"/>
      <c r="E349" s="5"/>
      <c r="F349" s="5"/>
      <c r="G349" s="4">
        <v>5.8066033577119596</v>
      </c>
      <c r="H349" s="4">
        <v>5.0021969479094004</v>
      </c>
      <c r="I349" s="5"/>
      <c r="J349" s="5"/>
      <c r="K349" s="4">
        <v>38.233055616775303</v>
      </c>
      <c r="L349" s="4">
        <v>39.384069266140997</v>
      </c>
      <c r="M349" s="4">
        <v>40.717437990038697</v>
      </c>
    </row>
    <row r="350" spans="1:14" x14ac:dyDescent="0.25">
      <c r="A350" s="8" t="s">
        <v>73</v>
      </c>
      <c r="B350" s="8" t="s">
        <v>63</v>
      </c>
      <c r="C350" s="2" t="s">
        <v>35</v>
      </c>
      <c r="D350" s="5"/>
      <c r="E350" s="5"/>
      <c r="F350" s="5"/>
      <c r="G350" s="4">
        <v>7.0700400522044404E-2</v>
      </c>
      <c r="H350" s="4">
        <v>6.3933505115980296E-2</v>
      </c>
      <c r="I350" s="4">
        <v>6.3971310452488495E-2</v>
      </c>
      <c r="J350" s="4">
        <v>9.2383967382455108</v>
      </c>
      <c r="K350" s="4">
        <v>21.6537663008713</v>
      </c>
      <c r="L350" s="4">
        <v>22.305657188753699</v>
      </c>
      <c r="M350" s="4">
        <v>23.060827139844498</v>
      </c>
    </row>
    <row r="351" spans="1:14" x14ac:dyDescent="0.25">
      <c r="A351" s="8" t="s">
        <v>74</v>
      </c>
      <c r="B351" s="8" t="s">
        <v>63</v>
      </c>
      <c r="C351" s="2" t="s">
        <v>35</v>
      </c>
      <c r="D351" s="5"/>
      <c r="E351" s="5"/>
      <c r="F351" s="5"/>
      <c r="G351" s="5"/>
      <c r="H351" s="5"/>
      <c r="I351" s="5"/>
      <c r="J351" s="5"/>
      <c r="K351" s="4">
        <v>73.596781544554005</v>
      </c>
      <c r="L351" s="4">
        <v>75.330604924079495</v>
      </c>
      <c r="M351" s="4">
        <v>77.987268461225099</v>
      </c>
    </row>
    <row r="352" spans="1:14" x14ac:dyDescent="0.25">
      <c r="A352" s="8" t="s">
        <v>75</v>
      </c>
      <c r="B352" s="8" t="s">
        <v>63</v>
      </c>
      <c r="C352" s="2" t="s">
        <v>35</v>
      </c>
      <c r="D352" s="5"/>
      <c r="E352" s="5"/>
      <c r="F352" s="5"/>
      <c r="G352" s="5"/>
      <c r="H352" s="5"/>
      <c r="I352" s="5"/>
      <c r="J352" s="5"/>
      <c r="K352" s="4">
        <v>14.371509541955399</v>
      </c>
      <c r="L352" s="4">
        <v>14.804166659675399</v>
      </c>
      <c r="M352" s="4">
        <v>15.3053696378133</v>
      </c>
    </row>
    <row r="353" spans="1:14" x14ac:dyDescent="0.25">
      <c r="A353" s="8" t="s">
        <v>76</v>
      </c>
      <c r="B353" s="8" t="s">
        <v>76</v>
      </c>
      <c r="C353" s="2" t="s">
        <v>35</v>
      </c>
      <c r="D353" s="5"/>
      <c r="E353" s="5"/>
      <c r="F353" s="5"/>
      <c r="G353" s="4">
        <v>5.0736174007941497E-2</v>
      </c>
      <c r="H353" s="4">
        <v>4.6872097850688597E-2</v>
      </c>
      <c r="I353" s="4">
        <v>4.6726525115337501E-2</v>
      </c>
      <c r="J353" s="4">
        <v>4.7258341955649999E-2</v>
      </c>
      <c r="K353" s="4">
        <v>4.7211322184614102E-2</v>
      </c>
      <c r="L353" s="4">
        <v>4.7086610417086401E-2</v>
      </c>
      <c r="M353" s="4">
        <v>4.6978550710521302E-2</v>
      </c>
    </row>
    <row r="354" spans="1:14" x14ac:dyDescent="0.25">
      <c r="A354" s="9" t="s">
        <v>77</v>
      </c>
      <c r="B354" s="9" t="s">
        <v>77</v>
      </c>
      <c r="C354" s="10" t="s">
        <v>35</v>
      </c>
      <c r="D354" s="11"/>
      <c r="E354" s="11"/>
      <c r="F354" s="11"/>
      <c r="G354" s="11"/>
      <c r="H354" s="11"/>
      <c r="I354" s="11"/>
      <c r="J354" s="11"/>
      <c r="K354" s="11"/>
      <c r="L354" s="12">
        <v>266.42794760019098</v>
      </c>
      <c r="M354" s="12">
        <v>547.02050308354603</v>
      </c>
      <c r="N354" s="13"/>
    </row>
    <row r="355" spans="1:14" x14ac:dyDescent="0.25">
      <c r="A355" s="9" t="s">
        <v>57</v>
      </c>
      <c r="B355" s="9" t="s">
        <v>58</v>
      </c>
      <c r="C355" s="10" t="s">
        <v>36</v>
      </c>
      <c r="D355" s="11"/>
      <c r="E355" s="11"/>
      <c r="F355" s="11"/>
      <c r="G355" s="11"/>
      <c r="H355" s="11"/>
      <c r="I355" s="11"/>
      <c r="J355" s="11"/>
      <c r="K355" s="11"/>
      <c r="L355" s="12">
        <v>15.0290154635722</v>
      </c>
      <c r="M355" s="12">
        <v>28.994002652266801</v>
      </c>
      <c r="N355" s="13"/>
    </row>
    <row r="356" spans="1:14" x14ac:dyDescent="0.25">
      <c r="A356" s="8" t="s">
        <v>59</v>
      </c>
      <c r="B356" s="8" t="s">
        <v>59</v>
      </c>
      <c r="C356" s="2" t="s">
        <v>36</v>
      </c>
      <c r="D356" s="5"/>
      <c r="E356" s="5"/>
      <c r="F356" s="5"/>
      <c r="G356" s="4">
        <v>5.2177503042358298E-2</v>
      </c>
      <c r="H356" s="4">
        <v>5.3318120803437501E-2</v>
      </c>
      <c r="I356" s="4">
        <v>5.5678679267911702E-2</v>
      </c>
      <c r="J356" s="4">
        <v>62.707933271271799</v>
      </c>
      <c r="K356" s="4">
        <v>197.74398155732601</v>
      </c>
      <c r="L356" s="4">
        <v>365.90208169382998</v>
      </c>
      <c r="M356" s="4">
        <v>457.19489288173202</v>
      </c>
    </row>
    <row r="357" spans="1:14" x14ac:dyDescent="0.25">
      <c r="A357" s="8" t="s">
        <v>60</v>
      </c>
      <c r="B357" s="8" t="s">
        <v>60</v>
      </c>
      <c r="C357" s="2" t="s">
        <v>36</v>
      </c>
      <c r="D357" s="5"/>
      <c r="E357" s="5"/>
      <c r="F357" s="5"/>
      <c r="G357" s="5"/>
      <c r="H357" s="4">
        <v>7.2017205121527803E-2</v>
      </c>
      <c r="I357" s="4">
        <v>6.5855175299168997E-2</v>
      </c>
      <c r="J357" s="4">
        <v>6.0772735998630499E-2</v>
      </c>
      <c r="K357" s="4">
        <v>5.6143784190827703E-2</v>
      </c>
      <c r="L357" s="4">
        <v>5.2849475976596103E-2</v>
      </c>
      <c r="M357" s="4">
        <v>288.265692121418</v>
      </c>
    </row>
    <row r="358" spans="1:14" x14ac:dyDescent="0.25">
      <c r="A358" s="9" t="s">
        <v>61</v>
      </c>
      <c r="B358" s="9" t="s">
        <v>61</v>
      </c>
      <c r="C358" s="10" t="s">
        <v>36</v>
      </c>
      <c r="D358" s="11"/>
      <c r="E358" s="11"/>
      <c r="F358" s="11"/>
      <c r="G358" s="11"/>
      <c r="H358" s="12">
        <v>5.3376602512234098E-2</v>
      </c>
      <c r="I358" s="12">
        <v>4.9364548878612698E-2</v>
      </c>
      <c r="J358" s="12">
        <v>4.5971689155849899E-2</v>
      </c>
      <c r="K358" s="12">
        <v>4.2789694868328301E-2</v>
      </c>
      <c r="L358" s="12">
        <v>315.70453534804102</v>
      </c>
      <c r="M358" s="12">
        <v>1236.2892890687001</v>
      </c>
      <c r="N358" s="13"/>
    </row>
    <row r="359" spans="1:14" x14ac:dyDescent="0.25">
      <c r="A359" s="8" t="s">
        <v>62</v>
      </c>
      <c r="B359" s="8" t="s">
        <v>63</v>
      </c>
      <c r="C359" s="2" t="s">
        <v>36</v>
      </c>
      <c r="D359" s="5"/>
      <c r="E359" s="5"/>
      <c r="F359" s="5"/>
      <c r="G359" s="5"/>
      <c r="H359" s="4">
        <v>45.870763196985699</v>
      </c>
      <c r="I359" s="4">
        <v>113.06154391645001</v>
      </c>
      <c r="J359" s="4">
        <v>176.54756789610499</v>
      </c>
      <c r="K359" s="4">
        <v>511.718064933812</v>
      </c>
      <c r="L359" s="4">
        <v>2097.3591705068102</v>
      </c>
      <c r="M359" s="4">
        <v>3375.0752490714399</v>
      </c>
    </row>
    <row r="360" spans="1:14" x14ac:dyDescent="0.25">
      <c r="A360" s="8" t="s">
        <v>64</v>
      </c>
      <c r="B360" s="8" t="s">
        <v>63</v>
      </c>
      <c r="C360" s="2" t="s">
        <v>36</v>
      </c>
      <c r="D360" s="5"/>
      <c r="E360" s="4">
        <v>7.23713983468054E-3</v>
      </c>
      <c r="F360" s="4">
        <v>0.104312476845433</v>
      </c>
      <c r="G360" s="4">
        <v>9.50473902781519E-2</v>
      </c>
      <c r="H360" s="4">
        <v>8.4249702362211798E-2</v>
      </c>
      <c r="I360" s="5"/>
      <c r="J360" s="5"/>
      <c r="K360" s="5"/>
      <c r="L360" s="5"/>
      <c r="M360" s="5"/>
    </row>
    <row r="361" spans="1:14" x14ac:dyDescent="0.25">
      <c r="A361" s="8" t="s">
        <v>65</v>
      </c>
      <c r="B361" s="8" t="s">
        <v>63</v>
      </c>
      <c r="C361" s="2" t="s">
        <v>36</v>
      </c>
      <c r="D361" s="5"/>
      <c r="E361" s="5"/>
      <c r="F361" s="5"/>
      <c r="G361" s="4">
        <v>14.1770132610038</v>
      </c>
      <c r="H361" s="4">
        <v>24.296459752432</v>
      </c>
      <c r="I361" s="4">
        <v>24.316995257532401</v>
      </c>
      <c r="J361" s="4">
        <v>18.985761092737199</v>
      </c>
      <c r="K361" s="4">
        <v>19.357025232700799</v>
      </c>
      <c r="L361" s="4">
        <v>19.961007282087898</v>
      </c>
      <c r="M361" s="4">
        <v>95.999725287751303</v>
      </c>
    </row>
    <row r="362" spans="1:14" x14ac:dyDescent="0.25">
      <c r="A362" s="8" t="s">
        <v>66</v>
      </c>
      <c r="B362" s="8" t="s">
        <v>63</v>
      </c>
      <c r="C362" s="2" t="s">
        <v>36</v>
      </c>
      <c r="D362" s="4">
        <v>0.150930882900571</v>
      </c>
      <c r="E362" s="4">
        <v>0.138493735562882</v>
      </c>
      <c r="F362" s="4">
        <v>3.7616065277232699E-2</v>
      </c>
      <c r="G362" s="4">
        <v>1.0120461553152301E-2</v>
      </c>
      <c r="H362" s="4">
        <v>8.6384066300645296E-3</v>
      </c>
      <c r="I362" s="5"/>
      <c r="J362" s="5"/>
      <c r="K362" s="5"/>
      <c r="L362" s="5"/>
      <c r="M362" s="5"/>
    </row>
    <row r="363" spans="1:14" x14ac:dyDescent="0.25">
      <c r="A363" s="8" t="s">
        <v>67</v>
      </c>
      <c r="B363" s="8" t="s">
        <v>63</v>
      </c>
      <c r="C363" s="2" t="s">
        <v>36</v>
      </c>
      <c r="D363" s="4">
        <v>8.73173306253055E-2</v>
      </c>
      <c r="E363" s="4">
        <v>8.0123402051320694E-2</v>
      </c>
      <c r="F363" s="4">
        <v>2.1766340449913199E-2</v>
      </c>
      <c r="G363" s="4">
        <v>5.8591425899073499E-3</v>
      </c>
      <c r="H363" s="4">
        <v>5.0018389997672904E-3</v>
      </c>
      <c r="I363" s="5"/>
      <c r="J363" s="5"/>
      <c r="K363" s="5"/>
      <c r="L363" s="5"/>
      <c r="M363" s="5"/>
    </row>
    <row r="364" spans="1:14" x14ac:dyDescent="0.25">
      <c r="A364" s="8" t="s">
        <v>68</v>
      </c>
      <c r="B364" s="8" t="s">
        <v>63</v>
      </c>
      <c r="C364" s="2" t="s">
        <v>36</v>
      </c>
      <c r="D364" s="5"/>
      <c r="E364" s="5"/>
      <c r="F364" s="5"/>
      <c r="G364" s="5"/>
      <c r="H364" s="5"/>
      <c r="I364" s="5"/>
      <c r="J364" s="5"/>
      <c r="K364" s="5"/>
      <c r="L364" s="5"/>
      <c r="M364" s="4">
        <v>0.90828767591259696</v>
      </c>
    </row>
    <row r="365" spans="1:14" x14ac:dyDescent="0.25">
      <c r="A365" s="8" t="s">
        <v>71</v>
      </c>
      <c r="B365" s="8" t="s">
        <v>63</v>
      </c>
      <c r="C365" s="2" t="s">
        <v>36</v>
      </c>
      <c r="D365" s="5"/>
      <c r="E365" s="5"/>
      <c r="F365" s="5"/>
      <c r="G365" s="5"/>
      <c r="H365" s="5"/>
      <c r="I365" s="5"/>
      <c r="J365" s="5"/>
      <c r="K365" s="4">
        <v>6.8490309025090204</v>
      </c>
      <c r="L365" s="4">
        <v>7.0552223231669204</v>
      </c>
      <c r="M365" s="4">
        <v>7.2940806473864397</v>
      </c>
    </row>
    <row r="366" spans="1:14" x14ac:dyDescent="0.25">
      <c r="A366" s="8" t="s">
        <v>72</v>
      </c>
      <c r="B366" s="8" t="s">
        <v>63</v>
      </c>
      <c r="C366" s="2" t="s">
        <v>36</v>
      </c>
      <c r="D366" s="5"/>
      <c r="E366" s="5"/>
      <c r="F366" s="5"/>
      <c r="G366" s="4">
        <v>5.8066033577119596</v>
      </c>
      <c r="H366" s="4">
        <v>5.0021969479094004</v>
      </c>
      <c r="I366" s="5"/>
      <c r="J366" s="5"/>
      <c r="K366" s="4">
        <v>38.233055616775303</v>
      </c>
      <c r="L366" s="4">
        <v>39.384069266140997</v>
      </c>
      <c r="M366" s="4">
        <v>40.717437990038697</v>
      </c>
    </row>
    <row r="367" spans="1:14" x14ac:dyDescent="0.25">
      <c r="A367" s="8" t="s">
        <v>73</v>
      </c>
      <c r="B367" s="8" t="s">
        <v>63</v>
      </c>
      <c r="C367" s="2" t="s">
        <v>36</v>
      </c>
      <c r="D367" s="5"/>
      <c r="E367" s="5"/>
      <c r="F367" s="5"/>
      <c r="G367" s="4">
        <v>7.0700400522044404E-2</v>
      </c>
      <c r="H367" s="4">
        <v>6.3933505115980296E-2</v>
      </c>
      <c r="I367" s="4">
        <v>6.3971310452488495E-2</v>
      </c>
      <c r="J367" s="4">
        <v>9.2383967382455108</v>
      </c>
      <c r="K367" s="4">
        <v>21.6537663008713</v>
      </c>
      <c r="L367" s="4">
        <v>22.305657188753699</v>
      </c>
      <c r="M367" s="4">
        <v>23.060827139844498</v>
      </c>
    </row>
    <row r="368" spans="1:14" x14ac:dyDescent="0.25">
      <c r="A368" s="8" t="s">
        <v>74</v>
      </c>
      <c r="B368" s="8" t="s">
        <v>63</v>
      </c>
      <c r="C368" s="2" t="s">
        <v>36</v>
      </c>
      <c r="D368" s="5"/>
      <c r="E368" s="5"/>
      <c r="F368" s="5"/>
      <c r="G368" s="5"/>
      <c r="H368" s="5"/>
      <c r="I368" s="5"/>
      <c r="J368" s="5"/>
      <c r="K368" s="4">
        <v>73.596781544554005</v>
      </c>
      <c r="L368" s="4">
        <v>75.330604924079495</v>
      </c>
      <c r="M368" s="4">
        <v>77.987268461225099</v>
      </c>
    </row>
    <row r="369" spans="1:14" x14ac:dyDescent="0.25">
      <c r="A369" s="8" t="s">
        <v>75</v>
      </c>
      <c r="B369" s="8" t="s">
        <v>63</v>
      </c>
      <c r="C369" s="2" t="s">
        <v>36</v>
      </c>
      <c r="D369" s="5"/>
      <c r="E369" s="5"/>
      <c r="F369" s="5"/>
      <c r="G369" s="5"/>
      <c r="H369" s="5"/>
      <c r="I369" s="5"/>
      <c r="J369" s="5"/>
      <c r="K369" s="4">
        <v>14.371509541955399</v>
      </c>
      <c r="L369" s="4">
        <v>14.804166659675399</v>
      </c>
      <c r="M369" s="4">
        <v>15.3053696378133</v>
      </c>
    </row>
    <row r="370" spans="1:14" x14ac:dyDescent="0.25">
      <c r="A370" s="8" t="s">
        <v>76</v>
      </c>
      <c r="B370" s="8" t="s">
        <v>76</v>
      </c>
      <c r="C370" s="2" t="s">
        <v>36</v>
      </c>
      <c r="D370" s="5"/>
      <c r="E370" s="5"/>
      <c r="F370" s="5"/>
      <c r="G370" s="4">
        <v>5.0736174007941497E-2</v>
      </c>
      <c r="H370" s="4">
        <v>4.6872097850688597E-2</v>
      </c>
      <c r="I370" s="4">
        <v>4.6726525115337501E-2</v>
      </c>
      <c r="J370" s="4">
        <v>4.7258341955649999E-2</v>
      </c>
      <c r="K370" s="4">
        <v>4.7211322184614102E-2</v>
      </c>
      <c r="L370" s="4">
        <v>4.7086610417086401E-2</v>
      </c>
      <c r="M370" s="4">
        <v>4.6978550710521302E-2</v>
      </c>
    </row>
    <row r="371" spans="1:14" x14ac:dyDescent="0.25">
      <c r="A371" s="9" t="s">
        <v>77</v>
      </c>
      <c r="B371" s="9" t="s">
        <v>77</v>
      </c>
      <c r="C371" s="10" t="s">
        <v>36</v>
      </c>
      <c r="D371" s="11"/>
      <c r="E371" s="11"/>
      <c r="F371" s="11"/>
      <c r="G371" s="11"/>
      <c r="H371" s="11"/>
      <c r="I371" s="11"/>
      <c r="J371" s="11"/>
      <c r="K371" s="11"/>
      <c r="L371" s="12">
        <v>266.42794760019098</v>
      </c>
      <c r="M371" s="12">
        <v>547.02050308354603</v>
      </c>
      <c r="N371" s="13"/>
    </row>
    <row r="372" spans="1:14" x14ac:dyDescent="0.25">
      <c r="A372" s="2" t="s">
        <v>56</v>
      </c>
      <c r="B372" s="2" t="s">
        <v>137</v>
      </c>
      <c r="C372" s="2" t="s">
        <v>119</v>
      </c>
      <c r="D372" s="5"/>
      <c r="E372" s="5"/>
      <c r="F372" s="5"/>
      <c r="G372" s="5"/>
      <c r="H372" s="5"/>
      <c r="I372" s="5"/>
      <c r="J372" s="5"/>
      <c r="K372" s="4">
        <v>1.6716848315733801</v>
      </c>
      <c r="L372" s="4">
        <v>3.4767803331807601</v>
      </c>
      <c r="M372" s="4">
        <v>4.3894128059819302</v>
      </c>
    </row>
    <row r="373" spans="1:14" x14ac:dyDescent="0.25">
      <c r="A373" s="8" t="s">
        <v>59</v>
      </c>
      <c r="B373" s="8" t="s">
        <v>138</v>
      </c>
      <c r="C373" s="2" t="s">
        <v>119</v>
      </c>
      <c r="D373" s="5"/>
      <c r="E373" s="5"/>
      <c r="F373" s="5"/>
      <c r="G373" s="4">
        <v>1.4321E-2</v>
      </c>
      <c r="H373" s="4">
        <v>1.5064475459976299E-2</v>
      </c>
      <c r="I373" s="4">
        <v>1.6046055009682401E-2</v>
      </c>
      <c r="J373" s="4">
        <v>18.603341848133901</v>
      </c>
      <c r="K373" s="4">
        <v>59.837291221770698</v>
      </c>
      <c r="L373" s="4">
        <v>112.936994430247</v>
      </c>
      <c r="M373" s="4">
        <v>143.93630999999999</v>
      </c>
    </row>
    <row r="374" spans="1:14" x14ac:dyDescent="0.25">
      <c r="A374" s="8" t="s">
        <v>60</v>
      </c>
      <c r="B374" s="8" t="s">
        <v>139</v>
      </c>
      <c r="C374" s="2" t="s">
        <v>119</v>
      </c>
      <c r="D374" s="5"/>
      <c r="E374" s="5"/>
      <c r="F374" s="5"/>
      <c r="G374" s="5"/>
      <c r="H374" s="4">
        <v>6.27984000000004E-3</v>
      </c>
      <c r="I374" s="4">
        <v>6.4715660354373403E-3</v>
      </c>
      <c r="J374" s="4">
        <v>6.6449011472395798E-3</v>
      </c>
      <c r="K374" s="4">
        <v>6.76031067889482E-3</v>
      </c>
      <c r="L374" s="4">
        <v>16.829016173657902</v>
      </c>
      <c r="M374" s="4">
        <v>147.71596506569</v>
      </c>
    </row>
    <row r="375" spans="1:14" x14ac:dyDescent="0.25">
      <c r="A375" s="8" t="s">
        <v>61</v>
      </c>
      <c r="B375" s="8" t="s">
        <v>139</v>
      </c>
      <c r="C375" s="2" t="s">
        <v>119</v>
      </c>
      <c r="D375" s="5"/>
      <c r="E375" s="5"/>
      <c r="F375" s="5"/>
      <c r="G375" s="5"/>
      <c r="H375" s="4">
        <v>3.33608971467831E-3</v>
      </c>
      <c r="I375" s="4">
        <v>3.43794187247986E-3</v>
      </c>
      <c r="J375" s="4">
        <v>3.5300240726448798E-3</v>
      </c>
      <c r="K375" s="4">
        <v>3.5913340027597901E-3</v>
      </c>
      <c r="L375" s="4">
        <v>16.809740587921599</v>
      </c>
      <c r="M375" s="4">
        <v>23.918567795078701</v>
      </c>
    </row>
    <row r="376" spans="1:14" x14ac:dyDescent="0.25">
      <c r="A376" s="8" t="s">
        <v>62</v>
      </c>
      <c r="B376" s="8" t="s">
        <v>140</v>
      </c>
      <c r="C376" s="2" t="s">
        <v>119</v>
      </c>
      <c r="D376" s="5"/>
      <c r="E376" s="5"/>
      <c r="F376" s="5"/>
      <c r="G376" s="5"/>
      <c r="H376" s="4">
        <v>37.182318357809102</v>
      </c>
      <c r="I376" s="4">
        <v>93.300437043330604</v>
      </c>
      <c r="J376" s="4">
        <v>146.41767168825299</v>
      </c>
      <c r="K376" s="4">
        <v>373.92932756530303</v>
      </c>
      <c r="L376" s="4">
        <v>1699.0512842805399</v>
      </c>
      <c r="M376" s="4">
        <v>2787.0050445899501</v>
      </c>
    </row>
    <row r="377" spans="1:14" x14ac:dyDescent="0.25">
      <c r="A377" s="8" t="s">
        <v>64</v>
      </c>
      <c r="B377" s="8" t="s">
        <v>140</v>
      </c>
      <c r="C377" s="2" t="s">
        <v>119</v>
      </c>
      <c r="D377" s="5"/>
      <c r="E377" s="4">
        <v>4.8461901972889302E-3</v>
      </c>
      <c r="F377" s="4">
        <v>6.9850536854464296E-2</v>
      </c>
      <c r="G377" s="4">
        <v>6.9850536854464296E-2</v>
      </c>
      <c r="H377" s="4">
        <v>6.8052608359924105E-2</v>
      </c>
      <c r="I377" s="5"/>
      <c r="J377" s="5"/>
      <c r="K377" s="5"/>
      <c r="L377" s="5"/>
      <c r="M377" s="5"/>
    </row>
    <row r="378" spans="1:14" x14ac:dyDescent="0.25">
      <c r="A378" s="8" t="s">
        <v>65</v>
      </c>
      <c r="B378" s="8" t="s">
        <v>140</v>
      </c>
      <c r="C378" s="2" t="s">
        <v>119</v>
      </c>
      <c r="D378" s="5"/>
      <c r="E378" s="5"/>
      <c r="F378" s="5"/>
      <c r="G378" s="4">
        <v>11.776686688643499</v>
      </c>
      <c r="H378" s="4">
        <v>23.368622020247599</v>
      </c>
      <c r="I378" s="4">
        <v>23.374094199275302</v>
      </c>
      <c r="J378" s="4">
        <v>17.3242108451816</v>
      </c>
      <c r="K378" s="4">
        <v>17.631495176691899</v>
      </c>
      <c r="L378" s="4">
        <v>18.1826193754627</v>
      </c>
      <c r="M378" s="4">
        <v>48.1088093501534</v>
      </c>
    </row>
    <row r="379" spans="1:14" x14ac:dyDescent="0.25">
      <c r="A379" s="8" t="s">
        <v>66</v>
      </c>
      <c r="B379" s="8" t="s">
        <v>140</v>
      </c>
      <c r="C379" s="2" t="s">
        <v>119</v>
      </c>
      <c r="D379" s="4">
        <v>9.0960766780856198E-2</v>
      </c>
      <c r="E379" s="4">
        <v>8.3465332866592398E-2</v>
      </c>
      <c r="F379" s="4">
        <v>2.26698875348782E-2</v>
      </c>
      <c r="G379" s="4">
        <v>6.0992483801830403E-3</v>
      </c>
      <c r="H379" s="4">
        <v>5.2060656887108698E-3</v>
      </c>
      <c r="I379" s="5"/>
      <c r="J379" s="5"/>
      <c r="K379" s="5"/>
      <c r="L379" s="5"/>
      <c r="M379" s="5"/>
    </row>
    <row r="380" spans="1:14" x14ac:dyDescent="0.25">
      <c r="A380" s="8" t="s">
        <v>67</v>
      </c>
      <c r="B380" s="8" t="s">
        <v>140</v>
      </c>
      <c r="C380" s="2" t="s">
        <v>119</v>
      </c>
      <c r="D380" s="4">
        <v>4.3517725284537401E-2</v>
      </c>
      <c r="E380" s="4">
        <v>3.9932372810322803E-2</v>
      </c>
      <c r="F380" s="4">
        <v>1.08480368944595E-2</v>
      </c>
      <c r="G380" s="4">
        <v>2.9201139774264499E-3</v>
      </c>
      <c r="H380" s="4">
        <v>2.4928459671243802E-3</v>
      </c>
      <c r="I380" s="5"/>
      <c r="J380" s="5"/>
      <c r="K380" s="5"/>
      <c r="L380" s="5"/>
      <c r="M380" s="5"/>
    </row>
    <row r="381" spans="1:14" x14ac:dyDescent="0.25">
      <c r="A381" s="8" t="s">
        <v>68</v>
      </c>
      <c r="B381" s="8" t="s">
        <v>140</v>
      </c>
      <c r="C381" s="2" t="s">
        <v>119</v>
      </c>
      <c r="D381" s="5"/>
      <c r="E381" s="5"/>
      <c r="F381" s="5"/>
      <c r="G381" s="5"/>
      <c r="H381" s="5"/>
      <c r="I381" s="5"/>
      <c r="J381" s="5"/>
      <c r="K381" s="5"/>
      <c r="L381" s="5"/>
      <c r="M381" s="4">
        <v>40.021269689239801</v>
      </c>
    </row>
    <row r="382" spans="1:14" x14ac:dyDescent="0.25">
      <c r="A382" s="8" t="s">
        <v>71</v>
      </c>
      <c r="B382" s="8" t="s">
        <v>140</v>
      </c>
      <c r="C382" s="2" t="s">
        <v>119</v>
      </c>
      <c r="D382" s="5"/>
      <c r="E382" s="5"/>
      <c r="F382" s="5"/>
      <c r="G382" s="5"/>
      <c r="H382" s="5"/>
      <c r="I382" s="5"/>
      <c r="J382" s="5"/>
      <c r="K382" s="4">
        <v>3.7577838357712499</v>
      </c>
      <c r="L382" s="4">
        <v>3.8709126562791498</v>
      </c>
      <c r="M382" s="4">
        <v>4.0019644740571403</v>
      </c>
    </row>
    <row r="383" spans="1:14" x14ac:dyDescent="0.25">
      <c r="A383" s="8" t="s">
        <v>72</v>
      </c>
      <c r="B383" s="8" t="s">
        <v>140</v>
      </c>
      <c r="C383" s="2" t="s">
        <v>119</v>
      </c>
      <c r="D383" s="5"/>
      <c r="E383" s="4">
        <v>0.13401214125934899</v>
      </c>
      <c r="F383" s="4">
        <v>3.79586977322717</v>
      </c>
      <c r="G383" s="4">
        <v>3.79586977322717</v>
      </c>
      <c r="H383" s="4">
        <v>3.74615149194317</v>
      </c>
      <c r="I383" s="5"/>
      <c r="J383" s="5"/>
      <c r="K383" s="4">
        <v>28.6220571322323</v>
      </c>
      <c r="L383" s="4">
        <v>29.483729784356601</v>
      </c>
      <c r="M383" s="4">
        <v>30.481917221328999</v>
      </c>
    </row>
    <row r="384" spans="1:14" x14ac:dyDescent="0.25">
      <c r="A384" s="8" t="s">
        <v>73</v>
      </c>
      <c r="B384" s="8" t="s">
        <v>140</v>
      </c>
      <c r="C384" s="2" t="s">
        <v>119</v>
      </c>
      <c r="D384" s="5"/>
      <c r="E384" s="5"/>
      <c r="F384" s="5"/>
      <c r="G384" s="4">
        <v>4.4798507204725002E-2</v>
      </c>
      <c r="H384" s="4">
        <v>4.6631976782360599E-2</v>
      </c>
      <c r="I384" s="4">
        <v>4.6631976782360599E-2</v>
      </c>
      <c r="J384" s="4">
        <v>7.8576606929468102</v>
      </c>
      <c r="K384" s="4">
        <v>15.7845434187696</v>
      </c>
      <c r="L384" s="4">
        <v>16.2597401989097</v>
      </c>
      <c r="M384" s="4">
        <v>16.8102223975221</v>
      </c>
    </row>
    <row r="385" spans="1:13" x14ac:dyDescent="0.25">
      <c r="A385" s="8" t="s">
        <v>74</v>
      </c>
      <c r="B385" s="8" t="s">
        <v>140</v>
      </c>
      <c r="C385" s="2" t="s">
        <v>119</v>
      </c>
      <c r="D385" s="5"/>
      <c r="E385" s="5"/>
      <c r="F385" s="5"/>
      <c r="G385" s="5"/>
      <c r="H385" s="5"/>
      <c r="I385" s="5"/>
      <c r="J385" s="5"/>
      <c r="K385" s="4">
        <v>53.900738583432698</v>
      </c>
      <c r="L385" s="4">
        <v>55.1705544472293</v>
      </c>
      <c r="M385" s="4">
        <v>57.1162390792826</v>
      </c>
    </row>
    <row r="386" spans="1:13" x14ac:dyDescent="0.25">
      <c r="A386" s="8" t="s">
        <v>75</v>
      </c>
      <c r="B386" s="8" t="s">
        <v>140</v>
      </c>
      <c r="C386" s="2" t="s">
        <v>119</v>
      </c>
      <c r="D386" s="5"/>
      <c r="E386" s="5"/>
      <c r="F386" s="5"/>
      <c r="G386" s="5"/>
      <c r="H386" s="5"/>
      <c r="I386" s="5"/>
      <c r="J386" s="5"/>
      <c r="K386" s="4">
        <v>9.4621896884021695</v>
      </c>
      <c r="L386" s="4">
        <v>9.7470507676055504</v>
      </c>
      <c r="M386" s="4">
        <v>10.077042383147999</v>
      </c>
    </row>
    <row r="387" spans="1:13" x14ac:dyDescent="0.25">
      <c r="A387" s="8" t="s">
        <v>76</v>
      </c>
      <c r="B387" s="8" t="s">
        <v>141</v>
      </c>
      <c r="C387" s="2" t="s">
        <v>119</v>
      </c>
      <c r="D387" s="5"/>
      <c r="E387" s="5"/>
      <c r="F387" s="5"/>
      <c r="G387" s="4">
        <v>1.1194539999999999E-2</v>
      </c>
      <c r="H387" s="4">
        <v>1.1589435809223499E-2</v>
      </c>
      <c r="I387" s="4">
        <v>1.21391373118655E-2</v>
      </c>
      <c r="J387" s="4">
        <v>1.28696600165459E-2</v>
      </c>
      <c r="K387" s="4">
        <v>1.34486273550015E-2</v>
      </c>
      <c r="L387" s="4">
        <v>58.479015387226198</v>
      </c>
      <c r="M387" s="4">
        <v>124.93705694795401</v>
      </c>
    </row>
    <row r="388" spans="1:13" x14ac:dyDescent="0.25">
      <c r="A388" s="8" t="s">
        <v>56</v>
      </c>
      <c r="B388" s="8" t="s">
        <v>137</v>
      </c>
      <c r="C388" s="2" t="s">
        <v>122</v>
      </c>
      <c r="D388" s="5"/>
      <c r="E388" s="5"/>
      <c r="F388" s="5"/>
      <c r="G388" s="5"/>
      <c r="H388" s="5"/>
      <c r="I388" s="5"/>
      <c r="J388" s="5"/>
      <c r="K388" s="5"/>
      <c r="L388" s="4">
        <v>9.3151772666865196E-2</v>
      </c>
      <c r="M388" s="4">
        <v>1.05931325336834</v>
      </c>
    </row>
    <row r="389" spans="1:13" x14ac:dyDescent="0.25">
      <c r="A389" s="8" t="s">
        <v>57</v>
      </c>
      <c r="B389" s="8" t="s">
        <v>137</v>
      </c>
      <c r="C389" s="2" t="s">
        <v>122</v>
      </c>
      <c r="D389" s="5"/>
      <c r="E389" s="5"/>
      <c r="F389" s="5"/>
      <c r="G389" s="5"/>
      <c r="H389" s="5"/>
      <c r="I389" s="5"/>
      <c r="J389" s="5"/>
      <c r="K389" s="4">
        <v>1.44303431709294E-4</v>
      </c>
      <c r="L389" s="4">
        <v>1.7120880323722201</v>
      </c>
      <c r="M389" s="4">
        <v>2.61221142535579</v>
      </c>
    </row>
    <row r="390" spans="1:13" x14ac:dyDescent="0.25">
      <c r="A390" s="8" t="s">
        <v>59</v>
      </c>
      <c r="B390" s="8" t="s">
        <v>138</v>
      </c>
      <c r="C390" s="2" t="s">
        <v>122</v>
      </c>
      <c r="D390" s="5"/>
      <c r="E390" s="5"/>
      <c r="F390" s="5"/>
      <c r="G390" s="4">
        <v>1.4321E-2</v>
      </c>
      <c r="H390" s="4">
        <v>1.5064475459976299E-2</v>
      </c>
      <c r="I390" s="4">
        <v>1.6046055009682401E-2</v>
      </c>
      <c r="J390" s="4">
        <v>18.603341848133901</v>
      </c>
      <c r="K390" s="4">
        <v>59.837291221770698</v>
      </c>
      <c r="L390" s="4">
        <v>112.936994430247</v>
      </c>
      <c r="M390" s="4">
        <v>143.93630999999999</v>
      </c>
    </row>
    <row r="391" spans="1:13" x14ac:dyDescent="0.25">
      <c r="A391" s="8" t="s">
        <v>60</v>
      </c>
      <c r="B391" s="8" t="s">
        <v>139</v>
      </c>
      <c r="C391" s="2" t="s">
        <v>122</v>
      </c>
      <c r="D391" s="5"/>
      <c r="E391" s="5"/>
      <c r="F391" s="5"/>
      <c r="G391" s="5"/>
      <c r="H391" s="4">
        <v>6.2798400000002898E-3</v>
      </c>
      <c r="I391" s="4">
        <v>6.4715660353751696E-3</v>
      </c>
      <c r="J391" s="4">
        <v>6.6449011472393604E-3</v>
      </c>
      <c r="K391" s="4">
        <v>6.7603106788954601E-3</v>
      </c>
      <c r="L391" s="4">
        <v>6.94871107076155E-3</v>
      </c>
      <c r="M391" s="4">
        <v>44.338436310631401</v>
      </c>
    </row>
    <row r="392" spans="1:13" x14ac:dyDescent="0.25">
      <c r="A392" s="8" t="s">
        <v>61</v>
      </c>
      <c r="B392" s="8" t="s">
        <v>139</v>
      </c>
      <c r="C392" s="2" t="s">
        <v>122</v>
      </c>
      <c r="D392" s="5"/>
      <c r="E392" s="5"/>
      <c r="F392" s="5"/>
      <c r="G392" s="5"/>
      <c r="H392" s="4">
        <v>3.33608971467831E-3</v>
      </c>
      <c r="I392" s="4">
        <v>3.43794187247986E-3</v>
      </c>
      <c r="J392" s="4">
        <v>3.5300240726448798E-3</v>
      </c>
      <c r="K392" s="4">
        <v>3.5913340027597901E-3</v>
      </c>
      <c r="L392" s="4">
        <v>28.752111699950699</v>
      </c>
      <c r="M392" s="4">
        <v>114.870389448712</v>
      </c>
    </row>
    <row r="393" spans="1:13" x14ac:dyDescent="0.25">
      <c r="A393" s="8" t="s">
        <v>62</v>
      </c>
      <c r="B393" s="8" t="s">
        <v>140</v>
      </c>
      <c r="C393" s="2" t="s">
        <v>122</v>
      </c>
      <c r="D393" s="5"/>
      <c r="E393" s="5"/>
      <c r="F393" s="5"/>
      <c r="G393" s="5"/>
      <c r="H393" s="4">
        <v>37.045262496744598</v>
      </c>
      <c r="I393" s="4">
        <v>93.163381182266093</v>
      </c>
      <c r="J393" s="4">
        <v>147.12328886864199</v>
      </c>
      <c r="K393" s="4">
        <v>432.13714094440002</v>
      </c>
      <c r="L393" s="4">
        <v>1757.25909765964</v>
      </c>
      <c r="M393" s="4">
        <v>2823.3805859617901</v>
      </c>
    </row>
    <row r="394" spans="1:13" x14ac:dyDescent="0.25">
      <c r="A394" s="8" t="s">
        <v>64</v>
      </c>
      <c r="B394" s="8" t="s">
        <v>140</v>
      </c>
      <c r="C394" s="2" t="s">
        <v>122</v>
      </c>
      <c r="D394" s="5"/>
      <c r="E394" s="4">
        <v>4.8461901972889302E-3</v>
      </c>
      <c r="F394" s="4">
        <v>6.9850536854464296E-2</v>
      </c>
      <c r="G394" s="4">
        <v>6.9850536854464296E-2</v>
      </c>
      <c r="H394" s="4">
        <v>6.8052608359924105E-2</v>
      </c>
      <c r="I394" s="5"/>
      <c r="J394" s="5"/>
      <c r="K394" s="5"/>
      <c r="L394" s="5"/>
      <c r="M394" s="5"/>
    </row>
    <row r="395" spans="1:13" x14ac:dyDescent="0.25">
      <c r="A395" s="8" t="s">
        <v>65</v>
      </c>
      <c r="B395" s="8" t="s">
        <v>140</v>
      </c>
      <c r="C395" s="2" t="s">
        <v>122</v>
      </c>
      <c r="D395" s="5"/>
      <c r="E395" s="5"/>
      <c r="F395" s="5"/>
      <c r="G395" s="4">
        <v>11.776686688643499</v>
      </c>
      <c r="H395" s="4">
        <v>23.505677881312099</v>
      </c>
      <c r="I395" s="4">
        <v>23.511150060339698</v>
      </c>
      <c r="J395" s="4">
        <v>17.3242108451816</v>
      </c>
      <c r="K395" s="4">
        <v>17.662983581684902</v>
      </c>
      <c r="L395" s="4">
        <v>18.214107780455599</v>
      </c>
      <c r="M395" s="4">
        <v>87.598251860481099</v>
      </c>
    </row>
    <row r="396" spans="1:13" x14ac:dyDescent="0.25">
      <c r="A396" s="8" t="s">
        <v>66</v>
      </c>
      <c r="B396" s="8" t="s">
        <v>140</v>
      </c>
      <c r="C396" s="2" t="s">
        <v>122</v>
      </c>
      <c r="D396" s="4">
        <v>9.0960766780856198E-2</v>
      </c>
      <c r="E396" s="4">
        <v>8.3465332866592398E-2</v>
      </c>
      <c r="F396" s="4">
        <v>2.26698875348782E-2</v>
      </c>
      <c r="G396" s="4">
        <v>6.0992483801830403E-3</v>
      </c>
      <c r="H396" s="4">
        <v>5.2060656887108698E-3</v>
      </c>
      <c r="I396" s="5"/>
      <c r="J396" s="5"/>
      <c r="K396" s="5"/>
      <c r="L396" s="5"/>
      <c r="M396" s="5"/>
    </row>
    <row r="397" spans="1:13" x14ac:dyDescent="0.25">
      <c r="A397" s="8" t="s">
        <v>67</v>
      </c>
      <c r="B397" s="8" t="s">
        <v>140</v>
      </c>
      <c r="C397" s="2" t="s">
        <v>122</v>
      </c>
      <c r="D397" s="4">
        <v>4.3517725284537401E-2</v>
      </c>
      <c r="E397" s="4">
        <v>3.9932372810322803E-2</v>
      </c>
      <c r="F397" s="4">
        <v>1.08480368944595E-2</v>
      </c>
      <c r="G397" s="4">
        <v>2.9201139774264499E-3</v>
      </c>
      <c r="H397" s="4">
        <v>2.4928459671243802E-3</v>
      </c>
      <c r="I397" s="5"/>
      <c r="J397" s="5"/>
      <c r="K397" s="5"/>
      <c r="L397" s="5"/>
      <c r="M397" s="5"/>
    </row>
    <row r="398" spans="1:13" x14ac:dyDescent="0.25">
      <c r="A398" s="8" t="s">
        <v>68</v>
      </c>
      <c r="B398" s="8" t="s">
        <v>140</v>
      </c>
      <c r="C398" s="2" t="s">
        <v>122</v>
      </c>
      <c r="D398" s="5"/>
      <c r="E398" s="5"/>
      <c r="F398" s="5"/>
      <c r="G398" s="5"/>
      <c r="H398" s="5"/>
      <c r="I398" s="5"/>
      <c r="J398" s="5"/>
      <c r="K398" s="5"/>
      <c r="L398" s="5"/>
      <c r="M398" s="4">
        <v>0.78890359466572901</v>
      </c>
    </row>
    <row r="399" spans="1:13" x14ac:dyDescent="0.25">
      <c r="A399" s="8" t="s">
        <v>71</v>
      </c>
      <c r="B399" s="8" t="s">
        <v>140</v>
      </c>
      <c r="C399" s="2" t="s">
        <v>122</v>
      </c>
      <c r="D399" s="5"/>
      <c r="E399" s="5"/>
      <c r="F399" s="5"/>
      <c r="G399" s="5"/>
      <c r="H399" s="5"/>
      <c r="I399" s="5"/>
      <c r="J399" s="5"/>
      <c r="K399" s="4">
        <v>3.7577838357712499</v>
      </c>
      <c r="L399" s="4">
        <v>3.8709126562791498</v>
      </c>
      <c r="M399" s="4">
        <v>4.0019644740571403</v>
      </c>
    </row>
    <row r="400" spans="1:13" x14ac:dyDescent="0.25">
      <c r="A400" s="8" t="s">
        <v>72</v>
      </c>
      <c r="B400" s="8" t="s">
        <v>140</v>
      </c>
      <c r="C400" s="2" t="s">
        <v>122</v>
      </c>
      <c r="D400" s="5"/>
      <c r="E400" s="4">
        <v>0.13401214125934899</v>
      </c>
      <c r="F400" s="4">
        <v>3.79586977322717</v>
      </c>
      <c r="G400" s="4">
        <v>3.79586977322717</v>
      </c>
      <c r="H400" s="4">
        <v>3.74615149194317</v>
      </c>
      <c r="I400" s="5"/>
      <c r="J400" s="5"/>
      <c r="K400" s="4">
        <v>28.6220571322323</v>
      </c>
      <c r="L400" s="4">
        <v>29.483729784356601</v>
      </c>
      <c r="M400" s="4">
        <v>30.481917221328999</v>
      </c>
    </row>
    <row r="401" spans="1:13" x14ac:dyDescent="0.25">
      <c r="A401" s="8" t="s">
        <v>73</v>
      </c>
      <c r="B401" s="8" t="s">
        <v>140</v>
      </c>
      <c r="C401" s="2" t="s">
        <v>122</v>
      </c>
      <c r="D401" s="5"/>
      <c r="E401" s="5"/>
      <c r="F401" s="5"/>
      <c r="G401" s="4">
        <v>4.4798507204725002E-2</v>
      </c>
      <c r="H401" s="4">
        <v>4.6631976782360599E-2</v>
      </c>
      <c r="I401" s="4">
        <v>4.6631976782360599E-2</v>
      </c>
      <c r="J401" s="4">
        <v>7.1520435125576904</v>
      </c>
      <c r="K401" s="4">
        <v>15.7845434187696</v>
      </c>
      <c r="L401" s="4">
        <v>16.2597401989097</v>
      </c>
      <c r="M401" s="4">
        <v>16.8102223975221</v>
      </c>
    </row>
    <row r="402" spans="1:13" x14ac:dyDescent="0.25">
      <c r="A402" s="8" t="s">
        <v>74</v>
      </c>
      <c r="B402" s="8" t="s">
        <v>140</v>
      </c>
      <c r="C402" s="2" t="s">
        <v>122</v>
      </c>
      <c r="D402" s="5"/>
      <c r="E402" s="5"/>
      <c r="F402" s="5"/>
      <c r="G402" s="5"/>
      <c r="H402" s="5"/>
      <c r="I402" s="5"/>
      <c r="J402" s="5"/>
      <c r="K402" s="4">
        <v>53.900738583432698</v>
      </c>
      <c r="L402" s="4">
        <v>55.1705544472293</v>
      </c>
      <c r="M402" s="4">
        <v>57.1162390792826</v>
      </c>
    </row>
    <row r="403" spans="1:13" x14ac:dyDescent="0.25">
      <c r="A403" s="8" t="s">
        <v>75</v>
      </c>
      <c r="B403" s="8" t="s">
        <v>140</v>
      </c>
      <c r="C403" s="2" t="s">
        <v>122</v>
      </c>
      <c r="D403" s="5"/>
      <c r="E403" s="5"/>
      <c r="F403" s="5"/>
      <c r="G403" s="5"/>
      <c r="H403" s="5"/>
      <c r="I403" s="5"/>
      <c r="J403" s="5"/>
      <c r="K403" s="4">
        <v>9.4621896884021695</v>
      </c>
      <c r="L403" s="4">
        <v>9.7470507676055504</v>
      </c>
      <c r="M403" s="4">
        <v>10.077042383147999</v>
      </c>
    </row>
    <row r="404" spans="1:13" x14ac:dyDescent="0.25">
      <c r="A404" s="8" t="s">
        <v>76</v>
      </c>
      <c r="B404" s="8" t="s">
        <v>141</v>
      </c>
      <c r="C404" s="2" t="s">
        <v>122</v>
      </c>
      <c r="D404" s="5"/>
      <c r="E404" s="5"/>
      <c r="F404" s="5"/>
      <c r="G404" s="4">
        <v>1.1194539999999999E-2</v>
      </c>
      <c r="H404" s="4">
        <v>1.1589435809223499E-2</v>
      </c>
      <c r="I404" s="4">
        <v>1.21391373118655E-2</v>
      </c>
      <c r="J404" s="4">
        <v>1.28696600165459E-2</v>
      </c>
      <c r="K404" s="4">
        <v>1.34486273550015E-2</v>
      </c>
      <c r="L404" s="4">
        <v>1.4003310759490999E-2</v>
      </c>
      <c r="M404" s="4">
        <v>3.33743427085555</v>
      </c>
    </row>
    <row r="405" spans="1:13" x14ac:dyDescent="0.25">
      <c r="A405" s="8" t="s">
        <v>77</v>
      </c>
      <c r="B405" s="8" t="s">
        <v>141</v>
      </c>
      <c r="C405" s="2" t="s">
        <v>122</v>
      </c>
      <c r="D405" s="5"/>
      <c r="E405" s="5"/>
      <c r="F405" s="5"/>
      <c r="G405" s="5"/>
      <c r="H405" s="5"/>
      <c r="I405" s="5"/>
      <c r="J405" s="5"/>
      <c r="K405" s="5"/>
      <c r="L405" s="4">
        <v>58.465012076466699</v>
      </c>
      <c r="M405" s="4">
        <v>121.59962267709901</v>
      </c>
    </row>
    <row r="406" spans="1:13" x14ac:dyDescent="0.25">
      <c r="A406" s="8" t="s">
        <v>56</v>
      </c>
      <c r="B406" s="8" t="s">
        <v>137</v>
      </c>
      <c r="C406" s="2" t="s">
        <v>125</v>
      </c>
      <c r="D406" s="5"/>
      <c r="E406" s="5"/>
      <c r="F406" s="5"/>
      <c r="G406" s="5"/>
      <c r="H406" s="5"/>
      <c r="I406" s="5"/>
      <c r="J406" s="5"/>
      <c r="K406" s="4">
        <v>1.6716848315733499</v>
      </c>
      <c r="L406" s="4">
        <v>3.4767803331807099</v>
      </c>
      <c r="M406" s="4">
        <v>4.3894128059819204</v>
      </c>
    </row>
    <row r="407" spans="1:13" x14ac:dyDescent="0.25">
      <c r="A407" s="8" t="s">
        <v>59</v>
      </c>
      <c r="B407" s="8" t="s">
        <v>138</v>
      </c>
      <c r="C407" s="2" t="s">
        <v>125</v>
      </c>
      <c r="D407" s="5"/>
      <c r="E407" s="5"/>
      <c r="F407" s="5"/>
      <c r="G407" s="4">
        <v>1.4321E-2</v>
      </c>
      <c r="H407" s="4">
        <v>1.5064475459976299E-2</v>
      </c>
      <c r="I407" s="4">
        <v>1.6046055009682401E-2</v>
      </c>
      <c r="J407" s="4">
        <v>18.603341848133901</v>
      </c>
      <c r="K407" s="4">
        <v>59.837291221770698</v>
      </c>
      <c r="L407" s="4">
        <v>112.936994430247</v>
      </c>
      <c r="M407" s="4">
        <v>143.93630999999999</v>
      </c>
    </row>
    <row r="408" spans="1:13" x14ac:dyDescent="0.25">
      <c r="A408" s="8" t="s">
        <v>60</v>
      </c>
      <c r="B408" s="8" t="s">
        <v>139</v>
      </c>
      <c r="C408" s="2" t="s">
        <v>125</v>
      </c>
      <c r="D408" s="5"/>
      <c r="E408" s="5"/>
      <c r="F408" s="5"/>
      <c r="G408" s="5"/>
      <c r="H408" s="4">
        <v>6.27984000000004E-3</v>
      </c>
      <c r="I408" s="4">
        <v>6.47156603540496E-3</v>
      </c>
      <c r="J408" s="4">
        <v>6.6449011472411298E-3</v>
      </c>
      <c r="K408" s="4">
        <v>6.76031067889482E-3</v>
      </c>
      <c r="L408" s="4">
        <v>16.8283871122654</v>
      </c>
      <c r="M408" s="4">
        <v>147.71596506569</v>
      </c>
    </row>
    <row r="409" spans="1:13" x14ac:dyDescent="0.25">
      <c r="A409" s="8" t="s">
        <v>61</v>
      </c>
      <c r="B409" s="8" t="s">
        <v>139</v>
      </c>
      <c r="C409" s="2" t="s">
        <v>125</v>
      </c>
      <c r="D409" s="5"/>
      <c r="E409" s="5"/>
      <c r="F409" s="5"/>
      <c r="G409" s="5"/>
      <c r="H409" s="4">
        <v>3.33608971467831E-3</v>
      </c>
      <c r="I409" s="4">
        <v>3.43794187247986E-3</v>
      </c>
      <c r="J409" s="4">
        <v>3.5300240726448798E-3</v>
      </c>
      <c r="K409" s="4">
        <v>3.5913340027597901E-3</v>
      </c>
      <c r="L409" s="4">
        <v>16.809740587921599</v>
      </c>
      <c r="M409" s="4">
        <v>23.9185677950788</v>
      </c>
    </row>
    <row r="410" spans="1:13" x14ac:dyDescent="0.25">
      <c r="A410" s="8" t="s">
        <v>62</v>
      </c>
      <c r="B410" s="8" t="s">
        <v>140</v>
      </c>
      <c r="C410" s="2" t="s">
        <v>125</v>
      </c>
      <c r="D410" s="5"/>
      <c r="E410" s="5"/>
      <c r="F410" s="5"/>
      <c r="G410" s="5"/>
      <c r="H410" s="4">
        <v>37.182318357809102</v>
      </c>
      <c r="I410" s="4">
        <v>93.300437043330604</v>
      </c>
      <c r="J410" s="4">
        <v>146.41767168825299</v>
      </c>
      <c r="K410" s="4">
        <v>373.93005481219097</v>
      </c>
      <c r="L410" s="4">
        <v>1699.0520115274301</v>
      </c>
      <c r="M410" s="4">
        <v>2787.0055020294499</v>
      </c>
    </row>
    <row r="411" spans="1:13" x14ac:dyDescent="0.25">
      <c r="A411" s="8" t="s">
        <v>64</v>
      </c>
      <c r="B411" s="8" t="s">
        <v>140</v>
      </c>
      <c r="C411" s="2" t="s">
        <v>125</v>
      </c>
      <c r="D411" s="5"/>
      <c r="E411" s="4">
        <v>4.8461901972889302E-3</v>
      </c>
      <c r="F411" s="4">
        <v>6.9850536854464296E-2</v>
      </c>
      <c r="G411" s="4">
        <v>6.9850536854464296E-2</v>
      </c>
      <c r="H411" s="4">
        <v>6.8052608359924105E-2</v>
      </c>
      <c r="I411" s="5"/>
      <c r="J411" s="5"/>
      <c r="K411" s="5"/>
      <c r="L411" s="5"/>
      <c r="M411" s="5"/>
    </row>
    <row r="412" spans="1:13" x14ac:dyDescent="0.25">
      <c r="A412" s="8" t="s">
        <v>65</v>
      </c>
      <c r="B412" s="8" t="s">
        <v>140</v>
      </c>
      <c r="C412" s="2" t="s">
        <v>125</v>
      </c>
      <c r="D412" s="5"/>
      <c r="E412" s="5"/>
      <c r="F412" s="5"/>
      <c r="G412" s="4">
        <v>11.776686688643499</v>
      </c>
      <c r="H412" s="4">
        <v>23.368622020247599</v>
      </c>
      <c r="I412" s="4">
        <v>23.374094199275302</v>
      </c>
      <c r="J412" s="4">
        <v>17.3242108451816</v>
      </c>
      <c r="K412" s="4">
        <v>17.631495176691899</v>
      </c>
      <c r="L412" s="4">
        <v>18.1826193754627</v>
      </c>
      <c r="M412" s="4">
        <v>48.1088068061635</v>
      </c>
    </row>
    <row r="413" spans="1:13" x14ac:dyDescent="0.25">
      <c r="A413" s="8" t="s">
        <v>66</v>
      </c>
      <c r="B413" s="8" t="s">
        <v>140</v>
      </c>
      <c r="C413" s="2" t="s">
        <v>125</v>
      </c>
      <c r="D413" s="4">
        <v>9.0960766780856198E-2</v>
      </c>
      <c r="E413" s="4">
        <v>8.3465332866592398E-2</v>
      </c>
      <c r="F413" s="4">
        <v>2.26698875348782E-2</v>
      </c>
      <c r="G413" s="4">
        <v>6.0992483801830403E-3</v>
      </c>
      <c r="H413" s="4">
        <v>5.2060656887108698E-3</v>
      </c>
      <c r="I413" s="5"/>
      <c r="J413" s="5"/>
      <c r="K413" s="5"/>
      <c r="L413" s="5"/>
      <c r="M413" s="5"/>
    </row>
    <row r="414" spans="1:13" x14ac:dyDescent="0.25">
      <c r="A414" s="8" t="s">
        <v>67</v>
      </c>
      <c r="B414" s="8" t="s">
        <v>140</v>
      </c>
      <c r="C414" s="2" t="s">
        <v>125</v>
      </c>
      <c r="D414" s="4">
        <v>4.3517725284537401E-2</v>
      </c>
      <c r="E414" s="4">
        <v>3.9932372810322803E-2</v>
      </c>
      <c r="F414" s="4">
        <v>1.08480368944595E-2</v>
      </c>
      <c r="G414" s="4">
        <v>2.9201139774264499E-3</v>
      </c>
      <c r="H414" s="4">
        <v>2.4928459671243802E-3</v>
      </c>
      <c r="I414" s="5"/>
      <c r="J414" s="5"/>
      <c r="K414" s="5"/>
      <c r="L414" s="5"/>
      <c r="M414" s="5"/>
    </row>
    <row r="415" spans="1:13" x14ac:dyDescent="0.25">
      <c r="A415" s="8" t="s">
        <v>68</v>
      </c>
      <c r="B415" s="8" t="s">
        <v>140</v>
      </c>
      <c r="C415" s="2" t="s">
        <v>125</v>
      </c>
      <c r="D415" s="5"/>
      <c r="E415" s="5"/>
      <c r="F415" s="5"/>
      <c r="G415" s="5"/>
      <c r="H415" s="5"/>
      <c r="I415" s="5"/>
      <c r="J415" s="5"/>
      <c r="K415" s="5"/>
      <c r="L415" s="5"/>
      <c r="M415" s="4">
        <v>40.021272233229702</v>
      </c>
    </row>
    <row r="416" spans="1:13" x14ac:dyDescent="0.25">
      <c r="A416" s="8" t="s">
        <v>71</v>
      </c>
      <c r="B416" s="8" t="s">
        <v>140</v>
      </c>
      <c r="C416" s="2" t="s">
        <v>125</v>
      </c>
      <c r="D416" s="5"/>
      <c r="E416" s="5"/>
      <c r="F416" s="5"/>
      <c r="G416" s="5"/>
      <c r="H416" s="5"/>
      <c r="I416" s="5"/>
      <c r="J416" s="5"/>
      <c r="K416" s="4">
        <v>3.7577838357712499</v>
      </c>
      <c r="L416" s="4">
        <v>3.8709126562791498</v>
      </c>
      <c r="M416" s="4">
        <v>4.0019644740571403</v>
      </c>
    </row>
    <row r="417" spans="1:13" x14ac:dyDescent="0.25">
      <c r="A417" s="8" t="s">
        <v>72</v>
      </c>
      <c r="B417" s="8" t="s">
        <v>140</v>
      </c>
      <c r="C417" s="2" t="s">
        <v>125</v>
      </c>
      <c r="D417" s="5"/>
      <c r="E417" s="4">
        <v>0.13401214125934899</v>
      </c>
      <c r="F417" s="4">
        <v>3.79586977322717</v>
      </c>
      <c r="G417" s="4">
        <v>3.79586977322717</v>
      </c>
      <c r="H417" s="4">
        <v>3.74615149194317</v>
      </c>
      <c r="I417" s="5"/>
      <c r="J417" s="5"/>
      <c r="K417" s="4">
        <v>28.6220571322323</v>
      </c>
      <c r="L417" s="4">
        <v>29.483729784356601</v>
      </c>
      <c r="M417" s="4">
        <v>30.481917221328999</v>
      </c>
    </row>
    <row r="418" spans="1:13" x14ac:dyDescent="0.25">
      <c r="A418" s="8" t="s">
        <v>73</v>
      </c>
      <c r="B418" s="8" t="s">
        <v>140</v>
      </c>
      <c r="C418" s="2" t="s">
        <v>125</v>
      </c>
      <c r="D418" s="5"/>
      <c r="E418" s="5"/>
      <c r="F418" s="5"/>
      <c r="G418" s="4">
        <v>4.4798507204725002E-2</v>
      </c>
      <c r="H418" s="4">
        <v>4.6631976782360599E-2</v>
      </c>
      <c r="I418" s="4">
        <v>4.6631976782360599E-2</v>
      </c>
      <c r="J418" s="4">
        <v>7.8576606929468102</v>
      </c>
      <c r="K418" s="4">
        <v>15.7845434187696</v>
      </c>
      <c r="L418" s="4">
        <v>16.2597401989097</v>
      </c>
      <c r="M418" s="4">
        <v>16.8102223975221</v>
      </c>
    </row>
    <row r="419" spans="1:13" x14ac:dyDescent="0.25">
      <c r="A419" s="8" t="s">
        <v>74</v>
      </c>
      <c r="B419" s="8" t="s">
        <v>140</v>
      </c>
      <c r="C419" s="2" t="s">
        <v>125</v>
      </c>
      <c r="D419" s="5"/>
      <c r="E419" s="5"/>
      <c r="F419" s="5"/>
      <c r="G419" s="5"/>
      <c r="H419" s="5"/>
      <c r="I419" s="5"/>
      <c r="J419" s="5"/>
      <c r="K419" s="4">
        <v>53.900738583432698</v>
      </c>
      <c r="L419" s="4">
        <v>55.1705544472293</v>
      </c>
      <c r="M419" s="4">
        <v>57.1162390792826</v>
      </c>
    </row>
    <row r="420" spans="1:13" x14ac:dyDescent="0.25">
      <c r="A420" s="8" t="s">
        <v>75</v>
      </c>
      <c r="B420" s="8" t="s">
        <v>140</v>
      </c>
      <c r="C420" s="2" t="s">
        <v>125</v>
      </c>
      <c r="D420" s="5"/>
      <c r="E420" s="5"/>
      <c r="F420" s="5"/>
      <c r="G420" s="5"/>
      <c r="H420" s="5"/>
      <c r="I420" s="5"/>
      <c r="J420" s="5"/>
      <c r="K420" s="4">
        <v>9.4621896884021695</v>
      </c>
      <c r="L420" s="4">
        <v>9.7470507676055504</v>
      </c>
      <c r="M420" s="4">
        <v>10.077042383147999</v>
      </c>
    </row>
    <row r="421" spans="1:13" x14ac:dyDescent="0.25">
      <c r="A421" s="8" t="s">
        <v>76</v>
      </c>
      <c r="B421" s="8" t="s">
        <v>141</v>
      </c>
      <c r="C421" s="2" t="s">
        <v>125</v>
      </c>
      <c r="D421" s="5"/>
      <c r="E421" s="5"/>
      <c r="F421" s="5"/>
      <c r="G421" s="4">
        <v>1.1194539999999999E-2</v>
      </c>
      <c r="H421" s="4">
        <v>1.1589435809223499E-2</v>
      </c>
      <c r="I421" s="4">
        <v>1.21391373118655E-2</v>
      </c>
      <c r="J421" s="4">
        <v>1.28696600165459E-2</v>
      </c>
      <c r="K421" s="4">
        <v>1.34486273550015E-2</v>
      </c>
      <c r="L421" s="4">
        <v>58.479015387226198</v>
      </c>
      <c r="M421" s="4">
        <v>124.93705694795401</v>
      </c>
    </row>
    <row r="422" spans="1:13" x14ac:dyDescent="0.25">
      <c r="A422" s="8" t="s">
        <v>56</v>
      </c>
      <c r="B422" s="8" t="s">
        <v>137</v>
      </c>
      <c r="C422" s="2" t="s">
        <v>126</v>
      </c>
      <c r="D422" s="5"/>
      <c r="E422" s="5"/>
      <c r="F422" s="5"/>
      <c r="G422" s="5"/>
      <c r="H422" s="5"/>
      <c r="I422" s="5"/>
      <c r="J422" s="5"/>
      <c r="K422" s="4">
        <v>1.6716848315733699</v>
      </c>
      <c r="L422" s="4">
        <v>3.4767803331807499</v>
      </c>
      <c r="M422" s="4">
        <v>4.3894128059819302</v>
      </c>
    </row>
    <row r="423" spans="1:13" x14ac:dyDescent="0.25">
      <c r="A423" s="8" t="s">
        <v>59</v>
      </c>
      <c r="B423" s="8" t="s">
        <v>138</v>
      </c>
      <c r="C423" s="2" t="s">
        <v>126</v>
      </c>
      <c r="D423" s="5"/>
      <c r="E423" s="5"/>
      <c r="F423" s="5"/>
      <c r="G423" s="4">
        <v>1.4321E-2</v>
      </c>
      <c r="H423" s="4">
        <v>1.5064475459976299E-2</v>
      </c>
      <c r="I423" s="4">
        <v>1.6046055009682401E-2</v>
      </c>
      <c r="J423" s="4">
        <v>18.603341848133901</v>
      </c>
      <c r="K423" s="4">
        <v>59.837291221770698</v>
      </c>
      <c r="L423" s="4">
        <v>112.936994430247</v>
      </c>
      <c r="M423" s="4">
        <v>143.93630999999999</v>
      </c>
    </row>
    <row r="424" spans="1:13" x14ac:dyDescent="0.25">
      <c r="A424" s="8" t="s">
        <v>60</v>
      </c>
      <c r="B424" s="8" t="s">
        <v>139</v>
      </c>
      <c r="C424" s="2" t="s">
        <v>126</v>
      </c>
      <c r="D424" s="5"/>
      <c r="E424" s="5"/>
      <c r="F424" s="5"/>
      <c r="G424" s="5"/>
      <c r="H424" s="4">
        <v>6.27984000000089E-3</v>
      </c>
      <c r="I424" s="4">
        <v>6.4715660354000403E-3</v>
      </c>
      <c r="J424" s="4">
        <v>6.6449011472388096E-3</v>
      </c>
      <c r="K424" s="4">
        <v>6.76031067889482E-3</v>
      </c>
      <c r="L424" s="4">
        <v>16.828387127276301</v>
      </c>
      <c r="M424" s="4">
        <v>147.71596506569</v>
      </c>
    </row>
    <row r="425" spans="1:13" x14ac:dyDescent="0.25">
      <c r="A425" s="8" t="s">
        <v>61</v>
      </c>
      <c r="B425" s="8" t="s">
        <v>139</v>
      </c>
      <c r="C425" s="2" t="s">
        <v>126</v>
      </c>
      <c r="D425" s="5"/>
      <c r="E425" s="5"/>
      <c r="F425" s="5"/>
      <c r="G425" s="5"/>
      <c r="H425" s="4">
        <v>3.33608971467831E-3</v>
      </c>
      <c r="I425" s="4">
        <v>3.43794187247986E-3</v>
      </c>
      <c r="J425" s="4">
        <v>3.5300240726448798E-3</v>
      </c>
      <c r="K425" s="4">
        <v>3.5913340027597901E-3</v>
      </c>
      <c r="L425" s="4">
        <v>16.809740587921599</v>
      </c>
      <c r="M425" s="4">
        <v>23.918567795078701</v>
      </c>
    </row>
    <row r="426" spans="1:13" x14ac:dyDescent="0.25">
      <c r="A426" s="8" t="s">
        <v>62</v>
      </c>
      <c r="B426" s="8" t="s">
        <v>140</v>
      </c>
      <c r="C426" s="2" t="s">
        <v>126</v>
      </c>
      <c r="D426" s="5"/>
      <c r="E426" s="5"/>
      <c r="F426" s="5"/>
      <c r="G426" s="5"/>
      <c r="H426" s="4">
        <v>37.182318357809102</v>
      </c>
      <c r="I426" s="4">
        <v>93.300437043330604</v>
      </c>
      <c r="J426" s="4">
        <v>146.41767168825299</v>
      </c>
      <c r="K426" s="4">
        <v>373.93005476838499</v>
      </c>
      <c r="L426" s="4">
        <v>1699.0520114836199</v>
      </c>
      <c r="M426" s="4">
        <v>2787.0055020018999</v>
      </c>
    </row>
    <row r="427" spans="1:13" x14ac:dyDescent="0.25">
      <c r="A427" s="8" t="s">
        <v>64</v>
      </c>
      <c r="B427" s="8" t="s">
        <v>140</v>
      </c>
      <c r="C427" s="2" t="s">
        <v>126</v>
      </c>
      <c r="D427" s="5"/>
      <c r="E427" s="4">
        <v>4.8461901972889302E-3</v>
      </c>
      <c r="F427" s="4">
        <v>6.9850536854464296E-2</v>
      </c>
      <c r="G427" s="4">
        <v>6.9850536854464296E-2</v>
      </c>
      <c r="H427" s="4">
        <v>6.8052608359924105E-2</v>
      </c>
      <c r="I427" s="5"/>
      <c r="J427" s="5"/>
      <c r="K427" s="5"/>
      <c r="L427" s="5"/>
      <c r="M427" s="5"/>
    </row>
    <row r="428" spans="1:13" x14ac:dyDescent="0.25">
      <c r="A428" s="8" t="s">
        <v>65</v>
      </c>
      <c r="B428" s="8" t="s">
        <v>140</v>
      </c>
      <c r="C428" s="2" t="s">
        <v>126</v>
      </c>
      <c r="D428" s="5"/>
      <c r="E428" s="5"/>
      <c r="F428" s="5"/>
      <c r="G428" s="4">
        <v>11.776686688643499</v>
      </c>
      <c r="H428" s="4">
        <v>23.368622020247599</v>
      </c>
      <c r="I428" s="4">
        <v>23.374094199275302</v>
      </c>
      <c r="J428" s="4">
        <v>17.3242108451816</v>
      </c>
      <c r="K428" s="4">
        <v>17.631495176691899</v>
      </c>
      <c r="L428" s="4">
        <v>18.1826193754627</v>
      </c>
      <c r="M428" s="4">
        <v>48.108806806166697</v>
      </c>
    </row>
    <row r="429" spans="1:13" x14ac:dyDescent="0.25">
      <c r="A429" s="8" t="s">
        <v>66</v>
      </c>
      <c r="B429" s="8" t="s">
        <v>140</v>
      </c>
      <c r="C429" s="2" t="s">
        <v>126</v>
      </c>
      <c r="D429" s="4">
        <v>9.0960766780856198E-2</v>
      </c>
      <c r="E429" s="4">
        <v>8.3465332866592398E-2</v>
      </c>
      <c r="F429" s="4">
        <v>2.26698875348782E-2</v>
      </c>
      <c r="G429" s="4">
        <v>6.0992483801830403E-3</v>
      </c>
      <c r="H429" s="4">
        <v>5.2060656887108698E-3</v>
      </c>
      <c r="I429" s="5"/>
      <c r="J429" s="5"/>
      <c r="K429" s="5"/>
      <c r="L429" s="5"/>
      <c r="M429" s="5"/>
    </row>
    <row r="430" spans="1:13" x14ac:dyDescent="0.25">
      <c r="A430" s="8" t="s">
        <v>67</v>
      </c>
      <c r="B430" s="8" t="s">
        <v>140</v>
      </c>
      <c r="C430" s="2" t="s">
        <v>126</v>
      </c>
      <c r="D430" s="4">
        <v>4.3517725284537401E-2</v>
      </c>
      <c r="E430" s="4">
        <v>3.9932372810322803E-2</v>
      </c>
      <c r="F430" s="4">
        <v>1.08480368944595E-2</v>
      </c>
      <c r="G430" s="4">
        <v>2.9201139774264499E-3</v>
      </c>
      <c r="H430" s="4">
        <v>2.4928459671243802E-3</v>
      </c>
      <c r="I430" s="5"/>
      <c r="J430" s="5"/>
      <c r="K430" s="5"/>
      <c r="L430" s="5"/>
      <c r="M430" s="5"/>
    </row>
    <row r="431" spans="1:13" x14ac:dyDescent="0.25">
      <c r="A431" s="8" t="s">
        <v>68</v>
      </c>
      <c r="B431" s="8" t="s">
        <v>140</v>
      </c>
      <c r="C431" s="2" t="s">
        <v>126</v>
      </c>
      <c r="D431" s="5"/>
      <c r="E431" s="5"/>
      <c r="F431" s="5"/>
      <c r="G431" s="5"/>
      <c r="H431" s="5"/>
      <c r="I431" s="5"/>
      <c r="J431" s="5"/>
      <c r="K431" s="5"/>
      <c r="L431" s="5"/>
      <c r="M431" s="4">
        <v>40.021272233226497</v>
      </c>
    </row>
    <row r="432" spans="1:13" x14ac:dyDescent="0.25">
      <c r="A432" s="8" t="s">
        <v>71</v>
      </c>
      <c r="B432" s="8" t="s">
        <v>140</v>
      </c>
      <c r="C432" s="2" t="s">
        <v>126</v>
      </c>
      <c r="D432" s="5"/>
      <c r="E432" s="5"/>
      <c r="F432" s="5"/>
      <c r="G432" s="5"/>
      <c r="H432" s="5"/>
      <c r="I432" s="5"/>
      <c r="J432" s="5"/>
      <c r="K432" s="4">
        <v>3.7577838357712499</v>
      </c>
      <c r="L432" s="4">
        <v>3.8709126562791498</v>
      </c>
      <c r="M432" s="4">
        <v>4.0019644740571403</v>
      </c>
    </row>
    <row r="433" spans="1:13" x14ac:dyDescent="0.25">
      <c r="A433" s="8" t="s">
        <v>72</v>
      </c>
      <c r="B433" s="8" t="s">
        <v>140</v>
      </c>
      <c r="C433" s="2" t="s">
        <v>126</v>
      </c>
      <c r="D433" s="5"/>
      <c r="E433" s="4">
        <v>0.13401214125934899</v>
      </c>
      <c r="F433" s="4">
        <v>3.79586977322717</v>
      </c>
      <c r="G433" s="4">
        <v>3.79586977322717</v>
      </c>
      <c r="H433" s="4">
        <v>3.74615149194317</v>
      </c>
      <c r="I433" s="5"/>
      <c r="J433" s="5"/>
      <c r="K433" s="4">
        <v>28.6220571322323</v>
      </c>
      <c r="L433" s="4">
        <v>29.483729784356601</v>
      </c>
      <c r="M433" s="4">
        <v>30.481917221328999</v>
      </c>
    </row>
    <row r="434" spans="1:13" x14ac:dyDescent="0.25">
      <c r="A434" s="8" t="s">
        <v>73</v>
      </c>
      <c r="B434" s="8" t="s">
        <v>140</v>
      </c>
      <c r="C434" s="2" t="s">
        <v>126</v>
      </c>
      <c r="D434" s="5"/>
      <c r="E434" s="5"/>
      <c r="F434" s="5"/>
      <c r="G434" s="4">
        <v>4.4798507204725002E-2</v>
      </c>
      <c r="H434" s="4">
        <v>4.6631976782360599E-2</v>
      </c>
      <c r="I434" s="4">
        <v>4.6631976782360599E-2</v>
      </c>
      <c r="J434" s="4">
        <v>7.8576606929468102</v>
      </c>
      <c r="K434" s="4">
        <v>15.7845434187696</v>
      </c>
      <c r="L434" s="4">
        <v>16.2597401989097</v>
      </c>
      <c r="M434" s="4">
        <v>16.8102223975221</v>
      </c>
    </row>
    <row r="435" spans="1:13" x14ac:dyDescent="0.25">
      <c r="A435" s="8" t="s">
        <v>74</v>
      </c>
      <c r="B435" s="8" t="s">
        <v>140</v>
      </c>
      <c r="C435" s="2" t="s">
        <v>126</v>
      </c>
      <c r="D435" s="5"/>
      <c r="E435" s="5"/>
      <c r="F435" s="5"/>
      <c r="G435" s="5"/>
      <c r="H435" s="5"/>
      <c r="I435" s="5"/>
      <c r="J435" s="5"/>
      <c r="K435" s="4">
        <v>53.900738583432698</v>
      </c>
      <c r="L435" s="4">
        <v>55.1705544472293</v>
      </c>
      <c r="M435" s="4">
        <v>57.1162390792826</v>
      </c>
    </row>
    <row r="436" spans="1:13" x14ac:dyDescent="0.25">
      <c r="A436" s="8" t="s">
        <v>75</v>
      </c>
      <c r="B436" s="8" t="s">
        <v>140</v>
      </c>
      <c r="C436" s="2" t="s">
        <v>126</v>
      </c>
      <c r="D436" s="5"/>
      <c r="E436" s="5"/>
      <c r="F436" s="5"/>
      <c r="G436" s="5"/>
      <c r="H436" s="5"/>
      <c r="I436" s="5"/>
      <c r="J436" s="5"/>
      <c r="K436" s="4">
        <v>9.4621896884021695</v>
      </c>
      <c r="L436" s="4">
        <v>9.7470507676055504</v>
      </c>
      <c r="M436" s="4">
        <v>10.077042383147999</v>
      </c>
    </row>
    <row r="437" spans="1:13" x14ac:dyDescent="0.25">
      <c r="A437" s="8" t="s">
        <v>76</v>
      </c>
      <c r="B437" s="8" t="s">
        <v>141</v>
      </c>
      <c r="C437" s="2" t="s">
        <v>126</v>
      </c>
      <c r="D437" s="5"/>
      <c r="E437" s="5"/>
      <c r="F437" s="5"/>
      <c r="G437" s="4">
        <v>1.1194539999999999E-2</v>
      </c>
      <c r="H437" s="4">
        <v>1.1589435809223499E-2</v>
      </c>
      <c r="I437" s="4">
        <v>1.21391373118655E-2</v>
      </c>
      <c r="J437" s="4">
        <v>1.28696600165459E-2</v>
      </c>
      <c r="K437" s="4">
        <v>1.34486273550015E-2</v>
      </c>
      <c r="L437" s="4">
        <v>58.479015387226198</v>
      </c>
      <c r="M437" s="4">
        <v>124.93705694795401</v>
      </c>
    </row>
    <row r="438" spans="1:13" x14ac:dyDescent="0.25">
      <c r="A438" s="8" t="s">
        <v>56</v>
      </c>
      <c r="B438" s="8" t="s">
        <v>137</v>
      </c>
      <c r="C438" s="2" t="s">
        <v>127</v>
      </c>
      <c r="D438" s="5"/>
      <c r="E438" s="5"/>
      <c r="F438" s="5"/>
      <c r="G438" s="5"/>
      <c r="H438" s="5"/>
      <c r="I438" s="5"/>
      <c r="J438" s="5"/>
      <c r="K438" s="4">
        <v>1.6716848315733801</v>
      </c>
      <c r="L438" s="4">
        <v>3.4767803331807601</v>
      </c>
      <c r="M438" s="4">
        <v>4.3894128059819302</v>
      </c>
    </row>
    <row r="439" spans="1:13" x14ac:dyDescent="0.25">
      <c r="A439" s="8" t="s">
        <v>59</v>
      </c>
      <c r="B439" s="8" t="s">
        <v>138</v>
      </c>
      <c r="C439" s="2" t="s">
        <v>127</v>
      </c>
      <c r="D439" s="5"/>
      <c r="E439" s="5"/>
      <c r="F439" s="5"/>
      <c r="G439" s="4">
        <v>1.4321E-2</v>
      </c>
      <c r="H439" s="4">
        <v>1.5064475459976299E-2</v>
      </c>
      <c r="I439" s="4">
        <v>1.6046055009682401E-2</v>
      </c>
      <c r="J439" s="4">
        <v>18.603341848133901</v>
      </c>
      <c r="K439" s="4">
        <v>59.837291221770698</v>
      </c>
      <c r="L439" s="4">
        <v>112.936994430247</v>
      </c>
      <c r="M439" s="4">
        <v>143.93630999999999</v>
      </c>
    </row>
    <row r="440" spans="1:13" x14ac:dyDescent="0.25">
      <c r="A440" s="8" t="s">
        <v>60</v>
      </c>
      <c r="B440" s="8" t="s">
        <v>139</v>
      </c>
      <c r="C440" s="2" t="s">
        <v>127</v>
      </c>
      <c r="D440" s="5"/>
      <c r="E440" s="5"/>
      <c r="F440" s="5"/>
      <c r="G440" s="5"/>
      <c r="H440" s="4">
        <v>6.2798400000001302E-3</v>
      </c>
      <c r="I440" s="4">
        <v>6.4715660353716203E-3</v>
      </c>
      <c r="J440" s="4">
        <v>6.6449011472395798E-3</v>
      </c>
      <c r="K440" s="4">
        <v>6.76031067889482E-3</v>
      </c>
      <c r="L440" s="4">
        <v>16.8283871122071</v>
      </c>
      <c r="M440" s="4">
        <v>147.71596506569</v>
      </c>
    </row>
    <row r="441" spans="1:13" x14ac:dyDescent="0.25">
      <c r="A441" s="8" t="s">
        <v>61</v>
      </c>
      <c r="B441" s="8" t="s">
        <v>139</v>
      </c>
      <c r="C441" s="2" t="s">
        <v>127</v>
      </c>
      <c r="D441" s="5"/>
      <c r="E441" s="5"/>
      <c r="F441" s="5"/>
      <c r="G441" s="5"/>
      <c r="H441" s="4">
        <v>3.33608971467831E-3</v>
      </c>
      <c r="I441" s="4">
        <v>3.43794187247986E-3</v>
      </c>
      <c r="J441" s="4">
        <v>3.5300240726448798E-3</v>
      </c>
      <c r="K441" s="4">
        <v>3.5913340027597901E-3</v>
      </c>
      <c r="L441" s="4">
        <v>16.809740587921599</v>
      </c>
      <c r="M441" s="4">
        <v>23.9185677950788</v>
      </c>
    </row>
    <row r="442" spans="1:13" x14ac:dyDescent="0.25">
      <c r="A442" s="8" t="s">
        <v>62</v>
      </c>
      <c r="B442" s="8" t="s">
        <v>140</v>
      </c>
      <c r="C442" s="2" t="s">
        <v>127</v>
      </c>
      <c r="D442" s="5"/>
      <c r="E442" s="5"/>
      <c r="F442" s="5"/>
      <c r="G442" s="5"/>
      <c r="H442" s="4">
        <v>37.182318357809102</v>
      </c>
      <c r="I442" s="4">
        <v>93.300437043330604</v>
      </c>
      <c r="J442" s="4">
        <v>146.41767168825299</v>
      </c>
      <c r="K442" s="4">
        <v>373.93005481244199</v>
      </c>
      <c r="L442" s="4">
        <v>1699.05201152768</v>
      </c>
      <c r="M442" s="4">
        <v>2787.0055020296099</v>
      </c>
    </row>
    <row r="443" spans="1:13" x14ac:dyDescent="0.25">
      <c r="A443" s="8" t="s">
        <v>64</v>
      </c>
      <c r="B443" s="8" t="s">
        <v>140</v>
      </c>
      <c r="C443" s="2" t="s">
        <v>127</v>
      </c>
      <c r="D443" s="5"/>
      <c r="E443" s="4">
        <v>4.8461901972889302E-3</v>
      </c>
      <c r="F443" s="4">
        <v>6.9850536854464296E-2</v>
      </c>
      <c r="G443" s="4">
        <v>6.9850536854464296E-2</v>
      </c>
      <c r="H443" s="4">
        <v>6.8052608359924105E-2</v>
      </c>
      <c r="I443" s="5"/>
      <c r="J443" s="5"/>
      <c r="K443" s="5"/>
      <c r="L443" s="5"/>
      <c r="M443" s="5"/>
    </row>
    <row r="444" spans="1:13" x14ac:dyDescent="0.25">
      <c r="A444" s="8" t="s">
        <v>65</v>
      </c>
      <c r="B444" s="8" t="s">
        <v>140</v>
      </c>
      <c r="C444" s="2" t="s">
        <v>127</v>
      </c>
      <c r="D444" s="5"/>
      <c r="E444" s="5"/>
      <c r="F444" s="5"/>
      <c r="G444" s="4">
        <v>11.776686688643499</v>
      </c>
      <c r="H444" s="4">
        <v>23.368622020247599</v>
      </c>
      <c r="I444" s="4">
        <v>23.374094199275302</v>
      </c>
      <c r="J444" s="4">
        <v>17.3242108451816</v>
      </c>
      <c r="K444" s="4">
        <v>17.631495176691899</v>
      </c>
      <c r="L444" s="4">
        <v>18.1826193754627</v>
      </c>
      <c r="M444" s="4">
        <v>48.108806806162498</v>
      </c>
    </row>
    <row r="445" spans="1:13" x14ac:dyDescent="0.25">
      <c r="A445" s="8" t="s">
        <v>66</v>
      </c>
      <c r="B445" s="8" t="s">
        <v>140</v>
      </c>
      <c r="C445" s="2" t="s">
        <v>127</v>
      </c>
      <c r="D445" s="4">
        <v>9.0960766780856198E-2</v>
      </c>
      <c r="E445" s="4">
        <v>8.3465332866592398E-2</v>
      </c>
      <c r="F445" s="4">
        <v>2.26698875348782E-2</v>
      </c>
      <c r="G445" s="4">
        <v>6.0992483801830403E-3</v>
      </c>
      <c r="H445" s="4">
        <v>5.2060656887108698E-3</v>
      </c>
      <c r="I445" s="5"/>
      <c r="J445" s="5"/>
      <c r="K445" s="5"/>
      <c r="L445" s="5"/>
      <c r="M445" s="5"/>
    </row>
    <row r="446" spans="1:13" x14ac:dyDescent="0.25">
      <c r="A446" s="8" t="s">
        <v>67</v>
      </c>
      <c r="B446" s="8" t="s">
        <v>140</v>
      </c>
      <c r="C446" s="2" t="s">
        <v>127</v>
      </c>
      <c r="D446" s="4">
        <v>4.3517725284537401E-2</v>
      </c>
      <c r="E446" s="4">
        <v>3.9932372810322803E-2</v>
      </c>
      <c r="F446" s="4">
        <v>1.08480368944595E-2</v>
      </c>
      <c r="G446" s="4">
        <v>2.9201139774264499E-3</v>
      </c>
      <c r="H446" s="4">
        <v>2.4928459671243802E-3</v>
      </c>
      <c r="I446" s="5"/>
      <c r="J446" s="5"/>
      <c r="K446" s="5"/>
      <c r="L446" s="5"/>
      <c r="M446" s="5"/>
    </row>
    <row r="447" spans="1:13" x14ac:dyDescent="0.25">
      <c r="A447" s="8" t="s">
        <v>68</v>
      </c>
      <c r="B447" s="8" t="s">
        <v>140</v>
      </c>
      <c r="C447" s="2" t="s">
        <v>127</v>
      </c>
      <c r="D447" s="5"/>
      <c r="E447" s="5"/>
      <c r="F447" s="5"/>
      <c r="G447" s="5"/>
      <c r="H447" s="5"/>
      <c r="I447" s="5"/>
      <c r="J447" s="5"/>
      <c r="K447" s="5"/>
      <c r="L447" s="5"/>
      <c r="M447" s="4">
        <v>40.021272233230597</v>
      </c>
    </row>
    <row r="448" spans="1:13" x14ac:dyDescent="0.25">
      <c r="A448" s="8" t="s">
        <v>71</v>
      </c>
      <c r="B448" s="8" t="s">
        <v>140</v>
      </c>
      <c r="C448" s="2" t="s">
        <v>127</v>
      </c>
      <c r="D448" s="5"/>
      <c r="E448" s="5"/>
      <c r="F448" s="5"/>
      <c r="G448" s="5"/>
      <c r="H448" s="5"/>
      <c r="I448" s="5"/>
      <c r="J448" s="5"/>
      <c r="K448" s="4">
        <v>3.7577838357712499</v>
      </c>
      <c r="L448" s="4">
        <v>3.8709126562791498</v>
      </c>
      <c r="M448" s="4">
        <v>4.0019644740571403</v>
      </c>
    </row>
    <row r="449" spans="1:13" x14ac:dyDescent="0.25">
      <c r="A449" s="8" t="s">
        <v>72</v>
      </c>
      <c r="B449" s="8" t="s">
        <v>140</v>
      </c>
      <c r="C449" s="2" t="s">
        <v>127</v>
      </c>
      <c r="D449" s="5"/>
      <c r="E449" s="4">
        <v>0.13401214125934899</v>
      </c>
      <c r="F449" s="4">
        <v>3.79586977322717</v>
      </c>
      <c r="G449" s="4">
        <v>3.79586977322717</v>
      </c>
      <c r="H449" s="4">
        <v>3.74615149194317</v>
      </c>
      <c r="I449" s="5"/>
      <c r="J449" s="5"/>
      <c r="K449" s="4">
        <v>28.6220571322323</v>
      </c>
      <c r="L449" s="4">
        <v>29.483729784356601</v>
      </c>
      <c r="M449" s="4">
        <v>30.481917221328999</v>
      </c>
    </row>
    <row r="450" spans="1:13" x14ac:dyDescent="0.25">
      <c r="A450" s="8" t="s">
        <v>73</v>
      </c>
      <c r="B450" s="8" t="s">
        <v>140</v>
      </c>
      <c r="C450" s="2" t="s">
        <v>127</v>
      </c>
      <c r="D450" s="5"/>
      <c r="E450" s="5"/>
      <c r="F450" s="5"/>
      <c r="G450" s="4">
        <v>4.4798507204725002E-2</v>
      </c>
      <c r="H450" s="4">
        <v>4.6631976782360599E-2</v>
      </c>
      <c r="I450" s="4">
        <v>4.6631976782360599E-2</v>
      </c>
      <c r="J450" s="4">
        <v>7.8576606929468102</v>
      </c>
      <c r="K450" s="4">
        <v>15.7845434187696</v>
      </c>
      <c r="L450" s="4">
        <v>16.2597401989097</v>
      </c>
      <c r="M450" s="4">
        <v>16.8102223975221</v>
      </c>
    </row>
    <row r="451" spans="1:13" x14ac:dyDescent="0.25">
      <c r="A451" s="8" t="s">
        <v>74</v>
      </c>
      <c r="B451" s="8" t="s">
        <v>140</v>
      </c>
      <c r="C451" s="2" t="s">
        <v>127</v>
      </c>
      <c r="D451" s="5"/>
      <c r="E451" s="5"/>
      <c r="F451" s="5"/>
      <c r="G451" s="5"/>
      <c r="H451" s="5"/>
      <c r="I451" s="5"/>
      <c r="J451" s="5"/>
      <c r="K451" s="4">
        <v>53.900738583432698</v>
      </c>
      <c r="L451" s="4">
        <v>55.1705544472293</v>
      </c>
      <c r="M451" s="4">
        <v>57.1162390792826</v>
      </c>
    </row>
    <row r="452" spans="1:13" x14ac:dyDescent="0.25">
      <c r="A452" s="8" t="s">
        <v>75</v>
      </c>
      <c r="B452" s="8" t="s">
        <v>140</v>
      </c>
      <c r="C452" s="2" t="s">
        <v>127</v>
      </c>
      <c r="D452" s="5"/>
      <c r="E452" s="5"/>
      <c r="F452" s="5"/>
      <c r="G452" s="5"/>
      <c r="H452" s="5"/>
      <c r="I452" s="5"/>
      <c r="J452" s="5"/>
      <c r="K452" s="4">
        <v>9.4621896884021695</v>
      </c>
      <c r="L452" s="4">
        <v>9.7470507676055504</v>
      </c>
      <c r="M452" s="4">
        <v>10.077042383147999</v>
      </c>
    </row>
    <row r="453" spans="1:13" x14ac:dyDescent="0.25">
      <c r="A453" s="8" t="s">
        <v>76</v>
      </c>
      <c r="B453" s="8" t="s">
        <v>141</v>
      </c>
      <c r="C453" s="2" t="s">
        <v>127</v>
      </c>
      <c r="D453" s="5"/>
      <c r="E453" s="5"/>
      <c r="F453" s="5"/>
      <c r="G453" s="4">
        <v>1.1194539999999999E-2</v>
      </c>
      <c r="H453" s="4">
        <v>1.1589435809223499E-2</v>
      </c>
      <c r="I453" s="4">
        <v>1.21391373118655E-2</v>
      </c>
      <c r="J453" s="4">
        <v>1.28696600165459E-2</v>
      </c>
      <c r="K453" s="4">
        <v>1.34486273550015E-2</v>
      </c>
      <c r="L453" s="4">
        <v>58.479015387226198</v>
      </c>
      <c r="M453" s="4">
        <v>124.93705694795401</v>
      </c>
    </row>
    <row r="454" spans="1:13" x14ac:dyDescent="0.25">
      <c r="A454" s="8" t="s">
        <v>57</v>
      </c>
      <c r="B454" s="8" t="s">
        <v>137</v>
      </c>
      <c r="C454" s="2" t="s">
        <v>128</v>
      </c>
      <c r="D454" s="5"/>
      <c r="E454" s="5"/>
      <c r="F454" s="5"/>
      <c r="G454" s="5"/>
      <c r="H454" s="5"/>
      <c r="I454" s="5"/>
      <c r="J454" s="5"/>
      <c r="K454" s="5"/>
      <c r="L454" s="4">
        <v>1.80509550160738</v>
      </c>
      <c r="M454" s="4">
        <v>3.6714627037264602</v>
      </c>
    </row>
    <row r="455" spans="1:13" x14ac:dyDescent="0.25">
      <c r="A455" s="8" t="s">
        <v>59</v>
      </c>
      <c r="B455" s="8" t="s">
        <v>138</v>
      </c>
      <c r="C455" s="2" t="s">
        <v>128</v>
      </c>
      <c r="D455" s="5"/>
      <c r="E455" s="5"/>
      <c r="F455" s="5"/>
      <c r="G455" s="4">
        <v>1.4321E-2</v>
      </c>
      <c r="H455" s="4">
        <v>1.5064475459976299E-2</v>
      </c>
      <c r="I455" s="4">
        <v>1.6046055009682401E-2</v>
      </c>
      <c r="J455" s="4">
        <v>18.603341848133901</v>
      </c>
      <c r="K455" s="4">
        <v>59.837291221770698</v>
      </c>
      <c r="L455" s="4">
        <v>112.936338357843</v>
      </c>
      <c r="M455" s="4">
        <v>143.93630999999999</v>
      </c>
    </row>
    <row r="456" spans="1:13" x14ac:dyDescent="0.25">
      <c r="A456" s="8" t="s">
        <v>60</v>
      </c>
      <c r="B456" s="8" t="s">
        <v>139</v>
      </c>
      <c r="C456" s="2" t="s">
        <v>128</v>
      </c>
      <c r="D456" s="5"/>
      <c r="E456" s="5"/>
      <c r="F456" s="5"/>
      <c r="G456" s="5"/>
      <c r="H456" s="4">
        <v>6.2798399999999897E-3</v>
      </c>
      <c r="I456" s="4">
        <v>6.4715660353743499E-3</v>
      </c>
      <c r="J456" s="4">
        <v>6.64490114723901E-3</v>
      </c>
      <c r="K456" s="4">
        <v>6.76031067889482E-3</v>
      </c>
      <c r="L456" s="4">
        <v>6.94871107076155E-3</v>
      </c>
      <c r="M456" s="4">
        <v>41.092757256475103</v>
      </c>
    </row>
    <row r="457" spans="1:13" x14ac:dyDescent="0.25">
      <c r="A457" s="8" t="s">
        <v>61</v>
      </c>
      <c r="B457" s="8" t="s">
        <v>139</v>
      </c>
      <c r="C457" s="2" t="s">
        <v>128</v>
      </c>
      <c r="D457" s="5"/>
      <c r="E457" s="5"/>
      <c r="F457" s="5"/>
      <c r="G457" s="5"/>
      <c r="H457" s="4">
        <v>3.33608971467831E-3</v>
      </c>
      <c r="I457" s="4">
        <v>3.43794187247986E-3</v>
      </c>
      <c r="J457" s="4">
        <v>3.5300240726448798E-3</v>
      </c>
      <c r="K457" s="4">
        <v>3.5913340027597901E-3</v>
      </c>
      <c r="L457" s="4">
        <v>28.752111699950699</v>
      </c>
      <c r="M457" s="4">
        <v>121.42316419719501</v>
      </c>
    </row>
    <row r="458" spans="1:13" x14ac:dyDescent="0.25">
      <c r="A458" s="8" t="s">
        <v>62</v>
      </c>
      <c r="B458" s="8" t="s">
        <v>140</v>
      </c>
      <c r="C458" s="2" t="s">
        <v>128</v>
      </c>
      <c r="D458" s="5"/>
      <c r="E458" s="5"/>
      <c r="F458" s="5"/>
      <c r="G458" s="5"/>
      <c r="H458" s="4">
        <v>38.367533696498398</v>
      </c>
      <c r="I458" s="4">
        <v>94.485652382019794</v>
      </c>
      <c r="J458" s="4">
        <v>147.54099007748701</v>
      </c>
      <c r="K458" s="4">
        <v>427.64333057988398</v>
      </c>
      <c r="L458" s="4">
        <v>1752.7652872951201</v>
      </c>
      <c r="M458" s="4">
        <v>2820.5539717605402</v>
      </c>
    </row>
    <row r="459" spans="1:13" x14ac:dyDescent="0.25">
      <c r="A459" s="8" t="s">
        <v>64</v>
      </c>
      <c r="B459" s="8" t="s">
        <v>140</v>
      </c>
      <c r="C459" s="2" t="s">
        <v>128</v>
      </c>
      <c r="D459" s="5"/>
      <c r="E459" s="4">
        <v>4.8461901972889302E-3</v>
      </c>
      <c r="F459" s="4">
        <v>6.9850536854464296E-2</v>
      </c>
      <c r="G459" s="4">
        <v>6.9850536854464296E-2</v>
      </c>
      <c r="H459" s="4">
        <v>6.8052608359924105E-2</v>
      </c>
      <c r="I459" s="5"/>
      <c r="J459" s="5"/>
      <c r="K459" s="5"/>
      <c r="L459" s="5"/>
      <c r="M459" s="5"/>
    </row>
    <row r="460" spans="1:13" x14ac:dyDescent="0.25">
      <c r="A460" s="8" t="s">
        <v>65</v>
      </c>
      <c r="B460" s="8" t="s">
        <v>140</v>
      </c>
      <c r="C460" s="2" t="s">
        <v>128</v>
      </c>
      <c r="D460" s="5"/>
      <c r="E460" s="5"/>
      <c r="F460" s="5"/>
      <c r="G460" s="4">
        <v>11.776686688643499</v>
      </c>
      <c r="H460" s="4">
        <v>22.183406681558399</v>
      </c>
      <c r="I460" s="4">
        <v>22.188878860586001</v>
      </c>
      <c r="J460" s="4">
        <v>17.3242108451816</v>
      </c>
      <c r="K460" s="4">
        <v>17.662983581684902</v>
      </c>
      <c r="L460" s="4">
        <v>18.214107780455599</v>
      </c>
      <c r="M460" s="4">
        <v>87.598251860481</v>
      </c>
    </row>
    <row r="461" spans="1:13" x14ac:dyDescent="0.25">
      <c r="A461" s="8" t="s">
        <v>66</v>
      </c>
      <c r="B461" s="8" t="s">
        <v>140</v>
      </c>
      <c r="C461" s="2" t="s">
        <v>128</v>
      </c>
      <c r="D461" s="4">
        <v>9.0960766780856198E-2</v>
      </c>
      <c r="E461" s="4">
        <v>8.3465332866592398E-2</v>
      </c>
      <c r="F461" s="4">
        <v>2.26698875348782E-2</v>
      </c>
      <c r="G461" s="4">
        <v>6.0992483801830403E-3</v>
      </c>
      <c r="H461" s="4">
        <v>5.2060656887108698E-3</v>
      </c>
      <c r="I461" s="5"/>
      <c r="J461" s="5"/>
      <c r="K461" s="5"/>
      <c r="L461" s="5"/>
      <c r="M461" s="5"/>
    </row>
    <row r="462" spans="1:13" x14ac:dyDescent="0.25">
      <c r="A462" s="8" t="s">
        <v>67</v>
      </c>
      <c r="B462" s="8" t="s">
        <v>140</v>
      </c>
      <c r="C462" s="2" t="s">
        <v>128</v>
      </c>
      <c r="D462" s="4">
        <v>4.3517725284537401E-2</v>
      </c>
      <c r="E462" s="4">
        <v>3.9932372810322803E-2</v>
      </c>
      <c r="F462" s="4">
        <v>1.08480368944595E-2</v>
      </c>
      <c r="G462" s="4">
        <v>2.9201139774264499E-3</v>
      </c>
      <c r="H462" s="4">
        <v>2.4928459671243802E-3</v>
      </c>
      <c r="I462" s="5"/>
      <c r="J462" s="5"/>
      <c r="K462" s="5"/>
      <c r="L462" s="5"/>
      <c r="M462" s="5"/>
    </row>
    <row r="463" spans="1:13" x14ac:dyDescent="0.25">
      <c r="A463" s="8" t="s">
        <v>68</v>
      </c>
      <c r="B463" s="8" t="s">
        <v>140</v>
      </c>
      <c r="C463" s="2" t="s">
        <v>128</v>
      </c>
      <c r="D463" s="5"/>
      <c r="E463" s="5"/>
      <c r="F463" s="5"/>
      <c r="G463" s="5"/>
      <c r="H463" s="5"/>
      <c r="I463" s="5"/>
      <c r="J463" s="5"/>
      <c r="K463" s="5"/>
      <c r="L463" s="5"/>
      <c r="M463" s="4">
        <v>0.78890359466572901</v>
      </c>
    </row>
    <row r="464" spans="1:13" x14ac:dyDescent="0.25">
      <c r="A464" s="8" t="s">
        <v>71</v>
      </c>
      <c r="B464" s="8" t="s">
        <v>140</v>
      </c>
      <c r="C464" s="2" t="s">
        <v>128</v>
      </c>
      <c r="D464" s="5"/>
      <c r="E464" s="5"/>
      <c r="F464" s="5"/>
      <c r="G464" s="5"/>
      <c r="H464" s="5"/>
      <c r="I464" s="5"/>
      <c r="J464" s="5"/>
      <c r="K464" s="4">
        <v>3.7577838357712499</v>
      </c>
      <c r="L464" s="4">
        <v>3.8709126562791498</v>
      </c>
      <c r="M464" s="4">
        <v>4.0019644740571403</v>
      </c>
    </row>
    <row r="465" spans="1:13" x14ac:dyDescent="0.25">
      <c r="A465" s="8" t="s">
        <v>72</v>
      </c>
      <c r="B465" s="8" t="s">
        <v>140</v>
      </c>
      <c r="C465" s="2" t="s">
        <v>128</v>
      </c>
      <c r="D465" s="5"/>
      <c r="E465" s="4">
        <v>0.13401214125934899</v>
      </c>
      <c r="F465" s="4">
        <v>3.79586977322717</v>
      </c>
      <c r="G465" s="4">
        <v>3.79586977322717</v>
      </c>
      <c r="H465" s="4">
        <v>3.74615149194317</v>
      </c>
      <c r="I465" s="5"/>
      <c r="J465" s="5"/>
      <c r="K465" s="4">
        <v>28.6220571322323</v>
      </c>
      <c r="L465" s="4">
        <v>29.483729784356601</v>
      </c>
      <c r="M465" s="4">
        <v>30.481917221328999</v>
      </c>
    </row>
    <row r="466" spans="1:13" x14ac:dyDescent="0.25">
      <c r="A466" s="8" t="s">
        <v>73</v>
      </c>
      <c r="B466" s="8" t="s">
        <v>140</v>
      </c>
      <c r="C466" s="2" t="s">
        <v>128</v>
      </c>
      <c r="D466" s="5"/>
      <c r="E466" s="5"/>
      <c r="F466" s="5"/>
      <c r="G466" s="4">
        <v>4.4798507204725002E-2</v>
      </c>
      <c r="H466" s="4">
        <v>4.6631976782360599E-2</v>
      </c>
      <c r="I466" s="4">
        <v>4.6631976782360599E-2</v>
      </c>
      <c r="J466" s="4">
        <v>6.7343423037122498</v>
      </c>
      <c r="K466" s="4">
        <v>15.7845434187696</v>
      </c>
      <c r="L466" s="4">
        <v>16.2597401989097</v>
      </c>
      <c r="M466" s="4">
        <v>16.8102223975221</v>
      </c>
    </row>
    <row r="467" spans="1:13" x14ac:dyDescent="0.25">
      <c r="A467" s="8" t="s">
        <v>74</v>
      </c>
      <c r="B467" s="8" t="s">
        <v>140</v>
      </c>
      <c r="C467" s="2" t="s">
        <v>128</v>
      </c>
      <c r="D467" s="5"/>
      <c r="E467" s="5"/>
      <c r="F467" s="5"/>
      <c r="G467" s="5"/>
      <c r="H467" s="5"/>
      <c r="I467" s="5"/>
      <c r="J467" s="5"/>
      <c r="K467" s="4">
        <v>53.900738583432698</v>
      </c>
      <c r="L467" s="4">
        <v>55.1705544472293</v>
      </c>
      <c r="M467" s="4">
        <v>57.1162390792826</v>
      </c>
    </row>
    <row r="468" spans="1:13" x14ac:dyDescent="0.25">
      <c r="A468" s="8" t="s">
        <v>75</v>
      </c>
      <c r="B468" s="8" t="s">
        <v>140</v>
      </c>
      <c r="C468" s="2" t="s">
        <v>128</v>
      </c>
      <c r="D468" s="5"/>
      <c r="E468" s="5"/>
      <c r="F468" s="5"/>
      <c r="G468" s="5"/>
      <c r="H468" s="5"/>
      <c r="I468" s="5"/>
      <c r="J468" s="5"/>
      <c r="K468" s="4">
        <v>9.4621896884021695</v>
      </c>
      <c r="L468" s="4">
        <v>9.7470507676055504</v>
      </c>
      <c r="M468" s="4">
        <v>10.077042383147999</v>
      </c>
    </row>
    <row r="469" spans="1:13" x14ac:dyDescent="0.25">
      <c r="A469" s="8" t="s">
        <v>76</v>
      </c>
      <c r="B469" s="8" t="s">
        <v>141</v>
      </c>
      <c r="C469" s="2" t="s">
        <v>128</v>
      </c>
      <c r="D469" s="5"/>
      <c r="E469" s="5"/>
      <c r="F469" s="5"/>
      <c r="G469" s="4">
        <v>1.1194539999999999E-2</v>
      </c>
      <c r="H469" s="4">
        <v>1.1589435809223499E-2</v>
      </c>
      <c r="I469" s="4">
        <v>1.21391373118655E-2</v>
      </c>
      <c r="J469" s="4">
        <v>1.28696600165459E-2</v>
      </c>
      <c r="K469" s="4">
        <v>1.34486273550015E-2</v>
      </c>
      <c r="L469" s="4">
        <v>1.4003310759490999E-2</v>
      </c>
      <c r="M469" s="4">
        <v>1.4560028717015901E-2</v>
      </c>
    </row>
    <row r="470" spans="1:13" x14ac:dyDescent="0.25">
      <c r="A470" s="8" t="s">
        <v>77</v>
      </c>
      <c r="B470" s="8" t="s">
        <v>141</v>
      </c>
      <c r="C470" s="2" t="s">
        <v>128</v>
      </c>
      <c r="D470" s="5"/>
      <c r="E470" s="5"/>
      <c r="F470" s="5"/>
      <c r="G470" s="5"/>
      <c r="H470" s="5"/>
      <c r="I470" s="5"/>
      <c r="J470" s="5"/>
      <c r="K470" s="5"/>
      <c r="L470" s="4">
        <v>58.465012076466699</v>
      </c>
      <c r="M470" s="4">
        <v>124.92249691923701</v>
      </c>
    </row>
    <row r="471" spans="1:13" x14ac:dyDescent="0.25">
      <c r="A471" s="8" t="s">
        <v>57</v>
      </c>
      <c r="B471" s="8" t="s">
        <v>137</v>
      </c>
      <c r="C471" s="2" t="s">
        <v>129</v>
      </c>
      <c r="D471" s="5"/>
      <c r="E471" s="5"/>
      <c r="F471" s="5"/>
      <c r="G471" s="5"/>
      <c r="H471" s="5"/>
      <c r="I471" s="5"/>
      <c r="J471" s="5"/>
      <c r="K471" s="5"/>
      <c r="L471" s="4">
        <v>1.80509550160738</v>
      </c>
      <c r="M471" s="4">
        <v>3.6714627037264602</v>
      </c>
    </row>
    <row r="472" spans="1:13" x14ac:dyDescent="0.25">
      <c r="A472" s="8" t="s">
        <v>59</v>
      </c>
      <c r="B472" s="8" t="s">
        <v>138</v>
      </c>
      <c r="C472" s="2" t="s">
        <v>129</v>
      </c>
      <c r="D472" s="5"/>
      <c r="E472" s="5"/>
      <c r="F472" s="5"/>
      <c r="G472" s="4">
        <v>1.4321E-2</v>
      </c>
      <c r="H472" s="4">
        <v>1.5064475459976299E-2</v>
      </c>
      <c r="I472" s="4">
        <v>1.6046055009682401E-2</v>
      </c>
      <c r="J472" s="4">
        <v>18.603341848133901</v>
      </c>
      <c r="K472" s="4">
        <v>59.837291221770698</v>
      </c>
      <c r="L472" s="4">
        <v>112.936338357843</v>
      </c>
      <c r="M472" s="4">
        <v>143.93630999999999</v>
      </c>
    </row>
    <row r="473" spans="1:13" x14ac:dyDescent="0.25">
      <c r="A473" s="8" t="s">
        <v>60</v>
      </c>
      <c r="B473" s="8" t="s">
        <v>139</v>
      </c>
      <c r="C473" s="2" t="s">
        <v>129</v>
      </c>
      <c r="D473" s="5"/>
      <c r="E473" s="5"/>
      <c r="F473" s="5"/>
      <c r="G473" s="5"/>
      <c r="H473" s="4">
        <v>6.2798399999999897E-3</v>
      </c>
      <c r="I473" s="4">
        <v>6.4715660353743499E-3</v>
      </c>
      <c r="J473" s="4">
        <v>6.64490114723901E-3</v>
      </c>
      <c r="K473" s="4">
        <v>6.76031067889482E-3</v>
      </c>
      <c r="L473" s="4">
        <v>6.94871107076155E-3</v>
      </c>
      <c r="M473" s="4">
        <v>41.092757250709198</v>
      </c>
    </row>
    <row r="474" spans="1:13" x14ac:dyDescent="0.25">
      <c r="A474" s="8" t="s">
        <v>61</v>
      </c>
      <c r="B474" s="8" t="s">
        <v>139</v>
      </c>
      <c r="C474" s="2" t="s">
        <v>129</v>
      </c>
      <c r="D474" s="5"/>
      <c r="E474" s="5"/>
      <c r="F474" s="5"/>
      <c r="G474" s="5"/>
      <c r="H474" s="4">
        <v>3.33608971467831E-3</v>
      </c>
      <c r="I474" s="4">
        <v>3.43794187247986E-3</v>
      </c>
      <c r="J474" s="4">
        <v>3.5300240726448798E-3</v>
      </c>
      <c r="K474" s="4">
        <v>3.5913340027597901E-3</v>
      </c>
      <c r="L474" s="4">
        <v>28.752111699950699</v>
      </c>
      <c r="M474" s="4">
        <v>121.42316419719501</v>
      </c>
    </row>
    <row r="475" spans="1:13" x14ac:dyDescent="0.25">
      <c r="A475" s="8" t="s">
        <v>62</v>
      </c>
      <c r="B475" s="8" t="s">
        <v>140</v>
      </c>
      <c r="C475" s="2" t="s">
        <v>129</v>
      </c>
      <c r="D475" s="5"/>
      <c r="E475" s="5"/>
      <c r="F475" s="5"/>
      <c r="G475" s="5"/>
      <c r="H475" s="4">
        <v>38.367533696498398</v>
      </c>
      <c r="I475" s="4">
        <v>94.485652382019794</v>
      </c>
      <c r="J475" s="4">
        <v>147.54099007748701</v>
      </c>
      <c r="K475" s="4">
        <v>427.64333057989001</v>
      </c>
      <c r="L475" s="4">
        <v>1752.7652872951301</v>
      </c>
      <c r="M475" s="4">
        <v>2820.5539717605502</v>
      </c>
    </row>
    <row r="476" spans="1:13" x14ac:dyDescent="0.25">
      <c r="A476" s="8" t="s">
        <v>64</v>
      </c>
      <c r="B476" s="8" t="s">
        <v>140</v>
      </c>
      <c r="C476" s="2" t="s">
        <v>129</v>
      </c>
      <c r="D476" s="5"/>
      <c r="E476" s="4">
        <v>4.8461901972889302E-3</v>
      </c>
      <c r="F476" s="4">
        <v>6.9850536854464296E-2</v>
      </c>
      <c r="G476" s="4">
        <v>6.9850536854464296E-2</v>
      </c>
      <c r="H476" s="4">
        <v>6.8052608359924105E-2</v>
      </c>
      <c r="I476" s="5"/>
      <c r="J476" s="5"/>
      <c r="K476" s="5"/>
      <c r="L476" s="5"/>
      <c r="M476" s="5"/>
    </row>
    <row r="477" spans="1:13" x14ac:dyDescent="0.25">
      <c r="A477" s="8" t="s">
        <v>65</v>
      </c>
      <c r="B477" s="8" t="s">
        <v>140</v>
      </c>
      <c r="C477" s="2" t="s">
        <v>129</v>
      </c>
      <c r="D477" s="5"/>
      <c r="E477" s="5"/>
      <c r="F477" s="5"/>
      <c r="G477" s="4">
        <v>11.776686688643499</v>
      </c>
      <c r="H477" s="4">
        <v>22.183406681558399</v>
      </c>
      <c r="I477" s="4">
        <v>22.188878860586001</v>
      </c>
      <c r="J477" s="4">
        <v>17.3242108451816</v>
      </c>
      <c r="K477" s="4">
        <v>17.662983581684902</v>
      </c>
      <c r="L477" s="4">
        <v>18.214107780455599</v>
      </c>
      <c r="M477" s="4">
        <v>87.598251860481</v>
      </c>
    </row>
    <row r="478" spans="1:13" x14ac:dyDescent="0.25">
      <c r="A478" s="8" t="s">
        <v>66</v>
      </c>
      <c r="B478" s="8" t="s">
        <v>140</v>
      </c>
      <c r="C478" s="2" t="s">
        <v>129</v>
      </c>
      <c r="D478" s="4">
        <v>9.0960766780856198E-2</v>
      </c>
      <c r="E478" s="4">
        <v>8.3465332866592398E-2</v>
      </c>
      <c r="F478" s="4">
        <v>2.26698875348782E-2</v>
      </c>
      <c r="G478" s="4">
        <v>6.0992483801830403E-3</v>
      </c>
      <c r="H478" s="4">
        <v>5.2060656887108698E-3</v>
      </c>
      <c r="I478" s="5"/>
      <c r="J478" s="5"/>
      <c r="K478" s="5"/>
      <c r="L478" s="5"/>
      <c r="M478" s="5"/>
    </row>
    <row r="479" spans="1:13" x14ac:dyDescent="0.25">
      <c r="A479" s="8" t="s">
        <v>67</v>
      </c>
      <c r="B479" s="8" t="s">
        <v>140</v>
      </c>
      <c r="C479" s="2" t="s">
        <v>129</v>
      </c>
      <c r="D479" s="4">
        <v>4.3517725284537401E-2</v>
      </c>
      <c r="E479" s="4">
        <v>3.9932372810322803E-2</v>
      </c>
      <c r="F479" s="4">
        <v>1.08480368944595E-2</v>
      </c>
      <c r="G479" s="4">
        <v>2.9201139774264499E-3</v>
      </c>
      <c r="H479" s="4">
        <v>2.4928459671243802E-3</v>
      </c>
      <c r="I479" s="5"/>
      <c r="J479" s="5"/>
      <c r="K479" s="5"/>
      <c r="L479" s="5"/>
      <c r="M479" s="5"/>
    </row>
    <row r="480" spans="1:13" x14ac:dyDescent="0.25">
      <c r="A480" s="8" t="s">
        <v>68</v>
      </c>
      <c r="B480" s="8" t="s">
        <v>140</v>
      </c>
      <c r="C480" s="2" t="s">
        <v>129</v>
      </c>
      <c r="D480" s="5"/>
      <c r="E480" s="5"/>
      <c r="F480" s="5"/>
      <c r="G480" s="5"/>
      <c r="H480" s="5"/>
      <c r="I480" s="5"/>
      <c r="J480" s="5"/>
      <c r="K480" s="5"/>
      <c r="L480" s="5"/>
      <c r="M480" s="4">
        <v>0.78890359466572901</v>
      </c>
    </row>
    <row r="481" spans="1:13" x14ac:dyDescent="0.25">
      <c r="A481" s="8" t="s">
        <v>71</v>
      </c>
      <c r="B481" s="8" t="s">
        <v>140</v>
      </c>
      <c r="C481" s="2" t="s">
        <v>129</v>
      </c>
      <c r="D481" s="5"/>
      <c r="E481" s="5"/>
      <c r="F481" s="5"/>
      <c r="G481" s="5"/>
      <c r="H481" s="5"/>
      <c r="I481" s="5"/>
      <c r="J481" s="5"/>
      <c r="K481" s="4">
        <v>3.7577838357712499</v>
      </c>
      <c r="L481" s="4">
        <v>3.8709126562791498</v>
      </c>
      <c r="M481" s="4">
        <v>4.0019644740571403</v>
      </c>
    </row>
    <row r="482" spans="1:13" x14ac:dyDescent="0.25">
      <c r="A482" s="8" t="s">
        <v>72</v>
      </c>
      <c r="B482" s="8" t="s">
        <v>140</v>
      </c>
      <c r="C482" s="2" t="s">
        <v>129</v>
      </c>
      <c r="D482" s="5"/>
      <c r="E482" s="4">
        <v>0.13401214125934899</v>
      </c>
      <c r="F482" s="4">
        <v>3.79586977322717</v>
      </c>
      <c r="G482" s="4">
        <v>3.79586977322717</v>
      </c>
      <c r="H482" s="4">
        <v>3.74615149194317</v>
      </c>
      <c r="I482" s="5"/>
      <c r="J482" s="5"/>
      <c r="K482" s="4">
        <v>28.6220571322323</v>
      </c>
      <c r="L482" s="4">
        <v>29.483729784356601</v>
      </c>
      <c r="M482" s="4">
        <v>30.481917221328999</v>
      </c>
    </row>
    <row r="483" spans="1:13" x14ac:dyDescent="0.25">
      <c r="A483" s="8" t="s">
        <v>73</v>
      </c>
      <c r="B483" s="8" t="s">
        <v>140</v>
      </c>
      <c r="C483" s="2" t="s">
        <v>129</v>
      </c>
      <c r="D483" s="5"/>
      <c r="E483" s="5"/>
      <c r="F483" s="5"/>
      <c r="G483" s="4">
        <v>4.4798507204725002E-2</v>
      </c>
      <c r="H483" s="4">
        <v>4.6631976782360599E-2</v>
      </c>
      <c r="I483" s="4">
        <v>4.6631976782360599E-2</v>
      </c>
      <c r="J483" s="4">
        <v>6.7343423037122303</v>
      </c>
      <c r="K483" s="4">
        <v>15.7845434187696</v>
      </c>
      <c r="L483" s="4">
        <v>16.2597401989097</v>
      </c>
      <c r="M483" s="4">
        <v>16.8102223975221</v>
      </c>
    </row>
    <row r="484" spans="1:13" x14ac:dyDescent="0.25">
      <c r="A484" s="8" t="s">
        <v>74</v>
      </c>
      <c r="B484" s="8" t="s">
        <v>140</v>
      </c>
      <c r="C484" s="2" t="s">
        <v>129</v>
      </c>
      <c r="D484" s="5"/>
      <c r="E484" s="5"/>
      <c r="F484" s="5"/>
      <c r="G484" s="5"/>
      <c r="H484" s="5"/>
      <c r="I484" s="5"/>
      <c r="J484" s="5"/>
      <c r="K484" s="4">
        <v>53.900738583432698</v>
      </c>
      <c r="L484" s="4">
        <v>55.1705544472293</v>
      </c>
      <c r="M484" s="4">
        <v>57.1162390792826</v>
      </c>
    </row>
    <row r="485" spans="1:13" x14ac:dyDescent="0.25">
      <c r="A485" s="8" t="s">
        <v>75</v>
      </c>
      <c r="B485" s="8" t="s">
        <v>140</v>
      </c>
      <c r="C485" s="2" t="s">
        <v>129</v>
      </c>
      <c r="D485" s="5"/>
      <c r="E485" s="5"/>
      <c r="F485" s="5"/>
      <c r="G485" s="5"/>
      <c r="H485" s="5"/>
      <c r="I485" s="5"/>
      <c r="J485" s="5"/>
      <c r="K485" s="4">
        <v>9.4621896884021695</v>
      </c>
      <c r="L485" s="4">
        <v>9.7470507676055504</v>
      </c>
      <c r="M485" s="4">
        <v>10.077042383147999</v>
      </c>
    </row>
    <row r="486" spans="1:13" x14ac:dyDescent="0.25">
      <c r="A486" s="8" t="s">
        <v>76</v>
      </c>
      <c r="B486" s="8" t="s">
        <v>141</v>
      </c>
      <c r="C486" s="2" t="s">
        <v>129</v>
      </c>
      <c r="D486" s="5"/>
      <c r="E486" s="5"/>
      <c r="F486" s="5"/>
      <c r="G486" s="4">
        <v>1.1194539999999999E-2</v>
      </c>
      <c r="H486" s="4">
        <v>1.1589435809223499E-2</v>
      </c>
      <c r="I486" s="4">
        <v>1.21391373118655E-2</v>
      </c>
      <c r="J486" s="4">
        <v>1.28696600165459E-2</v>
      </c>
      <c r="K486" s="4">
        <v>1.34486273550015E-2</v>
      </c>
      <c r="L486" s="4">
        <v>1.4003310759490999E-2</v>
      </c>
      <c r="M486" s="4">
        <v>1.4560028717015901E-2</v>
      </c>
    </row>
    <row r="487" spans="1:13" x14ac:dyDescent="0.25">
      <c r="A487" s="8" t="s">
        <v>77</v>
      </c>
      <c r="B487" s="8" t="s">
        <v>141</v>
      </c>
      <c r="C487" s="2" t="s">
        <v>129</v>
      </c>
      <c r="D487" s="5"/>
      <c r="E487" s="5"/>
      <c r="F487" s="5"/>
      <c r="G487" s="5"/>
      <c r="H487" s="5"/>
      <c r="I487" s="5"/>
      <c r="J487" s="5"/>
      <c r="K487" s="5"/>
      <c r="L487" s="4">
        <v>58.465012076466699</v>
      </c>
      <c r="M487" s="4">
        <v>124.92249691923701</v>
      </c>
    </row>
    <row r="488" spans="1:13" x14ac:dyDescent="0.25">
      <c r="A488" s="8" t="s">
        <v>57</v>
      </c>
      <c r="B488" s="8" t="s">
        <v>137</v>
      </c>
      <c r="C488" s="2" t="s">
        <v>130</v>
      </c>
      <c r="D488" s="5"/>
      <c r="E488" s="5"/>
      <c r="F488" s="5"/>
      <c r="G488" s="5"/>
      <c r="H488" s="5"/>
      <c r="I488" s="5"/>
      <c r="J488" s="5"/>
      <c r="K488" s="5"/>
      <c r="L488" s="4">
        <v>1.80509550160738</v>
      </c>
      <c r="M488" s="4">
        <v>3.6714627037264602</v>
      </c>
    </row>
    <row r="489" spans="1:13" x14ac:dyDescent="0.25">
      <c r="A489" s="8" t="s">
        <v>59</v>
      </c>
      <c r="B489" s="8" t="s">
        <v>138</v>
      </c>
      <c r="C489" s="2" t="s">
        <v>130</v>
      </c>
      <c r="D489" s="5"/>
      <c r="E489" s="5"/>
      <c r="F489" s="5"/>
      <c r="G489" s="4">
        <v>1.4321E-2</v>
      </c>
      <c r="H489" s="4">
        <v>1.5064475459976299E-2</v>
      </c>
      <c r="I489" s="4">
        <v>1.6046055009682401E-2</v>
      </c>
      <c r="J489" s="4">
        <v>18.603341848133901</v>
      </c>
      <c r="K489" s="4">
        <v>59.837291221770698</v>
      </c>
      <c r="L489" s="4">
        <v>112.936338357843</v>
      </c>
      <c r="M489" s="4">
        <v>143.93630999999999</v>
      </c>
    </row>
    <row r="490" spans="1:13" x14ac:dyDescent="0.25">
      <c r="A490" s="8" t="s">
        <v>60</v>
      </c>
      <c r="B490" s="8" t="s">
        <v>139</v>
      </c>
      <c r="C490" s="2" t="s">
        <v>130</v>
      </c>
      <c r="D490" s="5"/>
      <c r="E490" s="5"/>
      <c r="F490" s="5"/>
      <c r="G490" s="5"/>
      <c r="H490" s="4">
        <v>6.2798399999999897E-3</v>
      </c>
      <c r="I490" s="4">
        <v>6.4715660353743499E-3</v>
      </c>
      <c r="J490" s="4">
        <v>6.64490114723901E-3</v>
      </c>
      <c r="K490" s="4">
        <v>6.76031067889482E-3</v>
      </c>
      <c r="L490" s="4">
        <v>6.94871107076155E-3</v>
      </c>
      <c r="M490" s="4">
        <v>41.092757258346403</v>
      </c>
    </row>
    <row r="491" spans="1:13" x14ac:dyDescent="0.25">
      <c r="A491" s="8" t="s">
        <v>61</v>
      </c>
      <c r="B491" s="8" t="s">
        <v>139</v>
      </c>
      <c r="C491" s="2" t="s">
        <v>130</v>
      </c>
      <c r="D491" s="5"/>
      <c r="E491" s="5"/>
      <c r="F491" s="5"/>
      <c r="G491" s="5"/>
      <c r="H491" s="4">
        <v>3.33608971467831E-3</v>
      </c>
      <c r="I491" s="4">
        <v>3.43794187247986E-3</v>
      </c>
      <c r="J491" s="4">
        <v>3.5300240726448798E-3</v>
      </c>
      <c r="K491" s="4">
        <v>3.5913340027597901E-3</v>
      </c>
      <c r="L491" s="4">
        <v>28.7521116999506</v>
      </c>
      <c r="M491" s="4">
        <v>121.42316419719501</v>
      </c>
    </row>
    <row r="492" spans="1:13" x14ac:dyDescent="0.25">
      <c r="A492" s="8" t="s">
        <v>62</v>
      </c>
      <c r="B492" s="8" t="s">
        <v>140</v>
      </c>
      <c r="C492" s="2" t="s">
        <v>130</v>
      </c>
      <c r="D492" s="5"/>
      <c r="E492" s="5"/>
      <c r="F492" s="5"/>
      <c r="G492" s="5"/>
      <c r="H492" s="4">
        <v>38.367533696498398</v>
      </c>
      <c r="I492" s="4">
        <v>94.485652382019794</v>
      </c>
      <c r="J492" s="4">
        <v>147.54099007748701</v>
      </c>
      <c r="K492" s="4">
        <v>427.64333057988802</v>
      </c>
      <c r="L492" s="4">
        <v>1752.7652872951201</v>
      </c>
      <c r="M492" s="4">
        <v>2820.5539717605502</v>
      </c>
    </row>
    <row r="493" spans="1:13" x14ac:dyDescent="0.25">
      <c r="A493" s="8" t="s">
        <v>64</v>
      </c>
      <c r="B493" s="8" t="s">
        <v>140</v>
      </c>
      <c r="C493" s="2" t="s">
        <v>130</v>
      </c>
      <c r="D493" s="5"/>
      <c r="E493" s="4">
        <v>4.8461901972889302E-3</v>
      </c>
      <c r="F493" s="4">
        <v>6.9850536854464296E-2</v>
      </c>
      <c r="G493" s="4">
        <v>6.9850536854464296E-2</v>
      </c>
      <c r="H493" s="4">
        <v>6.8052608359924105E-2</v>
      </c>
      <c r="I493" s="5"/>
      <c r="J493" s="5"/>
      <c r="K493" s="5"/>
      <c r="L493" s="5"/>
      <c r="M493" s="5"/>
    </row>
    <row r="494" spans="1:13" x14ac:dyDescent="0.25">
      <c r="A494" s="8" t="s">
        <v>65</v>
      </c>
      <c r="B494" s="8" t="s">
        <v>140</v>
      </c>
      <c r="C494" s="2" t="s">
        <v>130</v>
      </c>
      <c r="D494" s="5"/>
      <c r="E494" s="5"/>
      <c r="F494" s="5"/>
      <c r="G494" s="4">
        <v>11.776686688643499</v>
      </c>
      <c r="H494" s="4">
        <v>22.183406681558399</v>
      </c>
      <c r="I494" s="4">
        <v>22.188878860586001</v>
      </c>
      <c r="J494" s="4">
        <v>17.3242108451816</v>
      </c>
      <c r="K494" s="4">
        <v>17.662983581684902</v>
      </c>
      <c r="L494" s="4">
        <v>18.214107780455599</v>
      </c>
      <c r="M494" s="4">
        <v>87.598251860481099</v>
      </c>
    </row>
    <row r="495" spans="1:13" x14ac:dyDescent="0.25">
      <c r="A495" s="8" t="s">
        <v>66</v>
      </c>
      <c r="B495" s="8" t="s">
        <v>140</v>
      </c>
      <c r="C495" s="2" t="s">
        <v>130</v>
      </c>
      <c r="D495" s="4">
        <v>9.0960766780856198E-2</v>
      </c>
      <c r="E495" s="4">
        <v>8.3465332866592398E-2</v>
      </c>
      <c r="F495" s="4">
        <v>2.26698875348782E-2</v>
      </c>
      <c r="G495" s="4">
        <v>6.0992483801830403E-3</v>
      </c>
      <c r="H495" s="4">
        <v>5.2060656887108698E-3</v>
      </c>
      <c r="I495" s="5"/>
      <c r="J495" s="5"/>
      <c r="K495" s="5"/>
      <c r="L495" s="5"/>
      <c r="M495" s="5"/>
    </row>
    <row r="496" spans="1:13" x14ac:dyDescent="0.25">
      <c r="A496" s="8" t="s">
        <v>67</v>
      </c>
      <c r="B496" s="8" t="s">
        <v>140</v>
      </c>
      <c r="C496" s="2" t="s">
        <v>130</v>
      </c>
      <c r="D496" s="4">
        <v>4.3517725284537401E-2</v>
      </c>
      <c r="E496" s="4">
        <v>3.9932372810322803E-2</v>
      </c>
      <c r="F496" s="4">
        <v>1.08480368944595E-2</v>
      </c>
      <c r="G496" s="4">
        <v>2.9201139774264499E-3</v>
      </c>
      <c r="H496" s="4">
        <v>2.4928459671243802E-3</v>
      </c>
      <c r="I496" s="5"/>
      <c r="J496" s="5"/>
      <c r="K496" s="5"/>
      <c r="L496" s="5"/>
      <c r="M496" s="5"/>
    </row>
    <row r="497" spans="1:13" x14ac:dyDescent="0.25">
      <c r="A497" s="8" t="s">
        <v>68</v>
      </c>
      <c r="B497" s="8" t="s">
        <v>140</v>
      </c>
      <c r="C497" s="2" t="s">
        <v>130</v>
      </c>
      <c r="D497" s="5"/>
      <c r="E497" s="5"/>
      <c r="F497" s="5"/>
      <c r="G497" s="5"/>
      <c r="H497" s="5"/>
      <c r="I497" s="5"/>
      <c r="J497" s="5"/>
      <c r="K497" s="5"/>
      <c r="L497" s="5"/>
      <c r="M497" s="4">
        <v>0.78890359466572901</v>
      </c>
    </row>
    <row r="498" spans="1:13" x14ac:dyDescent="0.25">
      <c r="A498" s="8" t="s">
        <v>71</v>
      </c>
      <c r="B498" s="8" t="s">
        <v>140</v>
      </c>
      <c r="C498" s="2" t="s">
        <v>130</v>
      </c>
      <c r="D498" s="5"/>
      <c r="E498" s="5"/>
      <c r="F498" s="5"/>
      <c r="G498" s="5"/>
      <c r="H498" s="5"/>
      <c r="I498" s="5"/>
      <c r="J498" s="5"/>
      <c r="K498" s="4">
        <v>3.7577838357712499</v>
      </c>
      <c r="L498" s="4">
        <v>3.8709126562791498</v>
      </c>
      <c r="M498" s="4">
        <v>4.0019644740571403</v>
      </c>
    </row>
    <row r="499" spans="1:13" x14ac:dyDescent="0.25">
      <c r="A499" s="8" t="s">
        <v>72</v>
      </c>
      <c r="B499" s="8" t="s">
        <v>140</v>
      </c>
      <c r="C499" s="2" t="s">
        <v>130</v>
      </c>
      <c r="D499" s="5"/>
      <c r="E499" s="4">
        <v>0.13401214125934899</v>
      </c>
      <c r="F499" s="4">
        <v>3.79586977322717</v>
      </c>
      <c r="G499" s="4">
        <v>3.79586977322717</v>
      </c>
      <c r="H499" s="4">
        <v>3.74615149194317</v>
      </c>
      <c r="I499" s="5"/>
      <c r="J499" s="5"/>
      <c r="K499" s="4">
        <v>28.6220571322323</v>
      </c>
      <c r="L499" s="4">
        <v>29.483729784356601</v>
      </c>
      <c r="M499" s="4">
        <v>30.481917221328999</v>
      </c>
    </row>
    <row r="500" spans="1:13" x14ac:dyDescent="0.25">
      <c r="A500" s="8" t="s">
        <v>73</v>
      </c>
      <c r="B500" s="8" t="s">
        <v>140</v>
      </c>
      <c r="C500" s="2" t="s">
        <v>130</v>
      </c>
      <c r="D500" s="5"/>
      <c r="E500" s="5"/>
      <c r="F500" s="5"/>
      <c r="G500" s="4">
        <v>4.4798507204725002E-2</v>
      </c>
      <c r="H500" s="4">
        <v>4.6631976782360599E-2</v>
      </c>
      <c r="I500" s="4">
        <v>4.6631976782360599E-2</v>
      </c>
      <c r="J500" s="4">
        <v>6.7343423037122498</v>
      </c>
      <c r="K500" s="4">
        <v>15.7845434187696</v>
      </c>
      <c r="L500" s="4">
        <v>16.2597401989097</v>
      </c>
      <c r="M500" s="4">
        <v>16.8102223975221</v>
      </c>
    </row>
    <row r="501" spans="1:13" x14ac:dyDescent="0.25">
      <c r="A501" s="8" t="s">
        <v>74</v>
      </c>
      <c r="B501" s="8" t="s">
        <v>140</v>
      </c>
      <c r="C501" s="2" t="s">
        <v>130</v>
      </c>
      <c r="D501" s="5"/>
      <c r="E501" s="5"/>
      <c r="F501" s="5"/>
      <c r="G501" s="5"/>
      <c r="H501" s="5"/>
      <c r="I501" s="5"/>
      <c r="J501" s="5"/>
      <c r="K501" s="4">
        <v>53.900738583432698</v>
      </c>
      <c r="L501" s="4">
        <v>55.1705544472293</v>
      </c>
      <c r="M501" s="4">
        <v>57.1162390792826</v>
      </c>
    </row>
    <row r="502" spans="1:13" x14ac:dyDescent="0.25">
      <c r="A502" s="8" t="s">
        <v>75</v>
      </c>
      <c r="B502" s="8" t="s">
        <v>140</v>
      </c>
      <c r="C502" s="2" t="s">
        <v>130</v>
      </c>
      <c r="D502" s="5"/>
      <c r="E502" s="5"/>
      <c r="F502" s="5"/>
      <c r="G502" s="5"/>
      <c r="H502" s="5"/>
      <c r="I502" s="5"/>
      <c r="J502" s="5"/>
      <c r="K502" s="4">
        <v>9.4621896884021695</v>
      </c>
      <c r="L502" s="4">
        <v>9.7470507676055504</v>
      </c>
      <c r="M502" s="4">
        <v>10.077042383147999</v>
      </c>
    </row>
    <row r="503" spans="1:13" x14ac:dyDescent="0.25">
      <c r="A503" s="8" t="s">
        <v>76</v>
      </c>
      <c r="B503" s="8" t="s">
        <v>141</v>
      </c>
      <c r="C503" s="2" t="s">
        <v>130</v>
      </c>
      <c r="D503" s="5"/>
      <c r="E503" s="5"/>
      <c r="F503" s="5"/>
      <c r="G503" s="4">
        <v>1.1194539999999999E-2</v>
      </c>
      <c r="H503" s="4">
        <v>1.1589435809223499E-2</v>
      </c>
      <c r="I503" s="4">
        <v>1.21391373118655E-2</v>
      </c>
      <c r="J503" s="4">
        <v>1.28696600165459E-2</v>
      </c>
      <c r="K503" s="4">
        <v>1.34486273550015E-2</v>
      </c>
      <c r="L503" s="4">
        <v>1.4003310759490999E-2</v>
      </c>
      <c r="M503" s="4">
        <v>1.4560028717015901E-2</v>
      </c>
    </row>
    <row r="504" spans="1:13" x14ac:dyDescent="0.25">
      <c r="A504" s="8" t="s">
        <v>77</v>
      </c>
      <c r="B504" s="8" t="s">
        <v>141</v>
      </c>
      <c r="C504" s="2" t="s">
        <v>130</v>
      </c>
      <c r="D504" s="5"/>
      <c r="E504" s="5"/>
      <c r="F504" s="5"/>
      <c r="G504" s="5"/>
      <c r="H504" s="5"/>
      <c r="I504" s="5"/>
      <c r="J504" s="5"/>
      <c r="K504" s="5"/>
      <c r="L504" s="4">
        <v>58.465012076466699</v>
      </c>
      <c r="M504" s="4">
        <v>124.92249691923701</v>
      </c>
    </row>
    <row r="505" spans="1:13" x14ac:dyDescent="0.25">
      <c r="A505" s="2" t="s">
        <v>56</v>
      </c>
      <c r="B505" s="2" t="s">
        <v>137</v>
      </c>
      <c r="C505" s="2" t="s">
        <v>163</v>
      </c>
      <c r="D505" s="5"/>
      <c r="E505" s="5"/>
      <c r="F505" s="5"/>
      <c r="G505" s="5"/>
      <c r="H505" s="5"/>
      <c r="I505" s="5"/>
      <c r="J505" s="5"/>
      <c r="K505" s="4">
        <v>1.0920462298397799</v>
      </c>
      <c r="L505" s="4">
        <v>2.81066306277302</v>
      </c>
      <c r="M505" s="4">
        <v>3.1537869973129999</v>
      </c>
    </row>
    <row r="506" spans="1:13" x14ac:dyDescent="0.25">
      <c r="A506" s="8" t="s">
        <v>56</v>
      </c>
      <c r="B506" s="8" t="s">
        <v>137</v>
      </c>
      <c r="C506" s="2" t="s">
        <v>164</v>
      </c>
      <c r="D506" s="5"/>
      <c r="E506" s="5"/>
      <c r="F506" s="5"/>
      <c r="G506" s="5"/>
      <c r="H506" s="5"/>
      <c r="I506" s="5"/>
      <c r="J506" s="5"/>
      <c r="K506" s="4">
        <v>1.0920462298397899</v>
      </c>
      <c r="L506" s="4">
        <v>2.8106630627730298</v>
      </c>
      <c r="M506" s="4">
        <v>3.1537869973129999</v>
      </c>
    </row>
    <row r="507" spans="1:13" x14ac:dyDescent="0.25">
      <c r="A507" s="8" t="s">
        <v>56</v>
      </c>
      <c r="B507" s="8" t="s">
        <v>137</v>
      </c>
      <c r="C507" s="2" t="s">
        <v>165</v>
      </c>
      <c r="D507" s="5"/>
      <c r="E507" s="5"/>
      <c r="F507" s="5"/>
      <c r="G507" s="5"/>
      <c r="H507" s="5"/>
      <c r="I507" s="5"/>
      <c r="J507" s="5"/>
      <c r="K507" s="4">
        <v>1.0920462298397799</v>
      </c>
      <c r="L507" s="4">
        <v>2.81066306277302</v>
      </c>
      <c r="M507" s="4">
        <v>3.1537869973129999</v>
      </c>
    </row>
    <row r="508" spans="1:13" x14ac:dyDescent="0.25">
      <c r="A508" s="2" t="s">
        <v>57</v>
      </c>
      <c r="B508" s="2" t="s">
        <v>137</v>
      </c>
      <c r="C508" s="2" t="s">
        <v>166</v>
      </c>
      <c r="D508" s="5"/>
      <c r="E508" s="5"/>
      <c r="F508" s="5"/>
      <c r="G508" s="5"/>
      <c r="H508" s="5"/>
      <c r="I508" s="5"/>
      <c r="J508" s="5"/>
      <c r="K508" s="5"/>
      <c r="L508" s="5"/>
      <c r="M508" s="4">
        <v>1.7282512607682501</v>
      </c>
    </row>
    <row r="509" spans="1:13" x14ac:dyDescent="0.25">
      <c r="A509" s="8" t="s">
        <v>57</v>
      </c>
      <c r="B509" s="8" t="s">
        <v>137</v>
      </c>
      <c r="C509" s="2" t="s">
        <v>163</v>
      </c>
      <c r="D509" s="5"/>
      <c r="E509" s="5"/>
      <c r="F509" s="5"/>
      <c r="G509" s="5"/>
      <c r="H509" s="5"/>
      <c r="I509" s="5"/>
      <c r="J509" s="5"/>
      <c r="K509" s="4">
        <v>0.57963860173359205</v>
      </c>
      <c r="L509" s="4">
        <v>0.66611727040773105</v>
      </c>
      <c r="M509" s="4">
        <v>1.23562580866893</v>
      </c>
    </row>
    <row r="510" spans="1:13" x14ac:dyDescent="0.25">
      <c r="A510" s="8" t="s">
        <v>57</v>
      </c>
      <c r="B510" s="8" t="s">
        <v>137</v>
      </c>
      <c r="C510" s="2" t="s">
        <v>167</v>
      </c>
      <c r="D510" s="5"/>
      <c r="E510" s="5"/>
      <c r="F510" s="5"/>
      <c r="G510" s="5"/>
      <c r="H510" s="5"/>
      <c r="I510" s="5"/>
      <c r="J510" s="5"/>
      <c r="K510" s="4">
        <v>1.8528209130855899</v>
      </c>
      <c r="L510" s="4">
        <v>3.6579164146929699</v>
      </c>
      <c r="M510" s="4">
        <v>4.4672065777429903</v>
      </c>
    </row>
    <row r="511" spans="1:13" x14ac:dyDescent="0.25">
      <c r="A511" s="8" t="s">
        <v>57</v>
      </c>
      <c r="B511" s="8" t="s">
        <v>137</v>
      </c>
      <c r="C511" s="2" t="s">
        <v>168</v>
      </c>
      <c r="D511" s="5"/>
      <c r="E511" s="5"/>
      <c r="F511" s="5"/>
      <c r="G511" s="5"/>
      <c r="H511" s="5"/>
      <c r="I511" s="5"/>
      <c r="J511" s="5"/>
      <c r="K511" s="4">
        <v>1.6716848315733699</v>
      </c>
      <c r="L511" s="4">
        <v>3.4767803331807499</v>
      </c>
      <c r="M511" s="4">
        <v>4.3894128059819302</v>
      </c>
    </row>
    <row r="512" spans="1:13" x14ac:dyDescent="0.25">
      <c r="A512" s="8" t="s">
        <v>57</v>
      </c>
      <c r="B512" s="8" t="s">
        <v>137</v>
      </c>
      <c r="C512" s="2" t="s">
        <v>169</v>
      </c>
      <c r="D512" s="5"/>
      <c r="E512" s="5"/>
      <c r="F512" s="5"/>
      <c r="G512" s="5"/>
      <c r="H512" s="5"/>
      <c r="I512" s="5"/>
      <c r="J512" s="5"/>
      <c r="K512" s="4">
        <v>1.8528209130855899</v>
      </c>
      <c r="L512" s="4">
        <v>3.6579164146929699</v>
      </c>
      <c r="M512" s="4">
        <v>4.4672065777429903</v>
      </c>
    </row>
    <row r="513" spans="1:13" x14ac:dyDescent="0.25">
      <c r="A513" s="8" t="s">
        <v>57</v>
      </c>
      <c r="B513" s="8" t="s">
        <v>137</v>
      </c>
      <c r="C513" s="2" t="s">
        <v>170</v>
      </c>
      <c r="D513" s="5"/>
      <c r="E513" s="5"/>
      <c r="F513" s="5"/>
      <c r="G513" s="5"/>
      <c r="H513" s="5"/>
      <c r="I513" s="5"/>
      <c r="J513" s="5"/>
      <c r="K513" s="4">
        <v>1.6716848315733699</v>
      </c>
      <c r="L513" s="4">
        <v>3.4767803331807499</v>
      </c>
      <c r="M513" s="4">
        <v>4.3894128059819302</v>
      </c>
    </row>
    <row r="514" spans="1:13" x14ac:dyDescent="0.25">
      <c r="A514" s="8" t="s">
        <v>57</v>
      </c>
      <c r="B514" s="8" t="s">
        <v>137</v>
      </c>
      <c r="C514" s="2" t="s">
        <v>171</v>
      </c>
      <c r="D514" s="5"/>
      <c r="E514" s="5"/>
      <c r="F514" s="5"/>
      <c r="G514" s="5"/>
      <c r="H514" s="5"/>
      <c r="I514" s="5"/>
      <c r="J514" s="5"/>
      <c r="K514" s="4">
        <v>1.6716848315733699</v>
      </c>
      <c r="L514" s="4">
        <v>3.4767803331807499</v>
      </c>
      <c r="M514" s="4">
        <v>4.3894128059819302</v>
      </c>
    </row>
    <row r="515" spans="1:13" x14ac:dyDescent="0.25">
      <c r="A515" s="8" t="s">
        <v>57</v>
      </c>
      <c r="B515" s="8" t="s">
        <v>137</v>
      </c>
      <c r="C515" s="2" t="s">
        <v>172</v>
      </c>
      <c r="D515" s="5"/>
      <c r="E515" s="5"/>
      <c r="F515" s="5"/>
      <c r="G515" s="5"/>
      <c r="H515" s="5"/>
      <c r="I515" s="5"/>
      <c r="J515" s="5"/>
      <c r="K515" s="4">
        <v>1.6716848315733699</v>
      </c>
      <c r="L515" s="4">
        <v>3.4767803331807499</v>
      </c>
      <c r="M515" s="4">
        <v>4.3894128059819302</v>
      </c>
    </row>
    <row r="516" spans="1:13" x14ac:dyDescent="0.25">
      <c r="A516" s="8" t="s">
        <v>57</v>
      </c>
      <c r="B516" s="8" t="s">
        <v>137</v>
      </c>
      <c r="C516" s="2" t="s">
        <v>173</v>
      </c>
      <c r="D516" s="5"/>
      <c r="E516" s="5"/>
      <c r="F516" s="5"/>
      <c r="G516" s="5"/>
      <c r="H516" s="5"/>
      <c r="I516" s="5"/>
      <c r="J516" s="5"/>
      <c r="K516" s="4">
        <v>1.8528209130855899</v>
      </c>
      <c r="L516" s="4">
        <v>3.6579164146929699</v>
      </c>
      <c r="M516" s="4">
        <v>4.4672065777429903</v>
      </c>
    </row>
    <row r="517" spans="1:13" x14ac:dyDescent="0.25">
      <c r="A517" s="8" t="s">
        <v>57</v>
      </c>
      <c r="B517" s="8" t="s">
        <v>137</v>
      </c>
      <c r="C517" s="2" t="s">
        <v>174</v>
      </c>
      <c r="D517" s="5"/>
      <c r="E517" s="5"/>
      <c r="F517" s="5"/>
      <c r="G517" s="5"/>
      <c r="H517" s="5"/>
      <c r="I517" s="5"/>
      <c r="J517" s="5"/>
      <c r="K517" s="4">
        <v>1.8528209130855899</v>
      </c>
      <c r="L517" s="4">
        <v>3.6579164146929699</v>
      </c>
      <c r="M517" s="4">
        <v>4.4672065777429903</v>
      </c>
    </row>
    <row r="518" spans="1:13" x14ac:dyDescent="0.25">
      <c r="A518" s="8" t="s">
        <v>57</v>
      </c>
      <c r="B518" s="8" t="s">
        <v>137</v>
      </c>
      <c r="C518" s="2" t="s">
        <v>175</v>
      </c>
      <c r="D518" s="5"/>
      <c r="E518" s="5"/>
      <c r="F518" s="5"/>
      <c r="G518" s="5"/>
      <c r="H518" s="5"/>
      <c r="I518" s="5"/>
      <c r="J518" s="5"/>
      <c r="K518" s="4">
        <v>1.8528209130855899</v>
      </c>
      <c r="L518" s="4">
        <v>3.6579164146929699</v>
      </c>
      <c r="M518" s="4">
        <v>4.4672065777429903</v>
      </c>
    </row>
    <row r="519" spans="1:13" x14ac:dyDescent="0.25">
      <c r="A519" s="8" t="s">
        <v>57</v>
      </c>
      <c r="B519" s="8" t="s">
        <v>137</v>
      </c>
      <c r="C519" s="2" t="s">
        <v>164</v>
      </c>
      <c r="D519" s="5"/>
      <c r="E519" s="5"/>
      <c r="F519" s="5"/>
      <c r="G519" s="5"/>
      <c r="H519" s="5"/>
      <c r="I519" s="5"/>
      <c r="J519" s="5"/>
      <c r="K519" s="4">
        <v>0.57963860173359205</v>
      </c>
      <c r="L519" s="4">
        <v>0.66611727040773105</v>
      </c>
      <c r="M519" s="4">
        <v>1.23562580866893</v>
      </c>
    </row>
    <row r="520" spans="1:13" x14ac:dyDescent="0.25">
      <c r="A520" s="8" t="s">
        <v>57</v>
      </c>
      <c r="B520" s="8" t="s">
        <v>137</v>
      </c>
      <c r="C520" s="2" t="s">
        <v>176</v>
      </c>
      <c r="D520" s="5"/>
      <c r="E520" s="5"/>
      <c r="F520" s="5"/>
      <c r="G520" s="5"/>
      <c r="H520" s="5"/>
      <c r="I520" s="5"/>
      <c r="J520" s="5"/>
      <c r="K520" s="4">
        <v>1.8528209130855899</v>
      </c>
      <c r="L520" s="4">
        <v>3.6579164146929699</v>
      </c>
      <c r="M520" s="4">
        <v>4.4672065777429903</v>
      </c>
    </row>
    <row r="521" spans="1:13" x14ac:dyDescent="0.25">
      <c r="A521" s="8" t="s">
        <v>57</v>
      </c>
      <c r="B521" s="8" t="s">
        <v>137</v>
      </c>
      <c r="C521" s="2" t="s">
        <v>177</v>
      </c>
      <c r="D521" s="5"/>
      <c r="E521" s="5"/>
      <c r="F521" s="5"/>
      <c r="G521" s="5"/>
      <c r="H521" s="5"/>
      <c r="I521" s="5"/>
      <c r="J521" s="5"/>
      <c r="K521" s="4">
        <v>1.6716848315733699</v>
      </c>
      <c r="L521" s="4">
        <v>3.4767803331807499</v>
      </c>
      <c r="M521" s="4">
        <v>4.3894128059819302</v>
      </c>
    </row>
    <row r="522" spans="1:13" x14ac:dyDescent="0.25">
      <c r="A522" s="8" t="s">
        <v>57</v>
      </c>
      <c r="B522" s="8" t="s">
        <v>137</v>
      </c>
      <c r="C522" s="2" t="s">
        <v>178</v>
      </c>
      <c r="D522" s="5"/>
      <c r="E522" s="5"/>
      <c r="F522" s="5"/>
      <c r="G522" s="5"/>
      <c r="H522" s="5"/>
      <c r="I522" s="5"/>
      <c r="J522" s="5"/>
      <c r="K522" s="4">
        <v>1.8528209130855899</v>
      </c>
      <c r="L522" s="4">
        <v>3.6579164146929699</v>
      </c>
      <c r="M522" s="4">
        <v>4.4672065777429903</v>
      </c>
    </row>
    <row r="523" spans="1:13" x14ac:dyDescent="0.25">
      <c r="A523" s="8" t="s">
        <v>57</v>
      </c>
      <c r="B523" s="8" t="s">
        <v>137</v>
      </c>
      <c r="C523" s="2" t="s">
        <v>179</v>
      </c>
      <c r="D523" s="5"/>
      <c r="E523" s="5"/>
      <c r="F523" s="5"/>
      <c r="G523" s="5"/>
      <c r="H523" s="5"/>
      <c r="I523" s="5"/>
      <c r="J523" s="5"/>
      <c r="K523" s="4">
        <v>1.6716848315733699</v>
      </c>
      <c r="L523" s="4">
        <v>3.4767803331807499</v>
      </c>
      <c r="M523" s="4">
        <v>4.3894128059819302</v>
      </c>
    </row>
    <row r="524" spans="1:13" x14ac:dyDescent="0.25">
      <c r="A524" s="8" t="s">
        <v>57</v>
      </c>
      <c r="B524" s="8" t="s">
        <v>137</v>
      </c>
      <c r="C524" s="2" t="s">
        <v>180</v>
      </c>
      <c r="D524" s="5"/>
      <c r="E524" s="5"/>
      <c r="F524" s="5"/>
      <c r="G524" s="5"/>
      <c r="H524" s="5"/>
      <c r="I524" s="5"/>
      <c r="J524" s="5"/>
      <c r="K524" s="4">
        <v>1.6716848315733699</v>
      </c>
      <c r="L524" s="4">
        <v>3.4767803331807499</v>
      </c>
      <c r="M524" s="4">
        <v>4.3894128059819302</v>
      </c>
    </row>
    <row r="525" spans="1:13" x14ac:dyDescent="0.25">
      <c r="A525" s="8" t="s">
        <v>57</v>
      </c>
      <c r="B525" s="8" t="s">
        <v>137</v>
      </c>
      <c r="C525" s="2" t="s">
        <v>181</v>
      </c>
      <c r="D525" s="5"/>
      <c r="E525" s="5"/>
      <c r="F525" s="5"/>
      <c r="G525" s="5"/>
      <c r="H525" s="5"/>
      <c r="I525" s="5"/>
      <c r="J525" s="5"/>
      <c r="K525" s="4">
        <v>1.6716848315733699</v>
      </c>
      <c r="L525" s="4">
        <v>3.4767803331807499</v>
      </c>
      <c r="M525" s="4">
        <v>4.3894128059819302</v>
      </c>
    </row>
    <row r="526" spans="1:13" x14ac:dyDescent="0.25">
      <c r="A526" s="8" t="s">
        <v>57</v>
      </c>
      <c r="B526" s="8" t="s">
        <v>137</v>
      </c>
      <c r="C526" s="2" t="s">
        <v>182</v>
      </c>
      <c r="D526" s="5"/>
      <c r="E526" s="5"/>
      <c r="F526" s="5"/>
      <c r="G526" s="5"/>
      <c r="H526" s="5"/>
      <c r="I526" s="5"/>
      <c r="J526" s="5"/>
      <c r="K526" s="4">
        <v>1.8528209130855899</v>
      </c>
      <c r="L526" s="4">
        <v>3.6579164146929699</v>
      </c>
      <c r="M526" s="4">
        <v>4.4672065777429903</v>
      </c>
    </row>
    <row r="527" spans="1:13" x14ac:dyDescent="0.25">
      <c r="A527" s="8" t="s">
        <v>57</v>
      </c>
      <c r="B527" s="8" t="s">
        <v>137</v>
      </c>
      <c r="C527" s="2" t="s">
        <v>183</v>
      </c>
      <c r="D527" s="5"/>
      <c r="E527" s="5"/>
      <c r="F527" s="5"/>
      <c r="G527" s="5"/>
      <c r="H527" s="5"/>
      <c r="I527" s="5"/>
      <c r="J527" s="5"/>
      <c r="K527" s="4">
        <v>1.8528209130855899</v>
      </c>
      <c r="L527" s="4">
        <v>3.6579164146929699</v>
      </c>
      <c r="M527" s="4">
        <v>4.4672065777429903</v>
      </c>
    </row>
    <row r="528" spans="1:13" x14ac:dyDescent="0.25">
      <c r="A528" s="8" t="s">
        <v>57</v>
      </c>
      <c r="B528" s="8" t="s">
        <v>137</v>
      </c>
      <c r="C528" s="2" t="s">
        <v>184</v>
      </c>
      <c r="D528" s="5"/>
      <c r="E528" s="5"/>
      <c r="F528" s="5"/>
      <c r="G528" s="5"/>
      <c r="H528" s="5"/>
      <c r="I528" s="5"/>
      <c r="J528" s="5"/>
      <c r="K528" s="4">
        <v>1.8528209130855899</v>
      </c>
      <c r="L528" s="4">
        <v>3.6579164146929699</v>
      </c>
      <c r="M528" s="4">
        <v>4.4672065777429903</v>
      </c>
    </row>
    <row r="529" spans="1:13" x14ac:dyDescent="0.25">
      <c r="A529" s="8" t="s">
        <v>57</v>
      </c>
      <c r="B529" s="8" t="s">
        <v>137</v>
      </c>
      <c r="C529" s="2" t="s">
        <v>165</v>
      </c>
      <c r="D529" s="5"/>
      <c r="E529" s="5"/>
      <c r="F529" s="5"/>
      <c r="G529" s="5"/>
      <c r="H529" s="5"/>
      <c r="I529" s="5"/>
      <c r="J529" s="5"/>
      <c r="K529" s="4">
        <v>0.57963860173359205</v>
      </c>
      <c r="L529" s="4">
        <v>0.66611727040773105</v>
      </c>
      <c r="M529" s="4">
        <v>1.23562580866893</v>
      </c>
    </row>
    <row r="530" spans="1:13" x14ac:dyDescent="0.25">
      <c r="A530" s="8" t="s">
        <v>57</v>
      </c>
      <c r="B530" s="8" t="s">
        <v>137</v>
      </c>
      <c r="C530" s="2" t="s">
        <v>185</v>
      </c>
      <c r="D530" s="5"/>
      <c r="E530" s="5"/>
      <c r="F530" s="5"/>
      <c r="G530" s="5"/>
      <c r="H530" s="5"/>
      <c r="I530" s="5"/>
      <c r="J530" s="5"/>
      <c r="K530" s="4">
        <v>1.8528209130855899</v>
      </c>
      <c r="L530" s="4">
        <v>3.6579164146929699</v>
      </c>
      <c r="M530" s="4">
        <v>4.4672065777429903</v>
      </c>
    </row>
    <row r="531" spans="1:13" x14ac:dyDescent="0.25">
      <c r="A531" s="8" t="s">
        <v>57</v>
      </c>
      <c r="B531" s="8" t="s">
        <v>137</v>
      </c>
      <c r="C531" s="2" t="s">
        <v>186</v>
      </c>
      <c r="D531" s="5"/>
      <c r="E531" s="5"/>
      <c r="F531" s="5"/>
      <c r="G531" s="5"/>
      <c r="H531" s="5"/>
      <c r="I531" s="5"/>
      <c r="J531" s="5"/>
      <c r="K531" s="4">
        <v>1.6716848315733699</v>
      </c>
      <c r="L531" s="4">
        <v>3.4767803331807499</v>
      </c>
      <c r="M531" s="4">
        <v>4.3894128059819302</v>
      </c>
    </row>
    <row r="532" spans="1:13" x14ac:dyDescent="0.25">
      <c r="A532" s="8" t="s">
        <v>57</v>
      </c>
      <c r="B532" s="8" t="s">
        <v>137</v>
      </c>
      <c r="C532" s="2" t="s">
        <v>187</v>
      </c>
      <c r="D532" s="5"/>
      <c r="E532" s="5"/>
      <c r="F532" s="5"/>
      <c r="G532" s="5"/>
      <c r="H532" s="5"/>
      <c r="I532" s="5"/>
      <c r="J532" s="5"/>
      <c r="K532" s="4">
        <v>1.8528209130855899</v>
      </c>
      <c r="L532" s="4">
        <v>3.6579164146929699</v>
      </c>
      <c r="M532" s="4">
        <v>4.4672065777429903</v>
      </c>
    </row>
    <row r="533" spans="1:13" x14ac:dyDescent="0.25">
      <c r="A533" s="8" t="s">
        <v>57</v>
      </c>
      <c r="B533" s="8" t="s">
        <v>137</v>
      </c>
      <c r="C533" s="2" t="s">
        <v>188</v>
      </c>
      <c r="D533" s="5"/>
      <c r="E533" s="5"/>
      <c r="F533" s="5"/>
      <c r="G533" s="5"/>
      <c r="H533" s="5"/>
      <c r="I533" s="5"/>
      <c r="J533" s="5"/>
      <c r="K533" s="4">
        <v>1.6716848315733699</v>
      </c>
      <c r="L533" s="4">
        <v>3.4767803331807499</v>
      </c>
      <c r="M533" s="4">
        <v>4.3894128059819302</v>
      </c>
    </row>
    <row r="534" spans="1:13" x14ac:dyDescent="0.25">
      <c r="A534" s="8" t="s">
        <v>57</v>
      </c>
      <c r="B534" s="8" t="s">
        <v>137</v>
      </c>
      <c r="C534" s="2" t="s">
        <v>189</v>
      </c>
      <c r="D534" s="5"/>
      <c r="E534" s="5"/>
      <c r="F534" s="5"/>
      <c r="G534" s="5"/>
      <c r="H534" s="5"/>
      <c r="I534" s="5"/>
      <c r="J534" s="5"/>
      <c r="K534" s="4">
        <v>1.6716848315733699</v>
      </c>
      <c r="L534" s="4">
        <v>3.4767803331807499</v>
      </c>
      <c r="M534" s="4">
        <v>4.3894128059819302</v>
      </c>
    </row>
    <row r="535" spans="1:13" x14ac:dyDescent="0.25">
      <c r="A535" s="8" t="s">
        <v>57</v>
      </c>
      <c r="B535" s="8" t="s">
        <v>137</v>
      </c>
      <c r="C535" s="2" t="s">
        <v>190</v>
      </c>
      <c r="D535" s="5"/>
      <c r="E535" s="5"/>
      <c r="F535" s="5"/>
      <c r="G535" s="5"/>
      <c r="H535" s="5"/>
      <c r="I535" s="5"/>
      <c r="J535" s="5"/>
      <c r="K535" s="4">
        <v>1.6716848315733699</v>
      </c>
      <c r="L535" s="4">
        <v>3.4767803331807499</v>
      </c>
      <c r="M535" s="4">
        <v>4.3894128059819302</v>
      </c>
    </row>
    <row r="536" spans="1:13" x14ac:dyDescent="0.25">
      <c r="A536" s="8" t="s">
        <v>57</v>
      </c>
      <c r="B536" s="8" t="s">
        <v>137</v>
      </c>
      <c r="C536" s="2" t="s">
        <v>191</v>
      </c>
      <c r="D536" s="5"/>
      <c r="E536" s="5"/>
      <c r="F536" s="5"/>
      <c r="G536" s="5"/>
      <c r="H536" s="5"/>
      <c r="I536" s="5"/>
      <c r="J536" s="5"/>
      <c r="K536" s="4">
        <v>1.8528209130855899</v>
      </c>
      <c r="L536" s="4">
        <v>3.6579164146929699</v>
      </c>
      <c r="M536" s="4">
        <v>4.4672065777429903</v>
      </c>
    </row>
    <row r="537" spans="1:13" x14ac:dyDescent="0.25">
      <c r="A537" s="8" t="s">
        <v>57</v>
      </c>
      <c r="B537" s="8" t="s">
        <v>137</v>
      </c>
      <c r="C537" s="2" t="s">
        <v>192</v>
      </c>
      <c r="D537" s="5"/>
      <c r="E537" s="5"/>
      <c r="F537" s="5"/>
      <c r="G537" s="5"/>
      <c r="H537" s="5"/>
      <c r="I537" s="5"/>
      <c r="J537" s="5"/>
      <c r="K537" s="4">
        <v>1.8528209130855899</v>
      </c>
      <c r="L537" s="4">
        <v>3.6579164146929699</v>
      </c>
      <c r="M537" s="4">
        <v>4.4672065777429903</v>
      </c>
    </row>
    <row r="538" spans="1:13" x14ac:dyDescent="0.25">
      <c r="A538" s="8" t="s">
        <v>57</v>
      </c>
      <c r="B538" s="8" t="s">
        <v>137</v>
      </c>
      <c r="C538" s="2" t="s">
        <v>193</v>
      </c>
      <c r="D538" s="5"/>
      <c r="E538" s="5"/>
      <c r="F538" s="5"/>
      <c r="G538" s="5"/>
      <c r="H538" s="5"/>
      <c r="I538" s="5"/>
      <c r="J538" s="5"/>
      <c r="K538" s="4">
        <v>1.8528209130855899</v>
      </c>
      <c r="L538" s="4">
        <v>3.6579164146929699</v>
      </c>
      <c r="M538" s="4">
        <v>4.4672065777429903</v>
      </c>
    </row>
    <row r="539" spans="1:13" x14ac:dyDescent="0.25">
      <c r="A539" s="2" t="s">
        <v>59</v>
      </c>
      <c r="B539" s="2" t="s">
        <v>138</v>
      </c>
      <c r="C539" s="2" t="s">
        <v>166</v>
      </c>
      <c r="D539" s="5"/>
      <c r="E539" s="5"/>
      <c r="F539" s="5"/>
      <c r="G539" s="4">
        <v>1.4321E-2</v>
      </c>
      <c r="H539" s="4">
        <v>1.5064475459976299E-2</v>
      </c>
      <c r="I539" s="4">
        <v>1.6046055009682401E-2</v>
      </c>
      <c r="J539" s="4">
        <v>1.71117474388932E-2</v>
      </c>
      <c r="K539" s="4">
        <v>1.81301951422062E-2</v>
      </c>
      <c r="L539" s="4">
        <v>1.93134418136435E-2</v>
      </c>
      <c r="M539" s="4">
        <v>2.0543947483921601E-2</v>
      </c>
    </row>
    <row r="540" spans="1:13" x14ac:dyDescent="0.25">
      <c r="A540" s="8" t="s">
        <v>59</v>
      </c>
      <c r="B540" s="8" t="s">
        <v>138</v>
      </c>
      <c r="C540" s="2" t="s">
        <v>163</v>
      </c>
      <c r="D540" s="5"/>
      <c r="E540" s="5"/>
      <c r="F540" s="5"/>
      <c r="G540" s="4">
        <v>1.4321E-2</v>
      </c>
      <c r="H540" s="4">
        <v>1.5064475459976299E-2</v>
      </c>
      <c r="I540" s="4">
        <v>1.6046055009682401E-2</v>
      </c>
      <c r="J540" s="4">
        <v>18.603341848133901</v>
      </c>
      <c r="K540" s="4">
        <v>59.837291221770698</v>
      </c>
      <c r="L540" s="4">
        <v>112.936994430247</v>
      </c>
      <c r="M540" s="4">
        <v>143.93630999999999</v>
      </c>
    </row>
    <row r="541" spans="1:13" x14ac:dyDescent="0.25">
      <c r="A541" s="8" t="s">
        <v>59</v>
      </c>
      <c r="B541" s="8" t="s">
        <v>138</v>
      </c>
      <c r="C541" s="2" t="s">
        <v>167</v>
      </c>
      <c r="D541" s="5"/>
      <c r="E541" s="5"/>
      <c r="F541" s="5"/>
      <c r="G541" s="4">
        <v>1.4321E-2</v>
      </c>
      <c r="H541" s="4">
        <v>1.5064475459976299E-2</v>
      </c>
      <c r="I541" s="4">
        <v>1.6046055009682401E-2</v>
      </c>
      <c r="J541" s="4">
        <v>18.603341848133901</v>
      </c>
      <c r="K541" s="4">
        <v>59.837291221770698</v>
      </c>
      <c r="L541" s="4">
        <v>112.936994430247</v>
      </c>
      <c r="M541" s="4">
        <v>143.93630999999999</v>
      </c>
    </row>
    <row r="542" spans="1:13" x14ac:dyDescent="0.25">
      <c r="A542" s="8" t="s">
        <v>59</v>
      </c>
      <c r="B542" s="8" t="s">
        <v>138</v>
      </c>
      <c r="C542" s="2" t="s">
        <v>168</v>
      </c>
      <c r="D542" s="5"/>
      <c r="E542" s="5"/>
      <c r="F542" s="5"/>
      <c r="G542" s="4">
        <v>1.4321E-2</v>
      </c>
      <c r="H542" s="4">
        <v>1.5064475459976299E-2</v>
      </c>
      <c r="I542" s="4">
        <v>1.6046055009682401E-2</v>
      </c>
      <c r="J542" s="4">
        <v>18.603341848133802</v>
      </c>
      <c r="K542" s="4">
        <v>59.837291221770599</v>
      </c>
      <c r="L542" s="4">
        <v>112.936994430247</v>
      </c>
      <c r="M542" s="4">
        <v>143.93630999999999</v>
      </c>
    </row>
    <row r="543" spans="1:13" x14ac:dyDescent="0.25">
      <c r="A543" s="8" t="s">
        <v>59</v>
      </c>
      <c r="B543" s="8" t="s">
        <v>138</v>
      </c>
      <c r="C543" s="2" t="s">
        <v>169</v>
      </c>
      <c r="D543" s="5"/>
      <c r="E543" s="5"/>
      <c r="F543" s="5"/>
      <c r="G543" s="4">
        <v>1.4321E-2</v>
      </c>
      <c r="H543" s="4">
        <v>1.5064475459976299E-2</v>
      </c>
      <c r="I543" s="4">
        <v>1.6046055009682401E-2</v>
      </c>
      <c r="J543" s="4">
        <v>18.603341848133901</v>
      </c>
      <c r="K543" s="4">
        <v>59.837291221770698</v>
      </c>
      <c r="L543" s="4">
        <v>112.936994430247</v>
      </c>
      <c r="M543" s="4">
        <v>143.93630999999999</v>
      </c>
    </row>
    <row r="544" spans="1:13" x14ac:dyDescent="0.25">
      <c r="A544" s="8" t="s">
        <v>59</v>
      </c>
      <c r="B544" s="8" t="s">
        <v>138</v>
      </c>
      <c r="C544" s="2" t="s">
        <v>170</v>
      </c>
      <c r="D544" s="5"/>
      <c r="E544" s="5"/>
      <c r="F544" s="5"/>
      <c r="G544" s="4">
        <v>1.4321E-2</v>
      </c>
      <c r="H544" s="4">
        <v>1.5064475459976299E-2</v>
      </c>
      <c r="I544" s="4">
        <v>1.6046055009682401E-2</v>
      </c>
      <c r="J544" s="4">
        <v>18.603341848133802</v>
      </c>
      <c r="K544" s="4">
        <v>59.837291221770698</v>
      </c>
      <c r="L544" s="4">
        <v>112.936994430247</v>
      </c>
      <c r="M544" s="4">
        <v>143.93630999999999</v>
      </c>
    </row>
    <row r="545" spans="1:13" x14ac:dyDescent="0.25">
      <c r="A545" s="8" t="s">
        <v>59</v>
      </c>
      <c r="B545" s="8" t="s">
        <v>138</v>
      </c>
      <c r="C545" s="2" t="s">
        <v>171</v>
      </c>
      <c r="D545" s="5"/>
      <c r="E545" s="5"/>
      <c r="F545" s="5"/>
      <c r="G545" s="4">
        <v>1.4321E-2</v>
      </c>
      <c r="H545" s="4">
        <v>1.50644754599762E-2</v>
      </c>
      <c r="I545" s="4">
        <v>1.6046055009682401E-2</v>
      </c>
      <c r="J545" s="4">
        <v>18.603341848133802</v>
      </c>
      <c r="K545" s="4">
        <v>59.837291221770698</v>
      </c>
      <c r="L545" s="4">
        <v>112.936994430247</v>
      </c>
      <c r="M545" s="4">
        <v>143.93630999999999</v>
      </c>
    </row>
    <row r="546" spans="1:13" x14ac:dyDescent="0.25">
      <c r="A546" s="8" t="s">
        <v>59</v>
      </c>
      <c r="B546" s="8" t="s">
        <v>138</v>
      </c>
      <c r="C546" s="2" t="s">
        <v>172</v>
      </c>
      <c r="D546" s="5"/>
      <c r="E546" s="5"/>
      <c r="F546" s="5"/>
      <c r="G546" s="4">
        <v>1.4321E-2</v>
      </c>
      <c r="H546" s="4">
        <v>1.50644754599762E-2</v>
      </c>
      <c r="I546" s="4">
        <v>1.6046055009682401E-2</v>
      </c>
      <c r="J546" s="4">
        <v>18.603341848133901</v>
      </c>
      <c r="K546" s="4">
        <v>59.837291221770698</v>
      </c>
      <c r="L546" s="4">
        <v>112.936994430247</v>
      </c>
      <c r="M546" s="4">
        <v>143.93630999999999</v>
      </c>
    </row>
    <row r="547" spans="1:13" x14ac:dyDescent="0.25">
      <c r="A547" s="8" t="s">
        <v>59</v>
      </c>
      <c r="B547" s="8" t="s">
        <v>138</v>
      </c>
      <c r="C547" s="2" t="s">
        <v>173</v>
      </c>
      <c r="D547" s="5"/>
      <c r="E547" s="5"/>
      <c r="F547" s="5"/>
      <c r="G547" s="4">
        <v>1.4321E-2</v>
      </c>
      <c r="H547" s="4">
        <v>1.5064475459976299E-2</v>
      </c>
      <c r="I547" s="4">
        <v>1.6046055009682401E-2</v>
      </c>
      <c r="J547" s="4">
        <v>18.603341848133901</v>
      </c>
      <c r="K547" s="4">
        <v>59.837291221770698</v>
      </c>
      <c r="L547" s="4">
        <v>112.936994430247</v>
      </c>
      <c r="M547" s="4">
        <v>143.93630999999999</v>
      </c>
    </row>
    <row r="548" spans="1:13" x14ac:dyDescent="0.25">
      <c r="A548" s="8" t="s">
        <v>59</v>
      </c>
      <c r="B548" s="8" t="s">
        <v>138</v>
      </c>
      <c r="C548" s="2" t="s">
        <v>174</v>
      </c>
      <c r="D548" s="5"/>
      <c r="E548" s="5"/>
      <c r="F548" s="5"/>
      <c r="G548" s="4">
        <v>1.4321E-2</v>
      </c>
      <c r="H548" s="4">
        <v>1.5064475459976299E-2</v>
      </c>
      <c r="I548" s="4">
        <v>1.6046055009682401E-2</v>
      </c>
      <c r="J548" s="4">
        <v>18.603341848134001</v>
      </c>
      <c r="K548" s="4">
        <v>59.837291221770698</v>
      </c>
      <c r="L548" s="4">
        <v>112.936994430247</v>
      </c>
      <c r="M548" s="4">
        <v>143.93630999999999</v>
      </c>
    </row>
    <row r="549" spans="1:13" x14ac:dyDescent="0.25">
      <c r="A549" s="8" t="s">
        <v>59</v>
      </c>
      <c r="B549" s="8" t="s">
        <v>138</v>
      </c>
      <c r="C549" s="2" t="s">
        <v>175</v>
      </c>
      <c r="D549" s="5"/>
      <c r="E549" s="5"/>
      <c r="F549" s="5"/>
      <c r="G549" s="4">
        <v>1.4321E-2</v>
      </c>
      <c r="H549" s="4">
        <v>1.5064475459976299E-2</v>
      </c>
      <c r="I549" s="4">
        <v>1.6046055009682401E-2</v>
      </c>
      <c r="J549" s="4">
        <v>18.603341848133901</v>
      </c>
      <c r="K549" s="4">
        <v>59.837291221770698</v>
      </c>
      <c r="L549" s="4">
        <v>112.936994430247</v>
      </c>
      <c r="M549" s="4">
        <v>143.93630999999999</v>
      </c>
    </row>
    <row r="550" spans="1:13" x14ac:dyDescent="0.25">
      <c r="A550" s="8" t="s">
        <v>59</v>
      </c>
      <c r="B550" s="8" t="s">
        <v>138</v>
      </c>
      <c r="C550" s="2" t="s">
        <v>164</v>
      </c>
      <c r="D550" s="5"/>
      <c r="E550" s="5"/>
      <c r="F550" s="5"/>
      <c r="G550" s="4">
        <v>1.4321E-2</v>
      </c>
      <c r="H550" s="4">
        <v>1.5064475459976299E-2</v>
      </c>
      <c r="I550" s="4">
        <v>1.6046055009682401E-2</v>
      </c>
      <c r="J550" s="4">
        <v>18.603341848133901</v>
      </c>
      <c r="K550" s="4">
        <v>59.837291221770698</v>
      </c>
      <c r="L550" s="4">
        <v>112.936994430247</v>
      </c>
      <c r="M550" s="4">
        <v>143.93630999999999</v>
      </c>
    </row>
    <row r="551" spans="1:13" x14ac:dyDescent="0.25">
      <c r="A551" s="8" t="s">
        <v>59</v>
      </c>
      <c r="B551" s="8" t="s">
        <v>138</v>
      </c>
      <c r="C551" s="2" t="s">
        <v>176</v>
      </c>
      <c r="D551" s="5"/>
      <c r="E551" s="5"/>
      <c r="F551" s="5"/>
      <c r="G551" s="4">
        <v>1.4321E-2</v>
      </c>
      <c r="H551" s="4">
        <v>1.5064475459976299E-2</v>
      </c>
      <c r="I551" s="4">
        <v>1.6046055009682401E-2</v>
      </c>
      <c r="J551" s="4">
        <v>18.603341848133901</v>
      </c>
      <c r="K551" s="4">
        <v>59.837291221770698</v>
      </c>
      <c r="L551" s="4">
        <v>112.936994430247</v>
      </c>
      <c r="M551" s="4">
        <v>143.93630999999999</v>
      </c>
    </row>
    <row r="552" spans="1:13" x14ac:dyDescent="0.25">
      <c r="A552" s="8" t="s">
        <v>59</v>
      </c>
      <c r="B552" s="8" t="s">
        <v>138</v>
      </c>
      <c r="C552" s="2" t="s">
        <v>177</v>
      </c>
      <c r="D552" s="5"/>
      <c r="E552" s="5"/>
      <c r="F552" s="5"/>
      <c r="G552" s="4">
        <v>1.4321E-2</v>
      </c>
      <c r="H552" s="4">
        <v>1.5064475459976299E-2</v>
      </c>
      <c r="I552" s="4">
        <v>1.6046055009682401E-2</v>
      </c>
      <c r="J552" s="4">
        <v>18.603341848133802</v>
      </c>
      <c r="K552" s="4">
        <v>59.837291221770599</v>
      </c>
      <c r="L552" s="4">
        <v>112.936994430247</v>
      </c>
      <c r="M552" s="4">
        <v>143.93630999999999</v>
      </c>
    </row>
    <row r="553" spans="1:13" x14ac:dyDescent="0.25">
      <c r="A553" s="8" t="s">
        <v>59</v>
      </c>
      <c r="B553" s="8" t="s">
        <v>138</v>
      </c>
      <c r="C553" s="2" t="s">
        <v>178</v>
      </c>
      <c r="D553" s="5"/>
      <c r="E553" s="5"/>
      <c r="F553" s="5"/>
      <c r="G553" s="4">
        <v>1.4321E-2</v>
      </c>
      <c r="H553" s="4">
        <v>1.5064475459976299E-2</v>
      </c>
      <c r="I553" s="4">
        <v>1.6046055009682401E-2</v>
      </c>
      <c r="J553" s="4">
        <v>18.603341848134001</v>
      </c>
      <c r="K553" s="4">
        <v>59.837291221770698</v>
      </c>
      <c r="L553" s="4">
        <v>112.936994430247</v>
      </c>
      <c r="M553" s="4">
        <v>143.93630999999999</v>
      </c>
    </row>
    <row r="554" spans="1:13" x14ac:dyDescent="0.25">
      <c r="A554" s="8" t="s">
        <v>59</v>
      </c>
      <c r="B554" s="8" t="s">
        <v>138</v>
      </c>
      <c r="C554" s="2" t="s">
        <v>179</v>
      </c>
      <c r="D554" s="5"/>
      <c r="E554" s="5"/>
      <c r="F554" s="5"/>
      <c r="G554" s="4">
        <v>1.4321E-2</v>
      </c>
      <c r="H554" s="4">
        <v>1.5064475459976299E-2</v>
      </c>
      <c r="I554" s="4">
        <v>1.6046055009682401E-2</v>
      </c>
      <c r="J554" s="4">
        <v>18.603341848134001</v>
      </c>
      <c r="K554" s="4">
        <v>59.837291221770798</v>
      </c>
      <c r="L554" s="4">
        <v>112.936629879382</v>
      </c>
      <c r="M554" s="4">
        <v>143.93630999999999</v>
      </c>
    </row>
    <row r="555" spans="1:13" x14ac:dyDescent="0.25">
      <c r="A555" s="8" t="s">
        <v>59</v>
      </c>
      <c r="B555" s="8" t="s">
        <v>138</v>
      </c>
      <c r="C555" s="2" t="s">
        <v>180</v>
      </c>
      <c r="D555" s="5"/>
      <c r="E555" s="5"/>
      <c r="F555" s="5"/>
      <c r="G555" s="4">
        <v>1.4321E-2</v>
      </c>
      <c r="H555" s="4">
        <v>1.5064475459976299E-2</v>
      </c>
      <c r="I555" s="4">
        <v>1.6046055009682401E-2</v>
      </c>
      <c r="J555" s="4">
        <v>18.603341848134001</v>
      </c>
      <c r="K555" s="4">
        <v>59.837291221770698</v>
      </c>
      <c r="L555" s="4">
        <v>112.936629879382</v>
      </c>
      <c r="M555" s="4">
        <v>143.93630999999999</v>
      </c>
    </row>
    <row r="556" spans="1:13" x14ac:dyDescent="0.25">
      <c r="A556" s="8" t="s">
        <v>59</v>
      </c>
      <c r="B556" s="8" t="s">
        <v>138</v>
      </c>
      <c r="C556" s="2" t="s">
        <v>181</v>
      </c>
      <c r="D556" s="5"/>
      <c r="E556" s="5"/>
      <c r="F556" s="5"/>
      <c r="G556" s="4">
        <v>1.4321E-2</v>
      </c>
      <c r="H556" s="4">
        <v>1.5064475459976299E-2</v>
      </c>
      <c r="I556" s="4">
        <v>1.6046055009682401E-2</v>
      </c>
      <c r="J556" s="4">
        <v>18.603341848133901</v>
      </c>
      <c r="K556" s="4">
        <v>59.837291221770698</v>
      </c>
      <c r="L556" s="4">
        <v>112.936629879382</v>
      </c>
      <c r="M556" s="4">
        <v>143.93630999999999</v>
      </c>
    </row>
    <row r="557" spans="1:13" x14ac:dyDescent="0.25">
      <c r="A557" s="8" t="s">
        <v>59</v>
      </c>
      <c r="B557" s="8" t="s">
        <v>138</v>
      </c>
      <c r="C557" s="2" t="s">
        <v>182</v>
      </c>
      <c r="D557" s="5"/>
      <c r="E557" s="5"/>
      <c r="F557" s="5"/>
      <c r="G557" s="4">
        <v>1.4321E-2</v>
      </c>
      <c r="H557" s="4">
        <v>1.5064475459976299E-2</v>
      </c>
      <c r="I557" s="4">
        <v>1.6046055009682401E-2</v>
      </c>
      <c r="J557" s="4">
        <v>18.603341848134001</v>
      </c>
      <c r="K557" s="4">
        <v>59.837291221770698</v>
      </c>
      <c r="L557" s="4">
        <v>112.936994430247</v>
      </c>
      <c r="M557" s="4">
        <v>143.93630999999999</v>
      </c>
    </row>
    <row r="558" spans="1:13" x14ac:dyDescent="0.25">
      <c r="A558" s="8" t="s">
        <v>59</v>
      </c>
      <c r="B558" s="8" t="s">
        <v>138</v>
      </c>
      <c r="C558" s="2" t="s">
        <v>183</v>
      </c>
      <c r="D558" s="5"/>
      <c r="E558" s="5"/>
      <c r="F558" s="5"/>
      <c r="G558" s="4">
        <v>1.4321E-2</v>
      </c>
      <c r="H558" s="4">
        <v>1.5064475459976299E-2</v>
      </c>
      <c r="I558" s="4">
        <v>1.6046055009682401E-2</v>
      </c>
      <c r="J558" s="4">
        <v>18.603341848133901</v>
      </c>
      <c r="K558" s="4">
        <v>59.837291221770698</v>
      </c>
      <c r="L558" s="4">
        <v>112.936994430247</v>
      </c>
      <c r="M558" s="4">
        <v>143.93630999999999</v>
      </c>
    </row>
    <row r="559" spans="1:13" x14ac:dyDescent="0.25">
      <c r="A559" s="8" t="s">
        <v>59</v>
      </c>
      <c r="B559" s="8" t="s">
        <v>138</v>
      </c>
      <c r="C559" s="2" t="s">
        <v>184</v>
      </c>
      <c r="D559" s="5"/>
      <c r="E559" s="5"/>
      <c r="F559" s="5"/>
      <c r="G559" s="4">
        <v>1.4321E-2</v>
      </c>
      <c r="H559" s="4">
        <v>1.5064475459976299E-2</v>
      </c>
      <c r="I559" s="4">
        <v>1.6046055009682401E-2</v>
      </c>
      <c r="J559" s="4">
        <v>18.603341848133901</v>
      </c>
      <c r="K559" s="4">
        <v>59.837291221770698</v>
      </c>
      <c r="L559" s="4">
        <v>112.936994430247</v>
      </c>
      <c r="M559" s="4">
        <v>143.93630999999999</v>
      </c>
    </row>
    <row r="560" spans="1:13" x14ac:dyDescent="0.25">
      <c r="A560" s="8" t="s">
        <v>59</v>
      </c>
      <c r="B560" s="8" t="s">
        <v>138</v>
      </c>
      <c r="C560" s="2" t="s">
        <v>165</v>
      </c>
      <c r="D560" s="5"/>
      <c r="E560" s="5"/>
      <c r="F560" s="5"/>
      <c r="G560" s="4">
        <v>1.4321E-2</v>
      </c>
      <c r="H560" s="4">
        <v>1.5064475459976299E-2</v>
      </c>
      <c r="I560" s="4">
        <v>1.6046055009682401E-2</v>
      </c>
      <c r="J560" s="4">
        <v>18.603341848133802</v>
      </c>
      <c r="K560" s="4">
        <v>59.837291221770698</v>
      </c>
      <c r="L560" s="4">
        <v>112.936994430247</v>
      </c>
      <c r="M560" s="4">
        <v>143.93630999999999</v>
      </c>
    </row>
    <row r="561" spans="1:13" x14ac:dyDescent="0.25">
      <c r="A561" s="8" t="s">
        <v>59</v>
      </c>
      <c r="B561" s="8" t="s">
        <v>138</v>
      </c>
      <c r="C561" s="2" t="s">
        <v>185</v>
      </c>
      <c r="D561" s="5"/>
      <c r="E561" s="5"/>
      <c r="F561" s="5"/>
      <c r="G561" s="4">
        <v>1.4321E-2</v>
      </c>
      <c r="H561" s="4">
        <v>1.5064475459976299E-2</v>
      </c>
      <c r="I561" s="4">
        <v>1.6046055009682401E-2</v>
      </c>
      <c r="J561" s="4">
        <v>18.603341848133802</v>
      </c>
      <c r="K561" s="4">
        <v>59.837291221770698</v>
      </c>
      <c r="L561" s="4">
        <v>112.936994430247</v>
      </c>
      <c r="M561" s="4">
        <v>143.93630999999999</v>
      </c>
    </row>
    <row r="562" spans="1:13" x14ac:dyDescent="0.25">
      <c r="A562" s="8" t="s">
        <v>59</v>
      </c>
      <c r="B562" s="8" t="s">
        <v>138</v>
      </c>
      <c r="C562" s="2" t="s">
        <v>186</v>
      </c>
      <c r="D562" s="5"/>
      <c r="E562" s="5"/>
      <c r="F562" s="5"/>
      <c r="G562" s="4">
        <v>1.4321E-2</v>
      </c>
      <c r="H562" s="4">
        <v>1.5064475459976299E-2</v>
      </c>
      <c r="I562" s="4">
        <v>1.6046055009682401E-2</v>
      </c>
      <c r="J562" s="4">
        <v>18.603341848133802</v>
      </c>
      <c r="K562" s="4">
        <v>59.837291221770599</v>
      </c>
      <c r="L562" s="4">
        <v>112.936994430247</v>
      </c>
      <c r="M562" s="4">
        <v>143.93630999999999</v>
      </c>
    </row>
    <row r="563" spans="1:13" x14ac:dyDescent="0.25">
      <c r="A563" s="8" t="s">
        <v>59</v>
      </c>
      <c r="B563" s="8" t="s">
        <v>138</v>
      </c>
      <c r="C563" s="2" t="s">
        <v>187</v>
      </c>
      <c r="D563" s="5"/>
      <c r="E563" s="5"/>
      <c r="F563" s="5"/>
      <c r="G563" s="4">
        <v>1.4321E-2</v>
      </c>
      <c r="H563" s="4">
        <v>1.5064475459976299E-2</v>
      </c>
      <c r="I563" s="4">
        <v>1.6046055009682401E-2</v>
      </c>
      <c r="J563" s="4">
        <v>18.603341848133901</v>
      </c>
      <c r="K563" s="4">
        <v>59.837291221770698</v>
      </c>
      <c r="L563" s="4">
        <v>112.936994430247</v>
      </c>
      <c r="M563" s="4">
        <v>143.93630999999999</v>
      </c>
    </row>
    <row r="564" spans="1:13" x14ac:dyDescent="0.25">
      <c r="A564" s="8" t="s">
        <v>59</v>
      </c>
      <c r="B564" s="8" t="s">
        <v>138</v>
      </c>
      <c r="C564" s="2" t="s">
        <v>188</v>
      </c>
      <c r="D564" s="5"/>
      <c r="E564" s="5"/>
      <c r="F564" s="5"/>
      <c r="G564" s="4">
        <v>1.4321E-2</v>
      </c>
      <c r="H564" s="4">
        <v>1.5064475459976299E-2</v>
      </c>
      <c r="I564" s="4">
        <v>1.6046055009682401E-2</v>
      </c>
      <c r="J564" s="4">
        <v>18.603341848134001</v>
      </c>
      <c r="K564" s="4">
        <v>59.837291221770698</v>
      </c>
      <c r="L564" s="4">
        <v>112.936629879382</v>
      </c>
      <c r="M564" s="4">
        <v>143.93630999999999</v>
      </c>
    </row>
    <row r="565" spans="1:13" x14ac:dyDescent="0.25">
      <c r="A565" s="8" t="s">
        <v>59</v>
      </c>
      <c r="B565" s="8" t="s">
        <v>138</v>
      </c>
      <c r="C565" s="2" t="s">
        <v>189</v>
      </c>
      <c r="D565" s="5"/>
      <c r="E565" s="5"/>
      <c r="F565" s="5"/>
      <c r="G565" s="4">
        <v>1.4321E-2</v>
      </c>
      <c r="H565" s="4">
        <v>1.5064475459976299E-2</v>
      </c>
      <c r="I565" s="4">
        <v>1.6046055009682401E-2</v>
      </c>
      <c r="J565" s="4">
        <v>18.603341848134001</v>
      </c>
      <c r="K565" s="4">
        <v>59.837291221770698</v>
      </c>
      <c r="L565" s="4">
        <v>112.936629879382</v>
      </c>
      <c r="M565" s="4">
        <v>143.93630999999999</v>
      </c>
    </row>
    <row r="566" spans="1:13" x14ac:dyDescent="0.25">
      <c r="A566" s="8" t="s">
        <v>59</v>
      </c>
      <c r="B566" s="8" t="s">
        <v>138</v>
      </c>
      <c r="C566" s="2" t="s">
        <v>190</v>
      </c>
      <c r="D566" s="5"/>
      <c r="E566" s="5"/>
      <c r="F566" s="5"/>
      <c r="G566" s="4">
        <v>1.4321E-2</v>
      </c>
      <c r="H566" s="4">
        <v>1.5064475459976299E-2</v>
      </c>
      <c r="I566" s="4">
        <v>1.6046055009682401E-2</v>
      </c>
      <c r="J566" s="4">
        <v>18.603341848134001</v>
      </c>
      <c r="K566" s="4">
        <v>59.837291221770698</v>
      </c>
      <c r="L566" s="4">
        <v>112.936629879382</v>
      </c>
      <c r="M566" s="4">
        <v>143.93630999999999</v>
      </c>
    </row>
    <row r="567" spans="1:13" x14ac:dyDescent="0.25">
      <c r="A567" s="8" t="s">
        <v>59</v>
      </c>
      <c r="B567" s="8" t="s">
        <v>138</v>
      </c>
      <c r="C567" s="2" t="s">
        <v>191</v>
      </c>
      <c r="D567" s="5"/>
      <c r="E567" s="5"/>
      <c r="F567" s="5"/>
      <c r="G567" s="4">
        <v>1.4321E-2</v>
      </c>
      <c r="H567" s="4">
        <v>1.5064475459976299E-2</v>
      </c>
      <c r="I567" s="4">
        <v>1.6046055009682401E-2</v>
      </c>
      <c r="J567" s="4">
        <v>18.603341848134001</v>
      </c>
      <c r="K567" s="4">
        <v>59.837291221770698</v>
      </c>
      <c r="L567" s="4">
        <v>112.936994430247</v>
      </c>
      <c r="M567" s="4">
        <v>143.93630999999999</v>
      </c>
    </row>
    <row r="568" spans="1:13" x14ac:dyDescent="0.25">
      <c r="A568" s="8" t="s">
        <v>59</v>
      </c>
      <c r="B568" s="8" t="s">
        <v>138</v>
      </c>
      <c r="C568" s="2" t="s">
        <v>192</v>
      </c>
      <c r="D568" s="5"/>
      <c r="E568" s="5"/>
      <c r="F568" s="5"/>
      <c r="G568" s="4">
        <v>1.4321E-2</v>
      </c>
      <c r="H568" s="4">
        <v>1.5064475459976299E-2</v>
      </c>
      <c r="I568" s="4">
        <v>1.6046055009682401E-2</v>
      </c>
      <c r="J568" s="4">
        <v>18.603341848133802</v>
      </c>
      <c r="K568" s="4">
        <v>59.837291221770698</v>
      </c>
      <c r="L568" s="4">
        <v>112.936994430247</v>
      </c>
      <c r="M568" s="4">
        <v>143.93630999999999</v>
      </c>
    </row>
    <row r="569" spans="1:13" x14ac:dyDescent="0.25">
      <c r="A569" s="8" t="s">
        <v>59</v>
      </c>
      <c r="B569" s="8" t="s">
        <v>138</v>
      </c>
      <c r="C569" s="2" t="s">
        <v>193</v>
      </c>
      <c r="D569" s="5"/>
      <c r="E569" s="5"/>
      <c r="F569" s="5"/>
      <c r="G569" s="4">
        <v>1.4321E-2</v>
      </c>
      <c r="H569" s="4">
        <v>1.5064475459976299E-2</v>
      </c>
      <c r="I569" s="4">
        <v>1.6046055009682401E-2</v>
      </c>
      <c r="J569" s="4">
        <v>18.603341848134001</v>
      </c>
      <c r="K569" s="4">
        <v>59.837291221770698</v>
      </c>
      <c r="L569" s="4">
        <v>112.936994430247</v>
      </c>
      <c r="M569" s="4">
        <v>143.93630999999999</v>
      </c>
    </row>
    <row r="570" spans="1:13" x14ac:dyDescent="0.25">
      <c r="A570" s="2" t="s">
        <v>60</v>
      </c>
      <c r="B570" s="2" t="s">
        <v>139</v>
      </c>
      <c r="C570" s="2" t="s">
        <v>166</v>
      </c>
      <c r="D570" s="5"/>
      <c r="E570" s="5"/>
      <c r="F570" s="5"/>
      <c r="G570" s="5"/>
      <c r="H570" s="4">
        <v>6.2798399999999897E-3</v>
      </c>
      <c r="I570" s="4">
        <v>6.4715660353743499E-3</v>
      </c>
      <c r="J570" s="4">
        <v>6.64490114723901E-3</v>
      </c>
      <c r="K570" s="4">
        <v>6.76031067889482E-3</v>
      </c>
      <c r="L570" s="4">
        <v>6.94871107076155E-3</v>
      </c>
      <c r="M570" s="4">
        <v>7.0712139663211297E-3</v>
      </c>
    </row>
    <row r="571" spans="1:13" x14ac:dyDescent="0.25">
      <c r="A571" s="8" t="s">
        <v>60</v>
      </c>
      <c r="B571" s="8" t="s">
        <v>139</v>
      </c>
      <c r="C571" s="2" t="s">
        <v>163</v>
      </c>
      <c r="D571" s="5"/>
      <c r="E571" s="5"/>
      <c r="F571" s="5"/>
      <c r="G571" s="5"/>
      <c r="H571" s="4">
        <v>6.2798399999999897E-3</v>
      </c>
      <c r="I571" s="4">
        <v>6.4715660353743499E-3</v>
      </c>
      <c r="J571" s="4">
        <v>6.64490114723901E-3</v>
      </c>
      <c r="K571" s="4">
        <v>6.76031067889482E-3</v>
      </c>
      <c r="L571" s="4">
        <v>6.94871107076155E-3</v>
      </c>
      <c r="M571" s="4">
        <v>58.334830430230099</v>
      </c>
    </row>
    <row r="572" spans="1:13" x14ac:dyDescent="0.25">
      <c r="A572" s="8" t="s">
        <v>60</v>
      </c>
      <c r="B572" s="8" t="s">
        <v>139</v>
      </c>
      <c r="C572" s="2" t="s">
        <v>167</v>
      </c>
      <c r="D572" s="5"/>
      <c r="E572" s="5"/>
      <c r="F572" s="5"/>
      <c r="G572" s="5"/>
      <c r="H572" s="4">
        <v>6.2798399999999897E-3</v>
      </c>
      <c r="I572" s="4">
        <v>6.4715660353743499E-3</v>
      </c>
      <c r="J572" s="4">
        <v>6.64490114723901E-3</v>
      </c>
      <c r="K572" s="4">
        <v>6.76031067889482E-3</v>
      </c>
      <c r="L572" s="4">
        <v>6.94871107076155E-3</v>
      </c>
      <c r="M572" s="4">
        <v>36.468362623292101</v>
      </c>
    </row>
    <row r="573" spans="1:13" x14ac:dyDescent="0.25">
      <c r="A573" s="8" t="s">
        <v>60</v>
      </c>
      <c r="B573" s="8" t="s">
        <v>139</v>
      </c>
      <c r="C573" s="2" t="s">
        <v>168</v>
      </c>
      <c r="D573" s="5"/>
      <c r="E573" s="5"/>
      <c r="F573" s="5"/>
      <c r="G573" s="5"/>
      <c r="H573" s="4">
        <v>6.2798399999999897E-3</v>
      </c>
      <c r="I573" s="4">
        <v>6.4715660353743499E-3</v>
      </c>
      <c r="J573" s="4">
        <v>6.64490114723901E-3</v>
      </c>
      <c r="K573" s="4">
        <v>6.76031067889482E-3</v>
      </c>
      <c r="L573" s="4">
        <v>6.94871107076155E-3</v>
      </c>
      <c r="M573" s="4">
        <v>20.2810686201423</v>
      </c>
    </row>
    <row r="574" spans="1:13" x14ac:dyDescent="0.25">
      <c r="A574" s="8" t="s">
        <v>60</v>
      </c>
      <c r="B574" s="8" t="s">
        <v>139</v>
      </c>
      <c r="C574" s="2" t="s">
        <v>169</v>
      </c>
      <c r="D574" s="5"/>
      <c r="E574" s="5"/>
      <c r="F574" s="5"/>
      <c r="G574" s="5"/>
      <c r="H574" s="4">
        <v>6.2798399999999897E-3</v>
      </c>
      <c r="I574" s="4">
        <v>6.4715660353743499E-3</v>
      </c>
      <c r="J574" s="4">
        <v>6.64490114723901E-3</v>
      </c>
      <c r="K574" s="4">
        <v>6.76031067889482E-3</v>
      </c>
      <c r="L574" s="4">
        <v>6.94871107076155E-3</v>
      </c>
      <c r="M574" s="4">
        <v>6.5590750311182804</v>
      </c>
    </row>
    <row r="575" spans="1:13" x14ac:dyDescent="0.25">
      <c r="A575" s="8" t="s">
        <v>60</v>
      </c>
      <c r="B575" s="8" t="s">
        <v>139</v>
      </c>
      <c r="C575" s="2" t="s">
        <v>170</v>
      </c>
      <c r="D575" s="5"/>
      <c r="E575" s="5"/>
      <c r="F575" s="5"/>
      <c r="G575" s="5"/>
      <c r="H575" s="4">
        <v>6.2798399999999897E-3</v>
      </c>
      <c r="I575" s="4">
        <v>6.4715660353743499E-3</v>
      </c>
      <c r="J575" s="4">
        <v>6.64490114723901E-3</v>
      </c>
      <c r="K575" s="4">
        <v>6.76031067889482E-3</v>
      </c>
      <c r="L575" s="4">
        <v>6.94871107076155E-3</v>
      </c>
      <c r="M575" s="4">
        <v>20.2810686201423</v>
      </c>
    </row>
    <row r="576" spans="1:13" x14ac:dyDescent="0.25">
      <c r="A576" s="8" t="s">
        <v>60</v>
      </c>
      <c r="B576" s="8" t="s">
        <v>139</v>
      </c>
      <c r="C576" s="2" t="s">
        <v>171</v>
      </c>
      <c r="D576" s="5"/>
      <c r="E576" s="5"/>
      <c r="F576" s="5"/>
      <c r="G576" s="5"/>
      <c r="H576" s="4">
        <v>6.2798399999999897E-3</v>
      </c>
      <c r="I576" s="4">
        <v>6.4715660353743499E-3</v>
      </c>
      <c r="J576" s="4">
        <v>6.64490114723901E-3</v>
      </c>
      <c r="K576" s="4">
        <v>6.76031067889482E-3</v>
      </c>
      <c r="L576" s="4">
        <v>6.94871107076155E-3</v>
      </c>
      <c r="M576" s="4">
        <v>20.2810686201423</v>
      </c>
    </row>
    <row r="577" spans="1:13" x14ac:dyDescent="0.25">
      <c r="A577" s="8" t="s">
        <v>60</v>
      </c>
      <c r="B577" s="8" t="s">
        <v>139</v>
      </c>
      <c r="C577" s="2" t="s">
        <v>172</v>
      </c>
      <c r="D577" s="5"/>
      <c r="E577" s="5"/>
      <c r="F577" s="5"/>
      <c r="G577" s="5"/>
      <c r="H577" s="4">
        <v>6.2798400000000096E-3</v>
      </c>
      <c r="I577" s="4">
        <v>6.4715660353751696E-3</v>
      </c>
      <c r="J577" s="4">
        <v>6.6449011472159997E-3</v>
      </c>
      <c r="K577" s="4">
        <v>6.76031067889482E-3</v>
      </c>
      <c r="L577" s="4">
        <v>6.94871107076155E-3</v>
      </c>
      <c r="M577" s="4">
        <v>20.2810686201422</v>
      </c>
    </row>
    <row r="578" spans="1:13" x14ac:dyDescent="0.25">
      <c r="A578" s="8" t="s">
        <v>60</v>
      </c>
      <c r="B578" s="8" t="s">
        <v>139</v>
      </c>
      <c r="C578" s="2" t="s">
        <v>173</v>
      </c>
      <c r="D578" s="5"/>
      <c r="E578" s="5"/>
      <c r="F578" s="5"/>
      <c r="G578" s="5"/>
      <c r="H578" s="4">
        <v>6.2798399999999897E-3</v>
      </c>
      <c r="I578" s="4">
        <v>6.4715660353743499E-3</v>
      </c>
      <c r="J578" s="4">
        <v>6.64490114723901E-3</v>
      </c>
      <c r="K578" s="4">
        <v>6.76031067889482E-3</v>
      </c>
      <c r="L578" s="4">
        <v>6.94871107076155E-3</v>
      </c>
      <c r="M578" s="4">
        <v>6.5590750311182804</v>
      </c>
    </row>
    <row r="579" spans="1:13" x14ac:dyDescent="0.25">
      <c r="A579" s="8" t="s">
        <v>60</v>
      </c>
      <c r="B579" s="8" t="s">
        <v>139</v>
      </c>
      <c r="C579" s="2" t="s">
        <v>174</v>
      </c>
      <c r="D579" s="5"/>
      <c r="E579" s="5"/>
      <c r="F579" s="5"/>
      <c r="G579" s="5"/>
      <c r="H579" s="4">
        <v>6.2798399999999897E-3</v>
      </c>
      <c r="I579" s="4">
        <v>6.4715660353743499E-3</v>
      </c>
      <c r="J579" s="4">
        <v>6.64490114723901E-3</v>
      </c>
      <c r="K579" s="4">
        <v>6.76031067889482E-3</v>
      </c>
      <c r="L579" s="4">
        <v>6.94871107076155E-3</v>
      </c>
      <c r="M579" s="4">
        <v>6.5590750311182804</v>
      </c>
    </row>
    <row r="580" spans="1:13" x14ac:dyDescent="0.25">
      <c r="A580" s="8" t="s">
        <v>60</v>
      </c>
      <c r="B580" s="8" t="s">
        <v>139</v>
      </c>
      <c r="C580" s="2" t="s">
        <v>175</v>
      </c>
      <c r="D580" s="5"/>
      <c r="E580" s="5"/>
      <c r="F580" s="5"/>
      <c r="G580" s="5"/>
      <c r="H580" s="4">
        <v>6.2798400000015501E-3</v>
      </c>
      <c r="I580" s="4">
        <v>6.4715660354613203E-3</v>
      </c>
      <c r="J580" s="4">
        <v>6.6449011472375797E-3</v>
      </c>
      <c r="K580" s="4">
        <v>6.76031067889482E-3</v>
      </c>
      <c r="L580" s="4">
        <v>6.94871107076155E-3</v>
      </c>
      <c r="M580" s="4">
        <v>6.5590750311182804</v>
      </c>
    </row>
    <row r="581" spans="1:13" x14ac:dyDescent="0.25">
      <c r="A581" s="8" t="s">
        <v>60</v>
      </c>
      <c r="B581" s="8" t="s">
        <v>139</v>
      </c>
      <c r="C581" s="2" t="s">
        <v>164</v>
      </c>
      <c r="D581" s="5"/>
      <c r="E581" s="5"/>
      <c r="F581" s="5"/>
      <c r="G581" s="5"/>
      <c r="H581" s="4">
        <v>6.27984000002075E-3</v>
      </c>
      <c r="I581" s="4">
        <v>6.4715660354382303E-3</v>
      </c>
      <c r="J581" s="4">
        <v>6.6449011472388096E-3</v>
      </c>
      <c r="K581" s="4">
        <v>6.76031067889482E-3</v>
      </c>
      <c r="L581" s="4">
        <v>6.94871107076155E-3</v>
      </c>
      <c r="M581" s="4">
        <v>58.334830430230099</v>
      </c>
    </row>
    <row r="582" spans="1:13" x14ac:dyDescent="0.25">
      <c r="A582" s="8" t="s">
        <v>60</v>
      </c>
      <c r="B582" s="8" t="s">
        <v>139</v>
      </c>
      <c r="C582" s="2" t="s">
        <v>176</v>
      </c>
      <c r="D582" s="5"/>
      <c r="E582" s="5"/>
      <c r="F582" s="5"/>
      <c r="G582" s="5"/>
      <c r="H582" s="4">
        <v>6.2798399999999897E-3</v>
      </c>
      <c r="I582" s="4">
        <v>6.4715660353743499E-3</v>
      </c>
      <c r="J582" s="4">
        <v>6.64490114723901E-3</v>
      </c>
      <c r="K582" s="4">
        <v>6.76031067889482E-3</v>
      </c>
      <c r="L582" s="4">
        <v>6.94871107076155E-3</v>
      </c>
      <c r="M582" s="4">
        <v>36.468362626586199</v>
      </c>
    </row>
    <row r="583" spans="1:13" x14ac:dyDescent="0.25">
      <c r="A583" s="8" t="s">
        <v>60</v>
      </c>
      <c r="B583" s="8" t="s">
        <v>139</v>
      </c>
      <c r="C583" s="2" t="s">
        <v>177</v>
      </c>
      <c r="D583" s="5"/>
      <c r="E583" s="5"/>
      <c r="F583" s="5"/>
      <c r="G583" s="5"/>
      <c r="H583" s="4">
        <v>6.2798399999999897E-3</v>
      </c>
      <c r="I583" s="4">
        <v>6.4715660353743499E-3</v>
      </c>
      <c r="J583" s="4">
        <v>6.64490114723901E-3</v>
      </c>
      <c r="K583" s="4">
        <v>6.76031067889482E-3</v>
      </c>
      <c r="L583" s="4">
        <v>6.94871107076155E-3</v>
      </c>
      <c r="M583" s="4">
        <v>20.2810686201423</v>
      </c>
    </row>
    <row r="584" spans="1:13" x14ac:dyDescent="0.25">
      <c r="A584" s="8" t="s">
        <v>60</v>
      </c>
      <c r="B584" s="8" t="s">
        <v>139</v>
      </c>
      <c r="C584" s="2" t="s">
        <v>178</v>
      </c>
      <c r="D584" s="5"/>
      <c r="E584" s="5"/>
      <c r="F584" s="5"/>
      <c r="G584" s="5"/>
      <c r="H584" s="4">
        <v>6.2798399999999897E-3</v>
      </c>
      <c r="I584" s="4">
        <v>6.4715660353743499E-3</v>
      </c>
      <c r="J584" s="4">
        <v>6.64490114723901E-3</v>
      </c>
      <c r="K584" s="4">
        <v>6.76031067889482E-3</v>
      </c>
      <c r="L584" s="4">
        <v>6.94871107076155E-3</v>
      </c>
      <c r="M584" s="4">
        <v>6.5590750311182804</v>
      </c>
    </row>
    <row r="585" spans="1:13" x14ac:dyDescent="0.25">
      <c r="A585" s="8" t="s">
        <v>60</v>
      </c>
      <c r="B585" s="8" t="s">
        <v>139</v>
      </c>
      <c r="C585" s="2" t="s">
        <v>179</v>
      </c>
      <c r="D585" s="5"/>
      <c r="E585" s="5"/>
      <c r="F585" s="5"/>
      <c r="G585" s="5"/>
      <c r="H585" s="4">
        <v>6.2798399999999897E-3</v>
      </c>
      <c r="I585" s="4">
        <v>6.4715660353743499E-3</v>
      </c>
      <c r="J585" s="4">
        <v>6.64490114723901E-3</v>
      </c>
      <c r="K585" s="4">
        <v>6.76031067889482E-3</v>
      </c>
      <c r="L585" s="4">
        <v>6.94871107076155E-3</v>
      </c>
      <c r="M585" s="4">
        <v>7.0712139663211297E-3</v>
      </c>
    </row>
    <row r="586" spans="1:13" x14ac:dyDescent="0.25">
      <c r="A586" s="8" t="s">
        <v>60</v>
      </c>
      <c r="B586" s="8" t="s">
        <v>139</v>
      </c>
      <c r="C586" s="2" t="s">
        <v>180</v>
      </c>
      <c r="D586" s="5"/>
      <c r="E586" s="5"/>
      <c r="F586" s="5"/>
      <c r="G586" s="5"/>
      <c r="H586" s="4">
        <v>6.2798399999999897E-3</v>
      </c>
      <c r="I586" s="4">
        <v>6.4715660353743499E-3</v>
      </c>
      <c r="J586" s="4">
        <v>6.64490114723901E-3</v>
      </c>
      <c r="K586" s="4">
        <v>6.76031067889482E-3</v>
      </c>
      <c r="L586" s="4">
        <v>6.94871107076155E-3</v>
      </c>
      <c r="M586" s="4">
        <v>7.0712139663211297E-3</v>
      </c>
    </row>
    <row r="587" spans="1:13" x14ac:dyDescent="0.25">
      <c r="A587" s="8" t="s">
        <v>60</v>
      </c>
      <c r="B587" s="8" t="s">
        <v>139</v>
      </c>
      <c r="C587" s="2" t="s">
        <v>181</v>
      </c>
      <c r="D587" s="5"/>
      <c r="E587" s="5"/>
      <c r="F587" s="5"/>
      <c r="G587" s="5"/>
      <c r="H587" s="4">
        <v>6.2798400000006098E-3</v>
      </c>
      <c r="I587" s="4">
        <v>6.4715660354133604E-3</v>
      </c>
      <c r="J587" s="4">
        <v>6.6449011472384696E-3</v>
      </c>
      <c r="K587" s="4">
        <v>6.76031067889482E-3</v>
      </c>
      <c r="L587" s="4">
        <v>6.94871107076155E-3</v>
      </c>
      <c r="M587" s="4">
        <v>7.0712139663211297E-3</v>
      </c>
    </row>
    <row r="588" spans="1:13" x14ac:dyDescent="0.25">
      <c r="A588" s="8" t="s">
        <v>60</v>
      </c>
      <c r="B588" s="8" t="s">
        <v>139</v>
      </c>
      <c r="C588" s="2" t="s">
        <v>182</v>
      </c>
      <c r="D588" s="5"/>
      <c r="E588" s="5"/>
      <c r="F588" s="5"/>
      <c r="G588" s="5"/>
      <c r="H588" s="4">
        <v>6.2798399999999897E-3</v>
      </c>
      <c r="I588" s="4">
        <v>6.4715660353743499E-3</v>
      </c>
      <c r="J588" s="4">
        <v>6.64490114723901E-3</v>
      </c>
      <c r="K588" s="4">
        <v>6.76031067889482E-3</v>
      </c>
      <c r="L588" s="4">
        <v>6.94871107076155E-3</v>
      </c>
      <c r="M588" s="4">
        <v>7.0712139663211297E-3</v>
      </c>
    </row>
    <row r="589" spans="1:13" x14ac:dyDescent="0.25">
      <c r="A589" s="8" t="s">
        <v>60</v>
      </c>
      <c r="B589" s="8" t="s">
        <v>139</v>
      </c>
      <c r="C589" s="2" t="s">
        <v>183</v>
      </c>
      <c r="D589" s="5"/>
      <c r="E589" s="5"/>
      <c r="F589" s="5"/>
      <c r="G589" s="5"/>
      <c r="H589" s="4">
        <v>6.2798399999999897E-3</v>
      </c>
      <c r="I589" s="4">
        <v>6.4715660353743499E-3</v>
      </c>
      <c r="J589" s="4">
        <v>6.64490114723901E-3</v>
      </c>
      <c r="K589" s="4">
        <v>6.76031067889482E-3</v>
      </c>
      <c r="L589" s="4">
        <v>6.94871107076155E-3</v>
      </c>
      <c r="M589" s="4">
        <v>7.0712139663211297E-3</v>
      </c>
    </row>
    <row r="590" spans="1:13" x14ac:dyDescent="0.25">
      <c r="A590" s="8" t="s">
        <v>60</v>
      </c>
      <c r="B590" s="8" t="s">
        <v>139</v>
      </c>
      <c r="C590" s="2" t="s">
        <v>184</v>
      </c>
      <c r="D590" s="5"/>
      <c r="E590" s="5"/>
      <c r="F590" s="5"/>
      <c r="G590" s="5"/>
      <c r="H590" s="4">
        <v>6.2798399999999897E-3</v>
      </c>
      <c r="I590" s="4">
        <v>6.4715660353743499E-3</v>
      </c>
      <c r="J590" s="4">
        <v>6.64490114723901E-3</v>
      </c>
      <c r="K590" s="4">
        <v>6.76031067889482E-3</v>
      </c>
      <c r="L590" s="4">
        <v>6.94871107076155E-3</v>
      </c>
      <c r="M590" s="4">
        <v>7.0712139663211297E-3</v>
      </c>
    </row>
    <row r="591" spans="1:13" x14ac:dyDescent="0.25">
      <c r="A591" s="8" t="s">
        <v>60</v>
      </c>
      <c r="B591" s="8" t="s">
        <v>139</v>
      </c>
      <c r="C591" s="2" t="s">
        <v>165</v>
      </c>
      <c r="D591" s="5"/>
      <c r="E591" s="5"/>
      <c r="F591" s="5"/>
      <c r="G591" s="5"/>
      <c r="H591" s="4">
        <v>6.2798399999999897E-3</v>
      </c>
      <c r="I591" s="4">
        <v>6.4715660353743499E-3</v>
      </c>
      <c r="J591" s="4">
        <v>6.64490114723901E-3</v>
      </c>
      <c r="K591" s="4">
        <v>6.76031067889482E-3</v>
      </c>
      <c r="L591" s="4">
        <v>6.94871107076155E-3</v>
      </c>
      <c r="M591" s="4">
        <v>58.334830430230099</v>
      </c>
    </row>
    <row r="592" spans="1:13" x14ac:dyDescent="0.25">
      <c r="A592" s="8" t="s">
        <v>60</v>
      </c>
      <c r="B592" s="8" t="s">
        <v>139</v>
      </c>
      <c r="C592" s="2" t="s">
        <v>185</v>
      </c>
      <c r="D592" s="5"/>
      <c r="E592" s="5"/>
      <c r="F592" s="5"/>
      <c r="G592" s="5"/>
      <c r="H592" s="4">
        <v>6.2798399999999897E-3</v>
      </c>
      <c r="I592" s="4">
        <v>6.4715660353743499E-3</v>
      </c>
      <c r="J592" s="4">
        <v>6.64490114723901E-3</v>
      </c>
      <c r="K592" s="4">
        <v>6.76031067889482E-3</v>
      </c>
      <c r="L592" s="4">
        <v>6.94871107076155E-3</v>
      </c>
      <c r="M592" s="4">
        <v>36.468362626995599</v>
      </c>
    </row>
    <row r="593" spans="1:13" x14ac:dyDescent="0.25">
      <c r="A593" s="8" t="s">
        <v>60</v>
      </c>
      <c r="B593" s="8" t="s">
        <v>139</v>
      </c>
      <c r="C593" s="2" t="s">
        <v>186</v>
      </c>
      <c r="D593" s="5"/>
      <c r="E593" s="5"/>
      <c r="F593" s="5"/>
      <c r="G593" s="5"/>
      <c r="H593" s="4">
        <v>6.2798399999999897E-3</v>
      </c>
      <c r="I593" s="4">
        <v>6.4715660353743499E-3</v>
      </c>
      <c r="J593" s="4">
        <v>6.64490114723901E-3</v>
      </c>
      <c r="K593" s="4">
        <v>6.76031067889482E-3</v>
      </c>
      <c r="L593" s="4">
        <v>6.94871107076155E-3</v>
      </c>
      <c r="M593" s="4">
        <v>20.2810686201423</v>
      </c>
    </row>
    <row r="594" spans="1:13" x14ac:dyDescent="0.25">
      <c r="A594" s="8" t="s">
        <v>60</v>
      </c>
      <c r="B594" s="8" t="s">
        <v>139</v>
      </c>
      <c r="C594" s="2" t="s">
        <v>187</v>
      </c>
      <c r="D594" s="5"/>
      <c r="E594" s="5"/>
      <c r="F594" s="5"/>
      <c r="G594" s="5"/>
      <c r="H594" s="4">
        <v>6.2798399999999897E-3</v>
      </c>
      <c r="I594" s="4">
        <v>6.4715660353743499E-3</v>
      </c>
      <c r="J594" s="4">
        <v>6.64490114723901E-3</v>
      </c>
      <c r="K594" s="4">
        <v>6.76031067889482E-3</v>
      </c>
      <c r="L594" s="4">
        <v>6.94871107076155E-3</v>
      </c>
      <c r="M594" s="4">
        <v>6.5590750311182804</v>
      </c>
    </row>
    <row r="595" spans="1:13" x14ac:dyDescent="0.25">
      <c r="A595" s="8" t="s">
        <v>60</v>
      </c>
      <c r="B595" s="8" t="s">
        <v>139</v>
      </c>
      <c r="C595" s="2" t="s">
        <v>188</v>
      </c>
      <c r="D595" s="5"/>
      <c r="E595" s="5"/>
      <c r="F595" s="5"/>
      <c r="G595" s="5"/>
      <c r="H595" s="4">
        <v>6.2798399999999897E-3</v>
      </c>
      <c r="I595" s="4">
        <v>6.4715660353743499E-3</v>
      </c>
      <c r="J595" s="4">
        <v>6.64490114723901E-3</v>
      </c>
      <c r="K595" s="4">
        <v>6.76031067889482E-3</v>
      </c>
      <c r="L595" s="4">
        <v>6.94871107076155E-3</v>
      </c>
      <c r="M595" s="4">
        <v>7.0712139663211297E-3</v>
      </c>
    </row>
    <row r="596" spans="1:13" x14ac:dyDescent="0.25">
      <c r="A596" s="8" t="s">
        <v>60</v>
      </c>
      <c r="B596" s="8" t="s">
        <v>139</v>
      </c>
      <c r="C596" s="2" t="s">
        <v>189</v>
      </c>
      <c r="D596" s="5"/>
      <c r="E596" s="5"/>
      <c r="F596" s="5"/>
      <c r="G596" s="5"/>
      <c r="H596" s="4">
        <v>6.2798399999999897E-3</v>
      </c>
      <c r="I596" s="4">
        <v>6.4715660353743499E-3</v>
      </c>
      <c r="J596" s="4">
        <v>6.64490114723901E-3</v>
      </c>
      <c r="K596" s="4">
        <v>6.76031067889482E-3</v>
      </c>
      <c r="L596" s="4">
        <v>6.94871107076155E-3</v>
      </c>
      <c r="M596" s="4">
        <v>7.0712139663211297E-3</v>
      </c>
    </row>
    <row r="597" spans="1:13" x14ac:dyDescent="0.25">
      <c r="A597" s="8" t="s">
        <v>60</v>
      </c>
      <c r="B597" s="8" t="s">
        <v>139</v>
      </c>
      <c r="C597" s="2" t="s">
        <v>190</v>
      </c>
      <c r="D597" s="5"/>
      <c r="E597" s="5"/>
      <c r="F597" s="5"/>
      <c r="G597" s="5"/>
      <c r="H597" s="4">
        <v>6.2798399999999897E-3</v>
      </c>
      <c r="I597" s="4">
        <v>6.4715660353743499E-3</v>
      </c>
      <c r="J597" s="4">
        <v>6.64490114723901E-3</v>
      </c>
      <c r="K597" s="4">
        <v>6.76031067889482E-3</v>
      </c>
      <c r="L597" s="4">
        <v>6.94871107076155E-3</v>
      </c>
      <c r="M597" s="4">
        <v>7.0712139663211297E-3</v>
      </c>
    </row>
    <row r="598" spans="1:13" x14ac:dyDescent="0.25">
      <c r="A598" s="8" t="s">
        <v>60</v>
      </c>
      <c r="B598" s="8" t="s">
        <v>139</v>
      </c>
      <c r="C598" s="2" t="s">
        <v>191</v>
      </c>
      <c r="D598" s="5"/>
      <c r="E598" s="5"/>
      <c r="F598" s="5"/>
      <c r="G598" s="5"/>
      <c r="H598" s="4">
        <v>6.2798399999999897E-3</v>
      </c>
      <c r="I598" s="4">
        <v>6.4715660353743499E-3</v>
      </c>
      <c r="J598" s="4">
        <v>6.64490114723901E-3</v>
      </c>
      <c r="K598" s="4">
        <v>6.76031067889482E-3</v>
      </c>
      <c r="L598" s="4">
        <v>6.94871107076155E-3</v>
      </c>
      <c r="M598" s="4">
        <v>7.0712139663211297E-3</v>
      </c>
    </row>
    <row r="599" spans="1:13" x14ac:dyDescent="0.25">
      <c r="A599" s="8" t="s">
        <v>60</v>
      </c>
      <c r="B599" s="8" t="s">
        <v>139</v>
      </c>
      <c r="C599" s="2" t="s">
        <v>192</v>
      </c>
      <c r="D599" s="5"/>
      <c r="E599" s="5"/>
      <c r="F599" s="5"/>
      <c r="G599" s="5"/>
      <c r="H599" s="4">
        <v>6.2798399999999897E-3</v>
      </c>
      <c r="I599" s="4">
        <v>6.4715660353743499E-3</v>
      </c>
      <c r="J599" s="4">
        <v>6.64490114723901E-3</v>
      </c>
      <c r="K599" s="4">
        <v>6.76031067889482E-3</v>
      </c>
      <c r="L599" s="4">
        <v>6.94871107076155E-3</v>
      </c>
      <c r="M599" s="4">
        <v>7.0712139663211297E-3</v>
      </c>
    </row>
    <row r="600" spans="1:13" x14ac:dyDescent="0.25">
      <c r="A600" s="8" t="s">
        <v>60</v>
      </c>
      <c r="B600" s="8" t="s">
        <v>139</v>
      </c>
      <c r="C600" s="2" t="s">
        <v>193</v>
      </c>
      <c r="D600" s="5"/>
      <c r="E600" s="5"/>
      <c r="F600" s="5"/>
      <c r="G600" s="5"/>
      <c r="H600" s="4">
        <v>6.2798399999999897E-3</v>
      </c>
      <c r="I600" s="4">
        <v>6.4715660353743499E-3</v>
      </c>
      <c r="J600" s="4">
        <v>6.64490114723901E-3</v>
      </c>
      <c r="K600" s="4">
        <v>6.76031067889482E-3</v>
      </c>
      <c r="L600" s="4">
        <v>6.94871107076155E-3</v>
      </c>
      <c r="M600" s="4">
        <v>7.0712139663211297E-3</v>
      </c>
    </row>
    <row r="601" spans="1:13" x14ac:dyDescent="0.25">
      <c r="A601" s="2" t="s">
        <v>61</v>
      </c>
      <c r="B601" s="2" t="s">
        <v>139</v>
      </c>
      <c r="C601" s="2" t="s">
        <v>166</v>
      </c>
      <c r="D601" s="5"/>
      <c r="E601" s="5"/>
      <c r="F601" s="5"/>
      <c r="G601" s="5"/>
      <c r="H601" s="4">
        <v>3.33608971467831E-3</v>
      </c>
      <c r="I601" s="4">
        <v>3.43794187247986E-3</v>
      </c>
      <c r="J601" s="4">
        <v>3.5300240726448798E-3</v>
      </c>
      <c r="K601" s="4">
        <v>3.5913340027597901E-3</v>
      </c>
      <c r="L601" s="4">
        <v>3.6914194523170901E-3</v>
      </c>
      <c r="M601" s="4">
        <v>3.7564976469676901E-3</v>
      </c>
    </row>
    <row r="602" spans="1:13" x14ac:dyDescent="0.25">
      <c r="A602" s="8" t="s">
        <v>61</v>
      </c>
      <c r="B602" s="8" t="s">
        <v>139</v>
      </c>
      <c r="C602" s="2" t="s">
        <v>163</v>
      </c>
      <c r="D602" s="5"/>
      <c r="E602" s="5"/>
      <c r="F602" s="5"/>
      <c r="G602" s="5"/>
      <c r="H602" s="4">
        <v>3.33608971467831E-3</v>
      </c>
      <c r="I602" s="4">
        <v>3.43794187247986E-3</v>
      </c>
      <c r="J602" s="4">
        <v>3.5300240726448798E-3</v>
      </c>
      <c r="K602" s="4">
        <v>3.5913340027597901E-3</v>
      </c>
      <c r="L602" s="4">
        <v>29.913295615302498</v>
      </c>
      <c r="M602" s="4">
        <v>114.870389448712</v>
      </c>
    </row>
    <row r="603" spans="1:13" x14ac:dyDescent="0.25">
      <c r="A603" s="8" t="s">
        <v>61</v>
      </c>
      <c r="B603" s="8" t="s">
        <v>139</v>
      </c>
      <c r="C603" s="2" t="s">
        <v>167</v>
      </c>
      <c r="D603" s="5"/>
      <c r="E603" s="5"/>
      <c r="F603" s="5"/>
      <c r="G603" s="5"/>
      <c r="H603" s="4">
        <v>3.33608971467831E-3</v>
      </c>
      <c r="I603" s="4">
        <v>3.43794187247986E-3</v>
      </c>
      <c r="J603" s="4">
        <v>3.5300240726448798E-3</v>
      </c>
      <c r="K603" s="4">
        <v>3.5913340027597901E-3</v>
      </c>
      <c r="L603" s="4">
        <v>39.410997292674601</v>
      </c>
      <c r="M603" s="4">
        <v>124.14266601225501</v>
      </c>
    </row>
    <row r="604" spans="1:13" x14ac:dyDescent="0.25">
      <c r="A604" s="8" t="s">
        <v>61</v>
      </c>
      <c r="B604" s="8" t="s">
        <v>139</v>
      </c>
      <c r="C604" s="2" t="s">
        <v>168</v>
      </c>
      <c r="D604" s="5"/>
      <c r="E604" s="5"/>
      <c r="F604" s="5"/>
      <c r="G604" s="5"/>
      <c r="H604" s="4">
        <v>3.33608971467831E-3</v>
      </c>
      <c r="I604" s="4">
        <v>3.43794187247986E-3</v>
      </c>
      <c r="J604" s="4">
        <v>3.5300240726448798E-3</v>
      </c>
      <c r="K604" s="4">
        <v>3.5913340027597901E-3</v>
      </c>
      <c r="L604" s="4">
        <v>31.496008490399401</v>
      </c>
      <c r="M604" s="4">
        <v>129.16793640822399</v>
      </c>
    </row>
    <row r="605" spans="1:13" x14ac:dyDescent="0.25">
      <c r="A605" s="8" t="s">
        <v>61</v>
      </c>
      <c r="B605" s="8" t="s">
        <v>139</v>
      </c>
      <c r="C605" s="2" t="s">
        <v>169</v>
      </c>
      <c r="D605" s="5"/>
      <c r="E605" s="5"/>
      <c r="F605" s="5"/>
      <c r="G605" s="5"/>
      <c r="H605" s="4">
        <v>3.33608971467831E-3</v>
      </c>
      <c r="I605" s="4">
        <v>3.43794187247986E-3</v>
      </c>
      <c r="J605" s="4">
        <v>3.5300240726448798E-3</v>
      </c>
      <c r="K605" s="4">
        <v>3.5913340027597901E-3</v>
      </c>
      <c r="L605" s="4">
        <v>39.023079172894199</v>
      </c>
      <c r="M605" s="4">
        <v>148.745511866805</v>
      </c>
    </row>
    <row r="606" spans="1:13" x14ac:dyDescent="0.25">
      <c r="A606" s="8" t="s">
        <v>61</v>
      </c>
      <c r="B606" s="8" t="s">
        <v>139</v>
      </c>
      <c r="C606" s="2" t="s">
        <v>170</v>
      </c>
      <c r="D606" s="5"/>
      <c r="E606" s="5"/>
      <c r="F606" s="5"/>
      <c r="G606" s="5"/>
      <c r="H606" s="4">
        <v>3.33608971467831E-3</v>
      </c>
      <c r="I606" s="4">
        <v>3.43794187247986E-3</v>
      </c>
      <c r="J606" s="4">
        <v>3.5300240726448798E-3</v>
      </c>
      <c r="K606" s="4">
        <v>3.5913340027597901E-3</v>
      </c>
      <c r="L606" s="4">
        <v>31.9750144802005</v>
      </c>
      <c r="M606" s="4">
        <v>129.646942398025</v>
      </c>
    </row>
    <row r="607" spans="1:13" x14ac:dyDescent="0.25">
      <c r="A607" s="8" t="s">
        <v>61</v>
      </c>
      <c r="B607" s="8" t="s">
        <v>139</v>
      </c>
      <c r="C607" s="2" t="s">
        <v>171</v>
      </c>
      <c r="D607" s="5"/>
      <c r="E607" s="5"/>
      <c r="F607" s="5"/>
      <c r="G607" s="5"/>
      <c r="H607" s="4">
        <v>3.33608971467831E-3</v>
      </c>
      <c r="I607" s="4">
        <v>3.43794187247986E-3</v>
      </c>
      <c r="J607" s="4">
        <v>3.5300240726448798E-3</v>
      </c>
      <c r="K607" s="4">
        <v>3.5913340027597901E-3</v>
      </c>
      <c r="L607" s="4">
        <v>31.975014480404301</v>
      </c>
      <c r="M607" s="4">
        <v>129.64694239822899</v>
      </c>
    </row>
    <row r="608" spans="1:13" x14ac:dyDescent="0.25">
      <c r="A608" s="8" t="s">
        <v>61</v>
      </c>
      <c r="B608" s="8" t="s">
        <v>139</v>
      </c>
      <c r="C608" s="2" t="s">
        <v>172</v>
      </c>
      <c r="D608" s="5"/>
      <c r="E608" s="5"/>
      <c r="F608" s="5"/>
      <c r="G608" s="5"/>
      <c r="H608" s="4">
        <v>3.33608971467831E-3</v>
      </c>
      <c r="I608" s="4">
        <v>3.43794187247986E-3</v>
      </c>
      <c r="J608" s="4">
        <v>3.5300240726448798E-3</v>
      </c>
      <c r="K608" s="4">
        <v>3.5913340027597901E-3</v>
      </c>
      <c r="L608" s="4">
        <v>31.975014481096</v>
      </c>
      <c r="M608" s="4">
        <v>129.646942398921</v>
      </c>
    </row>
    <row r="609" spans="1:13" x14ac:dyDescent="0.25">
      <c r="A609" s="8" t="s">
        <v>61</v>
      </c>
      <c r="B609" s="8" t="s">
        <v>139</v>
      </c>
      <c r="C609" s="2" t="s">
        <v>173</v>
      </c>
      <c r="D609" s="5"/>
      <c r="E609" s="5"/>
      <c r="F609" s="5"/>
      <c r="G609" s="5"/>
      <c r="H609" s="4">
        <v>3.33608971467831E-3</v>
      </c>
      <c r="I609" s="4">
        <v>3.43794187247986E-3</v>
      </c>
      <c r="J609" s="4">
        <v>3.5300240726448798E-3</v>
      </c>
      <c r="K609" s="4">
        <v>3.5913340027597901E-3</v>
      </c>
      <c r="L609" s="4">
        <v>39.023079172919402</v>
      </c>
      <c r="M609" s="4">
        <v>148.745511866805</v>
      </c>
    </row>
    <row r="610" spans="1:13" x14ac:dyDescent="0.25">
      <c r="A610" s="8" t="s">
        <v>61</v>
      </c>
      <c r="B610" s="8" t="s">
        <v>139</v>
      </c>
      <c r="C610" s="2" t="s">
        <v>174</v>
      </c>
      <c r="D610" s="5"/>
      <c r="E610" s="5"/>
      <c r="F610" s="5"/>
      <c r="G610" s="5"/>
      <c r="H610" s="4">
        <v>3.33608971467831E-3</v>
      </c>
      <c r="I610" s="4">
        <v>3.43794187247986E-3</v>
      </c>
      <c r="J610" s="4">
        <v>3.5300240726448798E-3</v>
      </c>
      <c r="K610" s="4">
        <v>3.5913340027597901E-3</v>
      </c>
      <c r="L610" s="4">
        <v>39.023079172908901</v>
      </c>
      <c r="M610" s="4">
        <v>148.745511866805</v>
      </c>
    </row>
    <row r="611" spans="1:13" x14ac:dyDescent="0.25">
      <c r="A611" s="8" t="s">
        <v>61</v>
      </c>
      <c r="B611" s="8" t="s">
        <v>139</v>
      </c>
      <c r="C611" s="2" t="s">
        <v>175</v>
      </c>
      <c r="D611" s="5"/>
      <c r="E611" s="5"/>
      <c r="F611" s="5"/>
      <c r="G611" s="5"/>
      <c r="H611" s="4">
        <v>3.33608971467831E-3</v>
      </c>
      <c r="I611" s="4">
        <v>3.43794187247986E-3</v>
      </c>
      <c r="J611" s="4">
        <v>3.5300240726448798E-3</v>
      </c>
      <c r="K611" s="4">
        <v>3.5913340027597901E-3</v>
      </c>
      <c r="L611" s="4">
        <v>39.023079172668297</v>
      </c>
      <c r="M611" s="4">
        <v>148.745511866805</v>
      </c>
    </row>
    <row r="612" spans="1:13" x14ac:dyDescent="0.25">
      <c r="A612" s="8" t="s">
        <v>61</v>
      </c>
      <c r="B612" s="8" t="s">
        <v>139</v>
      </c>
      <c r="C612" s="2" t="s">
        <v>164</v>
      </c>
      <c r="D612" s="5"/>
      <c r="E612" s="5"/>
      <c r="F612" s="5"/>
      <c r="G612" s="5"/>
      <c r="H612" s="4">
        <v>3.33608971467831E-3</v>
      </c>
      <c r="I612" s="4">
        <v>3.43794187247986E-3</v>
      </c>
      <c r="J612" s="4">
        <v>3.5300240726448798E-3</v>
      </c>
      <c r="K612" s="4">
        <v>3.5913340027597901E-3</v>
      </c>
      <c r="L612" s="4">
        <v>29.913295615302498</v>
      </c>
      <c r="M612" s="4">
        <v>114.870389448712</v>
      </c>
    </row>
    <row r="613" spans="1:13" x14ac:dyDescent="0.25">
      <c r="A613" s="8" t="s">
        <v>61</v>
      </c>
      <c r="B613" s="8" t="s">
        <v>139</v>
      </c>
      <c r="C613" s="2" t="s">
        <v>176</v>
      </c>
      <c r="D613" s="5"/>
      <c r="E613" s="5"/>
      <c r="F613" s="5"/>
      <c r="G613" s="5"/>
      <c r="H613" s="4">
        <v>3.33608971467831E-3</v>
      </c>
      <c r="I613" s="4">
        <v>3.43794187247986E-3</v>
      </c>
      <c r="J613" s="4">
        <v>3.5300240726448798E-3</v>
      </c>
      <c r="K613" s="4">
        <v>3.5913340027597901E-3</v>
      </c>
      <c r="L613" s="4">
        <v>39.410997292674601</v>
      </c>
      <c r="M613" s="4">
        <v>124.14266601225501</v>
      </c>
    </row>
    <row r="614" spans="1:13" x14ac:dyDescent="0.25">
      <c r="A614" s="8" t="s">
        <v>61</v>
      </c>
      <c r="B614" s="8" t="s">
        <v>139</v>
      </c>
      <c r="C614" s="2" t="s">
        <v>177</v>
      </c>
      <c r="D614" s="5"/>
      <c r="E614" s="5"/>
      <c r="F614" s="5"/>
      <c r="G614" s="5"/>
      <c r="H614" s="4">
        <v>3.33608971467831E-3</v>
      </c>
      <c r="I614" s="4">
        <v>3.43794187247986E-3</v>
      </c>
      <c r="J614" s="4">
        <v>3.5300240726448798E-3</v>
      </c>
      <c r="K614" s="4">
        <v>3.5913340027597901E-3</v>
      </c>
      <c r="L614" s="4">
        <v>31.496008490399401</v>
      </c>
      <c r="M614" s="4">
        <v>129.16793640822399</v>
      </c>
    </row>
    <row r="615" spans="1:13" x14ac:dyDescent="0.25">
      <c r="A615" s="8" t="s">
        <v>61</v>
      </c>
      <c r="B615" s="8" t="s">
        <v>139</v>
      </c>
      <c r="C615" s="2" t="s">
        <v>178</v>
      </c>
      <c r="D615" s="5"/>
      <c r="E615" s="5"/>
      <c r="F615" s="5"/>
      <c r="G615" s="5"/>
      <c r="H615" s="4">
        <v>3.33608971467831E-3</v>
      </c>
      <c r="I615" s="4">
        <v>3.43794187247986E-3</v>
      </c>
      <c r="J615" s="4">
        <v>3.5300240726448798E-3</v>
      </c>
      <c r="K615" s="4">
        <v>3.5913340027597901E-3</v>
      </c>
      <c r="L615" s="4">
        <v>39.023079172719001</v>
      </c>
      <c r="M615" s="4">
        <v>148.745511866805</v>
      </c>
    </row>
    <row r="616" spans="1:13" x14ac:dyDescent="0.25">
      <c r="A616" s="8" t="s">
        <v>61</v>
      </c>
      <c r="B616" s="8" t="s">
        <v>139</v>
      </c>
      <c r="C616" s="2" t="s">
        <v>179</v>
      </c>
      <c r="D616" s="5"/>
      <c r="E616" s="5"/>
      <c r="F616" s="5"/>
      <c r="G616" s="5"/>
      <c r="H616" s="4">
        <v>3.33608971467831E-3</v>
      </c>
      <c r="I616" s="4">
        <v>3.43794187247986E-3</v>
      </c>
      <c r="J616" s="4">
        <v>3.5300240726448798E-3</v>
      </c>
      <c r="K616" s="4">
        <v>3.5913340027597901E-3</v>
      </c>
      <c r="L616" s="4">
        <v>38.024414689451</v>
      </c>
      <c r="M616" s="4">
        <v>174.347389455989</v>
      </c>
    </row>
    <row r="617" spans="1:13" x14ac:dyDescent="0.25">
      <c r="A617" s="8" t="s">
        <v>61</v>
      </c>
      <c r="B617" s="8" t="s">
        <v>139</v>
      </c>
      <c r="C617" s="2" t="s">
        <v>180</v>
      </c>
      <c r="D617" s="5"/>
      <c r="E617" s="5"/>
      <c r="F617" s="5"/>
      <c r="G617" s="5"/>
      <c r="H617" s="4">
        <v>3.33608971467831E-3</v>
      </c>
      <c r="I617" s="4">
        <v>3.43794187247986E-3</v>
      </c>
      <c r="J617" s="4">
        <v>3.5300240726448798E-3</v>
      </c>
      <c r="K617" s="4">
        <v>3.5913340027597901E-3</v>
      </c>
      <c r="L617" s="4">
        <v>38.024414689451</v>
      </c>
      <c r="M617" s="4">
        <v>174.347389455989</v>
      </c>
    </row>
    <row r="618" spans="1:13" x14ac:dyDescent="0.25">
      <c r="A618" s="8" t="s">
        <v>61</v>
      </c>
      <c r="B618" s="8" t="s">
        <v>139</v>
      </c>
      <c r="C618" s="2" t="s">
        <v>181</v>
      </c>
      <c r="D618" s="5"/>
      <c r="E618" s="5"/>
      <c r="F618" s="5"/>
      <c r="G618" s="5"/>
      <c r="H618" s="4">
        <v>3.33608971467831E-3</v>
      </c>
      <c r="I618" s="4">
        <v>3.43794187247986E-3</v>
      </c>
      <c r="J618" s="4">
        <v>3.5300240726448798E-3</v>
      </c>
      <c r="K618" s="4">
        <v>3.5913340027597901E-3</v>
      </c>
      <c r="L618" s="4">
        <v>38.024414689451</v>
      </c>
      <c r="M618" s="4">
        <v>174.347389455989</v>
      </c>
    </row>
    <row r="619" spans="1:13" x14ac:dyDescent="0.25">
      <c r="A619" s="8" t="s">
        <v>61</v>
      </c>
      <c r="B619" s="8" t="s">
        <v>139</v>
      </c>
      <c r="C619" s="2" t="s">
        <v>182</v>
      </c>
      <c r="D619" s="5"/>
      <c r="E619" s="5"/>
      <c r="F619" s="5"/>
      <c r="G619" s="5"/>
      <c r="H619" s="4">
        <v>3.33608971467831E-3</v>
      </c>
      <c r="I619" s="4">
        <v>3.43794187247986E-3</v>
      </c>
      <c r="J619" s="4">
        <v>3.5300240726448798E-3</v>
      </c>
      <c r="K619" s="4">
        <v>3.5913340027597901E-3</v>
      </c>
      <c r="L619" s="4">
        <v>49.055055294187497</v>
      </c>
      <c r="M619" s="4">
        <v>185.062914821254</v>
      </c>
    </row>
    <row r="620" spans="1:13" x14ac:dyDescent="0.25">
      <c r="A620" s="8" t="s">
        <v>61</v>
      </c>
      <c r="B620" s="8" t="s">
        <v>139</v>
      </c>
      <c r="C620" s="2" t="s">
        <v>183</v>
      </c>
      <c r="D620" s="5"/>
      <c r="E620" s="5"/>
      <c r="F620" s="5"/>
      <c r="G620" s="5"/>
      <c r="H620" s="4">
        <v>3.33608971467831E-3</v>
      </c>
      <c r="I620" s="4">
        <v>3.43794187247986E-3</v>
      </c>
      <c r="J620" s="4">
        <v>3.5300240726448798E-3</v>
      </c>
      <c r="K620" s="4">
        <v>3.5913340027597901E-3</v>
      </c>
      <c r="L620" s="4">
        <v>49.055055294187497</v>
      </c>
      <c r="M620" s="4">
        <v>185.062914821254</v>
      </c>
    </row>
    <row r="621" spans="1:13" x14ac:dyDescent="0.25">
      <c r="A621" s="8" t="s">
        <v>61</v>
      </c>
      <c r="B621" s="8" t="s">
        <v>139</v>
      </c>
      <c r="C621" s="2" t="s">
        <v>184</v>
      </c>
      <c r="D621" s="5"/>
      <c r="E621" s="5"/>
      <c r="F621" s="5"/>
      <c r="G621" s="5"/>
      <c r="H621" s="4">
        <v>3.33608971467831E-3</v>
      </c>
      <c r="I621" s="4">
        <v>3.43794187247986E-3</v>
      </c>
      <c r="J621" s="4">
        <v>3.5300240726448798E-3</v>
      </c>
      <c r="K621" s="4">
        <v>3.5913340027597901E-3</v>
      </c>
      <c r="L621" s="4">
        <v>49.055055294187497</v>
      </c>
      <c r="M621" s="4">
        <v>185.062914821254</v>
      </c>
    </row>
    <row r="622" spans="1:13" x14ac:dyDescent="0.25">
      <c r="A622" s="8" t="s">
        <v>61</v>
      </c>
      <c r="B622" s="8" t="s">
        <v>139</v>
      </c>
      <c r="C622" s="2" t="s">
        <v>165</v>
      </c>
      <c r="D622" s="5"/>
      <c r="E622" s="5"/>
      <c r="F622" s="5"/>
      <c r="G622" s="5"/>
      <c r="H622" s="4">
        <v>3.33608971467831E-3</v>
      </c>
      <c r="I622" s="4">
        <v>3.43794187247986E-3</v>
      </c>
      <c r="J622" s="4">
        <v>3.5300240726448798E-3</v>
      </c>
      <c r="K622" s="4">
        <v>3.5913340027597901E-3</v>
      </c>
      <c r="L622" s="4">
        <v>29.913295615302602</v>
      </c>
      <c r="M622" s="4">
        <v>114.870389448712</v>
      </c>
    </row>
    <row r="623" spans="1:13" x14ac:dyDescent="0.25">
      <c r="A623" s="8" t="s">
        <v>61</v>
      </c>
      <c r="B623" s="8" t="s">
        <v>139</v>
      </c>
      <c r="C623" s="2" t="s">
        <v>185</v>
      </c>
      <c r="D623" s="5"/>
      <c r="E623" s="5"/>
      <c r="F623" s="5"/>
      <c r="G623" s="5"/>
      <c r="H623" s="4">
        <v>3.33608971467831E-3</v>
      </c>
      <c r="I623" s="4">
        <v>3.43794187247986E-3</v>
      </c>
      <c r="J623" s="4">
        <v>3.5300240726448798E-3</v>
      </c>
      <c r="K623" s="4">
        <v>3.5913340027597901E-3</v>
      </c>
      <c r="L623" s="4">
        <v>39.410997292674601</v>
      </c>
      <c r="M623" s="4">
        <v>124.14266601225501</v>
      </c>
    </row>
    <row r="624" spans="1:13" x14ac:dyDescent="0.25">
      <c r="A624" s="8" t="s">
        <v>61</v>
      </c>
      <c r="B624" s="8" t="s">
        <v>139</v>
      </c>
      <c r="C624" s="2" t="s">
        <v>186</v>
      </c>
      <c r="D624" s="5"/>
      <c r="E624" s="5"/>
      <c r="F624" s="5"/>
      <c r="G624" s="5"/>
      <c r="H624" s="4">
        <v>3.33608971467831E-3</v>
      </c>
      <c r="I624" s="4">
        <v>3.43794187247986E-3</v>
      </c>
      <c r="J624" s="4">
        <v>3.5300240726448798E-3</v>
      </c>
      <c r="K624" s="4">
        <v>3.5913340027597901E-3</v>
      </c>
      <c r="L624" s="4">
        <v>31.496008490399401</v>
      </c>
      <c r="M624" s="4">
        <v>129.16793640822399</v>
      </c>
    </row>
    <row r="625" spans="1:13" x14ac:dyDescent="0.25">
      <c r="A625" s="8" t="s">
        <v>61</v>
      </c>
      <c r="B625" s="8" t="s">
        <v>139</v>
      </c>
      <c r="C625" s="2" t="s">
        <v>187</v>
      </c>
      <c r="D625" s="5"/>
      <c r="E625" s="5"/>
      <c r="F625" s="5"/>
      <c r="G625" s="5"/>
      <c r="H625" s="4">
        <v>3.33608971467831E-3</v>
      </c>
      <c r="I625" s="4">
        <v>3.43794187247986E-3</v>
      </c>
      <c r="J625" s="4">
        <v>3.5300240726448798E-3</v>
      </c>
      <c r="K625" s="4">
        <v>3.5913340027597901E-3</v>
      </c>
      <c r="L625" s="4">
        <v>39.023079172428197</v>
      </c>
      <c r="M625" s="4">
        <v>148.745511866805</v>
      </c>
    </row>
    <row r="626" spans="1:13" x14ac:dyDescent="0.25">
      <c r="A626" s="8" t="s">
        <v>61</v>
      </c>
      <c r="B626" s="8" t="s">
        <v>139</v>
      </c>
      <c r="C626" s="2" t="s">
        <v>188</v>
      </c>
      <c r="D626" s="5"/>
      <c r="E626" s="5"/>
      <c r="F626" s="5"/>
      <c r="G626" s="5"/>
      <c r="H626" s="4">
        <v>3.33608971467831E-3</v>
      </c>
      <c r="I626" s="4">
        <v>3.43794187247986E-3</v>
      </c>
      <c r="J626" s="4">
        <v>3.5300240726448798E-3</v>
      </c>
      <c r="K626" s="4">
        <v>3.5913340027597901E-3</v>
      </c>
      <c r="L626" s="4">
        <v>38.024414689451</v>
      </c>
      <c r="M626" s="4">
        <v>174.347389455989</v>
      </c>
    </row>
    <row r="627" spans="1:13" x14ac:dyDescent="0.25">
      <c r="A627" s="8" t="s">
        <v>61</v>
      </c>
      <c r="B627" s="8" t="s">
        <v>139</v>
      </c>
      <c r="C627" s="2" t="s">
        <v>189</v>
      </c>
      <c r="D627" s="5"/>
      <c r="E627" s="5"/>
      <c r="F627" s="5"/>
      <c r="G627" s="5"/>
      <c r="H627" s="4">
        <v>3.33608971467831E-3</v>
      </c>
      <c r="I627" s="4">
        <v>3.43794187247986E-3</v>
      </c>
      <c r="J627" s="4">
        <v>3.5300240726448798E-3</v>
      </c>
      <c r="K627" s="4">
        <v>3.5913340027597901E-3</v>
      </c>
      <c r="L627" s="4">
        <v>38.024414689451</v>
      </c>
      <c r="M627" s="4">
        <v>174.347389455989</v>
      </c>
    </row>
    <row r="628" spans="1:13" x14ac:dyDescent="0.25">
      <c r="A628" s="8" t="s">
        <v>61</v>
      </c>
      <c r="B628" s="8" t="s">
        <v>139</v>
      </c>
      <c r="C628" s="2" t="s">
        <v>190</v>
      </c>
      <c r="D628" s="5"/>
      <c r="E628" s="5"/>
      <c r="F628" s="5"/>
      <c r="G628" s="5"/>
      <c r="H628" s="4">
        <v>3.33608971467831E-3</v>
      </c>
      <c r="I628" s="4">
        <v>3.43794187247986E-3</v>
      </c>
      <c r="J628" s="4">
        <v>3.5300240726448798E-3</v>
      </c>
      <c r="K628" s="4">
        <v>3.5913340027597901E-3</v>
      </c>
      <c r="L628" s="4">
        <v>38.024414689451</v>
      </c>
      <c r="M628" s="4">
        <v>174.347389455989</v>
      </c>
    </row>
    <row r="629" spans="1:13" x14ac:dyDescent="0.25">
      <c r="A629" s="8" t="s">
        <v>61</v>
      </c>
      <c r="B629" s="8" t="s">
        <v>139</v>
      </c>
      <c r="C629" s="2" t="s">
        <v>191</v>
      </c>
      <c r="D629" s="5"/>
      <c r="E629" s="5"/>
      <c r="F629" s="5"/>
      <c r="G629" s="5"/>
      <c r="H629" s="4">
        <v>3.33608971467831E-3</v>
      </c>
      <c r="I629" s="4">
        <v>3.43794187247986E-3</v>
      </c>
      <c r="J629" s="4">
        <v>3.5300240726448798E-3</v>
      </c>
      <c r="K629" s="4">
        <v>3.5913340027597901E-3</v>
      </c>
      <c r="L629" s="4">
        <v>49.055055294187497</v>
      </c>
      <c r="M629" s="4">
        <v>185.062914821254</v>
      </c>
    </row>
    <row r="630" spans="1:13" x14ac:dyDescent="0.25">
      <c r="A630" s="8" t="s">
        <v>61</v>
      </c>
      <c r="B630" s="8" t="s">
        <v>139</v>
      </c>
      <c r="C630" s="2" t="s">
        <v>192</v>
      </c>
      <c r="D630" s="5"/>
      <c r="E630" s="5"/>
      <c r="F630" s="5"/>
      <c r="G630" s="5"/>
      <c r="H630" s="4">
        <v>3.33608971467831E-3</v>
      </c>
      <c r="I630" s="4">
        <v>3.43794187247986E-3</v>
      </c>
      <c r="J630" s="4">
        <v>3.5300240726448798E-3</v>
      </c>
      <c r="K630" s="4">
        <v>3.5913340027597901E-3</v>
      </c>
      <c r="L630" s="4">
        <v>49.055055294187497</v>
      </c>
      <c r="M630" s="4">
        <v>185.062914821254</v>
      </c>
    </row>
    <row r="631" spans="1:13" x14ac:dyDescent="0.25">
      <c r="A631" s="8" t="s">
        <v>61</v>
      </c>
      <c r="B631" s="8" t="s">
        <v>139</v>
      </c>
      <c r="C631" s="2" t="s">
        <v>193</v>
      </c>
      <c r="D631" s="5"/>
      <c r="E631" s="5"/>
      <c r="F631" s="5"/>
      <c r="G631" s="5"/>
      <c r="H631" s="4">
        <v>3.33608971467831E-3</v>
      </c>
      <c r="I631" s="4">
        <v>3.43794187247986E-3</v>
      </c>
      <c r="J631" s="4">
        <v>3.5300240726448798E-3</v>
      </c>
      <c r="K631" s="4">
        <v>3.5913340027597901E-3</v>
      </c>
      <c r="L631" s="4">
        <v>49.055055294187497</v>
      </c>
      <c r="M631" s="4">
        <v>185.062914821254</v>
      </c>
    </row>
    <row r="632" spans="1:13" x14ac:dyDescent="0.25">
      <c r="A632" s="2" t="s">
        <v>62</v>
      </c>
      <c r="B632" s="2" t="s">
        <v>140</v>
      </c>
      <c r="C632" s="2" t="s">
        <v>166</v>
      </c>
      <c r="D632" s="5"/>
      <c r="E632" s="5"/>
      <c r="F632" s="5"/>
      <c r="G632" s="5"/>
      <c r="H632" s="4">
        <v>31.455515023259299</v>
      </c>
      <c r="I632" s="4">
        <v>87.573633708780704</v>
      </c>
      <c r="J632" s="4">
        <v>148.62449054509401</v>
      </c>
      <c r="K632" s="4">
        <v>161.32178890675499</v>
      </c>
      <c r="L632" s="4">
        <v>220.57382814089399</v>
      </c>
      <c r="M632" s="4">
        <v>499.33944139645001</v>
      </c>
    </row>
    <row r="633" spans="1:13" x14ac:dyDescent="0.25">
      <c r="A633" s="8" t="s">
        <v>62</v>
      </c>
      <c r="B633" s="8" t="s">
        <v>140</v>
      </c>
      <c r="C633" s="2" t="s">
        <v>163</v>
      </c>
      <c r="D633" s="5"/>
      <c r="E633" s="5"/>
      <c r="F633" s="5"/>
      <c r="G633" s="5"/>
      <c r="H633" s="4">
        <v>37.182318357809102</v>
      </c>
      <c r="I633" s="4">
        <v>93.300437043330604</v>
      </c>
      <c r="J633" s="4">
        <v>146.355774738798</v>
      </c>
      <c r="K633" s="4">
        <v>400.425851559526</v>
      </c>
      <c r="L633" s="4">
        <v>1725.54780827476</v>
      </c>
      <c r="M633" s="4">
        <v>2803.4912953092398</v>
      </c>
    </row>
    <row r="634" spans="1:13" x14ac:dyDescent="0.25">
      <c r="A634" s="8" t="s">
        <v>62</v>
      </c>
      <c r="B634" s="8" t="s">
        <v>140</v>
      </c>
      <c r="C634" s="2" t="s">
        <v>167</v>
      </c>
      <c r="D634" s="5"/>
      <c r="E634" s="5"/>
      <c r="F634" s="5"/>
      <c r="G634" s="5"/>
      <c r="H634" s="4">
        <v>35.500261659204902</v>
      </c>
      <c r="I634" s="4">
        <v>91.618380344726205</v>
      </c>
      <c r="J634" s="4">
        <v>147.70401999776601</v>
      </c>
      <c r="K634" s="4">
        <v>297.882413832552</v>
      </c>
      <c r="L634" s="4">
        <v>1622.9738722668401</v>
      </c>
      <c r="M634" s="4">
        <v>2738.6495297943202</v>
      </c>
    </row>
    <row r="635" spans="1:13" x14ac:dyDescent="0.25">
      <c r="A635" s="8" t="s">
        <v>62</v>
      </c>
      <c r="B635" s="8" t="s">
        <v>140</v>
      </c>
      <c r="C635" s="2" t="s">
        <v>168</v>
      </c>
      <c r="D635" s="5"/>
      <c r="E635" s="5"/>
      <c r="F635" s="5"/>
      <c r="G635" s="5"/>
      <c r="H635" s="4">
        <v>37.182318357809102</v>
      </c>
      <c r="I635" s="4">
        <v>93.300437043330604</v>
      </c>
      <c r="J635" s="4">
        <v>146.52620003875001</v>
      </c>
      <c r="K635" s="4">
        <v>426.12644324819797</v>
      </c>
      <c r="L635" s="4">
        <v>1751.2483999634301</v>
      </c>
      <c r="M635" s="4">
        <v>2819.5998471033799</v>
      </c>
    </row>
    <row r="636" spans="1:13" x14ac:dyDescent="0.25">
      <c r="A636" s="8" t="s">
        <v>62</v>
      </c>
      <c r="B636" s="8" t="s">
        <v>140</v>
      </c>
      <c r="C636" s="2" t="s">
        <v>169</v>
      </c>
      <c r="D636" s="5"/>
      <c r="E636" s="5"/>
      <c r="F636" s="5"/>
      <c r="G636" s="5"/>
      <c r="H636" s="4">
        <v>35.500261659204902</v>
      </c>
      <c r="I636" s="4">
        <v>91.618380344726205</v>
      </c>
      <c r="J636" s="4">
        <v>147.70401999776601</v>
      </c>
      <c r="K636" s="4">
        <v>324.454974086807</v>
      </c>
      <c r="L636" s="4">
        <v>1649.5464325210901</v>
      </c>
      <c r="M636" s="4">
        <v>2755.3637144361701</v>
      </c>
    </row>
    <row r="637" spans="1:13" x14ac:dyDescent="0.25">
      <c r="A637" s="8" t="s">
        <v>62</v>
      </c>
      <c r="B637" s="8" t="s">
        <v>140</v>
      </c>
      <c r="C637" s="2" t="s">
        <v>170</v>
      </c>
      <c r="D637" s="5"/>
      <c r="E637" s="5"/>
      <c r="F637" s="5"/>
      <c r="G637" s="5"/>
      <c r="H637" s="4">
        <v>37.182318357809102</v>
      </c>
      <c r="I637" s="4">
        <v>93.300437043330604</v>
      </c>
      <c r="J637" s="4">
        <v>146.52620003875001</v>
      </c>
      <c r="K637" s="4">
        <v>425.83183048973098</v>
      </c>
      <c r="L637" s="4">
        <v>1750.95378720497</v>
      </c>
      <c r="M637" s="4">
        <v>2819.4145351877801</v>
      </c>
    </row>
    <row r="638" spans="1:13" x14ac:dyDescent="0.25">
      <c r="A638" s="8" t="s">
        <v>62</v>
      </c>
      <c r="B638" s="8" t="s">
        <v>140</v>
      </c>
      <c r="C638" s="2" t="s">
        <v>171</v>
      </c>
      <c r="D638" s="5"/>
      <c r="E638" s="5"/>
      <c r="F638" s="5"/>
      <c r="G638" s="5"/>
      <c r="H638" s="4">
        <v>37.182318357809102</v>
      </c>
      <c r="I638" s="4">
        <v>93.300437043330604</v>
      </c>
      <c r="J638" s="4">
        <v>146.52620003875001</v>
      </c>
      <c r="K638" s="4">
        <v>425.83183048207201</v>
      </c>
      <c r="L638" s="4">
        <v>1750.95378719731</v>
      </c>
      <c r="M638" s="4">
        <v>2819.4145351829702</v>
      </c>
    </row>
    <row r="639" spans="1:13" x14ac:dyDescent="0.25">
      <c r="A639" s="8" t="s">
        <v>62</v>
      </c>
      <c r="B639" s="8" t="s">
        <v>140</v>
      </c>
      <c r="C639" s="2" t="s">
        <v>172</v>
      </c>
      <c r="D639" s="5"/>
      <c r="E639" s="5"/>
      <c r="F639" s="5"/>
      <c r="G639" s="5"/>
      <c r="H639" s="4">
        <v>37.182318357809102</v>
      </c>
      <c r="I639" s="4">
        <v>93.300437043330604</v>
      </c>
      <c r="J639" s="4">
        <v>146.52620003875001</v>
      </c>
      <c r="K639" s="4">
        <v>425.83183047513501</v>
      </c>
      <c r="L639" s="4">
        <v>1750.9537871903699</v>
      </c>
      <c r="M639" s="4">
        <v>2819.4145351786001</v>
      </c>
    </row>
    <row r="640" spans="1:13" x14ac:dyDescent="0.25">
      <c r="A640" s="8" t="s">
        <v>62</v>
      </c>
      <c r="B640" s="8" t="s">
        <v>140</v>
      </c>
      <c r="C640" s="2" t="s">
        <v>173</v>
      </c>
      <c r="D640" s="5"/>
      <c r="E640" s="5"/>
      <c r="F640" s="5"/>
      <c r="G640" s="5"/>
      <c r="H640" s="4">
        <v>35.500261659204902</v>
      </c>
      <c r="I640" s="4">
        <v>91.618380344726205</v>
      </c>
      <c r="J640" s="4">
        <v>147.70401999776601</v>
      </c>
      <c r="K640" s="4">
        <v>324.45497408809803</v>
      </c>
      <c r="L640" s="4">
        <v>1649.54643252238</v>
      </c>
      <c r="M640" s="4">
        <v>2755.36371443699</v>
      </c>
    </row>
    <row r="641" spans="1:13" x14ac:dyDescent="0.25">
      <c r="A641" s="8" t="s">
        <v>62</v>
      </c>
      <c r="B641" s="8" t="s">
        <v>140</v>
      </c>
      <c r="C641" s="2" t="s">
        <v>174</v>
      </c>
      <c r="D641" s="5"/>
      <c r="E641" s="5"/>
      <c r="F641" s="5"/>
      <c r="G641" s="5"/>
      <c r="H641" s="4">
        <v>35.500261659204902</v>
      </c>
      <c r="I641" s="4">
        <v>91.618380344726205</v>
      </c>
      <c r="J641" s="4">
        <v>147.70401999776601</v>
      </c>
      <c r="K641" s="4">
        <v>324.45497408720399</v>
      </c>
      <c r="L641" s="4">
        <v>1649.54643252149</v>
      </c>
      <c r="M641" s="4">
        <v>2755.3637144364202</v>
      </c>
    </row>
    <row r="642" spans="1:13" x14ac:dyDescent="0.25">
      <c r="A642" s="8" t="s">
        <v>62</v>
      </c>
      <c r="B642" s="8" t="s">
        <v>140</v>
      </c>
      <c r="C642" s="2" t="s">
        <v>175</v>
      </c>
      <c r="D642" s="5"/>
      <c r="E642" s="5"/>
      <c r="F642" s="5"/>
      <c r="G642" s="5"/>
      <c r="H642" s="4">
        <v>35.500261659204902</v>
      </c>
      <c r="I642" s="4">
        <v>91.618380344726205</v>
      </c>
      <c r="J642" s="4">
        <v>147.70401999776601</v>
      </c>
      <c r="K642" s="4">
        <v>324.45497408850002</v>
      </c>
      <c r="L642" s="4">
        <v>1649.5464325227799</v>
      </c>
      <c r="M642" s="4">
        <v>2755.3637144372401</v>
      </c>
    </row>
    <row r="643" spans="1:13" x14ac:dyDescent="0.25">
      <c r="A643" s="8" t="s">
        <v>62</v>
      </c>
      <c r="B643" s="8" t="s">
        <v>140</v>
      </c>
      <c r="C643" s="2" t="s">
        <v>164</v>
      </c>
      <c r="D643" s="5"/>
      <c r="E643" s="5"/>
      <c r="F643" s="5"/>
      <c r="G643" s="5"/>
      <c r="H643" s="4">
        <v>37.182318357809102</v>
      </c>
      <c r="I643" s="4">
        <v>93.300437043330604</v>
      </c>
      <c r="J643" s="4">
        <v>146.355774738798</v>
      </c>
      <c r="K643" s="4">
        <v>400.42585155895199</v>
      </c>
      <c r="L643" s="4">
        <v>1725.5478082741899</v>
      </c>
      <c r="M643" s="4">
        <v>2803.4912953130802</v>
      </c>
    </row>
    <row r="644" spans="1:13" x14ac:dyDescent="0.25">
      <c r="A644" s="8" t="s">
        <v>62</v>
      </c>
      <c r="B644" s="8" t="s">
        <v>140</v>
      </c>
      <c r="C644" s="2" t="s">
        <v>176</v>
      </c>
      <c r="D644" s="5"/>
      <c r="E644" s="5"/>
      <c r="F644" s="5"/>
      <c r="G644" s="5"/>
      <c r="H644" s="4">
        <v>35.500261659204902</v>
      </c>
      <c r="I644" s="4">
        <v>91.618380344726205</v>
      </c>
      <c r="J644" s="4">
        <v>147.70401999776601</v>
      </c>
      <c r="K644" s="4">
        <v>297.88241383246299</v>
      </c>
      <c r="L644" s="4">
        <v>1622.97387226675</v>
      </c>
      <c r="M644" s="4">
        <v>2738.6495297942702</v>
      </c>
    </row>
    <row r="645" spans="1:13" x14ac:dyDescent="0.25">
      <c r="A645" s="8" t="s">
        <v>62</v>
      </c>
      <c r="B645" s="8" t="s">
        <v>140</v>
      </c>
      <c r="C645" s="2" t="s">
        <v>177</v>
      </c>
      <c r="D645" s="5"/>
      <c r="E645" s="5"/>
      <c r="F645" s="5"/>
      <c r="G645" s="5"/>
      <c r="H645" s="4">
        <v>37.182318357809102</v>
      </c>
      <c r="I645" s="4">
        <v>93.300437043330604</v>
      </c>
      <c r="J645" s="4">
        <v>146.52620003875001</v>
      </c>
      <c r="K645" s="4">
        <v>426.12644320571502</v>
      </c>
      <c r="L645" s="4">
        <v>1751.2483999209501</v>
      </c>
      <c r="M645" s="4">
        <v>2819.5998470766499</v>
      </c>
    </row>
    <row r="646" spans="1:13" x14ac:dyDescent="0.25">
      <c r="A646" s="8" t="s">
        <v>62</v>
      </c>
      <c r="B646" s="8" t="s">
        <v>140</v>
      </c>
      <c r="C646" s="2" t="s">
        <v>178</v>
      </c>
      <c r="D646" s="5"/>
      <c r="E646" s="5"/>
      <c r="F646" s="5"/>
      <c r="G646" s="5"/>
      <c r="H646" s="4">
        <v>35.500261659204902</v>
      </c>
      <c r="I646" s="4">
        <v>91.618380344726205</v>
      </c>
      <c r="J646" s="4">
        <v>147.70401999776601</v>
      </c>
      <c r="K646" s="4">
        <v>324.454974088163</v>
      </c>
      <c r="L646" s="4">
        <v>1649.54643252245</v>
      </c>
      <c r="M646" s="4">
        <v>2755.36371443703</v>
      </c>
    </row>
    <row r="647" spans="1:13" x14ac:dyDescent="0.25">
      <c r="A647" s="8" t="s">
        <v>62</v>
      </c>
      <c r="B647" s="8" t="s">
        <v>140</v>
      </c>
      <c r="C647" s="2" t="s">
        <v>179</v>
      </c>
      <c r="D647" s="5"/>
      <c r="E647" s="5"/>
      <c r="F647" s="5"/>
      <c r="G647" s="5"/>
      <c r="H647" s="4">
        <v>38.367533696498398</v>
      </c>
      <c r="I647" s="4">
        <v>94.485652382019794</v>
      </c>
      <c r="J647" s="4">
        <v>147.54099007748701</v>
      </c>
      <c r="K647" s="4">
        <v>397.33773852692298</v>
      </c>
      <c r="L647" s="4">
        <v>1722.45969524216</v>
      </c>
      <c r="M647" s="4">
        <v>2801.4917039020002</v>
      </c>
    </row>
    <row r="648" spans="1:13" x14ac:dyDescent="0.25">
      <c r="A648" s="8" t="s">
        <v>62</v>
      </c>
      <c r="B648" s="8" t="s">
        <v>140</v>
      </c>
      <c r="C648" s="2" t="s">
        <v>180</v>
      </c>
      <c r="D648" s="5"/>
      <c r="E648" s="5"/>
      <c r="F648" s="5"/>
      <c r="G648" s="5"/>
      <c r="H648" s="4">
        <v>38.367533696498398</v>
      </c>
      <c r="I648" s="4">
        <v>94.485652382019794</v>
      </c>
      <c r="J648" s="4">
        <v>147.54099007748701</v>
      </c>
      <c r="K648" s="4">
        <v>397.337738527662</v>
      </c>
      <c r="L648" s="4">
        <v>1722.4596952428999</v>
      </c>
      <c r="M648" s="4">
        <v>2801.4917039024699</v>
      </c>
    </row>
    <row r="649" spans="1:13" x14ac:dyDescent="0.25">
      <c r="A649" s="8" t="s">
        <v>62</v>
      </c>
      <c r="B649" s="8" t="s">
        <v>140</v>
      </c>
      <c r="C649" s="2" t="s">
        <v>181</v>
      </c>
      <c r="D649" s="5"/>
      <c r="E649" s="5"/>
      <c r="F649" s="5"/>
      <c r="G649" s="5"/>
      <c r="H649" s="4">
        <v>38.367533696498398</v>
      </c>
      <c r="I649" s="4">
        <v>94.485652382019794</v>
      </c>
      <c r="J649" s="4">
        <v>147.54099007748701</v>
      </c>
      <c r="K649" s="4">
        <v>397.33773852750801</v>
      </c>
      <c r="L649" s="4">
        <v>1722.4596952427401</v>
      </c>
      <c r="M649" s="4">
        <v>2801.4917039023699</v>
      </c>
    </row>
    <row r="650" spans="1:13" x14ac:dyDescent="0.25">
      <c r="A650" s="8" t="s">
        <v>62</v>
      </c>
      <c r="B650" s="8" t="s">
        <v>140</v>
      </c>
      <c r="C650" s="2" t="s">
        <v>182</v>
      </c>
      <c r="D650" s="5"/>
      <c r="E650" s="5"/>
      <c r="F650" s="5"/>
      <c r="G650" s="5"/>
      <c r="H650" s="4">
        <v>36.974753910754103</v>
      </c>
      <c r="I650" s="4">
        <v>93.092872596275399</v>
      </c>
      <c r="J650" s="4">
        <v>145.449689264874</v>
      </c>
      <c r="K650" s="4">
        <v>277.35237859930601</v>
      </c>
      <c r="L650" s="4">
        <v>1602.47433531454</v>
      </c>
      <c r="M650" s="4">
        <v>2794.5222086623298</v>
      </c>
    </row>
    <row r="651" spans="1:13" x14ac:dyDescent="0.25">
      <c r="A651" s="8" t="s">
        <v>62</v>
      </c>
      <c r="B651" s="8" t="s">
        <v>140</v>
      </c>
      <c r="C651" s="2" t="s">
        <v>183</v>
      </c>
      <c r="D651" s="5"/>
      <c r="E651" s="5"/>
      <c r="F651" s="5"/>
      <c r="G651" s="5"/>
      <c r="H651" s="4">
        <v>36.974753910754103</v>
      </c>
      <c r="I651" s="4">
        <v>93.092872596275399</v>
      </c>
      <c r="J651" s="4">
        <v>145.449689264874</v>
      </c>
      <c r="K651" s="4">
        <v>277.35237859930601</v>
      </c>
      <c r="L651" s="4">
        <v>1602.47433531454</v>
      </c>
      <c r="M651" s="4">
        <v>2794.5222086623198</v>
      </c>
    </row>
    <row r="652" spans="1:13" x14ac:dyDescent="0.25">
      <c r="A652" s="8" t="s">
        <v>62</v>
      </c>
      <c r="B652" s="8" t="s">
        <v>140</v>
      </c>
      <c r="C652" s="2" t="s">
        <v>184</v>
      </c>
      <c r="D652" s="5"/>
      <c r="E652" s="5"/>
      <c r="F652" s="5"/>
      <c r="G652" s="5"/>
      <c r="H652" s="4">
        <v>36.974753910754103</v>
      </c>
      <c r="I652" s="4">
        <v>93.092872596275399</v>
      </c>
      <c r="J652" s="4">
        <v>145.449689264874</v>
      </c>
      <c r="K652" s="4">
        <v>277.35237859930601</v>
      </c>
      <c r="L652" s="4">
        <v>1602.47433531454</v>
      </c>
      <c r="M652" s="4">
        <v>2794.5222086623298</v>
      </c>
    </row>
    <row r="653" spans="1:13" x14ac:dyDescent="0.25">
      <c r="A653" s="8" t="s">
        <v>62</v>
      </c>
      <c r="B653" s="8" t="s">
        <v>140</v>
      </c>
      <c r="C653" s="2" t="s">
        <v>165</v>
      </c>
      <c r="D653" s="5"/>
      <c r="E653" s="5"/>
      <c r="F653" s="5"/>
      <c r="G653" s="5"/>
      <c r="H653" s="4">
        <v>37.182318357809102</v>
      </c>
      <c r="I653" s="4">
        <v>93.300437043330604</v>
      </c>
      <c r="J653" s="4">
        <v>146.355774738798</v>
      </c>
      <c r="K653" s="4">
        <v>400.42585156254501</v>
      </c>
      <c r="L653" s="4">
        <v>1725.54780827778</v>
      </c>
      <c r="M653" s="4">
        <v>2803.4912952797399</v>
      </c>
    </row>
    <row r="654" spans="1:13" x14ac:dyDescent="0.25">
      <c r="A654" s="8" t="s">
        <v>62</v>
      </c>
      <c r="B654" s="8" t="s">
        <v>140</v>
      </c>
      <c r="C654" s="2" t="s">
        <v>185</v>
      </c>
      <c r="D654" s="5"/>
      <c r="E654" s="5"/>
      <c r="F654" s="5"/>
      <c r="G654" s="5"/>
      <c r="H654" s="4">
        <v>35.500261659204902</v>
      </c>
      <c r="I654" s="4">
        <v>91.618380344726205</v>
      </c>
      <c r="J654" s="4">
        <v>147.70401999776601</v>
      </c>
      <c r="K654" s="4">
        <v>297.88241383254001</v>
      </c>
      <c r="L654" s="4">
        <v>1622.9738722668201</v>
      </c>
      <c r="M654" s="4">
        <v>2738.6495297943102</v>
      </c>
    </row>
    <row r="655" spans="1:13" x14ac:dyDescent="0.25">
      <c r="A655" s="8" t="s">
        <v>62</v>
      </c>
      <c r="B655" s="8" t="s">
        <v>140</v>
      </c>
      <c r="C655" s="2" t="s">
        <v>186</v>
      </c>
      <c r="D655" s="5"/>
      <c r="E655" s="5"/>
      <c r="F655" s="5"/>
      <c r="G655" s="5"/>
      <c r="H655" s="4">
        <v>37.182318357809102</v>
      </c>
      <c r="I655" s="4">
        <v>93.300437043330604</v>
      </c>
      <c r="J655" s="4">
        <v>146.52620003875001</v>
      </c>
      <c r="K655" s="4">
        <v>426.12644322153699</v>
      </c>
      <c r="L655" s="4">
        <v>1751.2483999367701</v>
      </c>
      <c r="M655" s="4">
        <v>2819.5998470866102</v>
      </c>
    </row>
    <row r="656" spans="1:13" x14ac:dyDescent="0.25">
      <c r="A656" s="8" t="s">
        <v>62</v>
      </c>
      <c r="B656" s="8" t="s">
        <v>140</v>
      </c>
      <c r="C656" s="2" t="s">
        <v>187</v>
      </c>
      <c r="D656" s="5"/>
      <c r="E656" s="5"/>
      <c r="F656" s="5"/>
      <c r="G656" s="5"/>
      <c r="H656" s="4">
        <v>35.500261659204902</v>
      </c>
      <c r="I656" s="4">
        <v>91.618380344726205</v>
      </c>
      <c r="J656" s="4">
        <v>147.70401999776601</v>
      </c>
      <c r="K656" s="4">
        <v>324.454974088048</v>
      </c>
      <c r="L656" s="4">
        <v>1649.54643252233</v>
      </c>
      <c r="M656" s="4">
        <v>2755.36371443696</v>
      </c>
    </row>
    <row r="657" spans="1:13" x14ac:dyDescent="0.25">
      <c r="A657" s="8" t="s">
        <v>62</v>
      </c>
      <c r="B657" s="8" t="s">
        <v>140</v>
      </c>
      <c r="C657" s="2" t="s">
        <v>188</v>
      </c>
      <c r="D657" s="5"/>
      <c r="E657" s="5"/>
      <c r="F657" s="5"/>
      <c r="G657" s="5"/>
      <c r="H657" s="4">
        <v>38.367533696498398</v>
      </c>
      <c r="I657" s="4">
        <v>94.485652382019794</v>
      </c>
      <c r="J657" s="4">
        <v>147.54099007748701</v>
      </c>
      <c r="K657" s="4">
        <v>397.33773852751898</v>
      </c>
      <c r="L657" s="4">
        <v>1722.4596952427501</v>
      </c>
      <c r="M657" s="4">
        <v>2801.4917039023799</v>
      </c>
    </row>
    <row r="658" spans="1:13" x14ac:dyDescent="0.25">
      <c r="A658" s="8" t="s">
        <v>62</v>
      </c>
      <c r="B658" s="8" t="s">
        <v>140</v>
      </c>
      <c r="C658" s="2" t="s">
        <v>189</v>
      </c>
      <c r="D658" s="5"/>
      <c r="E658" s="5"/>
      <c r="F658" s="5"/>
      <c r="G658" s="5"/>
      <c r="H658" s="4">
        <v>38.367533696498398</v>
      </c>
      <c r="I658" s="4">
        <v>94.485652382019794</v>
      </c>
      <c r="J658" s="4">
        <v>147.54099007748701</v>
      </c>
      <c r="K658" s="4">
        <v>397.33773852692298</v>
      </c>
      <c r="L658" s="4">
        <v>1722.45969524216</v>
      </c>
      <c r="M658" s="4">
        <v>2801.4917039020002</v>
      </c>
    </row>
    <row r="659" spans="1:13" x14ac:dyDescent="0.25">
      <c r="A659" s="8" t="s">
        <v>62</v>
      </c>
      <c r="B659" s="8" t="s">
        <v>140</v>
      </c>
      <c r="C659" s="2" t="s">
        <v>190</v>
      </c>
      <c r="D659" s="5"/>
      <c r="E659" s="5"/>
      <c r="F659" s="5"/>
      <c r="G659" s="5"/>
      <c r="H659" s="4">
        <v>38.367533696498398</v>
      </c>
      <c r="I659" s="4">
        <v>94.485652382019794</v>
      </c>
      <c r="J659" s="4">
        <v>147.54099007748701</v>
      </c>
      <c r="K659" s="4">
        <v>397.33773852749698</v>
      </c>
      <c r="L659" s="4">
        <v>1722.45969524273</v>
      </c>
      <c r="M659" s="4">
        <v>2801.4917039023599</v>
      </c>
    </row>
    <row r="660" spans="1:13" x14ac:dyDescent="0.25">
      <c r="A660" s="8" t="s">
        <v>62</v>
      </c>
      <c r="B660" s="8" t="s">
        <v>140</v>
      </c>
      <c r="C660" s="2" t="s">
        <v>191</v>
      </c>
      <c r="D660" s="5"/>
      <c r="E660" s="5"/>
      <c r="F660" s="5"/>
      <c r="G660" s="5"/>
      <c r="H660" s="4">
        <v>36.974753910754103</v>
      </c>
      <c r="I660" s="4">
        <v>93.092872596275399</v>
      </c>
      <c r="J660" s="4">
        <v>145.449689264874</v>
      </c>
      <c r="K660" s="4">
        <v>277.35237859930601</v>
      </c>
      <c r="L660" s="4">
        <v>1602.47433531454</v>
      </c>
      <c r="M660" s="4">
        <v>2794.5222086623398</v>
      </c>
    </row>
    <row r="661" spans="1:13" x14ac:dyDescent="0.25">
      <c r="A661" s="8" t="s">
        <v>62</v>
      </c>
      <c r="B661" s="8" t="s">
        <v>140</v>
      </c>
      <c r="C661" s="2" t="s">
        <v>192</v>
      </c>
      <c r="D661" s="5"/>
      <c r="E661" s="5"/>
      <c r="F661" s="5"/>
      <c r="G661" s="5"/>
      <c r="H661" s="4">
        <v>36.974753910754103</v>
      </c>
      <c r="I661" s="4">
        <v>93.092872596275399</v>
      </c>
      <c r="J661" s="4">
        <v>145.449689264874</v>
      </c>
      <c r="K661" s="4">
        <v>277.35237859930601</v>
      </c>
      <c r="L661" s="4">
        <v>1602.47433531454</v>
      </c>
      <c r="M661" s="4">
        <v>2794.5222086623198</v>
      </c>
    </row>
    <row r="662" spans="1:13" x14ac:dyDescent="0.25">
      <c r="A662" s="8" t="s">
        <v>62</v>
      </c>
      <c r="B662" s="8" t="s">
        <v>140</v>
      </c>
      <c r="C662" s="2" t="s">
        <v>193</v>
      </c>
      <c r="D662" s="5"/>
      <c r="E662" s="5"/>
      <c r="F662" s="5"/>
      <c r="G662" s="5"/>
      <c r="H662" s="4">
        <v>36.974753910754103</v>
      </c>
      <c r="I662" s="4">
        <v>93.092872596275399</v>
      </c>
      <c r="J662" s="4">
        <v>145.449689264874</v>
      </c>
      <c r="K662" s="4">
        <v>277.35237859930601</v>
      </c>
      <c r="L662" s="4">
        <v>1602.47433531454</v>
      </c>
      <c r="M662" s="4">
        <v>2794.5222086623298</v>
      </c>
    </row>
    <row r="663" spans="1:13" x14ac:dyDescent="0.25">
      <c r="A663" s="2" t="s">
        <v>64</v>
      </c>
      <c r="B663" s="2" t="s">
        <v>140</v>
      </c>
      <c r="C663" s="2" t="s">
        <v>166</v>
      </c>
      <c r="D663" s="5"/>
      <c r="E663" s="4">
        <v>4.8461901972889302E-3</v>
      </c>
      <c r="F663" s="4">
        <v>6.9850536854464296E-2</v>
      </c>
      <c r="G663" s="4">
        <v>6.9850536854464296E-2</v>
      </c>
      <c r="H663" s="4">
        <v>6.8052608359924105E-2</v>
      </c>
      <c r="I663" s="5"/>
      <c r="J663" s="5"/>
      <c r="K663" s="5"/>
      <c r="L663" s="5"/>
      <c r="M663" s="5"/>
    </row>
    <row r="664" spans="1:13" x14ac:dyDescent="0.25">
      <c r="A664" s="8" t="s">
        <v>64</v>
      </c>
      <c r="B664" s="8" t="s">
        <v>140</v>
      </c>
      <c r="C664" s="2" t="s">
        <v>163</v>
      </c>
      <c r="D664" s="5"/>
      <c r="E664" s="4">
        <v>4.8461901972889302E-3</v>
      </c>
      <c r="F664" s="4">
        <v>6.9850536854464296E-2</v>
      </c>
      <c r="G664" s="4">
        <v>6.9850536854464296E-2</v>
      </c>
      <c r="H664" s="4">
        <v>6.8052608359924105E-2</v>
      </c>
      <c r="I664" s="5"/>
      <c r="J664" s="5"/>
      <c r="K664" s="5"/>
      <c r="L664" s="5"/>
      <c r="M664" s="5"/>
    </row>
    <row r="665" spans="1:13" x14ac:dyDescent="0.25">
      <c r="A665" s="8" t="s">
        <v>64</v>
      </c>
      <c r="B665" s="8" t="s">
        <v>140</v>
      </c>
      <c r="C665" s="2" t="s">
        <v>167</v>
      </c>
      <c r="D665" s="5"/>
      <c r="E665" s="4">
        <v>4.8461901972889302E-3</v>
      </c>
      <c r="F665" s="4">
        <v>6.9850536854464296E-2</v>
      </c>
      <c r="G665" s="4">
        <v>6.9850536854464296E-2</v>
      </c>
      <c r="H665" s="4">
        <v>6.8052608359924105E-2</v>
      </c>
      <c r="I665" s="5"/>
      <c r="J665" s="5"/>
      <c r="K665" s="5"/>
      <c r="L665" s="5"/>
      <c r="M665" s="5"/>
    </row>
    <row r="666" spans="1:13" x14ac:dyDescent="0.25">
      <c r="A666" s="8" t="s">
        <v>64</v>
      </c>
      <c r="B666" s="8" t="s">
        <v>140</v>
      </c>
      <c r="C666" s="2" t="s">
        <v>168</v>
      </c>
      <c r="D666" s="5"/>
      <c r="E666" s="4">
        <v>4.8461901972889302E-3</v>
      </c>
      <c r="F666" s="4">
        <v>6.9850536854464296E-2</v>
      </c>
      <c r="G666" s="4">
        <v>6.9850536854464296E-2</v>
      </c>
      <c r="H666" s="4">
        <v>6.8052608359924105E-2</v>
      </c>
      <c r="I666" s="5"/>
      <c r="J666" s="5"/>
      <c r="K666" s="5"/>
      <c r="L666" s="5"/>
      <c r="M666" s="5"/>
    </row>
    <row r="667" spans="1:13" x14ac:dyDescent="0.25">
      <c r="A667" s="8" t="s">
        <v>64</v>
      </c>
      <c r="B667" s="8" t="s">
        <v>140</v>
      </c>
      <c r="C667" s="2" t="s">
        <v>169</v>
      </c>
      <c r="D667" s="5"/>
      <c r="E667" s="4">
        <v>4.8461901972889302E-3</v>
      </c>
      <c r="F667" s="4">
        <v>6.9850536854464296E-2</v>
      </c>
      <c r="G667" s="4">
        <v>6.9850536854464296E-2</v>
      </c>
      <c r="H667" s="4">
        <v>6.8052608359924105E-2</v>
      </c>
      <c r="I667" s="5"/>
      <c r="J667" s="5"/>
      <c r="K667" s="5"/>
      <c r="L667" s="5"/>
      <c r="M667" s="5"/>
    </row>
    <row r="668" spans="1:13" x14ac:dyDescent="0.25">
      <c r="A668" s="8" t="s">
        <v>64</v>
      </c>
      <c r="B668" s="8" t="s">
        <v>140</v>
      </c>
      <c r="C668" s="2" t="s">
        <v>170</v>
      </c>
      <c r="D668" s="5"/>
      <c r="E668" s="4">
        <v>4.8461901972889302E-3</v>
      </c>
      <c r="F668" s="4">
        <v>6.9850536854464296E-2</v>
      </c>
      <c r="G668" s="4">
        <v>6.9850536854464296E-2</v>
      </c>
      <c r="H668" s="4">
        <v>6.8052608359924105E-2</v>
      </c>
      <c r="I668" s="5"/>
      <c r="J668" s="5"/>
      <c r="K668" s="5"/>
      <c r="L668" s="5"/>
      <c r="M668" s="5"/>
    </row>
    <row r="669" spans="1:13" x14ac:dyDescent="0.25">
      <c r="A669" s="8" t="s">
        <v>64</v>
      </c>
      <c r="B669" s="8" t="s">
        <v>140</v>
      </c>
      <c r="C669" s="2" t="s">
        <v>171</v>
      </c>
      <c r="D669" s="5"/>
      <c r="E669" s="4">
        <v>4.8461901972889302E-3</v>
      </c>
      <c r="F669" s="4">
        <v>6.9850536854464296E-2</v>
      </c>
      <c r="G669" s="4">
        <v>6.9850536854464296E-2</v>
      </c>
      <c r="H669" s="4">
        <v>6.8052608359924105E-2</v>
      </c>
      <c r="I669" s="5"/>
      <c r="J669" s="5"/>
      <c r="K669" s="5"/>
      <c r="L669" s="5"/>
      <c r="M669" s="5"/>
    </row>
    <row r="670" spans="1:13" x14ac:dyDescent="0.25">
      <c r="A670" s="8" t="s">
        <v>64</v>
      </c>
      <c r="B670" s="8" t="s">
        <v>140</v>
      </c>
      <c r="C670" s="2" t="s">
        <v>172</v>
      </c>
      <c r="D670" s="5"/>
      <c r="E670" s="4">
        <v>4.8461901972889302E-3</v>
      </c>
      <c r="F670" s="4">
        <v>6.9850536854464296E-2</v>
      </c>
      <c r="G670" s="4">
        <v>6.9850536854464296E-2</v>
      </c>
      <c r="H670" s="4">
        <v>6.8052608359924105E-2</v>
      </c>
      <c r="I670" s="5"/>
      <c r="J670" s="5"/>
      <c r="K670" s="5"/>
      <c r="L670" s="5"/>
      <c r="M670" s="5"/>
    </row>
    <row r="671" spans="1:13" x14ac:dyDescent="0.25">
      <c r="A671" s="8" t="s">
        <v>64</v>
      </c>
      <c r="B671" s="8" t="s">
        <v>140</v>
      </c>
      <c r="C671" s="2" t="s">
        <v>173</v>
      </c>
      <c r="D671" s="5"/>
      <c r="E671" s="4">
        <v>4.8461901972889302E-3</v>
      </c>
      <c r="F671" s="4">
        <v>6.9850536854464296E-2</v>
      </c>
      <c r="G671" s="4">
        <v>6.9850536854464296E-2</v>
      </c>
      <c r="H671" s="4">
        <v>6.8052608359924105E-2</v>
      </c>
      <c r="I671" s="5"/>
      <c r="J671" s="5"/>
      <c r="K671" s="5"/>
      <c r="L671" s="5"/>
      <c r="M671" s="5"/>
    </row>
    <row r="672" spans="1:13" x14ac:dyDescent="0.25">
      <c r="A672" s="8" t="s">
        <v>64</v>
      </c>
      <c r="B672" s="8" t="s">
        <v>140</v>
      </c>
      <c r="C672" s="2" t="s">
        <v>174</v>
      </c>
      <c r="D672" s="5"/>
      <c r="E672" s="4">
        <v>4.8461901972889302E-3</v>
      </c>
      <c r="F672" s="4">
        <v>6.9850536854464296E-2</v>
      </c>
      <c r="G672" s="4">
        <v>6.9850536854464296E-2</v>
      </c>
      <c r="H672" s="4">
        <v>6.8052608359924105E-2</v>
      </c>
      <c r="I672" s="5"/>
      <c r="J672" s="5"/>
      <c r="K672" s="5"/>
      <c r="L672" s="5"/>
      <c r="M672" s="5"/>
    </row>
    <row r="673" spans="1:13" x14ac:dyDescent="0.25">
      <c r="A673" s="8" t="s">
        <v>64</v>
      </c>
      <c r="B673" s="8" t="s">
        <v>140</v>
      </c>
      <c r="C673" s="2" t="s">
        <v>175</v>
      </c>
      <c r="D673" s="5"/>
      <c r="E673" s="4">
        <v>4.8461901972889302E-3</v>
      </c>
      <c r="F673" s="4">
        <v>6.9850536854464296E-2</v>
      </c>
      <c r="G673" s="4">
        <v>6.9850536854464296E-2</v>
      </c>
      <c r="H673" s="4">
        <v>6.8052608359924105E-2</v>
      </c>
      <c r="I673" s="5"/>
      <c r="J673" s="5"/>
      <c r="K673" s="5"/>
      <c r="L673" s="5"/>
      <c r="M673" s="5"/>
    </row>
    <row r="674" spans="1:13" x14ac:dyDescent="0.25">
      <c r="A674" s="8" t="s">
        <v>64</v>
      </c>
      <c r="B674" s="8" t="s">
        <v>140</v>
      </c>
      <c r="C674" s="2" t="s">
        <v>164</v>
      </c>
      <c r="D674" s="5"/>
      <c r="E674" s="4">
        <v>4.8461901972889302E-3</v>
      </c>
      <c r="F674" s="4">
        <v>6.9850536854464296E-2</v>
      </c>
      <c r="G674" s="4">
        <v>6.9850536854464296E-2</v>
      </c>
      <c r="H674" s="4">
        <v>6.8052608359924105E-2</v>
      </c>
      <c r="I674" s="5"/>
      <c r="J674" s="5"/>
      <c r="K674" s="5"/>
      <c r="L674" s="5"/>
      <c r="M674" s="5"/>
    </row>
    <row r="675" spans="1:13" x14ac:dyDescent="0.25">
      <c r="A675" s="8" t="s">
        <v>64</v>
      </c>
      <c r="B675" s="8" t="s">
        <v>140</v>
      </c>
      <c r="C675" s="2" t="s">
        <v>176</v>
      </c>
      <c r="D675" s="5"/>
      <c r="E675" s="4">
        <v>4.8461901972889302E-3</v>
      </c>
      <c r="F675" s="4">
        <v>6.9850536854464296E-2</v>
      </c>
      <c r="G675" s="4">
        <v>6.9850536854464296E-2</v>
      </c>
      <c r="H675" s="4">
        <v>6.8052608359924105E-2</v>
      </c>
      <c r="I675" s="5"/>
      <c r="J675" s="5"/>
      <c r="K675" s="5"/>
      <c r="L675" s="5"/>
      <c r="M675" s="5"/>
    </row>
    <row r="676" spans="1:13" x14ac:dyDescent="0.25">
      <c r="A676" s="8" t="s">
        <v>64</v>
      </c>
      <c r="B676" s="8" t="s">
        <v>140</v>
      </c>
      <c r="C676" s="2" t="s">
        <v>177</v>
      </c>
      <c r="D676" s="5"/>
      <c r="E676" s="4">
        <v>4.8461901972889302E-3</v>
      </c>
      <c r="F676" s="4">
        <v>6.9850536854464296E-2</v>
      </c>
      <c r="G676" s="4">
        <v>6.9850536854464296E-2</v>
      </c>
      <c r="H676" s="4">
        <v>6.8052608359924105E-2</v>
      </c>
      <c r="I676" s="5"/>
      <c r="J676" s="5"/>
      <c r="K676" s="5"/>
      <c r="L676" s="5"/>
      <c r="M676" s="5"/>
    </row>
    <row r="677" spans="1:13" x14ac:dyDescent="0.25">
      <c r="A677" s="8" t="s">
        <v>64</v>
      </c>
      <c r="B677" s="8" t="s">
        <v>140</v>
      </c>
      <c r="C677" s="2" t="s">
        <v>178</v>
      </c>
      <c r="D677" s="5"/>
      <c r="E677" s="4">
        <v>4.8461901972889302E-3</v>
      </c>
      <c r="F677" s="4">
        <v>6.9850536854464296E-2</v>
      </c>
      <c r="G677" s="4">
        <v>6.9850536854464296E-2</v>
      </c>
      <c r="H677" s="4">
        <v>6.8052608359924105E-2</v>
      </c>
      <c r="I677" s="5"/>
      <c r="J677" s="5"/>
      <c r="K677" s="5"/>
      <c r="L677" s="5"/>
      <c r="M677" s="5"/>
    </row>
    <row r="678" spans="1:13" x14ac:dyDescent="0.25">
      <c r="A678" s="8" t="s">
        <v>64</v>
      </c>
      <c r="B678" s="8" t="s">
        <v>140</v>
      </c>
      <c r="C678" s="2" t="s">
        <v>179</v>
      </c>
      <c r="D678" s="5"/>
      <c r="E678" s="4">
        <v>4.8461901972889302E-3</v>
      </c>
      <c r="F678" s="4">
        <v>6.9850536854464296E-2</v>
      </c>
      <c r="G678" s="4">
        <v>6.9850536854464296E-2</v>
      </c>
      <c r="H678" s="4">
        <v>6.8052608359924105E-2</v>
      </c>
      <c r="I678" s="5"/>
      <c r="J678" s="5"/>
      <c r="K678" s="5"/>
      <c r="L678" s="5"/>
      <c r="M678" s="5"/>
    </row>
    <row r="679" spans="1:13" x14ac:dyDescent="0.25">
      <c r="A679" s="8" t="s">
        <v>64</v>
      </c>
      <c r="B679" s="8" t="s">
        <v>140</v>
      </c>
      <c r="C679" s="2" t="s">
        <v>180</v>
      </c>
      <c r="D679" s="5"/>
      <c r="E679" s="4">
        <v>4.8461901972889302E-3</v>
      </c>
      <c r="F679" s="4">
        <v>6.9850536854464296E-2</v>
      </c>
      <c r="G679" s="4">
        <v>6.9850536854464296E-2</v>
      </c>
      <c r="H679" s="4">
        <v>6.8052608359924105E-2</v>
      </c>
      <c r="I679" s="5"/>
      <c r="J679" s="5"/>
      <c r="K679" s="5"/>
      <c r="L679" s="5"/>
      <c r="M679" s="5"/>
    </row>
    <row r="680" spans="1:13" x14ac:dyDescent="0.25">
      <c r="A680" s="8" t="s">
        <v>64</v>
      </c>
      <c r="B680" s="8" t="s">
        <v>140</v>
      </c>
      <c r="C680" s="2" t="s">
        <v>181</v>
      </c>
      <c r="D680" s="5"/>
      <c r="E680" s="4">
        <v>4.8461901972889302E-3</v>
      </c>
      <c r="F680" s="4">
        <v>6.9850536854464296E-2</v>
      </c>
      <c r="G680" s="4">
        <v>6.9850536854464296E-2</v>
      </c>
      <c r="H680" s="4">
        <v>6.8052608359924105E-2</v>
      </c>
      <c r="I680" s="5"/>
      <c r="J680" s="5"/>
      <c r="K680" s="5"/>
      <c r="L680" s="5"/>
      <c r="M680" s="5"/>
    </row>
    <row r="681" spans="1:13" x14ac:dyDescent="0.25">
      <c r="A681" s="8" t="s">
        <v>64</v>
      </c>
      <c r="B681" s="8" t="s">
        <v>140</v>
      </c>
      <c r="C681" s="2" t="s">
        <v>182</v>
      </c>
      <c r="D681" s="5"/>
      <c r="E681" s="4">
        <v>4.8461901972889302E-3</v>
      </c>
      <c r="F681" s="4">
        <v>6.9850536854464296E-2</v>
      </c>
      <c r="G681" s="4">
        <v>6.9850536854464296E-2</v>
      </c>
      <c r="H681" s="4">
        <v>6.8052608359924105E-2</v>
      </c>
      <c r="I681" s="5"/>
      <c r="J681" s="5"/>
      <c r="K681" s="5"/>
      <c r="L681" s="5"/>
      <c r="M681" s="5"/>
    </row>
    <row r="682" spans="1:13" x14ac:dyDescent="0.25">
      <c r="A682" s="8" t="s">
        <v>64</v>
      </c>
      <c r="B682" s="8" t="s">
        <v>140</v>
      </c>
      <c r="C682" s="2" t="s">
        <v>183</v>
      </c>
      <c r="D682" s="5"/>
      <c r="E682" s="4">
        <v>4.8461901972889302E-3</v>
      </c>
      <c r="F682" s="4">
        <v>6.9850536854464296E-2</v>
      </c>
      <c r="G682" s="4">
        <v>6.9850536854464296E-2</v>
      </c>
      <c r="H682" s="4">
        <v>6.8052608359924105E-2</v>
      </c>
      <c r="I682" s="5"/>
      <c r="J682" s="5"/>
      <c r="K682" s="5"/>
      <c r="L682" s="5"/>
      <c r="M682" s="5"/>
    </row>
    <row r="683" spans="1:13" x14ac:dyDescent="0.25">
      <c r="A683" s="8" t="s">
        <v>64</v>
      </c>
      <c r="B683" s="8" t="s">
        <v>140</v>
      </c>
      <c r="C683" s="2" t="s">
        <v>184</v>
      </c>
      <c r="D683" s="5"/>
      <c r="E683" s="4">
        <v>4.8461901972889302E-3</v>
      </c>
      <c r="F683" s="4">
        <v>6.9850536854464296E-2</v>
      </c>
      <c r="G683" s="4">
        <v>6.9850536854464296E-2</v>
      </c>
      <c r="H683" s="4">
        <v>6.8052608359924105E-2</v>
      </c>
      <c r="I683" s="5"/>
      <c r="J683" s="5"/>
      <c r="K683" s="5"/>
      <c r="L683" s="5"/>
      <c r="M683" s="5"/>
    </row>
    <row r="684" spans="1:13" x14ac:dyDescent="0.25">
      <c r="A684" s="8" t="s">
        <v>64</v>
      </c>
      <c r="B684" s="8" t="s">
        <v>140</v>
      </c>
      <c r="C684" s="2" t="s">
        <v>165</v>
      </c>
      <c r="D684" s="5"/>
      <c r="E684" s="4">
        <v>4.8461901972889302E-3</v>
      </c>
      <c r="F684" s="4">
        <v>6.9850536854464296E-2</v>
      </c>
      <c r="G684" s="4">
        <v>6.9850536854464296E-2</v>
      </c>
      <c r="H684" s="4">
        <v>6.8052608359924105E-2</v>
      </c>
      <c r="I684" s="5"/>
      <c r="J684" s="5"/>
      <c r="K684" s="5"/>
      <c r="L684" s="5"/>
      <c r="M684" s="5"/>
    </row>
    <row r="685" spans="1:13" x14ac:dyDescent="0.25">
      <c r="A685" s="8" t="s">
        <v>64</v>
      </c>
      <c r="B685" s="8" t="s">
        <v>140</v>
      </c>
      <c r="C685" s="2" t="s">
        <v>185</v>
      </c>
      <c r="D685" s="5"/>
      <c r="E685" s="4">
        <v>4.8461901972889302E-3</v>
      </c>
      <c r="F685" s="4">
        <v>6.9850536854464296E-2</v>
      </c>
      <c r="G685" s="4">
        <v>6.9850536854464296E-2</v>
      </c>
      <c r="H685" s="4">
        <v>6.8052608359924105E-2</v>
      </c>
      <c r="I685" s="5"/>
      <c r="J685" s="5"/>
      <c r="K685" s="5"/>
      <c r="L685" s="5"/>
      <c r="M685" s="5"/>
    </row>
    <row r="686" spans="1:13" x14ac:dyDescent="0.25">
      <c r="A686" s="8" t="s">
        <v>64</v>
      </c>
      <c r="B686" s="8" t="s">
        <v>140</v>
      </c>
      <c r="C686" s="2" t="s">
        <v>186</v>
      </c>
      <c r="D686" s="5"/>
      <c r="E686" s="4">
        <v>4.8461901972889302E-3</v>
      </c>
      <c r="F686" s="4">
        <v>6.9850536854464296E-2</v>
      </c>
      <c r="G686" s="4">
        <v>6.9850536854464296E-2</v>
      </c>
      <c r="H686" s="4">
        <v>6.8052608359924105E-2</v>
      </c>
      <c r="I686" s="5"/>
      <c r="J686" s="5"/>
      <c r="K686" s="5"/>
      <c r="L686" s="5"/>
      <c r="M686" s="5"/>
    </row>
    <row r="687" spans="1:13" x14ac:dyDescent="0.25">
      <c r="A687" s="8" t="s">
        <v>64</v>
      </c>
      <c r="B687" s="8" t="s">
        <v>140</v>
      </c>
      <c r="C687" s="2" t="s">
        <v>187</v>
      </c>
      <c r="D687" s="5"/>
      <c r="E687" s="4">
        <v>4.8461901972889302E-3</v>
      </c>
      <c r="F687" s="4">
        <v>6.9850536854464296E-2</v>
      </c>
      <c r="G687" s="4">
        <v>6.9850536854464296E-2</v>
      </c>
      <c r="H687" s="4">
        <v>6.8052608359924105E-2</v>
      </c>
      <c r="I687" s="5"/>
      <c r="J687" s="5"/>
      <c r="K687" s="5"/>
      <c r="L687" s="5"/>
      <c r="M687" s="5"/>
    </row>
    <row r="688" spans="1:13" x14ac:dyDescent="0.25">
      <c r="A688" s="8" t="s">
        <v>64</v>
      </c>
      <c r="B688" s="8" t="s">
        <v>140</v>
      </c>
      <c r="C688" s="2" t="s">
        <v>188</v>
      </c>
      <c r="D688" s="5"/>
      <c r="E688" s="4">
        <v>4.8461901972889302E-3</v>
      </c>
      <c r="F688" s="4">
        <v>6.9850536854464296E-2</v>
      </c>
      <c r="G688" s="4">
        <v>6.9850536854464296E-2</v>
      </c>
      <c r="H688" s="4">
        <v>6.8052608359924105E-2</v>
      </c>
      <c r="I688" s="5"/>
      <c r="J688" s="5"/>
      <c r="K688" s="5"/>
      <c r="L688" s="5"/>
      <c r="M688" s="5"/>
    </row>
    <row r="689" spans="1:13" x14ac:dyDescent="0.25">
      <c r="A689" s="8" t="s">
        <v>64</v>
      </c>
      <c r="B689" s="8" t="s">
        <v>140</v>
      </c>
      <c r="C689" s="2" t="s">
        <v>189</v>
      </c>
      <c r="D689" s="5"/>
      <c r="E689" s="4">
        <v>4.8461901972889302E-3</v>
      </c>
      <c r="F689" s="4">
        <v>6.9850536854464296E-2</v>
      </c>
      <c r="G689" s="4">
        <v>6.9850536854464296E-2</v>
      </c>
      <c r="H689" s="4">
        <v>6.8052608359924105E-2</v>
      </c>
      <c r="I689" s="5"/>
      <c r="J689" s="5"/>
      <c r="K689" s="5"/>
      <c r="L689" s="5"/>
      <c r="M689" s="5"/>
    </row>
    <row r="690" spans="1:13" x14ac:dyDescent="0.25">
      <c r="A690" s="8" t="s">
        <v>64</v>
      </c>
      <c r="B690" s="8" t="s">
        <v>140</v>
      </c>
      <c r="C690" s="2" t="s">
        <v>190</v>
      </c>
      <c r="D690" s="5"/>
      <c r="E690" s="4">
        <v>4.8461901972889302E-3</v>
      </c>
      <c r="F690" s="4">
        <v>6.9850536854464296E-2</v>
      </c>
      <c r="G690" s="4">
        <v>6.9850536854464296E-2</v>
      </c>
      <c r="H690" s="4">
        <v>6.8052608359924105E-2</v>
      </c>
      <c r="I690" s="5"/>
      <c r="J690" s="5"/>
      <c r="K690" s="5"/>
      <c r="L690" s="5"/>
      <c r="M690" s="5"/>
    </row>
    <row r="691" spans="1:13" x14ac:dyDescent="0.25">
      <c r="A691" s="8" t="s">
        <v>64</v>
      </c>
      <c r="B691" s="8" t="s">
        <v>140</v>
      </c>
      <c r="C691" s="2" t="s">
        <v>191</v>
      </c>
      <c r="D691" s="5"/>
      <c r="E691" s="4">
        <v>4.8461901972889302E-3</v>
      </c>
      <c r="F691" s="4">
        <v>6.9850536854464296E-2</v>
      </c>
      <c r="G691" s="4">
        <v>6.9850536854464296E-2</v>
      </c>
      <c r="H691" s="4">
        <v>6.8052608359924105E-2</v>
      </c>
      <c r="I691" s="5"/>
      <c r="J691" s="5"/>
      <c r="K691" s="5"/>
      <c r="L691" s="5"/>
      <c r="M691" s="5"/>
    </row>
    <row r="692" spans="1:13" x14ac:dyDescent="0.25">
      <c r="A692" s="8" t="s">
        <v>64</v>
      </c>
      <c r="B692" s="8" t="s">
        <v>140</v>
      </c>
      <c r="C692" s="2" t="s">
        <v>192</v>
      </c>
      <c r="D692" s="5"/>
      <c r="E692" s="4">
        <v>4.8461901972889302E-3</v>
      </c>
      <c r="F692" s="4">
        <v>6.9850536854464296E-2</v>
      </c>
      <c r="G692" s="4">
        <v>6.9850536854464296E-2</v>
      </c>
      <c r="H692" s="4">
        <v>6.8052608359924105E-2</v>
      </c>
      <c r="I692" s="5"/>
      <c r="J692" s="5"/>
      <c r="K692" s="5"/>
      <c r="L692" s="5"/>
      <c r="M692" s="5"/>
    </row>
    <row r="693" spans="1:13" x14ac:dyDescent="0.25">
      <c r="A693" s="8" t="s">
        <v>64</v>
      </c>
      <c r="B693" s="8" t="s">
        <v>140</v>
      </c>
      <c r="C693" s="2" t="s">
        <v>193</v>
      </c>
      <c r="D693" s="5"/>
      <c r="E693" s="4">
        <v>4.8461901972889302E-3</v>
      </c>
      <c r="F693" s="4">
        <v>6.9850536854464296E-2</v>
      </c>
      <c r="G693" s="4">
        <v>6.9850536854464296E-2</v>
      </c>
      <c r="H693" s="4">
        <v>6.8052608359924105E-2</v>
      </c>
      <c r="I693" s="5"/>
      <c r="J693" s="5"/>
      <c r="K693" s="5"/>
      <c r="L693" s="5"/>
      <c r="M693" s="5"/>
    </row>
    <row r="694" spans="1:13" x14ac:dyDescent="0.25">
      <c r="A694" s="2" t="s">
        <v>65</v>
      </c>
      <c r="B694" s="2" t="s">
        <v>140</v>
      </c>
      <c r="C694" s="2" t="s">
        <v>166</v>
      </c>
      <c r="D694" s="5"/>
      <c r="E694" s="5"/>
      <c r="F694" s="5"/>
      <c r="G694" s="4">
        <v>11.776686688643499</v>
      </c>
      <c r="H694" s="4">
        <v>29.095425354797399</v>
      </c>
      <c r="I694" s="4">
        <v>29.100897533825101</v>
      </c>
      <c r="J694" s="4">
        <v>17.3242108451816</v>
      </c>
      <c r="K694" s="4">
        <v>17.631495176691899</v>
      </c>
      <c r="L694" s="4">
        <v>18.1826193754627</v>
      </c>
      <c r="M694" s="4">
        <v>19.150773147230598</v>
      </c>
    </row>
    <row r="695" spans="1:13" x14ac:dyDescent="0.25">
      <c r="A695" s="8" t="s">
        <v>65</v>
      </c>
      <c r="B695" s="8" t="s">
        <v>140</v>
      </c>
      <c r="C695" s="2" t="s">
        <v>163</v>
      </c>
      <c r="D695" s="5"/>
      <c r="E695" s="5"/>
      <c r="F695" s="5"/>
      <c r="G695" s="4">
        <v>11.776686688643499</v>
      </c>
      <c r="H695" s="4">
        <v>23.368622020247599</v>
      </c>
      <c r="I695" s="4">
        <v>23.374094199275302</v>
      </c>
      <c r="J695" s="4">
        <v>17.3242108451816</v>
      </c>
      <c r="K695" s="4">
        <v>17.631495176691899</v>
      </c>
      <c r="L695" s="4">
        <v>18.1826193754627</v>
      </c>
      <c r="M695" s="4">
        <v>87.578445601313902</v>
      </c>
    </row>
    <row r="696" spans="1:13" x14ac:dyDescent="0.25">
      <c r="A696" s="8" t="s">
        <v>65</v>
      </c>
      <c r="B696" s="8" t="s">
        <v>140</v>
      </c>
      <c r="C696" s="2" t="s">
        <v>167</v>
      </c>
      <c r="D696" s="5"/>
      <c r="E696" s="5"/>
      <c r="F696" s="5"/>
      <c r="G696" s="4">
        <v>11.776686688643499</v>
      </c>
      <c r="H696" s="4">
        <v>25.050678718851898</v>
      </c>
      <c r="I696" s="4">
        <v>25.056150897879501</v>
      </c>
      <c r="J696" s="4">
        <v>17.3242108451816</v>
      </c>
      <c r="K696" s="4">
        <v>17.662983581684902</v>
      </c>
      <c r="L696" s="4">
        <v>18.214107780455599</v>
      </c>
      <c r="M696" s="4">
        <v>19.170579406397799</v>
      </c>
    </row>
    <row r="697" spans="1:13" x14ac:dyDescent="0.25">
      <c r="A697" s="8" t="s">
        <v>65</v>
      </c>
      <c r="B697" s="8" t="s">
        <v>140</v>
      </c>
      <c r="C697" s="2" t="s">
        <v>168</v>
      </c>
      <c r="D697" s="5"/>
      <c r="E697" s="5"/>
      <c r="F697" s="5"/>
      <c r="G697" s="4">
        <v>11.776686688643499</v>
      </c>
      <c r="H697" s="4">
        <v>23.368622020247599</v>
      </c>
      <c r="I697" s="4">
        <v>23.374094199275302</v>
      </c>
      <c r="J697" s="4">
        <v>17.3242108451816</v>
      </c>
      <c r="K697" s="4">
        <v>17.662983581684902</v>
      </c>
      <c r="L697" s="4">
        <v>18.214107780455599</v>
      </c>
      <c r="M697" s="4">
        <v>87.598251860481</v>
      </c>
    </row>
    <row r="698" spans="1:13" x14ac:dyDescent="0.25">
      <c r="A698" s="8" t="s">
        <v>65</v>
      </c>
      <c r="B698" s="8" t="s">
        <v>140</v>
      </c>
      <c r="C698" s="2" t="s">
        <v>169</v>
      </c>
      <c r="D698" s="5"/>
      <c r="E698" s="5"/>
      <c r="F698" s="5"/>
      <c r="G698" s="4">
        <v>11.776686688643499</v>
      </c>
      <c r="H698" s="4">
        <v>25.050678718851898</v>
      </c>
      <c r="I698" s="4">
        <v>25.056150897879501</v>
      </c>
      <c r="J698" s="4">
        <v>17.3242108451816</v>
      </c>
      <c r="K698" s="4">
        <v>17.662983581684902</v>
      </c>
      <c r="L698" s="4">
        <v>18.214107780455599</v>
      </c>
      <c r="M698" s="4">
        <v>87.598251860481099</v>
      </c>
    </row>
    <row r="699" spans="1:13" x14ac:dyDescent="0.25">
      <c r="A699" s="8" t="s">
        <v>65</v>
      </c>
      <c r="B699" s="8" t="s">
        <v>140</v>
      </c>
      <c r="C699" s="2" t="s">
        <v>170</v>
      </c>
      <c r="D699" s="5"/>
      <c r="E699" s="5"/>
      <c r="F699" s="5"/>
      <c r="G699" s="4">
        <v>11.776686688643499</v>
      </c>
      <c r="H699" s="4">
        <v>23.368622020247599</v>
      </c>
      <c r="I699" s="4">
        <v>23.374094199275302</v>
      </c>
      <c r="J699" s="4">
        <v>17.3242108451816</v>
      </c>
      <c r="K699" s="4">
        <v>17.662983581684902</v>
      </c>
      <c r="L699" s="4">
        <v>18.214107780455599</v>
      </c>
      <c r="M699" s="4">
        <v>87.598251860481</v>
      </c>
    </row>
    <row r="700" spans="1:13" x14ac:dyDescent="0.25">
      <c r="A700" s="8" t="s">
        <v>65</v>
      </c>
      <c r="B700" s="8" t="s">
        <v>140</v>
      </c>
      <c r="C700" s="2" t="s">
        <v>171</v>
      </c>
      <c r="D700" s="5"/>
      <c r="E700" s="5"/>
      <c r="F700" s="5"/>
      <c r="G700" s="4">
        <v>11.776686688643499</v>
      </c>
      <c r="H700" s="4">
        <v>23.368622020247599</v>
      </c>
      <c r="I700" s="4">
        <v>23.374094199275302</v>
      </c>
      <c r="J700" s="4">
        <v>17.3242108451816</v>
      </c>
      <c r="K700" s="4">
        <v>17.662983581684902</v>
      </c>
      <c r="L700" s="4">
        <v>18.214107780455599</v>
      </c>
      <c r="M700" s="4">
        <v>87.598251860481</v>
      </c>
    </row>
    <row r="701" spans="1:13" x14ac:dyDescent="0.25">
      <c r="A701" s="8" t="s">
        <v>65</v>
      </c>
      <c r="B701" s="8" t="s">
        <v>140</v>
      </c>
      <c r="C701" s="2" t="s">
        <v>172</v>
      </c>
      <c r="D701" s="5"/>
      <c r="E701" s="5"/>
      <c r="F701" s="5"/>
      <c r="G701" s="4">
        <v>11.776686688643499</v>
      </c>
      <c r="H701" s="4">
        <v>23.368622020247599</v>
      </c>
      <c r="I701" s="4">
        <v>23.374094199275198</v>
      </c>
      <c r="J701" s="4">
        <v>17.3242108451816</v>
      </c>
      <c r="K701" s="4">
        <v>17.662983581684902</v>
      </c>
      <c r="L701" s="4">
        <v>18.214107780455599</v>
      </c>
      <c r="M701" s="4">
        <v>87.598251860481099</v>
      </c>
    </row>
    <row r="702" spans="1:13" x14ac:dyDescent="0.25">
      <c r="A702" s="8" t="s">
        <v>65</v>
      </c>
      <c r="B702" s="8" t="s">
        <v>140</v>
      </c>
      <c r="C702" s="2" t="s">
        <v>173</v>
      </c>
      <c r="D702" s="5"/>
      <c r="E702" s="5"/>
      <c r="F702" s="5"/>
      <c r="G702" s="4">
        <v>11.776686688643499</v>
      </c>
      <c r="H702" s="4">
        <v>25.050678718851898</v>
      </c>
      <c r="I702" s="4">
        <v>25.056150897879501</v>
      </c>
      <c r="J702" s="4">
        <v>17.3242108451816</v>
      </c>
      <c r="K702" s="4">
        <v>17.662983581684902</v>
      </c>
      <c r="L702" s="4">
        <v>18.214107780455599</v>
      </c>
      <c r="M702" s="4">
        <v>87.598251860481099</v>
      </c>
    </row>
    <row r="703" spans="1:13" x14ac:dyDescent="0.25">
      <c r="A703" s="8" t="s">
        <v>65</v>
      </c>
      <c r="B703" s="8" t="s">
        <v>140</v>
      </c>
      <c r="C703" s="2" t="s">
        <v>174</v>
      </c>
      <c r="D703" s="5"/>
      <c r="E703" s="5"/>
      <c r="F703" s="5"/>
      <c r="G703" s="4">
        <v>11.776686688643499</v>
      </c>
      <c r="H703" s="4">
        <v>25.050678718851898</v>
      </c>
      <c r="I703" s="4">
        <v>25.056150897879501</v>
      </c>
      <c r="J703" s="4">
        <v>17.3242108451816</v>
      </c>
      <c r="K703" s="4">
        <v>17.662983581684902</v>
      </c>
      <c r="L703" s="4">
        <v>18.214107780455599</v>
      </c>
      <c r="M703" s="4">
        <v>87.598251860481099</v>
      </c>
    </row>
    <row r="704" spans="1:13" x14ac:dyDescent="0.25">
      <c r="A704" s="8" t="s">
        <v>65</v>
      </c>
      <c r="B704" s="8" t="s">
        <v>140</v>
      </c>
      <c r="C704" s="2" t="s">
        <v>175</v>
      </c>
      <c r="D704" s="5"/>
      <c r="E704" s="5"/>
      <c r="F704" s="5"/>
      <c r="G704" s="4">
        <v>11.776686688643499</v>
      </c>
      <c r="H704" s="4">
        <v>25.050678718851898</v>
      </c>
      <c r="I704" s="4">
        <v>25.056150897879501</v>
      </c>
      <c r="J704" s="4">
        <v>17.3242108451816</v>
      </c>
      <c r="K704" s="4">
        <v>17.662983581684902</v>
      </c>
      <c r="L704" s="4">
        <v>18.214107780455599</v>
      </c>
      <c r="M704" s="4">
        <v>87.598251860481099</v>
      </c>
    </row>
    <row r="705" spans="1:13" x14ac:dyDescent="0.25">
      <c r="A705" s="8" t="s">
        <v>65</v>
      </c>
      <c r="B705" s="8" t="s">
        <v>140</v>
      </c>
      <c r="C705" s="2" t="s">
        <v>164</v>
      </c>
      <c r="D705" s="5"/>
      <c r="E705" s="5"/>
      <c r="F705" s="5"/>
      <c r="G705" s="4">
        <v>11.776686688643499</v>
      </c>
      <c r="H705" s="4">
        <v>23.368622020247599</v>
      </c>
      <c r="I705" s="4">
        <v>23.374094199275302</v>
      </c>
      <c r="J705" s="4">
        <v>17.3242108451816</v>
      </c>
      <c r="K705" s="4">
        <v>17.631495176691899</v>
      </c>
      <c r="L705" s="4">
        <v>18.1826193754627</v>
      </c>
      <c r="M705" s="4">
        <v>87.578445601313902</v>
      </c>
    </row>
    <row r="706" spans="1:13" x14ac:dyDescent="0.25">
      <c r="A706" s="8" t="s">
        <v>65</v>
      </c>
      <c r="B706" s="8" t="s">
        <v>140</v>
      </c>
      <c r="C706" s="2" t="s">
        <v>176</v>
      </c>
      <c r="D706" s="5"/>
      <c r="E706" s="5"/>
      <c r="F706" s="5"/>
      <c r="G706" s="4">
        <v>11.776686688643499</v>
      </c>
      <c r="H706" s="4">
        <v>25.050678718851898</v>
      </c>
      <c r="I706" s="4">
        <v>25.056150897879501</v>
      </c>
      <c r="J706" s="4">
        <v>17.3242108451816</v>
      </c>
      <c r="K706" s="4">
        <v>17.662983581684902</v>
      </c>
      <c r="L706" s="4">
        <v>18.214107780455599</v>
      </c>
      <c r="M706" s="4">
        <v>19.170579406397799</v>
      </c>
    </row>
    <row r="707" spans="1:13" x14ac:dyDescent="0.25">
      <c r="A707" s="8" t="s">
        <v>65</v>
      </c>
      <c r="B707" s="8" t="s">
        <v>140</v>
      </c>
      <c r="C707" s="2" t="s">
        <v>177</v>
      </c>
      <c r="D707" s="5"/>
      <c r="E707" s="5"/>
      <c r="F707" s="5"/>
      <c r="G707" s="4">
        <v>11.776686688643499</v>
      </c>
      <c r="H707" s="4">
        <v>23.368622020247599</v>
      </c>
      <c r="I707" s="4">
        <v>23.374094199275302</v>
      </c>
      <c r="J707" s="4">
        <v>17.3242108451816</v>
      </c>
      <c r="K707" s="4">
        <v>17.662983581684902</v>
      </c>
      <c r="L707" s="4">
        <v>18.214107780455599</v>
      </c>
      <c r="M707" s="4">
        <v>87.598251860481099</v>
      </c>
    </row>
    <row r="708" spans="1:13" x14ac:dyDescent="0.25">
      <c r="A708" s="8" t="s">
        <v>65</v>
      </c>
      <c r="B708" s="8" t="s">
        <v>140</v>
      </c>
      <c r="C708" s="2" t="s">
        <v>178</v>
      </c>
      <c r="D708" s="5"/>
      <c r="E708" s="5"/>
      <c r="F708" s="5"/>
      <c r="G708" s="4">
        <v>11.776686688643499</v>
      </c>
      <c r="H708" s="4">
        <v>25.050678718851898</v>
      </c>
      <c r="I708" s="4">
        <v>25.056150897879501</v>
      </c>
      <c r="J708" s="4">
        <v>17.3242108451816</v>
      </c>
      <c r="K708" s="4">
        <v>17.662983581684902</v>
      </c>
      <c r="L708" s="4">
        <v>18.214107780455599</v>
      </c>
      <c r="M708" s="4">
        <v>87.598251860481099</v>
      </c>
    </row>
    <row r="709" spans="1:13" x14ac:dyDescent="0.25">
      <c r="A709" s="8" t="s">
        <v>65</v>
      </c>
      <c r="B709" s="8" t="s">
        <v>140</v>
      </c>
      <c r="C709" s="2" t="s">
        <v>179</v>
      </c>
      <c r="D709" s="5"/>
      <c r="E709" s="5"/>
      <c r="F709" s="5"/>
      <c r="G709" s="4">
        <v>11.776686688643499</v>
      </c>
      <c r="H709" s="4">
        <v>22.183406681558399</v>
      </c>
      <c r="I709" s="4">
        <v>22.188878860586001</v>
      </c>
      <c r="J709" s="4">
        <v>17.3242108451816</v>
      </c>
      <c r="K709" s="4">
        <v>17.662983581684902</v>
      </c>
      <c r="L709" s="4">
        <v>18.214107780455599</v>
      </c>
      <c r="M709" s="4">
        <v>19.170579406397799</v>
      </c>
    </row>
    <row r="710" spans="1:13" x14ac:dyDescent="0.25">
      <c r="A710" s="8" t="s">
        <v>65</v>
      </c>
      <c r="B710" s="8" t="s">
        <v>140</v>
      </c>
      <c r="C710" s="2" t="s">
        <v>180</v>
      </c>
      <c r="D710" s="5"/>
      <c r="E710" s="5"/>
      <c r="F710" s="5"/>
      <c r="G710" s="4">
        <v>11.776686688643499</v>
      </c>
      <c r="H710" s="4">
        <v>22.183406681558399</v>
      </c>
      <c r="I710" s="4">
        <v>22.188878860586001</v>
      </c>
      <c r="J710" s="4">
        <v>17.3242108451816</v>
      </c>
      <c r="K710" s="4">
        <v>17.662983581684902</v>
      </c>
      <c r="L710" s="4">
        <v>18.214107780455599</v>
      </c>
      <c r="M710" s="4">
        <v>19.170579406397799</v>
      </c>
    </row>
    <row r="711" spans="1:13" x14ac:dyDescent="0.25">
      <c r="A711" s="8" t="s">
        <v>65</v>
      </c>
      <c r="B711" s="8" t="s">
        <v>140</v>
      </c>
      <c r="C711" s="2" t="s">
        <v>181</v>
      </c>
      <c r="D711" s="5"/>
      <c r="E711" s="5"/>
      <c r="F711" s="5"/>
      <c r="G711" s="4">
        <v>11.776686688643499</v>
      </c>
      <c r="H711" s="4">
        <v>22.183406681558399</v>
      </c>
      <c r="I711" s="4">
        <v>22.188878860586001</v>
      </c>
      <c r="J711" s="4">
        <v>17.3242108451816</v>
      </c>
      <c r="K711" s="4">
        <v>17.662983581684902</v>
      </c>
      <c r="L711" s="4">
        <v>18.214107780455599</v>
      </c>
      <c r="M711" s="4">
        <v>19.170579406397799</v>
      </c>
    </row>
    <row r="712" spans="1:13" x14ac:dyDescent="0.25">
      <c r="A712" s="8" t="s">
        <v>65</v>
      </c>
      <c r="B712" s="8" t="s">
        <v>140</v>
      </c>
      <c r="C712" s="2" t="s">
        <v>182</v>
      </c>
      <c r="D712" s="5"/>
      <c r="E712" s="5"/>
      <c r="F712" s="5"/>
      <c r="G712" s="4">
        <v>11.776686688643499</v>
      </c>
      <c r="H712" s="4">
        <v>23.576186467302701</v>
      </c>
      <c r="I712" s="4">
        <v>23.5816586463303</v>
      </c>
      <c r="J712" s="4">
        <v>17.3242108451816</v>
      </c>
      <c r="K712" s="4">
        <v>17.631495176691899</v>
      </c>
      <c r="L712" s="4">
        <v>18.1826193754627</v>
      </c>
      <c r="M712" s="4">
        <v>19.150773147230598</v>
      </c>
    </row>
    <row r="713" spans="1:13" x14ac:dyDescent="0.25">
      <c r="A713" s="8" t="s">
        <v>65</v>
      </c>
      <c r="B713" s="8" t="s">
        <v>140</v>
      </c>
      <c r="C713" s="2" t="s">
        <v>183</v>
      </c>
      <c r="D713" s="5"/>
      <c r="E713" s="5"/>
      <c r="F713" s="5"/>
      <c r="G713" s="4">
        <v>11.776686688643499</v>
      </c>
      <c r="H713" s="4">
        <v>23.576186467302701</v>
      </c>
      <c r="I713" s="4">
        <v>23.5816586463303</v>
      </c>
      <c r="J713" s="4">
        <v>17.3242108451816</v>
      </c>
      <c r="K713" s="4">
        <v>17.631495176691899</v>
      </c>
      <c r="L713" s="4">
        <v>18.1826193754627</v>
      </c>
      <c r="M713" s="4">
        <v>19.150773147230598</v>
      </c>
    </row>
    <row r="714" spans="1:13" x14ac:dyDescent="0.25">
      <c r="A714" s="8" t="s">
        <v>65</v>
      </c>
      <c r="B714" s="8" t="s">
        <v>140</v>
      </c>
      <c r="C714" s="2" t="s">
        <v>184</v>
      </c>
      <c r="D714" s="5"/>
      <c r="E714" s="5"/>
      <c r="F714" s="5"/>
      <c r="G714" s="4">
        <v>11.776686688643499</v>
      </c>
      <c r="H714" s="4">
        <v>23.576186467302701</v>
      </c>
      <c r="I714" s="4">
        <v>23.5816586463303</v>
      </c>
      <c r="J714" s="4">
        <v>17.3242108451816</v>
      </c>
      <c r="K714" s="4">
        <v>17.631495176691899</v>
      </c>
      <c r="L714" s="4">
        <v>18.1826193754627</v>
      </c>
      <c r="M714" s="4">
        <v>19.150773147230598</v>
      </c>
    </row>
    <row r="715" spans="1:13" x14ac:dyDescent="0.25">
      <c r="A715" s="8" t="s">
        <v>65</v>
      </c>
      <c r="B715" s="8" t="s">
        <v>140</v>
      </c>
      <c r="C715" s="2" t="s">
        <v>165</v>
      </c>
      <c r="D715" s="5"/>
      <c r="E715" s="5"/>
      <c r="F715" s="5"/>
      <c r="G715" s="4">
        <v>11.776686688643499</v>
      </c>
      <c r="H715" s="4">
        <v>23.368622020247599</v>
      </c>
      <c r="I715" s="4">
        <v>23.374094199275302</v>
      </c>
      <c r="J715" s="4">
        <v>17.3242108451816</v>
      </c>
      <c r="K715" s="4">
        <v>17.631495176691899</v>
      </c>
      <c r="L715" s="4">
        <v>18.1826193754627</v>
      </c>
      <c r="M715" s="4">
        <v>87.578445601313902</v>
      </c>
    </row>
    <row r="716" spans="1:13" x14ac:dyDescent="0.25">
      <c r="A716" s="8" t="s">
        <v>65</v>
      </c>
      <c r="B716" s="8" t="s">
        <v>140</v>
      </c>
      <c r="C716" s="2" t="s">
        <v>185</v>
      </c>
      <c r="D716" s="5"/>
      <c r="E716" s="5"/>
      <c r="F716" s="5"/>
      <c r="G716" s="4">
        <v>11.776686688643499</v>
      </c>
      <c r="H716" s="4">
        <v>25.050678718851898</v>
      </c>
      <c r="I716" s="4">
        <v>25.056150897879501</v>
      </c>
      <c r="J716" s="4">
        <v>17.3242108451816</v>
      </c>
      <c r="K716" s="4">
        <v>17.662983581684902</v>
      </c>
      <c r="L716" s="4">
        <v>18.214107780455599</v>
      </c>
      <c r="M716" s="4">
        <v>19.170579406397799</v>
      </c>
    </row>
    <row r="717" spans="1:13" x14ac:dyDescent="0.25">
      <c r="A717" s="8" t="s">
        <v>65</v>
      </c>
      <c r="B717" s="8" t="s">
        <v>140</v>
      </c>
      <c r="C717" s="2" t="s">
        <v>186</v>
      </c>
      <c r="D717" s="5"/>
      <c r="E717" s="5"/>
      <c r="F717" s="5"/>
      <c r="G717" s="4">
        <v>11.776686688643499</v>
      </c>
      <c r="H717" s="4">
        <v>23.368622020247599</v>
      </c>
      <c r="I717" s="4">
        <v>23.374094199275302</v>
      </c>
      <c r="J717" s="4">
        <v>17.3242108451816</v>
      </c>
      <c r="K717" s="4">
        <v>17.662983581684902</v>
      </c>
      <c r="L717" s="4">
        <v>18.214107780455599</v>
      </c>
      <c r="M717" s="4">
        <v>87.598251860481099</v>
      </c>
    </row>
    <row r="718" spans="1:13" x14ac:dyDescent="0.25">
      <c r="A718" s="8" t="s">
        <v>65</v>
      </c>
      <c r="B718" s="8" t="s">
        <v>140</v>
      </c>
      <c r="C718" s="2" t="s">
        <v>187</v>
      </c>
      <c r="D718" s="5"/>
      <c r="E718" s="5"/>
      <c r="F718" s="5"/>
      <c r="G718" s="4">
        <v>11.776686688643499</v>
      </c>
      <c r="H718" s="4">
        <v>25.050678718851898</v>
      </c>
      <c r="I718" s="4">
        <v>25.056150897879501</v>
      </c>
      <c r="J718" s="4">
        <v>17.3242108451816</v>
      </c>
      <c r="K718" s="4">
        <v>17.662983581684902</v>
      </c>
      <c r="L718" s="4">
        <v>18.214107780455599</v>
      </c>
      <c r="M718" s="4">
        <v>87.598251860481099</v>
      </c>
    </row>
    <row r="719" spans="1:13" x14ac:dyDescent="0.25">
      <c r="A719" s="8" t="s">
        <v>65</v>
      </c>
      <c r="B719" s="8" t="s">
        <v>140</v>
      </c>
      <c r="C719" s="2" t="s">
        <v>188</v>
      </c>
      <c r="D719" s="5"/>
      <c r="E719" s="5"/>
      <c r="F719" s="5"/>
      <c r="G719" s="4">
        <v>11.776686688643499</v>
      </c>
      <c r="H719" s="4">
        <v>22.183406681558399</v>
      </c>
      <c r="I719" s="4">
        <v>22.188878860586001</v>
      </c>
      <c r="J719" s="4">
        <v>17.3242108451816</v>
      </c>
      <c r="K719" s="4">
        <v>17.662983581684902</v>
      </c>
      <c r="L719" s="4">
        <v>18.214107780455599</v>
      </c>
      <c r="M719" s="4">
        <v>19.170579406397799</v>
      </c>
    </row>
    <row r="720" spans="1:13" x14ac:dyDescent="0.25">
      <c r="A720" s="8" t="s">
        <v>65</v>
      </c>
      <c r="B720" s="8" t="s">
        <v>140</v>
      </c>
      <c r="C720" s="2" t="s">
        <v>189</v>
      </c>
      <c r="D720" s="5"/>
      <c r="E720" s="5"/>
      <c r="F720" s="5"/>
      <c r="G720" s="4">
        <v>11.776686688643499</v>
      </c>
      <c r="H720" s="4">
        <v>22.183406681558399</v>
      </c>
      <c r="I720" s="4">
        <v>22.188878860586001</v>
      </c>
      <c r="J720" s="4">
        <v>17.3242108451816</v>
      </c>
      <c r="K720" s="4">
        <v>17.662983581684902</v>
      </c>
      <c r="L720" s="4">
        <v>18.214107780455599</v>
      </c>
      <c r="M720" s="4">
        <v>19.170579406397799</v>
      </c>
    </row>
    <row r="721" spans="1:13" x14ac:dyDescent="0.25">
      <c r="A721" s="8" t="s">
        <v>65</v>
      </c>
      <c r="B721" s="8" t="s">
        <v>140</v>
      </c>
      <c r="C721" s="2" t="s">
        <v>190</v>
      </c>
      <c r="D721" s="5"/>
      <c r="E721" s="5"/>
      <c r="F721" s="5"/>
      <c r="G721" s="4">
        <v>11.776686688643499</v>
      </c>
      <c r="H721" s="4">
        <v>22.183406681558399</v>
      </c>
      <c r="I721" s="4">
        <v>22.188878860586001</v>
      </c>
      <c r="J721" s="4">
        <v>17.3242108451816</v>
      </c>
      <c r="K721" s="4">
        <v>17.662983581684902</v>
      </c>
      <c r="L721" s="4">
        <v>18.214107780455599</v>
      </c>
      <c r="M721" s="4">
        <v>19.170579406397799</v>
      </c>
    </row>
    <row r="722" spans="1:13" x14ac:dyDescent="0.25">
      <c r="A722" s="8" t="s">
        <v>65</v>
      </c>
      <c r="B722" s="8" t="s">
        <v>140</v>
      </c>
      <c r="C722" s="2" t="s">
        <v>191</v>
      </c>
      <c r="D722" s="5"/>
      <c r="E722" s="5"/>
      <c r="F722" s="5"/>
      <c r="G722" s="4">
        <v>11.776686688643499</v>
      </c>
      <c r="H722" s="4">
        <v>23.576186467302701</v>
      </c>
      <c r="I722" s="4">
        <v>23.5816586463303</v>
      </c>
      <c r="J722" s="4">
        <v>17.3242108451816</v>
      </c>
      <c r="K722" s="4">
        <v>17.631495176691899</v>
      </c>
      <c r="L722" s="4">
        <v>18.1826193754627</v>
      </c>
      <c r="M722" s="4">
        <v>19.150773147230598</v>
      </c>
    </row>
    <row r="723" spans="1:13" x14ac:dyDescent="0.25">
      <c r="A723" s="8" t="s">
        <v>65</v>
      </c>
      <c r="B723" s="8" t="s">
        <v>140</v>
      </c>
      <c r="C723" s="2" t="s">
        <v>192</v>
      </c>
      <c r="D723" s="5"/>
      <c r="E723" s="5"/>
      <c r="F723" s="5"/>
      <c r="G723" s="4">
        <v>11.776686688643499</v>
      </c>
      <c r="H723" s="4">
        <v>23.576186467302701</v>
      </c>
      <c r="I723" s="4">
        <v>23.5816586463303</v>
      </c>
      <c r="J723" s="4">
        <v>17.3242108451816</v>
      </c>
      <c r="K723" s="4">
        <v>17.631495176691899</v>
      </c>
      <c r="L723" s="4">
        <v>18.1826193754627</v>
      </c>
      <c r="M723" s="4">
        <v>19.150773147230598</v>
      </c>
    </row>
    <row r="724" spans="1:13" x14ac:dyDescent="0.25">
      <c r="A724" s="8" t="s">
        <v>65</v>
      </c>
      <c r="B724" s="8" t="s">
        <v>140</v>
      </c>
      <c r="C724" s="2" t="s">
        <v>193</v>
      </c>
      <c r="D724" s="5"/>
      <c r="E724" s="5"/>
      <c r="F724" s="5"/>
      <c r="G724" s="4">
        <v>11.776686688643499</v>
      </c>
      <c r="H724" s="4">
        <v>23.576186467302701</v>
      </c>
      <c r="I724" s="4">
        <v>23.5816586463303</v>
      </c>
      <c r="J724" s="4">
        <v>17.3242108451816</v>
      </c>
      <c r="K724" s="4">
        <v>17.631495176691899</v>
      </c>
      <c r="L724" s="4">
        <v>18.1826193754627</v>
      </c>
      <c r="M724" s="4">
        <v>19.150773147230598</v>
      </c>
    </row>
    <row r="725" spans="1:13" x14ac:dyDescent="0.25">
      <c r="A725" s="2" t="s">
        <v>66</v>
      </c>
      <c r="B725" s="2" t="s">
        <v>140</v>
      </c>
      <c r="C725" s="2" t="s">
        <v>166</v>
      </c>
      <c r="D725" s="4">
        <v>9.0960766780856198E-2</v>
      </c>
      <c r="E725" s="4">
        <v>8.3465332866592398E-2</v>
      </c>
      <c r="F725" s="4">
        <v>2.26698875348782E-2</v>
      </c>
      <c r="G725" s="4">
        <v>6.0992483801830403E-3</v>
      </c>
      <c r="H725" s="4">
        <v>5.2060656887108698E-3</v>
      </c>
      <c r="I725" s="5"/>
      <c r="J725" s="5"/>
      <c r="K725" s="5"/>
      <c r="L725" s="5"/>
      <c r="M725" s="5"/>
    </row>
    <row r="726" spans="1:13" x14ac:dyDescent="0.25">
      <c r="A726" s="8" t="s">
        <v>66</v>
      </c>
      <c r="B726" s="8" t="s">
        <v>140</v>
      </c>
      <c r="C726" s="2" t="s">
        <v>163</v>
      </c>
      <c r="D726" s="4">
        <v>9.0960766780856198E-2</v>
      </c>
      <c r="E726" s="4">
        <v>8.3465332866592398E-2</v>
      </c>
      <c r="F726" s="4">
        <v>2.26698875348782E-2</v>
      </c>
      <c r="G726" s="4">
        <v>6.0992483801830403E-3</v>
      </c>
      <c r="H726" s="4">
        <v>5.2060656887108698E-3</v>
      </c>
      <c r="I726" s="5"/>
      <c r="J726" s="5"/>
      <c r="K726" s="5"/>
      <c r="L726" s="5"/>
      <c r="M726" s="5"/>
    </row>
    <row r="727" spans="1:13" x14ac:dyDescent="0.25">
      <c r="A727" s="8" t="s">
        <v>66</v>
      </c>
      <c r="B727" s="8" t="s">
        <v>140</v>
      </c>
      <c r="C727" s="2" t="s">
        <v>167</v>
      </c>
      <c r="D727" s="4">
        <v>9.0960766780856198E-2</v>
      </c>
      <c r="E727" s="4">
        <v>8.3465332866592398E-2</v>
      </c>
      <c r="F727" s="4">
        <v>2.26698875348782E-2</v>
      </c>
      <c r="G727" s="4">
        <v>6.0992483801830403E-3</v>
      </c>
      <c r="H727" s="4">
        <v>5.2060656887108698E-3</v>
      </c>
      <c r="I727" s="5"/>
      <c r="J727" s="5"/>
      <c r="K727" s="5"/>
      <c r="L727" s="5"/>
      <c r="M727" s="5"/>
    </row>
    <row r="728" spans="1:13" x14ac:dyDescent="0.25">
      <c r="A728" s="8" t="s">
        <v>66</v>
      </c>
      <c r="B728" s="8" t="s">
        <v>140</v>
      </c>
      <c r="C728" s="2" t="s">
        <v>168</v>
      </c>
      <c r="D728" s="4">
        <v>9.0960766780856198E-2</v>
      </c>
      <c r="E728" s="4">
        <v>8.3465332866592398E-2</v>
      </c>
      <c r="F728" s="4">
        <v>2.26698875348782E-2</v>
      </c>
      <c r="G728" s="4">
        <v>6.0992483801830403E-3</v>
      </c>
      <c r="H728" s="4">
        <v>5.2060656887108698E-3</v>
      </c>
      <c r="I728" s="5"/>
      <c r="J728" s="5"/>
      <c r="K728" s="5"/>
      <c r="L728" s="5"/>
      <c r="M728" s="5"/>
    </row>
    <row r="729" spans="1:13" x14ac:dyDescent="0.25">
      <c r="A729" s="8" t="s">
        <v>66</v>
      </c>
      <c r="B729" s="8" t="s">
        <v>140</v>
      </c>
      <c r="C729" s="2" t="s">
        <v>169</v>
      </c>
      <c r="D729" s="4">
        <v>9.0960766780856198E-2</v>
      </c>
      <c r="E729" s="4">
        <v>8.3465332866592398E-2</v>
      </c>
      <c r="F729" s="4">
        <v>2.26698875348782E-2</v>
      </c>
      <c r="G729" s="4">
        <v>6.0992483801830403E-3</v>
      </c>
      <c r="H729" s="4">
        <v>5.2060656887108698E-3</v>
      </c>
      <c r="I729" s="5"/>
      <c r="J729" s="5"/>
      <c r="K729" s="5"/>
      <c r="L729" s="5"/>
      <c r="M729" s="5"/>
    </row>
    <row r="730" spans="1:13" x14ac:dyDescent="0.25">
      <c r="A730" s="8" t="s">
        <v>66</v>
      </c>
      <c r="B730" s="8" t="s">
        <v>140</v>
      </c>
      <c r="C730" s="2" t="s">
        <v>170</v>
      </c>
      <c r="D730" s="4">
        <v>9.0960766780856198E-2</v>
      </c>
      <c r="E730" s="4">
        <v>8.3465332866592398E-2</v>
      </c>
      <c r="F730" s="4">
        <v>2.26698875348782E-2</v>
      </c>
      <c r="G730" s="4">
        <v>6.0992483801830403E-3</v>
      </c>
      <c r="H730" s="4">
        <v>5.2060656887108698E-3</v>
      </c>
      <c r="I730" s="5"/>
      <c r="J730" s="5"/>
      <c r="K730" s="5"/>
      <c r="L730" s="5"/>
      <c r="M730" s="5"/>
    </row>
    <row r="731" spans="1:13" x14ac:dyDescent="0.25">
      <c r="A731" s="8" t="s">
        <v>66</v>
      </c>
      <c r="B731" s="8" t="s">
        <v>140</v>
      </c>
      <c r="C731" s="2" t="s">
        <v>171</v>
      </c>
      <c r="D731" s="4">
        <v>9.0960766780856198E-2</v>
      </c>
      <c r="E731" s="4">
        <v>8.3465332866592398E-2</v>
      </c>
      <c r="F731" s="4">
        <v>2.26698875348782E-2</v>
      </c>
      <c r="G731" s="4">
        <v>6.0992483801830403E-3</v>
      </c>
      <c r="H731" s="4">
        <v>5.2060656887108698E-3</v>
      </c>
      <c r="I731" s="5"/>
      <c r="J731" s="5"/>
      <c r="K731" s="5"/>
      <c r="L731" s="5"/>
      <c r="M731" s="5"/>
    </row>
    <row r="732" spans="1:13" x14ac:dyDescent="0.25">
      <c r="A732" s="8" t="s">
        <v>66</v>
      </c>
      <c r="B732" s="8" t="s">
        <v>140</v>
      </c>
      <c r="C732" s="2" t="s">
        <v>172</v>
      </c>
      <c r="D732" s="4">
        <v>9.09607667808561E-2</v>
      </c>
      <c r="E732" s="4">
        <v>8.3465332866592398E-2</v>
      </c>
      <c r="F732" s="4">
        <v>2.26698875348782E-2</v>
      </c>
      <c r="G732" s="4">
        <v>6.0992483801830403E-3</v>
      </c>
      <c r="H732" s="4">
        <v>5.2060656887108698E-3</v>
      </c>
      <c r="I732" s="5"/>
      <c r="J732" s="5"/>
      <c r="K732" s="5"/>
      <c r="L732" s="5"/>
      <c r="M732" s="5"/>
    </row>
    <row r="733" spans="1:13" x14ac:dyDescent="0.25">
      <c r="A733" s="8" t="s">
        <v>66</v>
      </c>
      <c r="B733" s="8" t="s">
        <v>140</v>
      </c>
      <c r="C733" s="2" t="s">
        <v>173</v>
      </c>
      <c r="D733" s="4">
        <v>9.0960766780856198E-2</v>
      </c>
      <c r="E733" s="4">
        <v>8.3465332866592398E-2</v>
      </c>
      <c r="F733" s="4">
        <v>2.26698875348782E-2</v>
      </c>
      <c r="G733" s="4">
        <v>6.0992483801830403E-3</v>
      </c>
      <c r="H733" s="4">
        <v>5.2060656887108698E-3</v>
      </c>
      <c r="I733" s="5"/>
      <c r="J733" s="5"/>
      <c r="K733" s="5"/>
      <c r="L733" s="5"/>
      <c r="M733" s="5"/>
    </row>
    <row r="734" spans="1:13" x14ac:dyDescent="0.25">
      <c r="A734" s="8" t="s">
        <v>66</v>
      </c>
      <c r="B734" s="8" t="s">
        <v>140</v>
      </c>
      <c r="C734" s="2" t="s">
        <v>174</v>
      </c>
      <c r="D734" s="4">
        <v>9.0960766780856198E-2</v>
      </c>
      <c r="E734" s="4">
        <v>8.3465332866592398E-2</v>
      </c>
      <c r="F734" s="4">
        <v>2.26698875348782E-2</v>
      </c>
      <c r="G734" s="4">
        <v>6.0992483801830403E-3</v>
      </c>
      <c r="H734" s="4">
        <v>5.2060656887108698E-3</v>
      </c>
      <c r="I734" s="5"/>
      <c r="J734" s="5"/>
      <c r="K734" s="5"/>
      <c r="L734" s="5"/>
      <c r="M734" s="5"/>
    </row>
    <row r="735" spans="1:13" x14ac:dyDescent="0.25">
      <c r="A735" s="8" t="s">
        <v>66</v>
      </c>
      <c r="B735" s="8" t="s">
        <v>140</v>
      </c>
      <c r="C735" s="2" t="s">
        <v>175</v>
      </c>
      <c r="D735" s="4">
        <v>9.0960766780856198E-2</v>
      </c>
      <c r="E735" s="4">
        <v>8.3465332866592398E-2</v>
      </c>
      <c r="F735" s="4">
        <v>2.26698875348782E-2</v>
      </c>
      <c r="G735" s="4">
        <v>6.0992483801830403E-3</v>
      </c>
      <c r="H735" s="4">
        <v>5.2060656887108698E-3</v>
      </c>
      <c r="I735" s="5"/>
      <c r="J735" s="5"/>
      <c r="K735" s="5"/>
      <c r="L735" s="5"/>
      <c r="M735" s="5"/>
    </row>
    <row r="736" spans="1:13" x14ac:dyDescent="0.25">
      <c r="A736" s="8" t="s">
        <v>66</v>
      </c>
      <c r="B736" s="8" t="s">
        <v>140</v>
      </c>
      <c r="C736" s="2" t="s">
        <v>164</v>
      </c>
      <c r="D736" s="4">
        <v>9.0960766780856198E-2</v>
      </c>
      <c r="E736" s="4">
        <v>8.3465332866592398E-2</v>
      </c>
      <c r="F736" s="4">
        <v>2.26698875348782E-2</v>
      </c>
      <c r="G736" s="4">
        <v>6.0992483801830403E-3</v>
      </c>
      <c r="H736" s="4">
        <v>5.2060656887108698E-3</v>
      </c>
      <c r="I736" s="5"/>
      <c r="J736" s="5"/>
      <c r="K736" s="5"/>
      <c r="L736" s="5"/>
      <c r="M736" s="5"/>
    </row>
    <row r="737" spans="1:13" x14ac:dyDescent="0.25">
      <c r="A737" s="8" t="s">
        <v>66</v>
      </c>
      <c r="B737" s="8" t="s">
        <v>140</v>
      </c>
      <c r="C737" s="2" t="s">
        <v>176</v>
      </c>
      <c r="D737" s="4">
        <v>9.0960766780856198E-2</v>
      </c>
      <c r="E737" s="4">
        <v>8.3465332866592398E-2</v>
      </c>
      <c r="F737" s="4">
        <v>2.26698875348782E-2</v>
      </c>
      <c r="G737" s="4">
        <v>6.0992483801830403E-3</v>
      </c>
      <c r="H737" s="4">
        <v>5.2060656887108698E-3</v>
      </c>
      <c r="I737" s="5"/>
      <c r="J737" s="5"/>
      <c r="K737" s="5"/>
      <c r="L737" s="5"/>
      <c r="M737" s="5"/>
    </row>
    <row r="738" spans="1:13" x14ac:dyDescent="0.25">
      <c r="A738" s="8" t="s">
        <v>66</v>
      </c>
      <c r="B738" s="8" t="s">
        <v>140</v>
      </c>
      <c r="C738" s="2" t="s">
        <v>177</v>
      </c>
      <c r="D738" s="4">
        <v>9.0960766780856198E-2</v>
      </c>
      <c r="E738" s="4">
        <v>8.3465332866592398E-2</v>
      </c>
      <c r="F738" s="4">
        <v>2.26698875348782E-2</v>
      </c>
      <c r="G738" s="4">
        <v>6.0992483801830403E-3</v>
      </c>
      <c r="H738" s="4">
        <v>5.2060656887108698E-3</v>
      </c>
      <c r="I738" s="5"/>
      <c r="J738" s="5"/>
      <c r="K738" s="5"/>
      <c r="L738" s="5"/>
      <c r="M738" s="5"/>
    </row>
    <row r="739" spans="1:13" x14ac:dyDescent="0.25">
      <c r="A739" s="8" t="s">
        <v>66</v>
      </c>
      <c r="B739" s="8" t="s">
        <v>140</v>
      </c>
      <c r="C739" s="2" t="s">
        <v>178</v>
      </c>
      <c r="D739" s="4">
        <v>9.0960766780856198E-2</v>
      </c>
      <c r="E739" s="4">
        <v>8.3465332866592398E-2</v>
      </c>
      <c r="F739" s="4">
        <v>2.26698875348782E-2</v>
      </c>
      <c r="G739" s="4">
        <v>6.0992483801830403E-3</v>
      </c>
      <c r="H739" s="4">
        <v>5.2060656887108698E-3</v>
      </c>
      <c r="I739" s="5"/>
      <c r="J739" s="5"/>
      <c r="K739" s="5"/>
      <c r="L739" s="5"/>
      <c r="M739" s="5"/>
    </row>
    <row r="740" spans="1:13" x14ac:dyDescent="0.25">
      <c r="A740" s="8" t="s">
        <v>66</v>
      </c>
      <c r="B740" s="8" t="s">
        <v>140</v>
      </c>
      <c r="C740" s="2" t="s">
        <v>179</v>
      </c>
      <c r="D740" s="4">
        <v>9.0960766780856198E-2</v>
      </c>
      <c r="E740" s="4">
        <v>8.3465332866592398E-2</v>
      </c>
      <c r="F740" s="4">
        <v>2.26698875348782E-2</v>
      </c>
      <c r="G740" s="4">
        <v>6.0992483801830403E-3</v>
      </c>
      <c r="H740" s="4">
        <v>5.2060656887108698E-3</v>
      </c>
      <c r="I740" s="5"/>
      <c r="J740" s="5"/>
      <c r="K740" s="5"/>
      <c r="L740" s="5"/>
      <c r="M740" s="5"/>
    </row>
    <row r="741" spans="1:13" x14ac:dyDescent="0.25">
      <c r="A741" s="8" t="s">
        <v>66</v>
      </c>
      <c r="B741" s="8" t="s">
        <v>140</v>
      </c>
      <c r="C741" s="2" t="s">
        <v>180</v>
      </c>
      <c r="D741" s="4">
        <v>9.0960766780856198E-2</v>
      </c>
      <c r="E741" s="4">
        <v>8.3465332866592398E-2</v>
      </c>
      <c r="F741" s="4">
        <v>2.26698875348782E-2</v>
      </c>
      <c r="G741" s="4">
        <v>6.0992483801830403E-3</v>
      </c>
      <c r="H741" s="4">
        <v>5.2060656887108698E-3</v>
      </c>
      <c r="I741" s="5"/>
      <c r="J741" s="5"/>
      <c r="K741" s="5"/>
      <c r="L741" s="5"/>
      <c r="M741" s="5"/>
    </row>
    <row r="742" spans="1:13" x14ac:dyDescent="0.25">
      <c r="A742" s="8" t="s">
        <v>66</v>
      </c>
      <c r="B742" s="8" t="s">
        <v>140</v>
      </c>
      <c r="C742" s="2" t="s">
        <v>181</v>
      </c>
      <c r="D742" s="4">
        <v>9.0960766780856198E-2</v>
      </c>
      <c r="E742" s="4">
        <v>8.3465332866592398E-2</v>
      </c>
      <c r="F742" s="4">
        <v>2.26698875348782E-2</v>
      </c>
      <c r="G742" s="4">
        <v>6.0992483801830403E-3</v>
      </c>
      <c r="H742" s="4">
        <v>5.2060656887108698E-3</v>
      </c>
      <c r="I742" s="5"/>
      <c r="J742" s="5"/>
      <c r="K742" s="5"/>
      <c r="L742" s="5"/>
      <c r="M742" s="5"/>
    </row>
    <row r="743" spans="1:13" x14ac:dyDescent="0.25">
      <c r="A743" s="8" t="s">
        <v>66</v>
      </c>
      <c r="B743" s="8" t="s">
        <v>140</v>
      </c>
      <c r="C743" s="2" t="s">
        <v>182</v>
      </c>
      <c r="D743" s="4">
        <v>9.0960766780856198E-2</v>
      </c>
      <c r="E743" s="4">
        <v>8.3465332866592398E-2</v>
      </c>
      <c r="F743" s="4">
        <v>2.26698875348782E-2</v>
      </c>
      <c r="G743" s="4">
        <v>6.0992483801830403E-3</v>
      </c>
      <c r="H743" s="4">
        <v>5.2060656887108698E-3</v>
      </c>
      <c r="I743" s="5"/>
      <c r="J743" s="5"/>
      <c r="K743" s="5"/>
      <c r="L743" s="5"/>
      <c r="M743" s="5"/>
    </row>
    <row r="744" spans="1:13" x14ac:dyDescent="0.25">
      <c r="A744" s="8" t="s">
        <v>66</v>
      </c>
      <c r="B744" s="8" t="s">
        <v>140</v>
      </c>
      <c r="C744" s="2" t="s">
        <v>183</v>
      </c>
      <c r="D744" s="4">
        <v>9.0960766780856198E-2</v>
      </c>
      <c r="E744" s="4">
        <v>8.3465332866592398E-2</v>
      </c>
      <c r="F744" s="4">
        <v>2.26698875348782E-2</v>
      </c>
      <c r="G744" s="4">
        <v>6.0992483801830403E-3</v>
      </c>
      <c r="H744" s="4">
        <v>5.2060656887108698E-3</v>
      </c>
      <c r="I744" s="5"/>
      <c r="J744" s="5"/>
      <c r="K744" s="5"/>
      <c r="L744" s="5"/>
      <c r="M744" s="5"/>
    </row>
    <row r="745" spans="1:13" x14ac:dyDescent="0.25">
      <c r="A745" s="8" t="s">
        <v>66</v>
      </c>
      <c r="B745" s="8" t="s">
        <v>140</v>
      </c>
      <c r="C745" s="2" t="s">
        <v>184</v>
      </c>
      <c r="D745" s="4">
        <v>9.0960766780856198E-2</v>
      </c>
      <c r="E745" s="4">
        <v>8.3465332866592398E-2</v>
      </c>
      <c r="F745" s="4">
        <v>2.26698875348782E-2</v>
      </c>
      <c r="G745" s="4">
        <v>6.0992483801830403E-3</v>
      </c>
      <c r="H745" s="4">
        <v>5.2060656887108698E-3</v>
      </c>
      <c r="I745" s="5"/>
      <c r="J745" s="5"/>
      <c r="K745" s="5"/>
      <c r="L745" s="5"/>
      <c r="M745" s="5"/>
    </row>
    <row r="746" spans="1:13" x14ac:dyDescent="0.25">
      <c r="A746" s="8" t="s">
        <v>66</v>
      </c>
      <c r="B746" s="8" t="s">
        <v>140</v>
      </c>
      <c r="C746" s="2" t="s">
        <v>165</v>
      </c>
      <c r="D746" s="4">
        <v>9.0960766780856198E-2</v>
      </c>
      <c r="E746" s="4">
        <v>8.3465332866592398E-2</v>
      </c>
      <c r="F746" s="4">
        <v>2.26698875348782E-2</v>
      </c>
      <c r="G746" s="4">
        <v>6.0992483801830403E-3</v>
      </c>
      <c r="H746" s="4">
        <v>5.2060656887108698E-3</v>
      </c>
      <c r="I746" s="5"/>
      <c r="J746" s="5"/>
      <c r="K746" s="5"/>
      <c r="L746" s="5"/>
      <c r="M746" s="5"/>
    </row>
    <row r="747" spans="1:13" x14ac:dyDescent="0.25">
      <c r="A747" s="8" t="s">
        <v>66</v>
      </c>
      <c r="B747" s="8" t="s">
        <v>140</v>
      </c>
      <c r="C747" s="2" t="s">
        <v>185</v>
      </c>
      <c r="D747" s="4">
        <v>9.0960766780856198E-2</v>
      </c>
      <c r="E747" s="4">
        <v>8.3465332866592398E-2</v>
      </c>
      <c r="F747" s="4">
        <v>2.26698875348782E-2</v>
      </c>
      <c r="G747" s="4">
        <v>6.0992483801830403E-3</v>
      </c>
      <c r="H747" s="4">
        <v>5.2060656887108698E-3</v>
      </c>
      <c r="I747" s="5"/>
      <c r="J747" s="5"/>
      <c r="K747" s="5"/>
      <c r="L747" s="5"/>
      <c r="M747" s="5"/>
    </row>
    <row r="748" spans="1:13" x14ac:dyDescent="0.25">
      <c r="A748" s="8" t="s">
        <v>66</v>
      </c>
      <c r="B748" s="8" t="s">
        <v>140</v>
      </c>
      <c r="C748" s="2" t="s">
        <v>186</v>
      </c>
      <c r="D748" s="4">
        <v>9.0960766780856198E-2</v>
      </c>
      <c r="E748" s="4">
        <v>8.3465332866592398E-2</v>
      </c>
      <c r="F748" s="4">
        <v>2.26698875348782E-2</v>
      </c>
      <c r="G748" s="4">
        <v>6.0992483801830403E-3</v>
      </c>
      <c r="H748" s="4">
        <v>5.2060656887108698E-3</v>
      </c>
      <c r="I748" s="5"/>
      <c r="J748" s="5"/>
      <c r="K748" s="5"/>
      <c r="L748" s="5"/>
      <c r="M748" s="5"/>
    </row>
    <row r="749" spans="1:13" x14ac:dyDescent="0.25">
      <c r="A749" s="8" t="s">
        <v>66</v>
      </c>
      <c r="B749" s="8" t="s">
        <v>140</v>
      </c>
      <c r="C749" s="2" t="s">
        <v>187</v>
      </c>
      <c r="D749" s="4">
        <v>9.0960766780856198E-2</v>
      </c>
      <c r="E749" s="4">
        <v>8.3465332866592398E-2</v>
      </c>
      <c r="F749" s="4">
        <v>2.26698875348782E-2</v>
      </c>
      <c r="G749" s="4">
        <v>6.0992483801830403E-3</v>
      </c>
      <c r="H749" s="4">
        <v>5.2060656887108698E-3</v>
      </c>
      <c r="I749" s="5"/>
      <c r="J749" s="5"/>
      <c r="K749" s="5"/>
      <c r="L749" s="5"/>
      <c r="M749" s="5"/>
    </row>
    <row r="750" spans="1:13" x14ac:dyDescent="0.25">
      <c r="A750" s="8" t="s">
        <v>66</v>
      </c>
      <c r="B750" s="8" t="s">
        <v>140</v>
      </c>
      <c r="C750" s="2" t="s">
        <v>188</v>
      </c>
      <c r="D750" s="4">
        <v>9.0960766780856198E-2</v>
      </c>
      <c r="E750" s="4">
        <v>8.3465332866592398E-2</v>
      </c>
      <c r="F750" s="4">
        <v>2.26698875348782E-2</v>
      </c>
      <c r="G750" s="4">
        <v>6.0992483801830403E-3</v>
      </c>
      <c r="H750" s="4">
        <v>5.2060656887108698E-3</v>
      </c>
      <c r="I750" s="5"/>
      <c r="J750" s="5"/>
      <c r="K750" s="5"/>
      <c r="L750" s="5"/>
      <c r="M750" s="5"/>
    </row>
    <row r="751" spans="1:13" x14ac:dyDescent="0.25">
      <c r="A751" s="8" t="s">
        <v>66</v>
      </c>
      <c r="B751" s="8" t="s">
        <v>140</v>
      </c>
      <c r="C751" s="2" t="s">
        <v>189</v>
      </c>
      <c r="D751" s="4">
        <v>9.0960766780856198E-2</v>
      </c>
      <c r="E751" s="4">
        <v>8.3465332866592398E-2</v>
      </c>
      <c r="F751" s="4">
        <v>2.26698875348782E-2</v>
      </c>
      <c r="G751" s="4">
        <v>6.0992483801830403E-3</v>
      </c>
      <c r="H751" s="4">
        <v>5.2060656887108698E-3</v>
      </c>
      <c r="I751" s="5"/>
      <c r="J751" s="5"/>
      <c r="K751" s="5"/>
      <c r="L751" s="5"/>
      <c r="M751" s="5"/>
    </row>
    <row r="752" spans="1:13" x14ac:dyDescent="0.25">
      <c r="A752" s="8" t="s">
        <v>66</v>
      </c>
      <c r="B752" s="8" t="s">
        <v>140</v>
      </c>
      <c r="C752" s="2" t="s">
        <v>190</v>
      </c>
      <c r="D752" s="4">
        <v>9.0960766780856198E-2</v>
      </c>
      <c r="E752" s="4">
        <v>8.3465332866592398E-2</v>
      </c>
      <c r="F752" s="4">
        <v>2.26698875348782E-2</v>
      </c>
      <c r="G752" s="4">
        <v>6.0992483801830403E-3</v>
      </c>
      <c r="H752" s="4">
        <v>5.2060656887108698E-3</v>
      </c>
      <c r="I752" s="5"/>
      <c r="J752" s="5"/>
      <c r="K752" s="5"/>
      <c r="L752" s="5"/>
      <c r="M752" s="5"/>
    </row>
    <row r="753" spans="1:13" x14ac:dyDescent="0.25">
      <c r="A753" s="8" t="s">
        <v>66</v>
      </c>
      <c r="B753" s="8" t="s">
        <v>140</v>
      </c>
      <c r="C753" s="2" t="s">
        <v>191</v>
      </c>
      <c r="D753" s="4">
        <v>9.0960766780856198E-2</v>
      </c>
      <c r="E753" s="4">
        <v>8.3465332866592398E-2</v>
      </c>
      <c r="F753" s="4">
        <v>2.26698875348782E-2</v>
      </c>
      <c r="G753" s="4">
        <v>6.0992483801830403E-3</v>
      </c>
      <c r="H753" s="4">
        <v>5.2060656887108698E-3</v>
      </c>
      <c r="I753" s="5"/>
      <c r="J753" s="5"/>
      <c r="K753" s="5"/>
      <c r="L753" s="5"/>
      <c r="M753" s="5"/>
    </row>
    <row r="754" spans="1:13" x14ac:dyDescent="0.25">
      <c r="A754" s="8" t="s">
        <v>66</v>
      </c>
      <c r="B754" s="8" t="s">
        <v>140</v>
      </c>
      <c r="C754" s="2" t="s">
        <v>192</v>
      </c>
      <c r="D754" s="4">
        <v>9.0960766780856198E-2</v>
      </c>
      <c r="E754" s="4">
        <v>8.3465332866592398E-2</v>
      </c>
      <c r="F754" s="4">
        <v>2.26698875348782E-2</v>
      </c>
      <c r="G754" s="4">
        <v>6.0992483801830403E-3</v>
      </c>
      <c r="H754" s="4">
        <v>5.2060656887108698E-3</v>
      </c>
      <c r="I754" s="5"/>
      <c r="J754" s="5"/>
      <c r="K754" s="5"/>
      <c r="L754" s="5"/>
      <c r="M754" s="5"/>
    </row>
    <row r="755" spans="1:13" x14ac:dyDescent="0.25">
      <c r="A755" s="8" t="s">
        <v>66</v>
      </c>
      <c r="B755" s="8" t="s">
        <v>140</v>
      </c>
      <c r="C755" s="2" t="s">
        <v>193</v>
      </c>
      <c r="D755" s="4">
        <v>9.0960766780856198E-2</v>
      </c>
      <c r="E755" s="4">
        <v>8.3465332866592398E-2</v>
      </c>
      <c r="F755" s="4">
        <v>2.26698875348782E-2</v>
      </c>
      <c r="G755" s="4">
        <v>6.0992483801830403E-3</v>
      </c>
      <c r="H755" s="4">
        <v>5.2060656887108698E-3</v>
      </c>
      <c r="I755" s="5"/>
      <c r="J755" s="5"/>
      <c r="K755" s="5"/>
      <c r="L755" s="5"/>
      <c r="M755" s="5"/>
    </row>
    <row r="756" spans="1:13" x14ac:dyDescent="0.25">
      <c r="A756" s="2" t="s">
        <v>67</v>
      </c>
      <c r="B756" s="2" t="s">
        <v>140</v>
      </c>
      <c r="C756" s="2" t="s">
        <v>166</v>
      </c>
      <c r="D756" s="4">
        <v>4.3517725284537401E-2</v>
      </c>
      <c r="E756" s="4">
        <v>3.9932372810322803E-2</v>
      </c>
      <c r="F756" s="4">
        <v>1.08480368944595E-2</v>
      </c>
      <c r="G756" s="4">
        <v>2.9201139774264499E-3</v>
      </c>
      <c r="H756" s="4">
        <v>2.4928459671243802E-3</v>
      </c>
      <c r="I756" s="5"/>
      <c r="J756" s="5"/>
      <c r="K756" s="5"/>
      <c r="L756" s="5"/>
      <c r="M756" s="5"/>
    </row>
    <row r="757" spans="1:13" x14ac:dyDescent="0.25">
      <c r="A757" s="8" t="s">
        <v>67</v>
      </c>
      <c r="B757" s="8" t="s">
        <v>140</v>
      </c>
      <c r="C757" s="2" t="s">
        <v>163</v>
      </c>
      <c r="D757" s="4">
        <v>4.3517725284537401E-2</v>
      </c>
      <c r="E757" s="4">
        <v>3.9932372810322803E-2</v>
      </c>
      <c r="F757" s="4">
        <v>1.08480368944595E-2</v>
      </c>
      <c r="G757" s="4">
        <v>2.9201139774264499E-3</v>
      </c>
      <c r="H757" s="4">
        <v>2.4928459671243802E-3</v>
      </c>
      <c r="I757" s="5"/>
      <c r="J757" s="5"/>
      <c r="K757" s="5"/>
      <c r="L757" s="5"/>
      <c r="M757" s="5"/>
    </row>
    <row r="758" spans="1:13" x14ac:dyDescent="0.25">
      <c r="A758" s="8" t="s">
        <v>67</v>
      </c>
      <c r="B758" s="8" t="s">
        <v>140</v>
      </c>
      <c r="C758" s="2" t="s">
        <v>167</v>
      </c>
      <c r="D758" s="4">
        <v>4.3517725284537401E-2</v>
      </c>
      <c r="E758" s="4">
        <v>3.9932372810322803E-2</v>
      </c>
      <c r="F758" s="4">
        <v>1.08480368944595E-2</v>
      </c>
      <c r="G758" s="4">
        <v>2.9201139774264499E-3</v>
      </c>
      <c r="H758" s="4">
        <v>2.4928459671243802E-3</v>
      </c>
      <c r="I758" s="5"/>
      <c r="J758" s="5"/>
      <c r="K758" s="5"/>
      <c r="L758" s="5"/>
      <c r="M758" s="5"/>
    </row>
    <row r="759" spans="1:13" x14ac:dyDescent="0.25">
      <c r="A759" s="8" t="s">
        <v>67</v>
      </c>
      <c r="B759" s="8" t="s">
        <v>140</v>
      </c>
      <c r="C759" s="2" t="s">
        <v>168</v>
      </c>
      <c r="D759" s="4">
        <v>4.3517725284537401E-2</v>
      </c>
      <c r="E759" s="4">
        <v>3.9932372810322803E-2</v>
      </c>
      <c r="F759" s="4">
        <v>1.08480368944595E-2</v>
      </c>
      <c r="G759" s="4">
        <v>2.9201139774264499E-3</v>
      </c>
      <c r="H759" s="4">
        <v>2.4928459671243802E-3</v>
      </c>
      <c r="I759" s="5"/>
      <c r="J759" s="5"/>
      <c r="K759" s="5"/>
      <c r="L759" s="5"/>
      <c r="M759" s="5"/>
    </row>
    <row r="760" spans="1:13" x14ac:dyDescent="0.25">
      <c r="A760" s="8" t="s">
        <v>67</v>
      </c>
      <c r="B760" s="8" t="s">
        <v>140</v>
      </c>
      <c r="C760" s="2" t="s">
        <v>169</v>
      </c>
      <c r="D760" s="4">
        <v>4.3517725284537401E-2</v>
      </c>
      <c r="E760" s="4">
        <v>3.9932372810322803E-2</v>
      </c>
      <c r="F760" s="4">
        <v>1.08480368944595E-2</v>
      </c>
      <c r="G760" s="4">
        <v>2.9201139774264499E-3</v>
      </c>
      <c r="H760" s="4">
        <v>2.4928459671243802E-3</v>
      </c>
      <c r="I760" s="5"/>
      <c r="J760" s="5"/>
      <c r="K760" s="5"/>
      <c r="L760" s="5"/>
      <c r="M760" s="5"/>
    </row>
    <row r="761" spans="1:13" x14ac:dyDescent="0.25">
      <c r="A761" s="8" t="s">
        <v>67</v>
      </c>
      <c r="B761" s="8" t="s">
        <v>140</v>
      </c>
      <c r="C761" s="2" t="s">
        <v>170</v>
      </c>
      <c r="D761" s="4">
        <v>4.3517725284537401E-2</v>
      </c>
      <c r="E761" s="4">
        <v>3.9932372810322803E-2</v>
      </c>
      <c r="F761" s="4">
        <v>1.08480368944595E-2</v>
      </c>
      <c r="G761" s="4">
        <v>2.9201139774264499E-3</v>
      </c>
      <c r="H761" s="4">
        <v>2.4928459671243802E-3</v>
      </c>
      <c r="I761" s="5"/>
      <c r="J761" s="5"/>
      <c r="K761" s="5"/>
      <c r="L761" s="5"/>
      <c r="M761" s="5"/>
    </row>
    <row r="762" spans="1:13" x14ac:dyDescent="0.25">
      <c r="A762" s="8" t="s">
        <v>67</v>
      </c>
      <c r="B762" s="8" t="s">
        <v>140</v>
      </c>
      <c r="C762" s="2" t="s">
        <v>171</v>
      </c>
      <c r="D762" s="4">
        <v>4.3517725284537401E-2</v>
      </c>
      <c r="E762" s="4">
        <v>3.9932372810322803E-2</v>
      </c>
      <c r="F762" s="4">
        <v>1.08480368944595E-2</v>
      </c>
      <c r="G762" s="4">
        <v>2.9201139774264499E-3</v>
      </c>
      <c r="H762" s="4">
        <v>2.4928459671243802E-3</v>
      </c>
      <c r="I762" s="5"/>
      <c r="J762" s="5"/>
      <c r="K762" s="5"/>
      <c r="L762" s="5"/>
      <c r="M762" s="5"/>
    </row>
    <row r="763" spans="1:13" x14ac:dyDescent="0.25">
      <c r="A763" s="8" t="s">
        <v>67</v>
      </c>
      <c r="B763" s="8" t="s">
        <v>140</v>
      </c>
      <c r="C763" s="2" t="s">
        <v>172</v>
      </c>
      <c r="D763" s="4">
        <v>4.3517725284537401E-2</v>
      </c>
      <c r="E763" s="4">
        <v>3.9932372810322803E-2</v>
      </c>
      <c r="F763" s="4">
        <v>1.08480368944595E-2</v>
      </c>
      <c r="G763" s="4">
        <v>2.9201139774264499E-3</v>
      </c>
      <c r="H763" s="4">
        <v>2.4928459671243802E-3</v>
      </c>
      <c r="I763" s="5"/>
      <c r="J763" s="5"/>
      <c r="K763" s="5"/>
      <c r="L763" s="5"/>
      <c r="M763" s="5"/>
    </row>
    <row r="764" spans="1:13" x14ac:dyDescent="0.25">
      <c r="A764" s="8" t="s">
        <v>67</v>
      </c>
      <c r="B764" s="8" t="s">
        <v>140</v>
      </c>
      <c r="C764" s="2" t="s">
        <v>173</v>
      </c>
      <c r="D764" s="4">
        <v>4.3517725284537401E-2</v>
      </c>
      <c r="E764" s="4">
        <v>3.9932372810322803E-2</v>
      </c>
      <c r="F764" s="4">
        <v>1.08480368944595E-2</v>
      </c>
      <c r="G764" s="4">
        <v>2.9201139774264499E-3</v>
      </c>
      <c r="H764" s="4">
        <v>2.4928459671243802E-3</v>
      </c>
      <c r="I764" s="5"/>
      <c r="J764" s="5"/>
      <c r="K764" s="5"/>
      <c r="L764" s="5"/>
      <c r="M764" s="5"/>
    </row>
    <row r="765" spans="1:13" x14ac:dyDescent="0.25">
      <c r="A765" s="8" t="s">
        <v>67</v>
      </c>
      <c r="B765" s="8" t="s">
        <v>140</v>
      </c>
      <c r="C765" s="2" t="s">
        <v>174</v>
      </c>
      <c r="D765" s="4">
        <v>4.3517725284537401E-2</v>
      </c>
      <c r="E765" s="4">
        <v>3.9932372810322803E-2</v>
      </c>
      <c r="F765" s="4">
        <v>1.08480368944595E-2</v>
      </c>
      <c r="G765" s="4">
        <v>2.9201139774264499E-3</v>
      </c>
      <c r="H765" s="4">
        <v>2.4928459671243802E-3</v>
      </c>
      <c r="I765" s="5"/>
      <c r="J765" s="5"/>
      <c r="K765" s="5"/>
      <c r="L765" s="5"/>
      <c r="M765" s="5"/>
    </row>
    <row r="766" spans="1:13" x14ac:dyDescent="0.25">
      <c r="A766" s="8" t="s">
        <v>67</v>
      </c>
      <c r="B766" s="8" t="s">
        <v>140</v>
      </c>
      <c r="C766" s="2" t="s">
        <v>175</v>
      </c>
      <c r="D766" s="4">
        <v>4.3517725284537401E-2</v>
      </c>
      <c r="E766" s="4">
        <v>3.9932372810322803E-2</v>
      </c>
      <c r="F766" s="4">
        <v>1.08480368944595E-2</v>
      </c>
      <c r="G766" s="4">
        <v>2.9201139774264499E-3</v>
      </c>
      <c r="H766" s="4">
        <v>2.4928459671243802E-3</v>
      </c>
      <c r="I766" s="5"/>
      <c r="J766" s="5"/>
      <c r="K766" s="5"/>
      <c r="L766" s="5"/>
      <c r="M766" s="5"/>
    </row>
    <row r="767" spans="1:13" x14ac:dyDescent="0.25">
      <c r="A767" s="8" t="s">
        <v>67</v>
      </c>
      <c r="B767" s="8" t="s">
        <v>140</v>
      </c>
      <c r="C767" s="2" t="s">
        <v>164</v>
      </c>
      <c r="D767" s="4">
        <v>4.3517725284537401E-2</v>
      </c>
      <c r="E767" s="4">
        <v>3.9932372810322803E-2</v>
      </c>
      <c r="F767" s="4">
        <v>1.08480368944595E-2</v>
      </c>
      <c r="G767" s="4">
        <v>2.9201139774264499E-3</v>
      </c>
      <c r="H767" s="4">
        <v>2.4928459671243802E-3</v>
      </c>
      <c r="I767" s="5"/>
      <c r="J767" s="5"/>
      <c r="K767" s="5"/>
      <c r="L767" s="5"/>
      <c r="M767" s="5"/>
    </row>
    <row r="768" spans="1:13" x14ac:dyDescent="0.25">
      <c r="A768" s="8" t="s">
        <v>67</v>
      </c>
      <c r="B768" s="8" t="s">
        <v>140</v>
      </c>
      <c r="C768" s="2" t="s">
        <v>176</v>
      </c>
      <c r="D768" s="4">
        <v>4.3517725284537401E-2</v>
      </c>
      <c r="E768" s="4">
        <v>3.9932372810322803E-2</v>
      </c>
      <c r="F768" s="4">
        <v>1.08480368944595E-2</v>
      </c>
      <c r="G768" s="4">
        <v>2.9201139774264499E-3</v>
      </c>
      <c r="H768" s="4">
        <v>2.4928459671243802E-3</v>
      </c>
      <c r="I768" s="5"/>
      <c r="J768" s="5"/>
      <c r="K768" s="5"/>
      <c r="L768" s="5"/>
      <c r="M768" s="5"/>
    </row>
    <row r="769" spans="1:13" x14ac:dyDescent="0.25">
      <c r="A769" s="8" t="s">
        <v>67</v>
      </c>
      <c r="B769" s="8" t="s">
        <v>140</v>
      </c>
      <c r="C769" s="2" t="s">
        <v>177</v>
      </c>
      <c r="D769" s="4">
        <v>4.3517725284537401E-2</v>
      </c>
      <c r="E769" s="4">
        <v>3.9932372810322803E-2</v>
      </c>
      <c r="F769" s="4">
        <v>1.08480368944595E-2</v>
      </c>
      <c r="G769" s="4">
        <v>2.9201139774264499E-3</v>
      </c>
      <c r="H769" s="4">
        <v>2.4928459671243802E-3</v>
      </c>
      <c r="I769" s="5"/>
      <c r="J769" s="5"/>
      <c r="K769" s="5"/>
      <c r="L769" s="5"/>
      <c r="M769" s="5"/>
    </row>
    <row r="770" spans="1:13" x14ac:dyDescent="0.25">
      <c r="A770" s="8" t="s">
        <v>67</v>
      </c>
      <c r="B770" s="8" t="s">
        <v>140</v>
      </c>
      <c r="C770" s="2" t="s">
        <v>178</v>
      </c>
      <c r="D770" s="4">
        <v>4.3517725284537401E-2</v>
      </c>
      <c r="E770" s="4">
        <v>3.9932372810322803E-2</v>
      </c>
      <c r="F770" s="4">
        <v>1.08480368944595E-2</v>
      </c>
      <c r="G770" s="4">
        <v>2.9201139774264499E-3</v>
      </c>
      <c r="H770" s="4">
        <v>2.4928459671243802E-3</v>
      </c>
      <c r="I770" s="5"/>
      <c r="J770" s="5"/>
      <c r="K770" s="5"/>
      <c r="L770" s="5"/>
      <c r="M770" s="5"/>
    </row>
    <row r="771" spans="1:13" x14ac:dyDescent="0.25">
      <c r="A771" s="8" t="s">
        <v>67</v>
      </c>
      <c r="B771" s="8" t="s">
        <v>140</v>
      </c>
      <c r="C771" s="2" t="s">
        <v>179</v>
      </c>
      <c r="D771" s="4">
        <v>4.3517725284537401E-2</v>
      </c>
      <c r="E771" s="4">
        <v>3.9932372810322803E-2</v>
      </c>
      <c r="F771" s="4">
        <v>1.08480368944595E-2</v>
      </c>
      <c r="G771" s="4">
        <v>2.9201139774264499E-3</v>
      </c>
      <c r="H771" s="4">
        <v>2.4928459671243802E-3</v>
      </c>
      <c r="I771" s="5"/>
      <c r="J771" s="5"/>
      <c r="K771" s="5"/>
      <c r="L771" s="5"/>
      <c r="M771" s="5"/>
    </row>
    <row r="772" spans="1:13" x14ac:dyDescent="0.25">
      <c r="A772" s="8" t="s">
        <v>67</v>
      </c>
      <c r="B772" s="8" t="s">
        <v>140</v>
      </c>
      <c r="C772" s="2" t="s">
        <v>180</v>
      </c>
      <c r="D772" s="4">
        <v>4.3517725284537401E-2</v>
      </c>
      <c r="E772" s="4">
        <v>3.9932372810322803E-2</v>
      </c>
      <c r="F772" s="4">
        <v>1.08480368944595E-2</v>
      </c>
      <c r="G772" s="4">
        <v>2.9201139774264499E-3</v>
      </c>
      <c r="H772" s="4">
        <v>2.4928459671243802E-3</v>
      </c>
      <c r="I772" s="5"/>
      <c r="J772" s="5"/>
      <c r="K772" s="5"/>
      <c r="L772" s="5"/>
      <c r="M772" s="5"/>
    </row>
    <row r="773" spans="1:13" x14ac:dyDescent="0.25">
      <c r="A773" s="8" t="s">
        <v>67</v>
      </c>
      <c r="B773" s="8" t="s">
        <v>140</v>
      </c>
      <c r="C773" s="2" t="s">
        <v>181</v>
      </c>
      <c r="D773" s="4">
        <v>4.3517725284537401E-2</v>
      </c>
      <c r="E773" s="4">
        <v>3.9932372810322803E-2</v>
      </c>
      <c r="F773" s="4">
        <v>1.08480368944595E-2</v>
      </c>
      <c r="G773" s="4">
        <v>2.9201139774264499E-3</v>
      </c>
      <c r="H773" s="4">
        <v>2.4928459671243802E-3</v>
      </c>
      <c r="I773" s="5"/>
      <c r="J773" s="5"/>
      <c r="K773" s="5"/>
      <c r="L773" s="5"/>
      <c r="M773" s="5"/>
    </row>
    <row r="774" spans="1:13" x14ac:dyDescent="0.25">
      <c r="A774" s="8" t="s">
        <v>67</v>
      </c>
      <c r="B774" s="8" t="s">
        <v>140</v>
      </c>
      <c r="C774" s="2" t="s">
        <v>182</v>
      </c>
      <c r="D774" s="4">
        <v>4.3517725284537401E-2</v>
      </c>
      <c r="E774" s="4">
        <v>3.9932372810322803E-2</v>
      </c>
      <c r="F774" s="4">
        <v>1.08480368944595E-2</v>
      </c>
      <c r="G774" s="4">
        <v>2.9201139774264499E-3</v>
      </c>
      <c r="H774" s="4">
        <v>2.4928459671243802E-3</v>
      </c>
      <c r="I774" s="5"/>
      <c r="J774" s="5"/>
      <c r="K774" s="5"/>
      <c r="L774" s="5"/>
      <c r="M774" s="5"/>
    </row>
    <row r="775" spans="1:13" x14ac:dyDescent="0.25">
      <c r="A775" s="8" t="s">
        <v>67</v>
      </c>
      <c r="B775" s="8" t="s">
        <v>140</v>
      </c>
      <c r="C775" s="2" t="s">
        <v>183</v>
      </c>
      <c r="D775" s="4">
        <v>4.3517725284537401E-2</v>
      </c>
      <c r="E775" s="4">
        <v>3.9932372810322803E-2</v>
      </c>
      <c r="F775" s="4">
        <v>1.08480368944595E-2</v>
      </c>
      <c r="G775" s="4">
        <v>2.9201139774264499E-3</v>
      </c>
      <c r="H775" s="4">
        <v>2.4928459671243802E-3</v>
      </c>
      <c r="I775" s="5"/>
      <c r="J775" s="5"/>
      <c r="K775" s="5"/>
      <c r="L775" s="5"/>
      <c r="M775" s="5"/>
    </row>
    <row r="776" spans="1:13" x14ac:dyDescent="0.25">
      <c r="A776" s="8" t="s">
        <v>67</v>
      </c>
      <c r="B776" s="8" t="s">
        <v>140</v>
      </c>
      <c r="C776" s="2" t="s">
        <v>184</v>
      </c>
      <c r="D776" s="4">
        <v>4.3517725284537401E-2</v>
      </c>
      <c r="E776" s="4">
        <v>3.9932372810322803E-2</v>
      </c>
      <c r="F776" s="4">
        <v>1.08480368944595E-2</v>
      </c>
      <c r="G776" s="4">
        <v>2.9201139774264499E-3</v>
      </c>
      <c r="H776" s="4">
        <v>2.4928459671243802E-3</v>
      </c>
      <c r="I776" s="5"/>
      <c r="J776" s="5"/>
      <c r="K776" s="5"/>
      <c r="L776" s="5"/>
      <c r="M776" s="5"/>
    </row>
    <row r="777" spans="1:13" x14ac:dyDescent="0.25">
      <c r="A777" s="8" t="s">
        <v>67</v>
      </c>
      <c r="B777" s="8" t="s">
        <v>140</v>
      </c>
      <c r="C777" s="2" t="s">
        <v>165</v>
      </c>
      <c r="D777" s="4">
        <v>4.3517725284537401E-2</v>
      </c>
      <c r="E777" s="4">
        <v>3.9932372810322803E-2</v>
      </c>
      <c r="F777" s="4">
        <v>1.08480368944595E-2</v>
      </c>
      <c r="G777" s="4">
        <v>2.9201139774264499E-3</v>
      </c>
      <c r="H777" s="4">
        <v>2.4928459671243802E-3</v>
      </c>
      <c r="I777" s="5"/>
      <c r="J777" s="5"/>
      <c r="K777" s="5"/>
      <c r="L777" s="5"/>
      <c r="M777" s="5"/>
    </row>
    <row r="778" spans="1:13" x14ac:dyDescent="0.25">
      <c r="A778" s="8" t="s">
        <v>67</v>
      </c>
      <c r="B778" s="8" t="s">
        <v>140</v>
      </c>
      <c r="C778" s="2" t="s">
        <v>185</v>
      </c>
      <c r="D778" s="4">
        <v>4.3517725284537401E-2</v>
      </c>
      <c r="E778" s="4">
        <v>3.9932372810322803E-2</v>
      </c>
      <c r="F778" s="4">
        <v>1.08480368944595E-2</v>
      </c>
      <c r="G778" s="4">
        <v>2.9201139774264499E-3</v>
      </c>
      <c r="H778" s="4">
        <v>2.4928459671243802E-3</v>
      </c>
      <c r="I778" s="5"/>
      <c r="J778" s="5"/>
      <c r="K778" s="5"/>
      <c r="L778" s="5"/>
      <c r="M778" s="5"/>
    </row>
    <row r="779" spans="1:13" x14ac:dyDescent="0.25">
      <c r="A779" s="8" t="s">
        <v>67</v>
      </c>
      <c r="B779" s="8" t="s">
        <v>140</v>
      </c>
      <c r="C779" s="2" t="s">
        <v>186</v>
      </c>
      <c r="D779" s="4">
        <v>4.3517725284537401E-2</v>
      </c>
      <c r="E779" s="4">
        <v>3.9932372810322803E-2</v>
      </c>
      <c r="F779" s="4">
        <v>1.08480368944595E-2</v>
      </c>
      <c r="G779" s="4">
        <v>2.9201139774264499E-3</v>
      </c>
      <c r="H779" s="4">
        <v>2.4928459671243802E-3</v>
      </c>
      <c r="I779" s="5"/>
      <c r="J779" s="5"/>
      <c r="K779" s="5"/>
      <c r="L779" s="5"/>
      <c r="M779" s="5"/>
    </row>
    <row r="780" spans="1:13" x14ac:dyDescent="0.25">
      <c r="A780" s="8" t="s">
        <v>67</v>
      </c>
      <c r="B780" s="8" t="s">
        <v>140</v>
      </c>
      <c r="C780" s="2" t="s">
        <v>187</v>
      </c>
      <c r="D780" s="4">
        <v>4.3517725284537401E-2</v>
      </c>
      <c r="E780" s="4">
        <v>3.9932372810322803E-2</v>
      </c>
      <c r="F780" s="4">
        <v>1.08480368944595E-2</v>
      </c>
      <c r="G780" s="4">
        <v>2.9201139774264499E-3</v>
      </c>
      <c r="H780" s="4">
        <v>2.4928459671243802E-3</v>
      </c>
      <c r="I780" s="5"/>
      <c r="J780" s="5"/>
      <c r="K780" s="5"/>
      <c r="L780" s="5"/>
      <c r="M780" s="5"/>
    </row>
    <row r="781" spans="1:13" x14ac:dyDescent="0.25">
      <c r="A781" s="8" t="s">
        <v>67</v>
      </c>
      <c r="B781" s="8" t="s">
        <v>140</v>
      </c>
      <c r="C781" s="2" t="s">
        <v>188</v>
      </c>
      <c r="D781" s="4">
        <v>4.3517725284537401E-2</v>
      </c>
      <c r="E781" s="4">
        <v>3.9932372810322803E-2</v>
      </c>
      <c r="F781" s="4">
        <v>1.08480368944595E-2</v>
      </c>
      <c r="G781" s="4">
        <v>2.9201139774264499E-3</v>
      </c>
      <c r="H781" s="4">
        <v>2.4928459671243802E-3</v>
      </c>
      <c r="I781" s="5"/>
      <c r="J781" s="5"/>
      <c r="K781" s="5"/>
      <c r="L781" s="5"/>
      <c r="M781" s="5"/>
    </row>
    <row r="782" spans="1:13" x14ac:dyDescent="0.25">
      <c r="A782" s="8" t="s">
        <v>67</v>
      </c>
      <c r="B782" s="8" t="s">
        <v>140</v>
      </c>
      <c r="C782" s="2" t="s">
        <v>189</v>
      </c>
      <c r="D782" s="4">
        <v>4.3517725284537401E-2</v>
      </c>
      <c r="E782" s="4">
        <v>3.9932372810322803E-2</v>
      </c>
      <c r="F782" s="4">
        <v>1.08480368944595E-2</v>
      </c>
      <c r="G782" s="4">
        <v>2.9201139774264499E-3</v>
      </c>
      <c r="H782" s="4">
        <v>2.4928459671243802E-3</v>
      </c>
      <c r="I782" s="5"/>
      <c r="J782" s="5"/>
      <c r="K782" s="5"/>
      <c r="L782" s="5"/>
      <c r="M782" s="5"/>
    </row>
    <row r="783" spans="1:13" x14ac:dyDescent="0.25">
      <c r="A783" s="8" t="s">
        <v>67</v>
      </c>
      <c r="B783" s="8" t="s">
        <v>140</v>
      </c>
      <c r="C783" s="2" t="s">
        <v>190</v>
      </c>
      <c r="D783" s="4">
        <v>4.3517725284537401E-2</v>
      </c>
      <c r="E783" s="4">
        <v>3.9932372810322803E-2</v>
      </c>
      <c r="F783" s="4">
        <v>1.08480368944595E-2</v>
      </c>
      <c r="G783" s="4">
        <v>2.9201139774264499E-3</v>
      </c>
      <c r="H783" s="4">
        <v>2.4928459671243802E-3</v>
      </c>
      <c r="I783" s="5"/>
      <c r="J783" s="5"/>
      <c r="K783" s="5"/>
      <c r="L783" s="5"/>
      <c r="M783" s="5"/>
    </row>
    <row r="784" spans="1:13" x14ac:dyDescent="0.25">
      <c r="A784" s="8" t="s">
        <v>67</v>
      </c>
      <c r="B784" s="8" t="s">
        <v>140</v>
      </c>
      <c r="C784" s="2" t="s">
        <v>191</v>
      </c>
      <c r="D784" s="4">
        <v>4.3517725284537401E-2</v>
      </c>
      <c r="E784" s="4">
        <v>3.9932372810322803E-2</v>
      </c>
      <c r="F784" s="4">
        <v>1.08480368944595E-2</v>
      </c>
      <c r="G784" s="4">
        <v>2.9201139774264499E-3</v>
      </c>
      <c r="H784" s="4">
        <v>2.4928459671243802E-3</v>
      </c>
      <c r="I784" s="5"/>
      <c r="J784" s="5"/>
      <c r="K784" s="5"/>
      <c r="L784" s="5"/>
      <c r="M784" s="5"/>
    </row>
    <row r="785" spans="1:13" x14ac:dyDescent="0.25">
      <c r="A785" s="8" t="s">
        <v>67</v>
      </c>
      <c r="B785" s="8" t="s">
        <v>140</v>
      </c>
      <c r="C785" s="2" t="s">
        <v>192</v>
      </c>
      <c r="D785" s="4">
        <v>4.3517725284537401E-2</v>
      </c>
      <c r="E785" s="4">
        <v>3.9932372810322803E-2</v>
      </c>
      <c r="F785" s="4">
        <v>1.08480368944595E-2</v>
      </c>
      <c r="G785" s="4">
        <v>2.9201139774264499E-3</v>
      </c>
      <c r="H785" s="4">
        <v>2.4928459671243802E-3</v>
      </c>
      <c r="I785" s="5"/>
      <c r="J785" s="5"/>
      <c r="K785" s="5"/>
      <c r="L785" s="5"/>
      <c r="M785" s="5"/>
    </row>
    <row r="786" spans="1:13" x14ac:dyDescent="0.25">
      <c r="A786" s="8" t="s">
        <v>67</v>
      </c>
      <c r="B786" s="8" t="s">
        <v>140</v>
      </c>
      <c r="C786" s="2" t="s">
        <v>193</v>
      </c>
      <c r="D786" s="4">
        <v>4.3517725284537401E-2</v>
      </c>
      <c r="E786" s="4">
        <v>3.9932372810322803E-2</v>
      </c>
      <c r="F786" s="4">
        <v>1.08480368944595E-2</v>
      </c>
      <c r="G786" s="4">
        <v>2.9201139774264499E-3</v>
      </c>
      <c r="H786" s="4">
        <v>2.4928459671243802E-3</v>
      </c>
      <c r="I786" s="5"/>
      <c r="J786" s="5"/>
      <c r="K786" s="5"/>
      <c r="L786" s="5"/>
      <c r="M786" s="5"/>
    </row>
    <row r="787" spans="1:13" x14ac:dyDescent="0.25">
      <c r="A787" s="2" t="s">
        <v>68</v>
      </c>
      <c r="B787" s="2" t="s">
        <v>140</v>
      </c>
      <c r="C787" s="2" t="s">
        <v>166</v>
      </c>
      <c r="D787" s="5"/>
      <c r="E787" s="5"/>
      <c r="F787" s="5"/>
      <c r="G787" s="5"/>
      <c r="H787" s="5"/>
      <c r="I787" s="5"/>
      <c r="J787" s="4">
        <v>5.6490083665286202</v>
      </c>
      <c r="K787" s="4">
        <v>5.6490083665286202</v>
      </c>
      <c r="L787" s="4">
        <v>5.6490083665286202</v>
      </c>
      <c r="M787" s="5"/>
    </row>
    <row r="788" spans="1:13" x14ac:dyDescent="0.25">
      <c r="A788" s="8" t="s">
        <v>68</v>
      </c>
      <c r="B788" s="8" t="s">
        <v>140</v>
      </c>
      <c r="C788" s="2" t="s">
        <v>163</v>
      </c>
      <c r="D788" s="5"/>
      <c r="E788" s="5"/>
      <c r="F788" s="5"/>
      <c r="G788" s="5"/>
      <c r="H788" s="5"/>
      <c r="I788" s="5"/>
      <c r="J788" s="5"/>
      <c r="K788" s="5"/>
      <c r="L788" s="5"/>
      <c r="M788" s="4">
        <v>0.73174042647850002</v>
      </c>
    </row>
    <row r="789" spans="1:13" x14ac:dyDescent="0.25">
      <c r="A789" s="8" t="s">
        <v>68</v>
      </c>
      <c r="B789" s="8" t="s">
        <v>140</v>
      </c>
      <c r="C789" s="2" t="s">
        <v>167</v>
      </c>
      <c r="D789" s="5"/>
      <c r="E789" s="5"/>
      <c r="F789" s="5"/>
      <c r="G789" s="5"/>
      <c r="H789" s="5"/>
      <c r="I789" s="5"/>
      <c r="J789" s="5"/>
      <c r="K789" s="5"/>
      <c r="L789" s="5"/>
      <c r="M789" s="4">
        <v>69.4494776387439</v>
      </c>
    </row>
    <row r="790" spans="1:13" x14ac:dyDescent="0.25">
      <c r="A790" s="8" t="s">
        <v>68</v>
      </c>
      <c r="B790" s="8" t="s">
        <v>140</v>
      </c>
      <c r="C790" s="2" t="s">
        <v>168</v>
      </c>
      <c r="D790" s="5"/>
      <c r="E790" s="5"/>
      <c r="F790" s="5"/>
      <c r="G790" s="5"/>
      <c r="H790" s="5"/>
      <c r="I790" s="5"/>
      <c r="J790" s="5"/>
      <c r="K790" s="5"/>
      <c r="L790" s="5"/>
      <c r="M790" s="4">
        <v>0.78890359466572901</v>
      </c>
    </row>
    <row r="791" spans="1:13" x14ac:dyDescent="0.25">
      <c r="A791" s="8" t="s">
        <v>68</v>
      </c>
      <c r="B791" s="8" t="s">
        <v>140</v>
      </c>
      <c r="C791" s="2" t="s">
        <v>169</v>
      </c>
      <c r="D791" s="5"/>
      <c r="E791" s="5"/>
      <c r="F791" s="5"/>
      <c r="G791" s="5"/>
      <c r="H791" s="5"/>
      <c r="I791" s="5"/>
      <c r="J791" s="5"/>
      <c r="K791" s="5"/>
      <c r="L791" s="5"/>
      <c r="M791" s="4">
        <v>1.02180518466058</v>
      </c>
    </row>
    <row r="792" spans="1:13" x14ac:dyDescent="0.25">
      <c r="A792" s="8" t="s">
        <v>68</v>
      </c>
      <c r="B792" s="8" t="s">
        <v>140</v>
      </c>
      <c r="C792" s="2" t="s">
        <v>170</v>
      </c>
      <c r="D792" s="5"/>
      <c r="E792" s="5"/>
      <c r="F792" s="5"/>
      <c r="G792" s="5"/>
      <c r="H792" s="5"/>
      <c r="I792" s="5"/>
      <c r="J792" s="5"/>
      <c r="K792" s="5"/>
      <c r="L792" s="5"/>
      <c r="M792" s="4">
        <v>0.78890359466572901</v>
      </c>
    </row>
    <row r="793" spans="1:13" x14ac:dyDescent="0.25">
      <c r="A793" s="8" t="s">
        <v>68</v>
      </c>
      <c r="B793" s="8" t="s">
        <v>140</v>
      </c>
      <c r="C793" s="2" t="s">
        <v>171</v>
      </c>
      <c r="D793" s="5"/>
      <c r="E793" s="5"/>
      <c r="F793" s="5"/>
      <c r="G793" s="5"/>
      <c r="H793" s="5"/>
      <c r="I793" s="5"/>
      <c r="J793" s="5"/>
      <c r="K793" s="5"/>
      <c r="L793" s="5"/>
      <c r="M793" s="4">
        <v>0.78890359466572901</v>
      </c>
    </row>
    <row r="794" spans="1:13" x14ac:dyDescent="0.25">
      <c r="A794" s="8" t="s">
        <v>68</v>
      </c>
      <c r="B794" s="8" t="s">
        <v>140</v>
      </c>
      <c r="C794" s="2" t="s">
        <v>172</v>
      </c>
      <c r="D794" s="5"/>
      <c r="E794" s="5"/>
      <c r="F794" s="5"/>
      <c r="G794" s="5"/>
      <c r="H794" s="5"/>
      <c r="I794" s="5"/>
      <c r="J794" s="5"/>
      <c r="K794" s="5"/>
      <c r="L794" s="5"/>
      <c r="M794" s="4">
        <v>0.78890359466572901</v>
      </c>
    </row>
    <row r="795" spans="1:13" x14ac:dyDescent="0.25">
      <c r="A795" s="8" t="s">
        <v>68</v>
      </c>
      <c r="B795" s="8" t="s">
        <v>140</v>
      </c>
      <c r="C795" s="2" t="s">
        <v>173</v>
      </c>
      <c r="D795" s="5"/>
      <c r="E795" s="5"/>
      <c r="F795" s="5"/>
      <c r="G795" s="5"/>
      <c r="H795" s="5"/>
      <c r="I795" s="5"/>
      <c r="J795" s="5"/>
      <c r="K795" s="5"/>
      <c r="L795" s="5"/>
      <c r="M795" s="4">
        <v>1.02180518466058</v>
      </c>
    </row>
    <row r="796" spans="1:13" x14ac:dyDescent="0.25">
      <c r="A796" s="8" t="s">
        <v>68</v>
      </c>
      <c r="B796" s="8" t="s">
        <v>140</v>
      </c>
      <c r="C796" s="2" t="s">
        <v>174</v>
      </c>
      <c r="D796" s="5"/>
      <c r="E796" s="5"/>
      <c r="F796" s="5"/>
      <c r="G796" s="5"/>
      <c r="H796" s="5"/>
      <c r="I796" s="5"/>
      <c r="J796" s="5"/>
      <c r="K796" s="5"/>
      <c r="L796" s="5"/>
      <c r="M796" s="4">
        <v>1.02180518466058</v>
      </c>
    </row>
    <row r="797" spans="1:13" x14ac:dyDescent="0.25">
      <c r="A797" s="8" t="s">
        <v>68</v>
      </c>
      <c r="B797" s="8" t="s">
        <v>140</v>
      </c>
      <c r="C797" s="2" t="s">
        <v>175</v>
      </c>
      <c r="D797" s="5"/>
      <c r="E797" s="5"/>
      <c r="F797" s="5"/>
      <c r="G797" s="5"/>
      <c r="H797" s="5"/>
      <c r="I797" s="5"/>
      <c r="J797" s="5"/>
      <c r="K797" s="5"/>
      <c r="L797" s="5"/>
      <c r="M797" s="4">
        <v>1.02180518466058</v>
      </c>
    </row>
    <row r="798" spans="1:13" x14ac:dyDescent="0.25">
      <c r="A798" s="8" t="s">
        <v>68</v>
      </c>
      <c r="B798" s="8" t="s">
        <v>140</v>
      </c>
      <c r="C798" s="2" t="s">
        <v>164</v>
      </c>
      <c r="D798" s="5"/>
      <c r="E798" s="5"/>
      <c r="F798" s="5"/>
      <c r="G798" s="5"/>
      <c r="H798" s="5"/>
      <c r="I798" s="5"/>
      <c r="J798" s="5"/>
      <c r="K798" s="5"/>
      <c r="L798" s="5"/>
      <c r="M798" s="4">
        <v>0.73174042228068303</v>
      </c>
    </row>
    <row r="799" spans="1:13" x14ac:dyDescent="0.25">
      <c r="A799" s="8" t="s">
        <v>68</v>
      </c>
      <c r="B799" s="8" t="s">
        <v>140</v>
      </c>
      <c r="C799" s="2" t="s">
        <v>176</v>
      </c>
      <c r="D799" s="5"/>
      <c r="E799" s="5"/>
      <c r="F799" s="5"/>
      <c r="G799" s="5"/>
      <c r="H799" s="5"/>
      <c r="I799" s="5"/>
      <c r="J799" s="5"/>
      <c r="K799" s="5"/>
      <c r="L799" s="5"/>
      <c r="M799" s="4">
        <v>69.4494776387439</v>
      </c>
    </row>
    <row r="800" spans="1:13" x14ac:dyDescent="0.25">
      <c r="A800" s="8" t="s">
        <v>68</v>
      </c>
      <c r="B800" s="8" t="s">
        <v>140</v>
      </c>
      <c r="C800" s="2" t="s">
        <v>177</v>
      </c>
      <c r="D800" s="5"/>
      <c r="E800" s="5"/>
      <c r="F800" s="5"/>
      <c r="G800" s="5"/>
      <c r="H800" s="5"/>
      <c r="I800" s="5"/>
      <c r="J800" s="5"/>
      <c r="K800" s="5"/>
      <c r="L800" s="5"/>
      <c r="M800" s="4">
        <v>0.78890359466572901</v>
      </c>
    </row>
    <row r="801" spans="1:13" x14ac:dyDescent="0.25">
      <c r="A801" s="8" t="s">
        <v>68</v>
      </c>
      <c r="B801" s="8" t="s">
        <v>140</v>
      </c>
      <c r="C801" s="2" t="s">
        <v>178</v>
      </c>
      <c r="D801" s="5"/>
      <c r="E801" s="5"/>
      <c r="F801" s="5"/>
      <c r="G801" s="5"/>
      <c r="H801" s="5"/>
      <c r="I801" s="5"/>
      <c r="J801" s="5"/>
      <c r="K801" s="5"/>
      <c r="L801" s="5"/>
      <c r="M801" s="4">
        <v>1.02180518466058</v>
      </c>
    </row>
    <row r="802" spans="1:13" x14ac:dyDescent="0.25">
      <c r="A802" s="8" t="s">
        <v>68</v>
      </c>
      <c r="B802" s="8" t="s">
        <v>140</v>
      </c>
      <c r="C802" s="2" t="s">
        <v>179</v>
      </c>
      <c r="D802" s="5"/>
      <c r="E802" s="5"/>
      <c r="F802" s="5"/>
      <c r="G802" s="5"/>
      <c r="H802" s="5"/>
      <c r="I802" s="5"/>
      <c r="J802" s="5"/>
      <c r="K802" s="5"/>
      <c r="L802" s="5"/>
      <c r="M802" s="4">
        <v>69.216576048749005</v>
      </c>
    </row>
    <row r="803" spans="1:13" x14ac:dyDescent="0.25">
      <c r="A803" s="8" t="s">
        <v>68</v>
      </c>
      <c r="B803" s="8" t="s">
        <v>140</v>
      </c>
      <c r="C803" s="2" t="s">
        <v>180</v>
      </c>
      <c r="D803" s="5"/>
      <c r="E803" s="5"/>
      <c r="F803" s="5"/>
      <c r="G803" s="5"/>
      <c r="H803" s="5"/>
      <c r="I803" s="5"/>
      <c r="J803" s="5"/>
      <c r="K803" s="5"/>
      <c r="L803" s="5"/>
      <c r="M803" s="4">
        <v>69.216576048749005</v>
      </c>
    </row>
    <row r="804" spans="1:13" x14ac:dyDescent="0.25">
      <c r="A804" s="8" t="s">
        <v>68</v>
      </c>
      <c r="B804" s="8" t="s">
        <v>140</v>
      </c>
      <c r="C804" s="2" t="s">
        <v>181</v>
      </c>
      <c r="D804" s="5"/>
      <c r="E804" s="5"/>
      <c r="F804" s="5"/>
      <c r="G804" s="5"/>
      <c r="H804" s="5"/>
      <c r="I804" s="5"/>
      <c r="J804" s="5"/>
      <c r="K804" s="5"/>
      <c r="L804" s="5"/>
      <c r="M804" s="4">
        <v>69.216576048749005</v>
      </c>
    </row>
    <row r="805" spans="1:13" x14ac:dyDescent="0.25">
      <c r="A805" s="8" t="s">
        <v>68</v>
      </c>
      <c r="B805" s="8" t="s">
        <v>140</v>
      </c>
      <c r="C805" s="2" t="s">
        <v>182</v>
      </c>
      <c r="D805" s="5"/>
      <c r="E805" s="5"/>
      <c r="F805" s="5"/>
      <c r="G805" s="5"/>
      <c r="H805" s="5"/>
      <c r="I805" s="5"/>
      <c r="J805" s="5"/>
      <c r="K805" s="5"/>
      <c r="L805" s="5"/>
      <c r="M805" s="4">
        <v>0.71508012457873305</v>
      </c>
    </row>
    <row r="806" spans="1:13" x14ac:dyDescent="0.25">
      <c r="A806" s="8" t="s">
        <v>68</v>
      </c>
      <c r="B806" s="8" t="s">
        <v>140</v>
      </c>
      <c r="C806" s="2" t="s">
        <v>183</v>
      </c>
      <c r="D806" s="5"/>
      <c r="E806" s="5"/>
      <c r="F806" s="5"/>
      <c r="G806" s="5"/>
      <c r="H806" s="5"/>
      <c r="I806" s="5"/>
      <c r="J806" s="5"/>
      <c r="K806" s="5"/>
      <c r="L806" s="5"/>
      <c r="M806" s="4">
        <v>0.71508012459172199</v>
      </c>
    </row>
    <row r="807" spans="1:13" x14ac:dyDescent="0.25">
      <c r="A807" s="8" t="s">
        <v>68</v>
      </c>
      <c r="B807" s="8" t="s">
        <v>140</v>
      </c>
      <c r="C807" s="2" t="s">
        <v>184</v>
      </c>
      <c r="D807" s="5"/>
      <c r="E807" s="5"/>
      <c r="F807" s="5"/>
      <c r="G807" s="5"/>
      <c r="H807" s="5"/>
      <c r="I807" s="5"/>
      <c r="J807" s="5"/>
      <c r="K807" s="5"/>
      <c r="L807" s="5"/>
      <c r="M807" s="4">
        <v>0.715080124579899</v>
      </c>
    </row>
    <row r="808" spans="1:13" x14ac:dyDescent="0.25">
      <c r="A808" s="8" t="s">
        <v>68</v>
      </c>
      <c r="B808" s="8" t="s">
        <v>140</v>
      </c>
      <c r="C808" s="2" t="s">
        <v>165</v>
      </c>
      <c r="D808" s="5"/>
      <c r="E808" s="5"/>
      <c r="F808" s="5"/>
      <c r="G808" s="5"/>
      <c r="H808" s="5"/>
      <c r="I808" s="5"/>
      <c r="J808" s="5"/>
      <c r="K808" s="5"/>
      <c r="L808" s="5"/>
      <c r="M808" s="4">
        <v>0.73174045788495801</v>
      </c>
    </row>
    <row r="809" spans="1:13" x14ac:dyDescent="0.25">
      <c r="A809" s="8" t="s">
        <v>68</v>
      </c>
      <c r="B809" s="8" t="s">
        <v>140</v>
      </c>
      <c r="C809" s="2" t="s">
        <v>185</v>
      </c>
      <c r="D809" s="5"/>
      <c r="E809" s="5"/>
      <c r="F809" s="5"/>
      <c r="G809" s="5"/>
      <c r="H809" s="5"/>
      <c r="I809" s="5"/>
      <c r="J809" s="5"/>
      <c r="K809" s="5"/>
      <c r="L809" s="5"/>
      <c r="M809" s="4">
        <v>69.4494776387439</v>
      </c>
    </row>
    <row r="810" spans="1:13" x14ac:dyDescent="0.25">
      <c r="A810" s="8" t="s">
        <v>68</v>
      </c>
      <c r="B810" s="8" t="s">
        <v>140</v>
      </c>
      <c r="C810" s="2" t="s">
        <v>186</v>
      </c>
      <c r="D810" s="5"/>
      <c r="E810" s="5"/>
      <c r="F810" s="5"/>
      <c r="G810" s="5"/>
      <c r="H810" s="5"/>
      <c r="I810" s="5"/>
      <c r="J810" s="5"/>
      <c r="K810" s="5"/>
      <c r="L810" s="5"/>
      <c r="M810" s="4">
        <v>0.78890359466572901</v>
      </c>
    </row>
    <row r="811" spans="1:13" x14ac:dyDescent="0.25">
      <c r="A811" s="8" t="s">
        <v>68</v>
      </c>
      <c r="B811" s="8" t="s">
        <v>140</v>
      </c>
      <c r="C811" s="2" t="s">
        <v>187</v>
      </c>
      <c r="D811" s="5"/>
      <c r="E811" s="5"/>
      <c r="F811" s="5"/>
      <c r="G811" s="5"/>
      <c r="H811" s="5"/>
      <c r="I811" s="5"/>
      <c r="J811" s="5"/>
      <c r="K811" s="5"/>
      <c r="L811" s="5"/>
      <c r="M811" s="4">
        <v>1.02180518466058</v>
      </c>
    </row>
    <row r="812" spans="1:13" x14ac:dyDescent="0.25">
      <c r="A812" s="8" t="s">
        <v>68</v>
      </c>
      <c r="B812" s="8" t="s">
        <v>140</v>
      </c>
      <c r="C812" s="2" t="s">
        <v>188</v>
      </c>
      <c r="D812" s="5"/>
      <c r="E812" s="5"/>
      <c r="F812" s="5"/>
      <c r="G812" s="5"/>
      <c r="H812" s="5"/>
      <c r="I812" s="5"/>
      <c r="J812" s="5"/>
      <c r="K812" s="5"/>
      <c r="L812" s="5"/>
      <c r="M812" s="4">
        <v>69.216576048749005</v>
      </c>
    </row>
    <row r="813" spans="1:13" x14ac:dyDescent="0.25">
      <c r="A813" s="8" t="s">
        <v>68</v>
      </c>
      <c r="B813" s="8" t="s">
        <v>140</v>
      </c>
      <c r="C813" s="2" t="s">
        <v>189</v>
      </c>
      <c r="D813" s="5"/>
      <c r="E813" s="5"/>
      <c r="F813" s="5"/>
      <c r="G813" s="5"/>
      <c r="H813" s="5"/>
      <c r="I813" s="5"/>
      <c r="J813" s="5"/>
      <c r="K813" s="5"/>
      <c r="L813" s="5"/>
      <c r="M813" s="4">
        <v>69.216576048749005</v>
      </c>
    </row>
    <row r="814" spans="1:13" x14ac:dyDescent="0.25">
      <c r="A814" s="8" t="s">
        <v>68</v>
      </c>
      <c r="B814" s="8" t="s">
        <v>140</v>
      </c>
      <c r="C814" s="2" t="s">
        <v>190</v>
      </c>
      <c r="D814" s="5"/>
      <c r="E814" s="5"/>
      <c r="F814" s="5"/>
      <c r="G814" s="5"/>
      <c r="H814" s="5"/>
      <c r="I814" s="5"/>
      <c r="J814" s="5"/>
      <c r="K814" s="5"/>
      <c r="L814" s="5"/>
      <c r="M814" s="4">
        <v>69.216576048749005</v>
      </c>
    </row>
    <row r="815" spans="1:13" x14ac:dyDescent="0.25">
      <c r="A815" s="8" t="s">
        <v>68</v>
      </c>
      <c r="B815" s="8" t="s">
        <v>140</v>
      </c>
      <c r="C815" s="2" t="s">
        <v>191</v>
      </c>
      <c r="D815" s="5"/>
      <c r="E815" s="5"/>
      <c r="F815" s="5"/>
      <c r="G815" s="5"/>
      <c r="H815" s="5"/>
      <c r="I815" s="5"/>
      <c r="J815" s="5"/>
      <c r="K815" s="5"/>
      <c r="L815" s="5"/>
      <c r="M815" s="4">
        <v>0.71508012457262304</v>
      </c>
    </row>
    <row r="816" spans="1:13" x14ac:dyDescent="0.25">
      <c r="A816" s="8" t="s">
        <v>68</v>
      </c>
      <c r="B816" s="8" t="s">
        <v>140</v>
      </c>
      <c r="C816" s="2" t="s">
        <v>192</v>
      </c>
      <c r="D816" s="5"/>
      <c r="E816" s="5"/>
      <c r="F816" s="5"/>
      <c r="G816" s="5"/>
      <c r="H816" s="5"/>
      <c r="I816" s="5"/>
      <c r="J816" s="5"/>
      <c r="K816" s="5"/>
      <c r="L816" s="5"/>
      <c r="M816" s="4">
        <v>0.71508012459172199</v>
      </c>
    </row>
    <row r="817" spans="1:13" x14ac:dyDescent="0.25">
      <c r="A817" s="8" t="s">
        <v>68</v>
      </c>
      <c r="B817" s="8" t="s">
        <v>140</v>
      </c>
      <c r="C817" s="2" t="s">
        <v>193</v>
      </c>
      <c r="D817" s="5"/>
      <c r="E817" s="5"/>
      <c r="F817" s="5"/>
      <c r="G817" s="5"/>
      <c r="H817" s="5"/>
      <c r="I817" s="5"/>
      <c r="J817" s="5"/>
      <c r="K817" s="5"/>
      <c r="L817" s="5"/>
      <c r="M817" s="4">
        <v>0.71508012458444603</v>
      </c>
    </row>
    <row r="818" spans="1:13" x14ac:dyDescent="0.25">
      <c r="A818" s="2" t="s">
        <v>71</v>
      </c>
      <c r="B818" s="2" t="s">
        <v>140</v>
      </c>
      <c r="C818" s="2" t="s">
        <v>166</v>
      </c>
      <c r="D818" s="5"/>
      <c r="E818" s="5"/>
      <c r="F818" s="5"/>
      <c r="G818" s="5"/>
      <c r="H818" s="5"/>
      <c r="I818" s="5"/>
      <c r="J818" s="5"/>
      <c r="K818" s="5"/>
      <c r="L818" s="4">
        <v>9.1415938381450498E-2</v>
      </c>
      <c r="M818" s="4">
        <v>1.6165993027165</v>
      </c>
    </row>
    <row r="819" spans="1:13" x14ac:dyDescent="0.25">
      <c r="A819" s="8" t="s">
        <v>71</v>
      </c>
      <c r="B819" s="8" t="s">
        <v>140</v>
      </c>
      <c r="C819" s="2" t="s">
        <v>163</v>
      </c>
      <c r="D819" s="5"/>
      <c r="E819" s="5"/>
      <c r="F819" s="5"/>
      <c r="G819" s="5"/>
      <c r="H819" s="5"/>
      <c r="I819" s="5"/>
      <c r="J819" s="5"/>
      <c r="K819" s="4">
        <v>3.7577838357712499</v>
      </c>
      <c r="L819" s="4">
        <v>3.8709126562791498</v>
      </c>
      <c r="M819" s="4">
        <v>4.0019644740571403</v>
      </c>
    </row>
    <row r="820" spans="1:13" x14ac:dyDescent="0.25">
      <c r="A820" s="8" t="s">
        <v>71</v>
      </c>
      <c r="B820" s="8" t="s">
        <v>140</v>
      </c>
      <c r="C820" s="2" t="s">
        <v>167</v>
      </c>
      <c r="D820" s="5"/>
      <c r="E820" s="5"/>
      <c r="F820" s="5"/>
      <c r="G820" s="5"/>
      <c r="H820" s="5"/>
      <c r="I820" s="5"/>
      <c r="J820" s="5"/>
      <c r="K820" s="4">
        <v>3.7577838357712499</v>
      </c>
      <c r="L820" s="4">
        <v>3.8709126562791498</v>
      </c>
      <c r="M820" s="4">
        <v>4.0019644740571403</v>
      </c>
    </row>
    <row r="821" spans="1:13" x14ac:dyDescent="0.25">
      <c r="A821" s="8" t="s">
        <v>71</v>
      </c>
      <c r="B821" s="8" t="s">
        <v>140</v>
      </c>
      <c r="C821" s="2" t="s">
        <v>168</v>
      </c>
      <c r="D821" s="5"/>
      <c r="E821" s="5"/>
      <c r="F821" s="5"/>
      <c r="G821" s="5"/>
      <c r="H821" s="5"/>
      <c r="I821" s="5"/>
      <c r="J821" s="5"/>
      <c r="K821" s="4">
        <v>3.7577838357712499</v>
      </c>
      <c r="L821" s="4">
        <v>3.8709126562791498</v>
      </c>
      <c r="M821" s="4">
        <v>4.0019644740571403</v>
      </c>
    </row>
    <row r="822" spans="1:13" x14ac:dyDescent="0.25">
      <c r="A822" s="8" t="s">
        <v>71</v>
      </c>
      <c r="B822" s="8" t="s">
        <v>140</v>
      </c>
      <c r="C822" s="2" t="s">
        <v>169</v>
      </c>
      <c r="D822" s="5"/>
      <c r="E822" s="5"/>
      <c r="F822" s="5"/>
      <c r="G822" s="5"/>
      <c r="H822" s="5"/>
      <c r="I822" s="5"/>
      <c r="J822" s="5"/>
      <c r="K822" s="4">
        <v>3.7577838357712499</v>
      </c>
      <c r="L822" s="4">
        <v>3.8709126562791498</v>
      </c>
      <c r="M822" s="4">
        <v>4.0019644740571403</v>
      </c>
    </row>
    <row r="823" spans="1:13" x14ac:dyDescent="0.25">
      <c r="A823" s="8" t="s">
        <v>71</v>
      </c>
      <c r="B823" s="8" t="s">
        <v>140</v>
      </c>
      <c r="C823" s="2" t="s">
        <v>170</v>
      </c>
      <c r="D823" s="5"/>
      <c r="E823" s="5"/>
      <c r="F823" s="5"/>
      <c r="G823" s="5"/>
      <c r="H823" s="5"/>
      <c r="I823" s="5"/>
      <c r="J823" s="5"/>
      <c r="K823" s="4">
        <v>3.7577838357712499</v>
      </c>
      <c r="L823" s="4">
        <v>3.8709126562791498</v>
      </c>
      <c r="M823" s="4">
        <v>4.0019644740571403</v>
      </c>
    </row>
    <row r="824" spans="1:13" x14ac:dyDescent="0.25">
      <c r="A824" s="8" t="s">
        <v>71</v>
      </c>
      <c r="B824" s="8" t="s">
        <v>140</v>
      </c>
      <c r="C824" s="2" t="s">
        <v>171</v>
      </c>
      <c r="D824" s="5"/>
      <c r="E824" s="5"/>
      <c r="F824" s="5"/>
      <c r="G824" s="5"/>
      <c r="H824" s="5"/>
      <c r="I824" s="5"/>
      <c r="J824" s="5"/>
      <c r="K824" s="4">
        <v>3.7577838357712499</v>
      </c>
      <c r="L824" s="4">
        <v>3.8709126562791498</v>
      </c>
      <c r="M824" s="4">
        <v>4.0019644740571403</v>
      </c>
    </row>
    <row r="825" spans="1:13" x14ac:dyDescent="0.25">
      <c r="A825" s="8" t="s">
        <v>71</v>
      </c>
      <c r="B825" s="8" t="s">
        <v>140</v>
      </c>
      <c r="C825" s="2" t="s">
        <v>172</v>
      </c>
      <c r="D825" s="5"/>
      <c r="E825" s="5"/>
      <c r="F825" s="5"/>
      <c r="G825" s="5"/>
      <c r="H825" s="5"/>
      <c r="I825" s="5"/>
      <c r="J825" s="5"/>
      <c r="K825" s="4">
        <v>3.7577838357712499</v>
      </c>
      <c r="L825" s="4">
        <v>3.8709126562791498</v>
      </c>
      <c r="M825" s="4">
        <v>4.0019644740571403</v>
      </c>
    </row>
    <row r="826" spans="1:13" x14ac:dyDescent="0.25">
      <c r="A826" s="8" t="s">
        <v>71</v>
      </c>
      <c r="B826" s="8" t="s">
        <v>140</v>
      </c>
      <c r="C826" s="2" t="s">
        <v>173</v>
      </c>
      <c r="D826" s="5"/>
      <c r="E826" s="5"/>
      <c r="F826" s="5"/>
      <c r="G826" s="5"/>
      <c r="H826" s="5"/>
      <c r="I826" s="5"/>
      <c r="J826" s="5"/>
      <c r="K826" s="4">
        <v>3.7577838357712499</v>
      </c>
      <c r="L826" s="4">
        <v>3.8709126562791498</v>
      </c>
      <c r="M826" s="4">
        <v>4.0019644740571403</v>
      </c>
    </row>
    <row r="827" spans="1:13" x14ac:dyDescent="0.25">
      <c r="A827" s="8" t="s">
        <v>71</v>
      </c>
      <c r="B827" s="8" t="s">
        <v>140</v>
      </c>
      <c r="C827" s="2" t="s">
        <v>174</v>
      </c>
      <c r="D827" s="5"/>
      <c r="E827" s="5"/>
      <c r="F827" s="5"/>
      <c r="G827" s="5"/>
      <c r="H827" s="5"/>
      <c r="I827" s="5"/>
      <c r="J827" s="5"/>
      <c r="K827" s="4">
        <v>3.7577838357712499</v>
      </c>
      <c r="L827" s="4">
        <v>3.8709126562791498</v>
      </c>
      <c r="M827" s="4">
        <v>4.0019644740571403</v>
      </c>
    </row>
    <row r="828" spans="1:13" x14ac:dyDescent="0.25">
      <c r="A828" s="8" t="s">
        <v>71</v>
      </c>
      <c r="B828" s="8" t="s">
        <v>140</v>
      </c>
      <c r="C828" s="2" t="s">
        <v>175</v>
      </c>
      <c r="D828" s="5"/>
      <c r="E828" s="5"/>
      <c r="F828" s="5"/>
      <c r="G828" s="5"/>
      <c r="H828" s="5"/>
      <c r="I828" s="5"/>
      <c r="J828" s="5"/>
      <c r="K828" s="4">
        <v>3.7577838357712499</v>
      </c>
      <c r="L828" s="4">
        <v>3.8709126562791498</v>
      </c>
      <c r="M828" s="4">
        <v>4.0019644740571403</v>
      </c>
    </row>
    <row r="829" spans="1:13" x14ac:dyDescent="0.25">
      <c r="A829" s="8" t="s">
        <v>71</v>
      </c>
      <c r="B829" s="8" t="s">
        <v>140</v>
      </c>
      <c r="C829" s="2" t="s">
        <v>164</v>
      </c>
      <c r="D829" s="5"/>
      <c r="E829" s="5"/>
      <c r="F829" s="5"/>
      <c r="G829" s="5"/>
      <c r="H829" s="5"/>
      <c r="I829" s="5"/>
      <c r="J829" s="5"/>
      <c r="K829" s="4">
        <v>3.7577838357712499</v>
      </c>
      <c r="L829" s="4">
        <v>3.8709126562791498</v>
      </c>
      <c r="M829" s="4">
        <v>4.0019644740571403</v>
      </c>
    </row>
    <row r="830" spans="1:13" x14ac:dyDescent="0.25">
      <c r="A830" s="8" t="s">
        <v>71</v>
      </c>
      <c r="B830" s="8" t="s">
        <v>140</v>
      </c>
      <c r="C830" s="2" t="s">
        <v>176</v>
      </c>
      <c r="D830" s="5"/>
      <c r="E830" s="5"/>
      <c r="F830" s="5"/>
      <c r="G830" s="5"/>
      <c r="H830" s="5"/>
      <c r="I830" s="5"/>
      <c r="J830" s="5"/>
      <c r="K830" s="4">
        <v>3.7577838357712499</v>
      </c>
      <c r="L830" s="4">
        <v>3.8709126562791498</v>
      </c>
      <c r="M830" s="4">
        <v>4.0019644740571403</v>
      </c>
    </row>
    <row r="831" spans="1:13" x14ac:dyDescent="0.25">
      <c r="A831" s="8" t="s">
        <v>71</v>
      </c>
      <c r="B831" s="8" t="s">
        <v>140</v>
      </c>
      <c r="C831" s="2" t="s">
        <v>177</v>
      </c>
      <c r="D831" s="5"/>
      <c r="E831" s="5"/>
      <c r="F831" s="5"/>
      <c r="G831" s="5"/>
      <c r="H831" s="5"/>
      <c r="I831" s="5"/>
      <c r="J831" s="5"/>
      <c r="K831" s="4">
        <v>3.7577838357712499</v>
      </c>
      <c r="L831" s="4">
        <v>3.8709126562791498</v>
      </c>
      <c r="M831" s="4">
        <v>4.0019644740571403</v>
      </c>
    </row>
    <row r="832" spans="1:13" x14ac:dyDescent="0.25">
      <c r="A832" s="8" t="s">
        <v>71</v>
      </c>
      <c r="B832" s="8" t="s">
        <v>140</v>
      </c>
      <c r="C832" s="2" t="s">
        <v>178</v>
      </c>
      <c r="D832" s="5"/>
      <c r="E832" s="5"/>
      <c r="F832" s="5"/>
      <c r="G832" s="5"/>
      <c r="H832" s="5"/>
      <c r="I832" s="5"/>
      <c r="J832" s="5"/>
      <c r="K832" s="4">
        <v>3.7577838357712499</v>
      </c>
      <c r="L832" s="4">
        <v>3.8709126562791498</v>
      </c>
      <c r="M832" s="4">
        <v>4.0019644740571403</v>
      </c>
    </row>
    <row r="833" spans="1:13" x14ac:dyDescent="0.25">
      <c r="A833" s="8" t="s">
        <v>71</v>
      </c>
      <c r="B833" s="8" t="s">
        <v>140</v>
      </c>
      <c r="C833" s="2" t="s">
        <v>179</v>
      </c>
      <c r="D833" s="5"/>
      <c r="E833" s="5"/>
      <c r="F833" s="5"/>
      <c r="G833" s="5"/>
      <c r="H833" s="5"/>
      <c r="I833" s="5"/>
      <c r="J833" s="5"/>
      <c r="K833" s="4">
        <v>3.7577838357712499</v>
      </c>
      <c r="L833" s="4">
        <v>3.8709126562791498</v>
      </c>
      <c r="M833" s="4">
        <v>4.0019644740571403</v>
      </c>
    </row>
    <row r="834" spans="1:13" x14ac:dyDescent="0.25">
      <c r="A834" s="8" t="s">
        <v>71</v>
      </c>
      <c r="B834" s="8" t="s">
        <v>140</v>
      </c>
      <c r="C834" s="2" t="s">
        <v>180</v>
      </c>
      <c r="D834" s="5"/>
      <c r="E834" s="5"/>
      <c r="F834" s="5"/>
      <c r="G834" s="5"/>
      <c r="H834" s="5"/>
      <c r="I834" s="5"/>
      <c r="J834" s="5"/>
      <c r="K834" s="4">
        <v>3.7577838357712499</v>
      </c>
      <c r="L834" s="4">
        <v>3.8709126562791498</v>
      </c>
      <c r="M834" s="4">
        <v>4.0019644740571403</v>
      </c>
    </row>
    <row r="835" spans="1:13" x14ac:dyDescent="0.25">
      <c r="A835" s="8" t="s">
        <v>71</v>
      </c>
      <c r="B835" s="8" t="s">
        <v>140</v>
      </c>
      <c r="C835" s="2" t="s">
        <v>181</v>
      </c>
      <c r="D835" s="5"/>
      <c r="E835" s="5"/>
      <c r="F835" s="5"/>
      <c r="G835" s="5"/>
      <c r="H835" s="5"/>
      <c r="I835" s="5"/>
      <c r="J835" s="5"/>
      <c r="K835" s="4">
        <v>3.7577838357712499</v>
      </c>
      <c r="L835" s="4">
        <v>3.8709126562791498</v>
      </c>
      <c r="M835" s="4">
        <v>4.0019644740571403</v>
      </c>
    </row>
    <row r="836" spans="1:13" x14ac:dyDescent="0.25">
      <c r="A836" s="8" t="s">
        <v>71</v>
      </c>
      <c r="B836" s="8" t="s">
        <v>140</v>
      </c>
      <c r="C836" s="2" t="s">
        <v>182</v>
      </c>
      <c r="D836" s="5"/>
      <c r="E836" s="5"/>
      <c r="F836" s="5"/>
      <c r="G836" s="5"/>
      <c r="H836" s="5"/>
      <c r="I836" s="5"/>
      <c r="J836" s="5"/>
      <c r="K836" s="4">
        <v>3.7577838357712499</v>
      </c>
      <c r="L836" s="4">
        <v>3.8709126562791498</v>
      </c>
      <c r="M836" s="4">
        <v>4.0019644740571403</v>
      </c>
    </row>
    <row r="837" spans="1:13" x14ac:dyDescent="0.25">
      <c r="A837" s="8" t="s">
        <v>71</v>
      </c>
      <c r="B837" s="8" t="s">
        <v>140</v>
      </c>
      <c r="C837" s="2" t="s">
        <v>183</v>
      </c>
      <c r="D837" s="5"/>
      <c r="E837" s="5"/>
      <c r="F837" s="5"/>
      <c r="G837" s="5"/>
      <c r="H837" s="5"/>
      <c r="I837" s="5"/>
      <c r="J837" s="5"/>
      <c r="K837" s="4">
        <v>3.7577838357712499</v>
      </c>
      <c r="L837" s="4">
        <v>3.8709126562791498</v>
      </c>
      <c r="M837" s="4">
        <v>4.0019644740571403</v>
      </c>
    </row>
    <row r="838" spans="1:13" x14ac:dyDescent="0.25">
      <c r="A838" s="8" t="s">
        <v>71</v>
      </c>
      <c r="B838" s="8" t="s">
        <v>140</v>
      </c>
      <c r="C838" s="2" t="s">
        <v>184</v>
      </c>
      <c r="D838" s="5"/>
      <c r="E838" s="5"/>
      <c r="F838" s="5"/>
      <c r="G838" s="5"/>
      <c r="H838" s="5"/>
      <c r="I838" s="5"/>
      <c r="J838" s="5"/>
      <c r="K838" s="4">
        <v>3.7577838357712499</v>
      </c>
      <c r="L838" s="4">
        <v>3.8709126562791498</v>
      </c>
      <c r="M838" s="4">
        <v>4.0019644740571403</v>
      </c>
    </row>
    <row r="839" spans="1:13" x14ac:dyDescent="0.25">
      <c r="A839" s="8" t="s">
        <v>71</v>
      </c>
      <c r="B839" s="8" t="s">
        <v>140</v>
      </c>
      <c r="C839" s="2" t="s">
        <v>165</v>
      </c>
      <c r="D839" s="5"/>
      <c r="E839" s="5"/>
      <c r="F839" s="5"/>
      <c r="G839" s="5"/>
      <c r="H839" s="5"/>
      <c r="I839" s="5"/>
      <c r="J839" s="5"/>
      <c r="K839" s="4">
        <v>3.7577838357712499</v>
      </c>
      <c r="L839" s="4">
        <v>3.8709126562791498</v>
      </c>
      <c r="M839" s="4">
        <v>4.0019644740571403</v>
      </c>
    </row>
    <row r="840" spans="1:13" x14ac:dyDescent="0.25">
      <c r="A840" s="8" t="s">
        <v>71</v>
      </c>
      <c r="B840" s="8" t="s">
        <v>140</v>
      </c>
      <c r="C840" s="2" t="s">
        <v>185</v>
      </c>
      <c r="D840" s="5"/>
      <c r="E840" s="5"/>
      <c r="F840" s="5"/>
      <c r="G840" s="5"/>
      <c r="H840" s="5"/>
      <c r="I840" s="5"/>
      <c r="J840" s="5"/>
      <c r="K840" s="4">
        <v>3.7577838357712499</v>
      </c>
      <c r="L840" s="4">
        <v>3.8709126562791498</v>
      </c>
      <c r="M840" s="4">
        <v>4.0019644740571403</v>
      </c>
    </row>
    <row r="841" spans="1:13" x14ac:dyDescent="0.25">
      <c r="A841" s="8" t="s">
        <v>71</v>
      </c>
      <c r="B841" s="8" t="s">
        <v>140</v>
      </c>
      <c r="C841" s="2" t="s">
        <v>186</v>
      </c>
      <c r="D841" s="5"/>
      <c r="E841" s="5"/>
      <c r="F841" s="5"/>
      <c r="G841" s="5"/>
      <c r="H841" s="5"/>
      <c r="I841" s="5"/>
      <c r="J841" s="5"/>
      <c r="K841" s="4">
        <v>3.7577838357712499</v>
      </c>
      <c r="L841" s="4">
        <v>3.8709126562791498</v>
      </c>
      <c r="M841" s="4">
        <v>4.0019644740571403</v>
      </c>
    </row>
    <row r="842" spans="1:13" x14ac:dyDescent="0.25">
      <c r="A842" s="8" t="s">
        <v>71</v>
      </c>
      <c r="B842" s="8" t="s">
        <v>140</v>
      </c>
      <c r="C842" s="2" t="s">
        <v>187</v>
      </c>
      <c r="D842" s="5"/>
      <c r="E842" s="5"/>
      <c r="F842" s="5"/>
      <c r="G842" s="5"/>
      <c r="H842" s="5"/>
      <c r="I842" s="5"/>
      <c r="J842" s="5"/>
      <c r="K842" s="4">
        <v>3.7577838357712499</v>
      </c>
      <c r="L842" s="4">
        <v>3.8709126562791498</v>
      </c>
      <c r="M842" s="4">
        <v>4.0019644740571403</v>
      </c>
    </row>
    <row r="843" spans="1:13" x14ac:dyDescent="0.25">
      <c r="A843" s="8" t="s">
        <v>71</v>
      </c>
      <c r="B843" s="8" t="s">
        <v>140</v>
      </c>
      <c r="C843" s="2" t="s">
        <v>188</v>
      </c>
      <c r="D843" s="5"/>
      <c r="E843" s="5"/>
      <c r="F843" s="5"/>
      <c r="G843" s="5"/>
      <c r="H843" s="5"/>
      <c r="I843" s="5"/>
      <c r="J843" s="5"/>
      <c r="K843" s="4">
        <v>3.7577838357712499</v>
      </c>
      <c r="L843" s="4">
        <v>3.8709126562791498</v>
      </c>
      <c r="M843" s="4">
        <v>4.0019644740571403</v>
      </c>
    </row>
    <row r="844" spans="1:13" x14ac:dyDescent="0.25">
      <c r="A844" s="8" t="s">
        <v>71</v>
      </c>
      <c r="B844" s="8" t="s">
        <v>140</v>
      </c>
      <c r="C844" s="2" t="s">
        <v>189</v>
      </c>
      <c r="D844" s="5"/>
      <c r="E844" s="5"/>
      <c r="F844" s="5"/>
      <c r="G844" s="5"/>
      <c r="H844" s="5"/>
      <c r="I844" s="5"/>
      <c r="J844" s="5"/>
      <c r="K844" s="4">
        <v>3.7577838357712499</v>
      </c>
      <c r="L844" s="4">
        <v>3.8709126562791498</v>
      </c>
      <c r="M844" s="4">
        <v>4.0019644740571403</v>
      </c>
    </row>
    <row r="845" spans="1:13" x14ac:dyDescent="0.25">
      <c r="A845" s="8" t="s">
        <v>71</v>
      </c>
      <c r="B845" s="8" t="s">
        <v>140</v>
      </c>
      <c r="C845" s="2" t="s">
        <v>190</v>
      </c>
      <c r="D845" s="5"/>
      <c r="E845" s="5"/>
      <c r="F845" s="5"/>
      <c r="G845" s="5"/>
      <c r="H845" s="5"/>
      <c r="I845" s="5"/>
      <c r="J845" s="5"/>
      <c r="K845" s="4">
        <v>3.7577838357712499</v>
      </c>
      <c r="L845" s="4">
        <v>3.8709126562791498</v>
      </c>
      <c r="M845" s="4">
        <v>4.0019644740571403</v>
      </c>
    </row>
    <row r="846" spans="1:13" x14ac:dyDescent="0.25">
      <c r="A846" s="8" t="s">
        <v>71</v>
      </c>
      <c r="B846" s="8" t="s">
        <v>140</v>
      </c>
      <c r="C846" s="2" t="s">
        <v>191</v>
      </c>
      <c r="D846" s="5"/>
      <c r="E846" s="5"/>
      <c r="F846" s="5"/>
      <c r="G846" s="5"/>
      <c r="H846" s="5"/>
      <c r="I846" s="5"/>
      <c r="J846" s="5"/>
      <c r="K846" s="4">
        <v>3.7577838357712499</v>
      </c>
      <c r="L846" s="4">
        <v>3.8709126562791498</v>
      </c>
      <c r="M846" s="4">
        <v>4.0019644740571403</v>
      </c>
    </row>
    <row r="847" spans="1:13" x14ac:dyDescent="0.25">
      <c r="A847" s="8" t="s">
        <v>71</v>
      </c>
      <c r="B847" s="8" t="s">
        <v>140</v>
      </c>
      <c r="C847" s="2" t="s">
        <v>192</v>
      </c>
      <c r="D847" s="5"/>
      <c r="E847" s="5"/>
      <c r="F847" s="5"/>
      <c r="G847" s="5"/>
      <c r="H847" s="5"/>
      <c r="I847" s="5"/>
      <c r="J847" s="5"/>
      <c r="K847" s="4">
        <v>3.7577838357712499</v>
      </c>
      <c r="L847" s="4">
        <v>3.8709126562791498</v>
      </c>
      <c r="M847" s="4">
        <v>4.0019644740571403</v>
      </c>
    </row>
    <row r="848" spans="1:13" x14ac:dyDescent="0.25">
      <c r="A848" s="8" t="s">
        <v>71</v>
      </c>
      <c r="B848" s="8" t="s">
        <v>140</v>
      </c>
      <c r="C848" s="2" t="s">
        <v>193</v>
      </c>
      <c r="D848" s="5"/>
      <c r="E848" s="5"/>
      <c r="F848" s="5"/>
      <c r="G848" s="5"/>
      <c r="H848" s="5"/>
      <c r="I848" s="5"/>
      <c r="J848" s="5"/>
      <c r="K848" s="4">
        <v>3.7577838357712499</v>
      </c>
      <c r="L848" s="4">
        <v>3.8709126562791498</v>
      </c>
      <c r="M848" s="4">
        <v>4.0019644740571403</v>
      </c>
    </row>
    <row r="849" spans="1:13" x14ac:dyDescent="0.25">
      <c r="A849" s="2" t="s">
        <v>72</v>
      </c>
      <c r="B849" s="2" t="s">
        <v>140</v>
      </c>
      <c r="C849" s="2" t="s">
        <v>166</v>
      </c>
      <c r="D849" s="5"/>
      <c r="E849" s="4">
        <v>0.13401214125934899</v>
      </c>
      <c r="F849" s="4">
        <v>3.79586977322717</v>
      </c>
      <c r="G849" s="4">
        <v>3.79586977322717</v>
      </c>
      <c r="H849" s="4">
        <v>3.74615149194317</v>
      </c>
      <c r="I849" s="5"/>
      <c r="J849" s="5"/>
      <c r="K849" s="4">
        <v>28.6220571322323</v>
      </c>
      <c r="L849" s="4">
        <v>29.483729784356601</v>
      </c>
      <c r="M849" s="4">
        <v>30.481917221328999</v>
      </c>
    </row>
    <row r="850" spans="1:13" x14ac:dyDescent="0.25">
      <c r="A850" s="8" t="s">
        <v>72</v>
      </c>
      <c r="B850" s="8" t="s">
        <v>140</v>
      </c>
      <c r="C850" s="2" t="s">
        <v>163</v>
      </c>
      <c r="D850" s="5"/>
      <c r="E850" s="4">
        <v>0.13401214125934899</v>
      </c>
      <c r="F850" s="4">
        <v>3.79586977322717</v>
      </c>
      <c r="G850" s="4">
        <v>3.79586977322717</v>
      </c>
      <c r="H850" s="4">
        <v>3.74615149194317</v>
      </c>
      <c r="I850" s="5"/>
      <c r="J850" s="5"/>
      <c r="K850" s="4">
        <v>28.6220571322323</v>
      </c>
      <c r="L850" s="4">
        <v>29.483729784356601</v>
      </c>
      <c r="M850" s="4">
        <v>30.481917221328999</v>
      </c>
    </row>
    <row r="851" spans="1:13" x14ac:dyDescent="0.25">
      <c r="A851" s="8" t="s">
        <v>72</v>
      </c>
      <c r="B851" s="8" t="s">
        <v>140</v>
      </c>
      <c r="C851" s="2" t="s">
        <v>167</v>
      </c>
      <c r="D851" s="5"/>
      <c r="E851" s="4">
        <v>0.13401214125934899</v>
      </c>
      <c r="F851" s="4">
        <v>3.79586977322717</v>
      </c>
      <c r="G851" s="4">
        <v>3.79586977322717</v>
      </c>
      <c r="H851" s="4">
        <v>3.74615149194317</v>
      </c>
      <c r="I851" s="5"/>
      <c r="J851" s="5"/>
      <c r="K851" s="4">
        <v>28.6220571322323</v>
      </c>
      <c r="L851" s="4">
        <v>29.483729784356601</v>
      </c>
      <c r="M851" s="4">
        <v>30.481917221328999</v>
      </c>
    </row>
    <row r="852" spans="1:13" x14ac:dyDescent="0.25">
      <c r="A852" s="8" t="s">
        <v>72</v>
      </c>
      <c r="B852" s="8" t="s">
        <v>140</v>
      </c>
      <c r="C852" s="2" t="s">
        <v>168</v>
      </c>
      <c r="D852" s="5"/>
      <c r="E852" s="4">
        <v>0.13401214125934899</v>
      </c>
      <c r="F852" s="4">
        <v>3.79586977322717</v>
      </c>
      <c r="G852" s="4">
        <v>3.79586977322717</v>
      </c>
      <c r="H852" s="4">
        <v>3.74615149194317</v>
      </c>
      <c r="I852" s="5"/>
      <c r="J852" s="5"/>
      <c r="K852" s="4">
        <v>28.6220571322323</v>
      </c>
      <c r="L852" s="4">
        <v>29.483729784356601</v>
      </c>
      <c r="M852" s="4">
        <v>30.481917221328999</v>
      </c>
    </row>
    <row r="853" spans="1:13" x14ac:dyDescent="0.25">
      <c r="A853" s="8" t="s">
        <v>72</v>
      </c>
      <c r="B853" s="8" t="s">
        <v>140</v>
      </c>
      <c r="C853" s="2" t="s">
        <v>169</v>
      </c>
      <c r="D853" s="5"/>
      <c r="E853" s="4">
        <v>0.13401214125934899</v>
      </c>
      <c r="F853" s="4">
        <v>3.79586977322717</v>
      </c>
      <c r="G853" s="4">
        <v>3.79586977322717</v>
      </c>
      <c r="H853" s="4">
        <v>3.74615149194317</v>
      </c>
      <c r="I853" s="5"/>
      <c r="J853" s="5"/>
      <c r="K853" s="4">
        <v>28.6220571322323</v>
      </c>
      <c r="L853" s="4">
        <v>29.483729784356601</v>
      </c>
      <c r="M853" s="4">
        <v>30.481917221328999</v>
      </c>
    </row>
    <row r="854" spans="1:13" x14ac:dyDescent="0.25">
      <c r="A854" s="8" t="s">
        <v>72</v>
      </c>
      <c r="B854" s="8" t="s">
        <v>140</v>
      </c>
      <c r="C854" s="2" t="s">
        <v>170</v>
      </c>
      <c r="D854" s="5"/>
      <c r="E854" s="4">
        <v>0.13401214125934899</v>
      </c>
      <c r="F854" s="4">
        <v>3.79586977322717</v>
      </c>
      <c r="G854" s="4">
        <v>3.79586977322717</v>
      </c>
      <c r="H854" s="4">
        <v>3.74615149194317</v>
      </c>
      <c r="I854" s="5"/>
      <c r="J854" s="5"/>
      <c r="K854" s="4">
        <v>28.6220571322323</v>
      </c>
      <c r="L854" s="4">
        <v>29.483729784356601</v>
      </c>
      <c r="M854" s="4">
        <v>30.481917221328999</v>
      </c>
    </row>
    <row r="855" spans="1:13" x14ac:dyDescent="0.25">
      <c r="A855" s="8" t="s">
        <v>72</v>
      </c>
      <c r="B855" s="8" t="s">
        <v>140</v>
      </c>
      <c r="C855" s="2" t="s">
        <v>171</v>
      </c>
      <c r="D855" s="5"/>
      <c r="E855" s="4">
        <v>0.13401214125934899</v>
      </c>
      <c r="F855" s="4">
        <v>3.79586977322717</v>
      </c>
      <c r="G855" s="4">
        <v>3.79586977322717</v>
      </c>
      <c r="H855" s="4">
        <v>3.74615149194317</v>
      </c>
      <c r="I855" s="5"/>
      <c r="J855" s="5"/>
      <c r="K855" s="4">
        <v>28.6220571322323</v>
      </c>
      <c r="L855" s="4">
        <v>29.483729784356601</v>
      </c>
      <c r="M855" s="4">
        <v>30.481917221328999</v>
      </c>
    </row>
    <row r="856" spans="1:13" x14ac:dyDescent="0.25">
      <c r="A856" s="8" t="s">
        <v>72</v>
      </c>
      <c r="B856" s="8" t="s">
        <v>140</v>
      </c>
      <c r="C856" s="2" t="s">
        <v>172</v>
      </c>
      <c r="D856" s="5"/>
      <c r="E856" s="4">
        <v>0.13401214125934899</v>
      </c>
      <c r="F856" s="4">
        <v>3.79586977322717</v>
      </c>
      <c r="G856" s="4">
        <v>3.79586977322717</v>
      </c>
      <c r="H856" s="4">
        <v>3.74615149194317</v>
      </c>
      <c r="I856" s="5"/>
      <c r="J856" s="5"/>
      <c r="K856" s="4">
        <v>28.6220571322323</v>
      </c>
      <c r="L856" s="4">
        <v>29.483729784356601</v>
      </c>
      <c r="M856" s="4">
        <v>30.481917221328999</v>
      </c>
    </row>
    <row r="857" spans="1:13" x14ac:dyDescent="0.25">
      <c r="A857" s="8" t="s">
        <v>72</v>
      </c>
      <c r="B857" s="8" t="s">
        <v>140</v>
      </c>
      <c r="C857" s="2" t="s">
        <v>173</v>
      </c>
      <c r="D857" s="5"/>
      <c r="E857" s="4">
        <v>0.13401214125934899</v>
      </c>
      <c r="F857" s="4">
        <v>3.79586977322717</v>
      </c>
      <c r="G857" s="4">
        <v>3.79586977322717</v>
      </c>
      <c r="H857" s="4">
        <v>3.74615149194317</v>
      </c>
      <c r="I857" s="5"/>
      <c r="J857" s="5"/>
      <c r="K857" s="4">
        <v>28.6220571322323</v>
      </c>
      <c r="L857" s="4">
        <v>29.483729784356601</v>
      </c>
      <c r="M857" s="4">
        <v>30.481917221328999</v>
      </c>
    </row>
    <row r="858" spans="1:13" x14ac:dyDescent="0.25">
      <c r="A858" s="8" t="s">
        <v>72</v>
      </c>
      <c r="B858" s="8" t="s">
        <v>140</v>
      </c>
      <c r="C858" s="2" t="s">
        <v>174</v>
      </c>
      <c r="D858" s="5"/>
      <c r="E858" s="4">
        <v>0.13401214125934899</v>
      </c>
      <c r="F858" s="4">
        <v>3.79586977322717</v>
      </c>
      <c r="G858" s="4">
        <v>3.79586977322717</v>
      </c>
      <c r="H858" s="4">
        <v>3.74615149194317</v>
      </c>
      <c r="I858" s="5"/>
      <c r="J858" s="5"/>
      <c r="K858" s="4">
        <v>28.6220571322323</v>
      </c>
      <c r="L858" s="4">
        <v>29.483729784356601</v>
      </c>
      <c r="M858" s="4">
        <v>30.481917221328999</v>
      </c>
    </row>
    <row r="859" spans="1:13" x14ac:dyDescent="0.25">
      <c r="A859" s="8" t="s">
        <v>72</v>
      </c>
      <c r="B859" s="8" t="s">
        <v>140</v>
      </c>
      <c r="C859" s="2" t="s">
        <v>175</v>
      </c>
      <c r="D859" s="5"/>
      <c r="E859" s="4">
        <v>0.13401214125934899</v>
      </c>
      <c r="F859" s="4">
        <v>3.79586977322717</v>
      </c>
      <c r="G859" s="4">
        <v>3.79586977322717</v>
      </c>
      <c r="H859" s="4">
        <v>3.74615149194317</v>
      </c>
      <c r="I859" s="5"/>
      <c r="J859" s="5"/>
      <c r="K859" s="4">
        <v>28.6220571322323</v>
      </c>
      <c r="L859" s="4">
        <v>29.483729784356601</v>
      </c>
      <c r="M859" s="4">
        <v>30.481917221328999</v>
      </c>
    </row>
    <row r="860" spans="1:13" x14ac:dyDescent="0.25">
      <c r="A860" s="8" t="s">
        <v>72</v>
      </c>
      <c r="B860" s="8" t="s">
        <v>140</v>
      </c>
      <c r="C860" s="2" t="s">
        <v>164</v>
      </c>
      <c r="D860" s="5"/>
      <c r="E860" s="4">
        <v>0.13401214125934899</v>
      </c>
      <c r="F860" s="4">
        <v>3.79586977322717</v>
      </c>
      <c r="G860" s="4">
        <v>3.79586977322717</v>
      </c>
      <c r="H860" s="4">
        <v>3.74615149194317</v>
      </c>
      <c r="I860" s="5"/>
      <c r="J860" s="5"/>
      <c r="K860" s="4">
        <v>28.6220571322323</v>
      </c>
      <c r="L860" s="4">
        <v>29.483729784356601</v>
      </c>
      <c r="M860" s="4">
        <v>30.481917221328999</v>
      </c>
    </row>
    <row r="861" spans="1:13" x14ac:dyDescent="0.25">
      <c r="A861" s="8" t="s">
        <v>72</v>
      </c>
      <c r="B861" s="8" t="s">
        <v>140</v>
      </c>
      <c r="C861" s="2" t="s">
        <v>176</v>
      </c>
      <c r="D861" s="5"/>
      <c r="E861" s="4">
        <v>0.13401214125934899</v>
      </c>
      <c r="F861" s="4">
        <v>3.79586977322717</v>
      </c>
      <c r="G861" s="4">
        <v>3.79586977322717</v>
      </c>
      <c r="H861" s="4">
        <v>3.74615149194317</v>
      </c>
      <c r="I861" s="5"/>
      <c r="J861" s="5"/>
      <c r="K861" s="4">
        <v>28.6220571322323</v>
      </c>
      <c r="L861" s="4">
        <v>29.483729784356601</v>
      </c>
      <c r="M861" s="4">
        <v>30.481917221328999</v>
      </c>
    </row>
    <row r="862" spans="1:13" x14ac:dyDescent="0.25">
      <c r="A862" s="8" t="s">
        <v>72</v>
      </c>
      <c r="B862" s="8" t="s">
        <v>140</v>
      </c>
      <c r="C862" s="2" t="s">
        <v>177</v>
      </c>
      <c r="D862" s="5"/>
      <c r="E862" s="4">
        <v>0.13401214125934899</v>
      </c>
      <c r="F862" s="4">
        <v>3.79586977322717</v>
      </c>
      <c r="G862" s="4">
        <v>3.79586977322717</v>
      </c>
      <c r="H862" s="4">
        <v>3.74615149194317</v>
      </c>
      <c r="I862" s="5"/>
      <c r="J862" s="5"/>
      <c r="K862" s="4">
        <v>28.6220571322323</v>
      </c>
      <c r="L862" s="4">
        <v>29.483729784356601</v>
      </c>
      <c r="M862" s="4">
        <v>30.481917221328999</v>
      </c>
    </row>
    <row r="863" spans="1:13" x14ac:dyDescent="0.25">
      <c r="A863" s="8" t="s">
        <v>72</v>
      </c>
      <c r="B863" s="8" t="s">
        <v>140</v>
      </c>
      <c r="C863" s="2" t="s">
        <v>178</v>
      </c>
      <c r="D863" s="5"/>
      <c r="E863" s="4">
        <v>0.13401214125934899</v>
      </c>
      <c r="F863" s="4">
        <v>3.79586977322717</v>
      </c>
      <c r="G863" s="4">
        <v>3.79586977322717</v>
      </c>
      <c r="H863" s="4">
        <v>3.74615149194317</v>
      </c>
      <c r="I863" s="5"/>
      <c r="J863" s="5"/>
      <c r="K863" s="4">
        <v>28.6220571322323</v>
      </c>
      <c r="L863" s="4">
        <v>29.483729784356601</v>
      </c>
      <c r="M863" s="4">
        <v>30.481917221328999</v>
      </c>
    </row>
    <row r="864" spans="1:13" x14ac:dyDescent="0.25">
      <c r="A864" s="8" t="s">
        <v>72</v>
      </c>
      <c r="B864" s="8" t="s">
        <v>140</v>
      </c>
      <c r="C864" s="2" t="s">
        <v>179</v>
      </c>
      <c r="D864" s="5"/>
      <c r="E864" s="4">
        <v>0.13401214125934899</v>
      </c>
      <c r="F864" s="4">
        <v>3.79586977322717</v>
      </c>
      <c r="G864" s="4">
        <v>3.79586977322717</v>
      </c>
      <c r="H864" s="4">
        <v>3.74615149194317</v>
      </c>
      <c r="I864" s="5"/>
      <c r="J864" s="5"/>
      <c r="K864" s="4">
        <v>28.6220571322323</v>
      </c>
      <c r="L864" s="4">
        <v>29.483729784356601</v>
      </c>
      <c r="M864" s="4">
        <v>30.481917221328999</v>
      </c>
    </row>
    <row r="865" spans="1:13" x14ac:dyDescent="0.25">
      <c r="A865" s="8" t="s">
        <v>72</v>
      </c>
      <c r="B865" s="8" t="s">
        <v>140</v>
      </c>
      <c r="C865" s="2" t="s">
        <v>180</v>
      </c>
      <c r="D865" s="5"/>
      <c r="E865" s="4">
        <v>0.13401214125934899</v>
      </c>
      <c r="F865" s="4">
        <v>3.79586977322717</v>
      </c>
      <c r="G865" s="4">
        <v>3.79586977322717</v>
      </c>
      <c r="H865" s="4">
        <v>3.74615149194317</v>
      </c>
      <c r="I865" s="5"/>
      <c r="J865" s="5"/>
      <c r="K865" s="4">
        <v>28.6220571322323</v>
      </c>
      <c r="L865" s="4">
        <v>29.483729784356601</v>
      </c>
      <c r="M865" s="4">
        <v>30.481917221328999</v>
      </c>
    </row>
    <row r="866" spans="1:13" x14ac:dyDescent="0.25">
      <c r="A866" s="8" t="s">
        <v>72</v>
      </c>
      <c r="B866" s="8" t="s">
        <v>140</v>
      </c>
      <c r="C866" s="2" t="s">
        <v>181</v>
      </c>
      <c r="D866" s="5"/>
      <c r="E866" s="4">
        <v>0.13401214125934899</v>
      </c>
      <c r="F866" s="4">
        <v>3.79586977322717</v>
      </c>
      <c r="G866" s="4">
        <v>3.79586977322717</v>
      </c>
      <c r="H866" s="4">
        <v>3.74615149194317</v>
      </c>
      <c r="I866" s="5"/>
      <c r="J866" s="5"/>
      <c r="K866" s="4">
        <v>28.6220571322323</v>
      </c>
      <c r="L866" s="4">
        <v>29.483729784356601</v>
      </c>
      <c r="M866" s="4">
        <v>30.481917221328999</v>
      </c>
    </row>
    <row r="867" spans="1:13" x14ac:dyDescent="0.25">
      <c r="A867" s="8" t="s">
        <v>72</v>
      </c>
      <c r="B867" s="8" t="s">
        <v>140</v>
      </c>
      <c r="C867" s="2" t="s">
        <v>182</v>
      </c>
      <c r="D867" s="5"/>
      <c r="E867" s="4">
        <v>0.13401214125934899</v>
      </c>
      <c r="F867" s="4">
        <v>3.79586977322717</v>
      </c>
      <c r="G867" s="4">
        <v>3.79586977322717</v>
      </c>
      <c r="H867" s="4">
        <v>3.74615149194317</v>
      </c>
      <c r="I867" s="5"/>
      <c r="J867" s="5"/>
      <c r="K867" s="4">
        <v>28.6220571322323</v>
      </c>
      <c r="L867" s="4">
        <v>29.483729784356601</v>
      </c>
      <c r="M867" s="4">
        <v>30.481917221328999</v>
      </c>
    </row>
    <row r="868" spans="1:13" x14ac:dyDescent="0.25">
      <c r="A868" s="8" t="s">
        <v>72</v>
      </c>
      <c r="B868" s="8" t="s">
        <v>140</v>
      </c>
      <c r="C868" s="2" t="s">
        <v>183</v>
      </c>
      <c r="D868" s="5"/>
      <c r="E868" s="4">
        <v>0.13401214125934899</v>
      </c>
      <c r="F868" s="4">
        <v>3.79586977322717</v>
      </c>
      <c r="G868" s="4">
        <v>3.79586977322717</v>
      </c>
      <c r="H868" s="4">
        <v>3.74615149194317</v>
      </c>
      <c r="I868" s="5"/>
      <c r="J868" s="5"/>
      <c r="K868" s="4">
        <v>28.6220571322323</v>
      </c>
      <c r="L868" s="4">
        <v>29.483729784356601</v>
      </c>
      <c r="M868" s="4">
        <v>30.481917221329098</v>
      </c>
    </row>
    <row r="869" spans="1:13" x14ac:dyDescent="0.25">
      <c r="A869" s="8" t="s">
        <v>72</v>
      </c>
      <c r="B869" s="8" t="s">
        <v>140</v>
      </c>
      <c r="C869" s="2" t="s">
        <v>184</v>
      </c>
      <c r="D869" s="5"/>
      <c r="E869" s="4">
        <v>0.13401214125934899</v>
      </c>
      <c r="F869" s="4">
        <v>3.79586977322717</v>
      </c>
      <c r="G869" s="4">
        <v>3.79586977322717</v>
      </c>
      <c r="H869" s="4">
        <v>3.74615149194317</v>
      </c>
      <c r="I869" s="5"/>
      <c r="J869" s="5"/>
      <c r="K869" s="4">
        <v>28.6220571322323</v>
      </c>
      <c r="L869" s="4">
        <v>29.483729784356601</v>
      </c>
      <c r="M869" s="4">
        <v>30.481917221328999</v>
      </c>
    </row>
    <row r="870" spans="1:13" x14ac:dyDescent="0.25">
      <c r="A870" s="8" t="s">
        <v>72</v>
      </c>
      <c r="B870" s="8" t="s">
        <v>140</v>
      </c>
      <c r="C870" s="2" t="s">
        <v>165</v>
      </c>
      <c r="D870" s="5"/>
      <c r="E870" s="4">
        <v>0.13401214125934899</v>
      </c>
      <c r="F870" s="4">
        <v>3.79586977322717</v>
      </c>
      <c r="G870" s="4">
        <v>3.79586977322717</v>
      </c>
      <c r="H870" s="4">
        <v>3.74615149194317</v>
      </c>
      <c r="I870" s="5"/>
      <c r="J870" s="5"/>
      <c r="K870" s="4">
        <v>28.6220571322323</v>
      </c>
      <c r="L870" s="4">
        <v>29.483729784356601</v>
      </c>
      <c r="M870" s="4">
        <v>30.481917221328999</v>
      </c>
    </row>
    <row r="871" spans="1:13" x14ac:dyDescent="0.25">
      <c r="A871" s="8" t="s">
        <v>72</v>
      </c>
      <c r="B871" s="8" t="s">
        <v>140</v>
      </c>
      <c r="C871" s="2" t="s">
        <v>185</v>
      </c>
      <c r="D871" s="5"/>
      <c r="E871" s="4">
        <v>0.13401214125934899</v>
      </c>
      <c r="F871" s="4">
        <v>3.79586977322717</v>
      </c>
      <c r="G871" s="4">
        <v>3.79586977322717</v>
      </c>
      <c r="H871" s="4">
        <v>3.74615149194317</v>
      </c>
      <c r="I871" s="5"/>
      <c r="J871" s="5"/>
      <c r="K871" s="4">
        <v>28.6220571322323</v>
      </c>
      <c r="L871" s="4">
        <v>29.483729784356601</v>
      </c>
      <c r="M871" s="4">
        <v>30.481917221328999</v>
      </c>
    </row>
    <row r="872" spans="1:13" x14ac:dyDescent="0.25">
      <c r="A872" s="8" t="s">
        <v>72</v>
      </c>
      <c r="B872" s="8" t="s">
        <v>140</v>
      </c>
      <c r="C872" s="2" t="s">
        <v>186</v>
      </c>
      <c r="D872" s="5"/>
      <c r="E872" s="4">
        <v>0.13401214125934899</v>
      </c>
      <c r="F872" s="4">
        <v>3.79586977322717</v>
      </c>
      <c r="G872" s="4">
        <v>3.79586977322717</v>
      </c>
      <c r="H872" s="4">
        <v>3.74615149194317</v>
      </c>
      <c r="I872" s="5"/>
      <c r="J872" s="5"/>
      <c r="K872" s="4">
        <v>28.6220571322323</v>
      </c>
      <c r="L872" s="4">
        <v>29.483729784356601</v>
      </c>
      <c r="M872" s="4">
        <v>30.481917221328999</v>
      </c>
    </row>
    <row r="873" spans="1:13" x14ac:dyDescent="0.25">
      <c r="A873" s="8" t="s">
        <v>72</v>
      </c>
      <c r="B873" s="8" t="s">
        <v>140</v>
      </c>
      <c r="C873" s="2" t="s">
        <v>187</v>
      </c>
      <c r="D873" s="5"/>
      <c r="E873" s="4">
        <v>0.13401214125934899</v>
      </c>
      <c r="F873" s="4">
        <v>3.79586977322717</v>
      </c>
      <c r="G873" s="4">
        <v>3.79586977322717</v>
      </c>
      <c r="H873" s="4">
        <v>3.74615149194317</v>
      </c>
      <c r="I873" s="5"/>
      <c r="J873" s="5"/>
      <c r="K873" s="4">
        <v>28.6220571322323</v>
      </c>
      <c r="L873" s="4">
        <v>29.483729784356601</v>
      </c>
      <c r="M873" s="4">
        <v>30.481917221328999</v>
      </c>
    </row>
    <row r="874" spans="1:13" x14ac:dyDescent="0.25">
      <c r="A874" s="8" t="s">
        <v>72</v>
      </c>
      <c r="B874" s="8" t="s">
        <v>140</v>
      </c>
      <c r="C874" s="2" t="s">
        <v>188</v>
      </c>
      <c r="D874" s="5"/>
      <c r="E874" s="4">
        <v>0.13401214125934899</v>
      </c>
      <c r="F874" s="4">
        <v>3.79586977322717</v>
      </c>
      <c r="G874" s="4">
        <v>3.79586977322717</v>
      </c>
      <c r="H874" s="4">
        <v>3.74615149194317</v>
      </c>
      <c r="I874" s="5"/>
      <c r="J874" s="5"/>
      <c r="K874" s="4">
        <v>28.6220571322323</v>
      </c>
      <c r="L874" s="4">
        <v>29.483729784356601</v>
      </c>
      <c r="M874" s="4">
        <v>30.481917221328999</v>
      </c>
    </row>
    <row r="875" spans="1:13" x14ac:dyDescent="0.25">
      <c r="A875" s="8" t="s">
        <v>72</v>
      </c>
      <c r="B875" s="8" t="s">
        <v>140</v>
      </c>
      <c r="C875" s="2" t="s">
        <v>189</v>
      </c>
      <c r="D875" s="5"/>
      <c r="E875" s="4">
        <v>0.13401214125934899</v>
      </c>
      <c r="F875" s="4">
        <v>3.79586977322717</v>
      </c>
      <c r="G875" s="4">
        <v>3.79586977322717</v>
      </c>
      <c r="H875" s="4">
        <v>3.74615149194317</v>
      </c>
      <c r="I875" s="5"/>
      <c r="J875" s="5"/>
      <c r="K875" s="4">
        <v>28.6220571322323</v>
      </c>
      <c r="L875" s="4">
        <v>29.483729784356601</v>
      </c>
      <c r="M875" s="4">
        <v>30.481917221328999</v>
      </c>
    </row>
    <row r="876" spans="1:13" x14ac:dyDescent="0.25">
      <c r="A876" s="8" t="s">
        <v>72</v>
      </c>
      <c r="B876" s="8" t="s">
        <v>140</v>
      </c>
      <c r="C876" s="2" t="s">
        <v>190</v>
      </c>
      <c r="D876" s="5"/>
      <c r="E876" s="4">
        <v>0.13401214125934899</v>
      </c>
      <c r="F876" s="4">
        <v>3.79586977322717</v>
      </c>
      <c r="G876" s="4">
        <v>3.79586977322717</v>
      </c>
      <c r="H876" s="4">
        <v>3.74615149194317</v>
      </c>
      <c r="I876" s="5"/>
      <c r="J876" s="5"/>
      <c r="K876" s="4">
        <v>28.6220571322323</v>
      </c>
      <c r="L876" s="4">
        <v>29.483729784356601</v>
      </c>
      <c r="M876" s="4">
        <v>30.481917221328999</v>
      </c>
    </row>
    <row r="877" spans="1:13" x14ac:dyDescent="0.25">
      <c r="A877" s="8" t="s">
        <v>72</v>
      </c>
      <c r="B877" s="8" t="s">
        <v>140</v>
      </c>
      <c r="C877" s="2" t="s">
        <v>191</v>
      </c>
      <c r="D877" s="5"/>
      <c r="E877" s="4">
        <v>0.13401214125934899</v>
      </c>
      <c r="F877" s="4">
        <v>3.79586977322717</v>
      </c>
      <c r="G877" s="4">
        <v>3.79586977322717</v>
      </c>
      <c r="H877" s="4">
        <v>3.74615149194317</v>
      </c>
      <c r="I877" s="5"/>
      <c r="J877" s="5"/>
      <c r="K877" s="4">
        <v>28.6220571322323</v>
      </c>
      <c r="L877" s="4">
        <v>29.483729784356601</v>
      </c>
      <c r="M877" s="4">
        <v>30.481917221328999</v>
      </c>
    </row>
    <row r="878" spans="1:13" x14ac:dyDescent="0.25">
      <c r="A878" s="8" t="s">
        <v>72</v>
      </c>
      <c r="B878" s="8" t="s">
        <v>140</v>
      </c>
      <c r="C878" s="2" t="s">
        <v>192</v>
      </c>
      <c r="D878" s="5"/>
      <c r="E878" s="4">
        <v>0.13401214125934899</v>
      </c>
      <c r="F878" s="4">
        <v>3.79586977322717</v>
      </c>
      <c r="G878" s="4">
        <v>3.79586977322717</v>
      </c>
      <c r="H878" s="4">
        <v>3.74615149194317</v>
      </c>
      <c r="I878" s="5"/>
      <c r="J878" s="5"/>
      <c r="K878" s="4">
        <v>28.6220571322323</v>
      </c>
      <c r="L878" s="4">
        <v>29.483729784356601</v>
      </c>
      <c r="M878" s="4">
        <v>30.481917221328999</v>
      </c>
    </row>
    <row r="879" spans="1:13" x14ac:dyDescent="0.25">
      <c r="A879" s="8" t="s">
        <v>72</v>
      </c>
      <c r="B879" s="8" t="s">
        <v>140</v>
      </c>
      <c r="C879" s="2" t="s">
        <v>193</v>
      </c>
      <c r="D879" s="5"/>
      <c r="E879" s="4">
        <v>0.13401214125934899</v>
      </c>
      <c r="F879" s="4">
        <v>3.79586977322717</v>
      </c>
      <c r="G879" s="4">
        <v>3.79586977322717</v>
      </c>
      <c r="H879" s="4">
        <v>3.74615149194317</v>
      </c>
      <c r="I879" s="5"/>
      <c r="J879" s="5"/>
      <c r="K879" s="4">
        <v>28.6220571322323</v>
      </c>
      <c r="L879" s="4">
        <v>29.483729784356601</v>
      </c>
      <c r="M879" s="4">
        <v>30.481917221328999</v>
      </c>
    </row>
    <row r="880" spans="1:13" x14ac:dyDescent="0.25">
      <c r="A880" s="2" t="s">
        <v>73</v>
      </c>
      <c r="B880" s="2" t="s">
        <v>140</v>
      </c>
      <c r="C880" s="2" t="s">
        <v>166</v>
      </c>
      <c r="D880" s="5"/>
      <c r="E880" s="5"/>
      <c r="F880" s="5"/>
      <c r="G880" s="4">
        <v>4.4798507204725002E-2</v>
      </c>
      <c r="H880" s="4">
        <v>4.6631976782360599E-2</v>
      </c>
      <c r="I880" s="4">
        <v>4.6631976782360599E-2</v>
      </c>
      <c r="J880" s="4">
        <v>1.83346957763562E-3</v>
      </c>
      <c r="K880" s="4">
        <v>15.7845434187696</v>
      </c>
      <c r="L880" s="4">
        <v>16.2597401989097</v>
      </c>
      <c r="M880" s="4">
        <v>16.8102223975221</v>
      </c>
    </row>
    <row r="881" spans="1:13" x14ac:dyDescent="0.25">
      <c r="A881" s="8" t="s">
        <v>73</v>
      </c>
      <c r="B881" s="8" t="s">
        <v>140</v>
      </c>
      <c r="C881" s="2" t="s">
        <v>163</v>
      </c>
      <c r="D881" s="5"/>
      <c r="E881" s="5"/>
      <c r="F881" s="5"/>
      <c r="G881" s="4">
        <v>4.4798507204725002E-2</v>
      </c>
      <c r="H881" s="4">
        <v>4.6631976782360599E-2</v>
      </c>
      <c r="I881" s="4">
        <v>4.6631976782360599E-2</v>
      </c>
      <c r="J881" s="4">
        <v>7.9195576424014797</v>
      </c>
      <c r="K881" s="4">
        <v>15.7845434187696</v>
      </c>
      <c r="L881" s="4">
        <v>16.2597401989097</v>
      </c>
      <c r="M881" s="4">
        <v>16.8102223975221</v>
      </c>
    </row>
    <row r="882" spans="1:13" x14ac:dyDescent="0.25">
      <c r="A882" s="8" t="s">
        <v>73</v>
      </c>
      <c r="B882" s="8" t="s">
        <v>140</v>
      </c>
      <c r="C882" s="2" t="s">
        <v>167</v>
      </c>
      <c r="D882" s="5"/>
      <c r="E882" s="5"/>
      <c r="F882" s="5"/>
      <c r="G882" s="4">
        <v>4.4798507204725002E-2</v>
      </c>
      <c r="H882" s="4">
        <v>4.6631976782360599E-2</v>
      </c>
      <c r="I882" s="4">
        <v>4.6631976782360599E-2</v>
      </c>
      <c r="J882" s="4">
        <v>6.5713123834338196</v>
      </c>
      <c r="K882" s="4">
        <v>15.7845434187696</v>
      </c>
      <c r="L882" s="4">
        <v>16.2597401989097</v>
      </c>
      <c r="M882" s="4">
        <v>16.8102223975221</v>
      </c>
    </row>
    <row r="883" spans="1:13" x14ac:dyDescent="0.25">
      <c r="A883" s="8" t="s">
        <v>73</v>
      </c>
      <c r="B883" s="8" t="s">
        <v>140</v>
      </c>
      <c r="C883" s="2" t="s">
        <v>168</v>
      </c>
      <c r="D883" s="5"/>
      <c r="E883" s="5"/>
      <c r="F883" s="5"/>
      <c r="G883" s="4">
        <v>4.4798507204725002E-2</v>
      </c>
      <c r="H883" s="4">
        <v>4.6631976782360599E-2</v>
      </c>
      <c r="I883" s="4">
        <v>4.6631976782360599E-2</v>
      </c>
      <c r="J883" s="4">
        <v>7.7491323424497098</v>
      </c>
      <c r="K883" s="4">
        <v>15.7845434187696</v>
      </c>
      <c r="L883" s="4">
        <v>16.2597401989097</v>
      </c>
      <c r="M883" s="4">
        <v>16.8102223975221</v>
      </c>
    </row>
    <row r="884" spans="1:13" x14ac:dyDescent="0.25">
      <c r="A884" s="8" t="s">
        <v>73</v>
      </c>
      <c r="B884" s="8" t="s">
        <v>140</v>
      </c>
      <c r="C884" s="2" t="s">
        <v>169</v>
      </c>
      <c r="D884" s="5"/>
      <c r="E884" s="5"/>
      <c r="F884" s="5"/>
      <c r="G884" s="4">
        <v>4.4798507204725002E-2</v>
      </c>
      <c r="H884" s="4">
        <v>4.6631976782360599E-2</v>
      </c>
      <c r="I884" s="4">
        <v>4.6631976782360599E-2</v>
      </c>
      <c r="J884" s="4">
        <v>6.5713123834338401</v>
      </c>
      <c r="K884" s="4">
        <v>15.7845434187696</v>
      </c>
      <c r="L884" s="4">
        <v>16.2597401989097</v>
      </c>
      <c r="M884" s="4">
        <v>16.8102223975221</v>
      </c>
    </row>
    <row r="885" spans="1:13" x14ac:dyDescent="0.25">
      <c r="A885" s="8" t="s">
        <v>73</v>
      </c>
      <c r="B885" s="8" t="s">
        <v>140</v>
      </c>
      <c r="C885" s="2" t="s">
        <v>170</v>
      </c>
      <c r="D885" s="5"/>
      <c r="E885" s="5"/>
      <c r="F885" s="5"/>
      <c r="G885" s="4">
        <v>4.4798507204725002E-2</v>
      </c>
      <c r="H885" s="4">
        <v>4.6631976782360599E-2</v>
      </c>
      <c r="I885" s="4">
        <v>4.6631976782360599E-2</v>
      </c>
      <c r="J885" s="4">
        <v>7.7491323424497098</v>
      </c>
      <c r="K885" s="4">
        <v>15.7845434187696</v>
      </c>
      <c r="L885" s="4">
        <v>16.2597401989097</v>
      </c>
      <c r="M885" s="4">
        <v>16.8102223975221</v>
      </c>
    </row>
    <row r="886" spans="1:13" x14ac:dyDescent="0.25">
      <c r="A886" s="8" t="s">
        <v>73</v>
      </c>
      <c r="B886" s="8" t="s">
        <v>140</v>
      </c>
      <c r="C886" s="2" t="s">
        <v>171</v>
      </c>
      <c r="D886" s="5"/>
      <c r="E886" s="5"/>
      <c r="F886" s="5"/>
      <c r="G886" s="4">
        <v>4.4798507204725002E-2</v>
      </c>
      <c r="H886" s="4">
        <v>4.6631976782360599E-2</v>
      </c>
      <c r="I886" s="4">
        <v>4.6631976782360599E-2</v>
      </c>
      <c r="J886" s="4">
        <v>7.7491323424497098</v>
      </c>
      <c r="K886" s="4">
        <v>15.7845434187696</v>
      </c>
      <c r="L886" s="4">
        <v>16.2597401989097</v>
      </c>
      <c r="M886" s="4">
        <v>16.8102223975221</v>
      </c>
    </row>
    <row r="887" spans="1:13" x14ac:dyDescent="0.25">
      <c r="A887" s="8" t="s">
        <v>73</v>
      </c>
      <c r="B887" s="8" t="s">
        <v>140</v>
      </c>
      <c r="C887" s="2" t="s">
        <v>172</v>
      </c>
      <c r="D887" s="5"/>
      <c r="E887" s="5"/>
      <c r="F887" s="5"/>
      <c r="G887" s="4">
        <v>4.4798507204725002E-2</v>
      </c>
      <c r="H887" s="4">
        <v>4.6631976782360599E-2</v>
      </c>
      <c r="I887" s="4">
        <v>4.6631976782360599E-2</v>
      </c>
      <c r="J887" s="4">
        <v>7.7491323424497098</v>
      </c>
      <c r="K887" s="4">
        <v>15.7845434187696</v>
      </c>
      <c r="L887" s="4">
        <v>16.2597401989097</v>
      </c>
      <c r="M887" s="4">
        <v>16.8102223975221</v>
      </c>
    </row>
    <row r="888" spans="1:13" x14ac:dyDescent="0.25">
      <c r="A888" s="8" t="s">
        <v>73</v>
      </c>
      <c r="B888" s="8" t="s">
        <v>140</v>
      </c>
      <c r="C888" s="2" t="s">
        <v>173</v>
      </c>
      <c r="D888" s="5"/>
      <c r="E888" s="5"/>
      <c r="F888" s="5"/>
      <c r="G888" s="4">
        <v>4.4798507204725002E-2</v>
      </c>
      <c r="H888" s="4">
        <v>4.6631976782360599E-2</v>
      </c>
      <c r="I888" s="4">
        <v>4.6631976782360599E-2</v>
      </c>
      <c r="J888" s="4">
        <v>6.5713123834338303</v>
      </c>
      <c r="K888" s="4">
        <v>15.7845434187696</v>
      </c>
      <c r="L888" s="4">
        <v>16.2597401989097</v>
      </c>
      <c r="M888" s="4">
        <v>16.8102223975221</v>
      </c>
    </row>
    <row r="889" spans="1:13" x14ac:dyDescent="0.25">
      <c r="A889" s="8" t="s">
        <v>73</v>
      </c>
      <c r="B889" s="8" t="s">
        <v>140</v>
      </c>
      <c r="C889" s="2" t="s">
        <v>174</v>
      </c>
      <c r="D889" s="5"/>
      <c r="E889" s="5"/>
      <c r="F889" s="5"/>
      <c r="G889" s="4">
        <v>4.4798507204725002E-2</v>
      </c>
      <c r="H889" s="4">
        <v>4.6631976782360599E-2</v>
      </c>
      <c r="I889" s="4">
        <v>4.6631976782360599E-2</v>
      </c>
      <c r="J889" s="4">
        <v>6.5713123834338099</v>
      </c>
      <c r="K889" s="4">
        <v>15.7845434187696</v>
      </c>
      <c r="L889" s="4">
        <v>16.2597401989097</v>
      </c>
      <c r="M889" s="4">
        <v>16.8102223975221</v>
      </c>
    </row>
    <row r="890" spans="1:13" x14ac:dyDescent="0.25">
      <c r="A890" s="8" t="s">
        <v>73</v>
      </c>
      <c r="B890" s="8" t="s">
        <v>140</v>
      </c>
      <c r="C890" s="2" t="s">
        <v>175</v>
      </c>
      <c r="D890" s="5"/>
      <c r="E890" s="5"/>
      <c r="F890" s="5"/>
      <c r="G890" s="4">
        <v>4.4798507204725002E-2</v>
      </c>
      <c r="H890" s="4">
        <v>4.6631976782360599E-2</v>
      </c>
      <c r="I890" s="4">
        <v>4.6631976782360599E-2</v>
      </c>
      <c r="J890" s="4">
        <v>6.5713123834338099</v>
      </c>
      <c r="K890" s="4">
        <v>15.7845434187696</v>
      </c>
      <c r="L890" s="4">
        <v>16.2597401989097</v>
      </c>
      <c r="M890" s="4">
        <v>16.8102223975221</v>
      </c>
    </row>
    <row r="891" spans="1:13" x14ac:dyDescent="0.25">
      <c r="A891" s="8" t="s">
        <v>73</v>
      </c>
      <c r="B891" s="8" t="s">
        <v>140</v>
      </c>
      <c r="C891" s="2" t="s">
        <v>164</v>
      </c>
      <c r="D891" s="5"/>
      <c r="E891" s="5"/>
      <c r="F891" s="5"/>
      <c r="G891" s="4">
        <v>4.4798507204725002E-2</v>
      </c>
      <c r="H891" s="4">
        <v>4.6631976782360599E-2</v>
      </c>
      <c r="I891" s="4">
        <v>4.6631976782360599E-2</v>
      </c>
      <c r="J891" s="4">
        <v>7.9195576424014797</v>
      </c>
      <c r="K891" s="4">
        <v>15.7845434187696</v>
      </c>
      <c r="L891" s="4">
        <v>16.2597401989097</v>
      </c>
      <c r="M891" s="4">
        <v>16.8102223975221</v>
      </c>
    </row>
    <row r="892" spans="1:13" x14ac:dyDescent="0.25">
      <c r="A892" s="8" t="s">
        <v>73</v>
      </c>
      <c r="B892" s="8" t="s">
        <v>140</v>
      </c>
      <c r="C892" s="2" t="s">
        <v>176</v>
      </c>
      <c r="D892" s="5"/>
      <c r="E892" s="5"/>
      <c r="F892" s="5"/>
      <c r="G892" s="4">
        <v>4.4798507204725002E-2</v>
      </c>
      <c r="H892" s="4">
        <v>4.6631976782360599E-2</v>
      </c>
      <c r="I892" s="4">
        <v>4.6631976782360599E-2</v>
      </c>
      <c r="J892" s="4">
        <v>6.5713123834338196</v>
      </c>
      <c r="K892" s="4">
        <v>15.7845434187696</v>
      </c>
      <c r="L892" s="4">
        <v>16.2597401989097</v>
      </c>
      <c r="M892" s="4">
        <v>16.8102223975221</v>
      </c>
    </row>
    <row r="893" spans="1:13" x14ac:dyDescent="0.25">
      <c r="A893" s="8" t="s">
        <v>73</v>
      </c>
      <c r="B893" s="8" t="s">
        <v>140</v>
      </c>
      <c r="C893" s="2" t="s">
        <v>177</v>
      </c>
      <c r="D893" s="5"/>
      <c r="E893" s="5"/>
      <c r="F893" s="5"/>
      <c r="G893" s="4">
        <v>4.4798507204725002E-2</v>
      </c>
      <c r="H893" s="4">
        <v>4.6631976782360599E-2</v>
      </c>
      <c r="I893" s="4">
        <v>4.6631976782360599E-2</v>
      </c>
      <c r="J893" s="4">
        <v>7.7491323424497303</v>
      </c>
      <c r="K893" s="4">
        <v>15.7845434187696</v>
      </c>
      <c r="L893" s="4">
        <v>16.2597401989097</v>
      </c>
      <c r="M893" s="4">
        <v>16.8102223975221</v>
      </c>
    </row>
    <row r="894" spans="1:13" x14ac:dyDescent="0.25">
      <c r="A894" s="8" t="s">
        <v>73</v>
      </c>
      <c r="B894" s="8" t="s">
        <v>140</v>
      </c>
      <c r="C894" s="2" t="s">
        <v>178</v>
      </c>
      <c r="D894" s="5"/>
      <c r="E894" s="5"/>
      <c r="F894" s="5"/>
      <c r="G894" s="4">
        <v>4.4798507204725002E-2</v>
      </c>
      <c r="H894" s="4">
        <v>4.6631976782360599E-2</v>
      </c>
      <c r="I894" s="4">
        <v>4.6631976782360599E-2</v>
      </c>
      <c r="J894" s="4">
        <v>6.5713123834338196</v>
      </c>
      <c r="K894" s="4">
        <v>15.7845434187696</v>
      </c>
      <c r="L894" s="4">
        <v>16.2597401989097</v>
      </c>
      <c r="M894" s="4">
        <v>16.8102223975221</v>
      </c>
    </row>
    <row r="895" spans="1:13" x14ac:dyDescent="0.25">
      <c r="A895" s="8" t="s">
        <v>73</v>
      </c>
      <c r="B895" s="8" t="s">
        <v>140</v>
      </c>
      <c r="C895" s="2" t="s">
        <v>179</v>
      </c>
      <c r="D895" s="5"/>
      <c r="E895" s="5"/>
      <c r="F895" s="5"/>
      <c r="G895" s="4">
        <v>4.4798507204725002E-2</v>
      </c>
      <c r="H895" s="4">
        <v>4.6631976782360599E-2</v>
      </c>
      <c r="I895" s="4">
        <v>4.6631976782360599E-2</v>
      </c>
      <c r="J895" s="4">
        <v>6.7343423037122498</v>
      </c>
      <c r="K895" s="4">
        <v>15.7845434187696</v>
      </c>
      <c r="L895" s="4">
        <v>16.2597401989097</v>
      </c>
      <c r="M895" s="4">
        <v>16.8102223975221</v>
      </c>
    </row>
    <row r="896" spans="1:13" x14ac:dyDescent="0.25">
      <c r="A896" s="8" t="s">
        <v>73</v>
      </c>
      <c r="B896" s="8" t="s">
        <v>140</v>
      </c>
      <c r="C896" s="2" t="s">
        <v>180</v>
      </c>
      <c r="D896" s="5"/>
      <c r="E896" s="5"/>
      <c r="F896" s="5"/>
      <c r="G896" s="4">
        <v>4.4798507204725002E-2</v>
      </c>
      <c r="H896" s="4">
        <v>4.6631976782360599E-2</v>
      </c>
      <c r="I896" s="4">
        <v>4.6631976782360599E-2</v>
      </c>
      <c r="J896" s="4">
        <v>6.7343423037122498</v>
      </c>
      <c r="K896" s="4">
        <v>15.7845434187696</v>
      </c>
      <c r="L896" s="4">
        <v>16.2597401989097</v>
      </c>
      <c r="M896" s="4">
        <v>16.8102223975221</v>
      </c>
    </row>
    <row r="897" spans="1:13" x14ac:dyDescent="0.25">
      <c r="A897" s="8" t="s">
        <v>73</v>
      </c>
      <c r="B897" s="8" t="s">
        <v>140</v>
      </c>
      <c r="C897" s="2" t="s">
        <v>181</v>
      </c>
      <c r="D897" s="5"/>
      <c r="E897" s="5"/>
      <c r="F897" s="5"/>
      <c r="G897" s="4">
        <v>4.4798507204725002E-2</v>
      </c>
      <c r="H897" s="4">
        <v>4.6631976782360599E-2</v>
      </c>
      <c r="I897" s="4">
        <v>4.6631976782360599E-2</v>
      </c>
      <c r="J897" s="4">
        <v>6.7343423037122303</v>
      </c>
      <c r="K897" s="4">
        <v>15.7845434187696</v>
      </c>
      <c r="L897" s="4">
        <v>16.2597401989097</v>
      </c>
      <c r="M897" s="4">
        <v>16.8102223975221</v>
      </c>
    </row>
    <row r="898" spans="1:13" x14ac:dyDescent="0.25">
      <c r="A898" s="8" t="s">
        <v>73</v>
      </c>
      <c r="B898" s="8" t="s">
        <v>140</v>
      </c>
      <c r="C898" s="2" t="s">
        <v>182</v>
      </c>
      <c r="D898" s="5"/>
      <c r="E898" s="5"/>
      <c r="F898" s="5"/>
      <c r="G898" s="4">
        <v>4.4798507204725002E-2</v>
      </c>
      <c r="H898" s="4">
        <v>4.6631976782360599E-2</v>
      </c>
      <c r="I898" s="4">
        <v>4.6631976782360599E-2</v>
      </c>
      <c r="J898" s="4">
        <v>8.8256431163255904</v>
      </c>
      <c r="K898" s="4">
        <v>15.7845434187696</v>
      </c>
      <c r="L898" s="4">
        <v>16.2597401989097</v>
      </c>
      <c r="M898" s="4">
        <v>16.8102223975221</v>
      </c>
    </row>
    <row r="899" spans="1:13" x14ac:dyDescent="0.25">
      <c r="A899" s="8" t="s">
        <v>73</v>
      </c>
      <c r="B899" s="8" t="s">
        <v>140</v>
      </c>
      <c r="C899" s="2" t="s">
        <v>183</v>
      </c>
      <c r="D899" s="5"/>
      <c r="E899" s="5"/>
      <c r="F899" s="5"/>
      <c r="G899" s="4">
        <v>4.4798507204725002E-2</v>
      </c>
      <c r="H899" s="4">
        <v>4.6631976782360599E-2</v>
      </c>
      <c r="I899" s="4">
        <v>4.6631976782360599E-2</v>
      </c>
      <c r="J899" s="4">
        <v>8.8256431163255993</v>
      </c>
      <c r="K899" s="4">
        <v>15.7845434187696</v>
      </c>
      <c r="L899" s="4">
        <v>16.2597401989097</v>
      </c>
      <c r="M899" s="4">
        <v>16.8102223975221</v>
      </c>
    </row>
    <row r="900" spans="1:13" x14ac:dyDescent="0.25">
      <c r="A900" s="8" t="s">
        <v>73</v>
      </c>
      <c r="B900" s="8" t="s">
        <v>140</v>
      </c>
      <c r="C900" s="2" t="s">
        <v>184</v>
      </c>
      <c r="D900" s="5"/>
      <c r="E900" s="5"/>
      <c r="F900" s="5"/>
      <c r="G900" s="4">
        <v>4.4798507204725002E-2</v>
      </c>
      <c r="H900" s="4">
        <v>4.6631976782360599E-2</v>
      </c>
      <c r="I900" s="4">
        <v>4.6631976782360599E-2</v>
      </c>
      <c r="J900" s="4">
        <v>8.8256431163255993</v>
      </c>
      <c r="K900" s="4">
        <v>15.7845434187696</v>
      </c>
      <c r="L900" s="4">
        <v>16.2597401989097</v>
      </c>
      <c r="M900" s="4">
        <v>16.8102223975221</v>
      </c>
    </row>
    <row r="901" spans="1:13" x14ac:dyDescent="0.25">
      <c r="A901" s="8" t="s">
        <v>73</v>
      </c>
      <c r="B901" s="8" t="s">
        <v>140</v>
      </c>
      <c r="C901" s="2" t="s">
        <v>165</v>
      </c>
      <c r="D901" s="5"/>
      <c r="E901" s="5"/>
      <c r="F901" s="5"/>
      <c r="G901" s="4">
        <v>4.4798507204725002E-2</v>
      </c>
      <c r="H901" s="4">
        <v>4.6631976782360599E-2</v>
      </c>
      <c r="I901" s="4">
        <v>4.6631976782360599E-2</v>
      </c>
      <c r="J901" s="4">
        <v>7.9195576424014797</v>
      </c>
      <c r="K901" s="4">
        <v>15.7845434187696</v>
      </c>
      <c r="L901" s="4">
        <v>16.2597401989097</v>
      </c>
      <c r="M901" s="4">
        <v>16.8102223975221</v>
      </c>
    </row>
    <row r="902" spans="1:13" x14ac:dyDescent="0.25">
      <c r="A902" s="8" t="s">
        <v>73</v>
      </c>
      <c r="B902" s="8" t="s">
        <v>140</v>
      </c>
      <c r="C902" s="2" t="s">
        <v>185</v>
      </c>
      <c r="D902" s="5"/>
      <c r="E902" s="5"/>
      <c r="F902" s="5"/>
      <c r="G902" s="4">
        <v>4.4798507204725002E-2</v>
      </c>
      <c r="H902" s="4">
        <v>4.6631976782360599E-2</v>
      </c>
      <c r="I902" s="4">
        <v>4.6631976782360599E-2</v>
      </c>
      <c r="J902" s="4">
        <v>6.5713123834338401</v>
      </c>
      <c r="K902" s="4">
        <v>15.7845434187696</v>
      </c>
      <c r="L902" s="4">
        <v>16.2597401989097</v>
      </c>
      <c r="M902" s="4">
        <v>16.8102223975221</v>
      </c>
    </row>
    <row r="903" spans="1:13" x14ac:dyDescent="0.25">
      <c r="A903" s="8" t="s">
        <v>73</v>
      </c>
      <c r="B903" s="8" t="s">
        <v>140</v>
      </c>
      <c r="C903" s="2" t="s">
        <v>186</v>
      </c>
      <c r="D903" s="5"/>
      <c r="E903" s="5"/>
      <c r="F903" s="5"/>
      <c r="G903" s="4">
        <v>4.4798507204725002E-2</v>
      </c>
      <c r="H903" s="4">
        <v>4.6631976782360599E-2</v>
      </c>
      <c r="I903" s="4">
        <v>4.6631976782360599E-2</v>
      </c>
      <c r="J903" s="4">
        <v>7.7491323424497098</v>
      </c>
      <c r="K903" s="4">
        <v>15.7845434187696</v>
      </c>
      <c r="L903" s="4">
        <v>16.2597401989097</v>
      </c>
      <c r="M903" s="4">
        <v>16.8102223975221</v>
      </c>
    </row>
    <row r="904" spans="1:13" x14ac:dyDescent="0.25">
      <c r="A904" s="8" t="s">
        <v>73</v>
      </c>
      <c r="B904" s="8" t="s">
        <v>140</v>
      </c>
      <c r="C904" s="2" t="s">
        <v>187</v>
      </c>
      <c r="D904" s="5"/>
      <c r="E904" s="5"/>
      <c r="F904" s="5"/>
      <c r="G904" s="4">
        <v>4.4798507204725002E-2</v>
      </c>
      <c r="H904" s="4">
        <v>4.6631976782360599E-2</v>
      </c>
      <c r="I904" s="4">
        <v>4.6631976782360599E-2</v>
      </c>
      <c r="J904" s="4">
        <v>6.5713123834338401</v>
      </c>
      <c r="K904" s="4">
        <v>15.7845434187696</v>
      </c>
      <c r="L904" s="4">
        <v>16.2597401989097</v>
      </c>
      <c r="M904" s="4">
        <v>16.8102223975221</v>
      </c>
    </row>
    <row r="905" spans="1:13" x14ac:dyDescent="0.25">
      <c r="A905" s="8" t="s">
        <v>73</v>
      </c>
      <c r="B905" s="8" t="s">
        <v>140</v>
      </c>
      <c r="C905" s="2" t="s">
        <v>188</v>
      </c>
      <c r="D905" s="5"/>
      <c r="E905" s="5"/>
      <c r="F905" s="5"/>
      <c r="G905" s="4">
        <v>4.4798507204725002E-2</v>
      </c>
      <c r="H905" s="4">
        <v>4.6631976782360599E-2</v>
      </c>
      <c r="I905" s="4">
        <v>4.6631976782360599E-2</v>
      </c>
      <c r="J905" s="4">
        <v>6.7343423037122498</v>
      </c>
      <c r="K905" s="4">
        <v>15.7845434187696</v>
      </c>
      <c r="L905" s="4">
        <v>16.2597401989097</v>
      </c>
      <c r="M905" s="4">
        <v>16.8102223975221</v>
      </c>
    </row>
    <row r="906" spans="1:13" x14ac:dyDescent="0.25">
      <c r="A906" s="8" t="s">
        <v>73</v>
      </c>
      <c r="B906" s="8" t="s">
        <v>140</v>
      </c>
      <c r="C906" s="2" t="s">
        <v>189</v>
      </c>
      <c r="D906" s="5"/>
      <c r="E906" s="5"/>
      <c r="F906" s="5"/>
      <c r="G906" s="4">
        <v>4.4798507204725002E-2</v>
      </c>
      <c r="H906" s="4">
        <v>4.6631976782360599E-2</v>
      </c>
      <c r="I906" s="4">
        <v>4.6631976782360599E-2</v>
      </c>
      <c r="J906" s="4">
        <v>6.7343423037122498</v>
      </c>
      <c r="K906" s="4">
        <v>15.7845434187696</v>
      </c>
      <c r="L906" s="4">
        <v>16.2597401989097</v>
      </c>
      <c r="M906" s="4">
        <v>16.8102223975221</v>
      </c>
    </row>
    <row r="907" spans="1:13" x14ac:dyDescent="0.25">
      <c r="A907" s="8" t="s">
        <v>73</v>
      </c>
      <c r="B907" s="8" t="s">
        <v>140</v>
      </c>
      <c r="C907" s="2" t="s">
        <v>190</v>
      </c>
      <c r="D907" s="5"/>
      <c r="E907" s="5"/>
      <c r="F907" s="5"/>
      <c r="G907" s="4">
        <v>4.4798507204725002E-2</v>
      </c>
      <c r="H907" s="4">
        <v>4.6631976782360599E-2</v>
      </c>
      <c r="I907" s="4">
        <v>4.6631976782360599E-2</v>
      </c>
      <c r="J907" s="4">
        <v>6.7343423037122303</v>
      </c>
      <c r="K907" s="4">
        <v>15.7845434187696</v>
      </c>
      <c r="L907" s="4">
        <v>16.2597401989097</v>
      </c>
      <c r="M907" s="4">
        <v>16.8102223975221</v>
      </c>
    </row>
    <row r="908" spans="1:13" x14ac:dyDescent="0.25">
      <c r="A908" s="8" t="s">
        <v>73</v>
      </c>
      <c r="B908" s="8" t="s">
        <v>140</v>
      </c>
      <c r="C908" s="2" t="s">
        <v>191</v>
      </c>
      <c r="D908" s="5"/>
      <c r="E908" s="5"/>
      <c r="F908" s="5"/>
      <c r="G908" s="4">
        <v>4.4798507204725002E-2</v>
      </c>
      <c r="H908" s="4">
        <v>4.6631976782360599E-2</v>
      </c>
      <c r="I908" s="4">
        <v>4.6631976782360599E-2</v>
      </c>
      <c r="J908" s="4">
        <v>8.8256431163255993</v>
      </c>
      <c r="K908" s="4">
        <v>15.7845434187696</v>
      </c>
      <c r="L908" s="4">
        <v>16.2597401989097</v>
      </c>
      <c r="M908" s="4">
        <v>16.8102223975221</v>
      </c>
    </row>
    <row r="909" spans="1:13" x14ac:dyDescent="0.25">
      <c r="A909" s="8" t="s">
        <v>73</v>
      </c>
      <c r="B909" s="8" t="s">
        <v>140</v>
      </c>
      <c r="C909" s="2" t="s">
        <v>192</v>
      </c>
      <c r="D909" s="5"/>
      <c r="E909" s="5"/>
      <c r="F909" s="5"/>
      <c r="G909" s="4">
        <v>4.4798507204725002E-2</v>
      </c>
      <c r="H909" s="4">
        <v>4.6631976782360599E-2</v>
      </c>
      <c r="I909" s="4">
        <v>4.6631976782360599E-2</v>
      </c>
      <c r="J909" s="4">
        <v>8.8256431163255993</v>
      </c>
      <c r="K909" s="4">
        <v>15.7845434187696</v>
      </c>
      <c r="L909" s="4">
        <v>16.2597401989097</v>
      </c>
      <c r="M909" s="4">
        <v>16.8102223975221</v>
      </c>
    </row>
    <row r="910" spans="1:13" x14ac:dyDescent="0.25">
      <c r="A910" s="8" t="s">
        <v>73</v>
      </c>
      <c r="B910" s="8" t="s">
        <v>140</v>
      </c>
      <c r="C910" s="2" t="s">
        <v>193</v>
      </c>
      <c r="D910" s="5"/>
      <c r="E910" s="5"/>
      <c r="F910" s="5"/>
      <c r="G910" s="4">
        <v>4.4798507204725002E-2</v>
      </c>
      <c r="H910" s="4">
        <v>4.6631976782360599E-2</v>
      </c>
      <c r="I910" s="4">
        <v>4.6631976782360599E-2</v>
      </c>
      <c r="J910" s="4">
        <v>8.8256431163255993</v>
      </c>
      <c r="K910" s="4">
        <v>15.7845434187696</v>
      </c>
      <c r="L910" s="4">
        <v>16.2597401989097</v>
      </c>
      <c r="M910" s="4">
        <v>16.8102223975221</v>
      </c>
    </row>
    <row r="911" spans="1:13" x14ac:dyDescent="0.25">
      <c r="A911" s="2" t="s">
        <v>74</v>
      </c>
      <c r="B911" s="2" t="s">
        <v>140</v>
      </c>
      <c r="C911" s="2" t="s">
        <v>166</v>
      </c>
      <c r="D911" s="5"/>
      <c r="E911" s="5"/>
      <c r="F911" s="5"/>
      <c r="G911" s="5"/>
      <c r="H911" s="5"/>
      <c r="I911" s="5"/>
      <c r="J911" s="5"/>
      <c r="K911" s="5"/>
      <c r="L911" s="5"/>
      <c r="M911" s="4">
        <v>6.9474618384467197</v>
      </c>
    </row>
    <row r="912" spans="1:13" x14ac:dyDescent="0.25">
      <c r="A912" s="8" t="s">
        <v>74</v>
      </c>
      <c r="B912" s="8" t="s">
        <v>140</v>
      </c>
      <c r="C912" s="2" t="s">
        <v>163</v>
      </c>
      <c r="D912" s="5"/>
      <c r="E912" s="5"/>
      <c r="F912" s="5"/>
      <c r="G912" s="5"/>
      <c r="H912" s="5"/>
      <c r="I912" s="5"/>
      <c r="J912" s="5"/>
      <c r="K912" s="4">
        <v>53.900738583432698</v>
      </c>
      <c r="L912" s="4">
        <v>55.1705544472293</v>
      </c>
      <c r="M912" s="4">
        <v>57.1162390792826</v>
      </c>
    </row>
    <row r="913" spans="1:13" x14ac:dyDescent="0.25">
      <c r="A913" s="8" t="s">
        <v>74</v>
      </c>
      <c r="B913" s="8" t="s">
        <v>140</v>
      </c>
      <c r="C913" s="2" t="s">
        <v>167</v>
      </c>
      <c r="D913" s="5"/>
      <c r="E913" s="5"/>
      <c r="F913" s="5"/>
      <c r="G913" s="5"/>
      <c r="H913" s="5"/>
      <c r="I913" s="5"/>
      <c r="J913" s="5"/>
      <c r="K913" s="4">
        <v>53.849030886434299</v>
      </c>
      <c r="L913" s="4">
        <v>55.118846750230901</v>
      </c>
      <c r="M913" s="4">
        <v>57.104924267828103</v>
      </c>
    </row>
    <row r="914" spans="1:13" x14ac:dyDescent="0.25">
      <c r="A914" s="8" t="s">
        <v>74</v>
      </c>
      <c r="B914" s="8" t="s">
        <v>140</v>
      </c>
      <c r="C914" s="2" t="s">
        <v>168</v>
      </c>
      <c r="D914" s="5"/>
      <c r="E914" s="5"/>
      <c r="F914" s="5"/>
      <c r="G914" s="5"/>
      <c r="H914" s="5"/>
      <c r="I914" s="5"/>
      <c r="J914" s="5"/>
      <c r="K914" s="4">
        <v>53.900738583432698</v>
      </c>
      <c r="L914" s="4">
        <v>55.1705544472293</v>
      </c>
      <c r="M914" s="4">
        <v>57.1162390792826</v>
      </c>
    </row>
    <row r="915" spans="1:13" x14ac:dyDescent="0.25">
      <c r="A915" s="8" t="s">
        <v>74</v>
      </c>
      <c r="B915" s="8" t="s">
        <v>140</v>
      </c>
      <c r="C915" s="2" t="s">
        <v>169</v>
      </c>
      <c r="D915" s="5"/>
      <c r="E915" s="5"/>
      <c r="F915" s="5"/>
      <c r="G915" s="5"/>
      <c r="H915" s="5"/>
      <c r="I915" s="5"/>
      <c r="J915" s="5"/>
      <c r="K915" s="4">
        <v>53.849030886434299</v>
      </c>
      <c r="L915" s="4">
        <v>55.118846750230901</v>
      </c>
      <c r="M915" s="4">
        <v>57.104924267828103</v>
      </c>
    </row>
    <row r="916" spans="1:13" x14ac:dyDescent="0.25">
      <c r="A916" s="8" t="s">
        <v>74</v>
      </c>
      <c r="B916" s="8" t="s">
        <v>140</v>
      </c>
      <c r="C916" s="2" t="s">
        <v>170</v>
      </c>
      <c r="D916" s="5"/>
      <c r="E916" s="5"/>
      <c r="F916" s="5"/>
      <c r="G916" s="5"/>
      <c r="H916" s="5"/>
      <c r="I916" s="5"/>
      <c r="J916" s="5"/>
      <c r="K916" s="4">
        <v>53.900738583432698</v>
      </c>
      <c r="L916" s="4">
        <v>55.1705544472293</v>
      </c>
      <c r="M916" s="4">
        <v>57.1162390792826</v>
      </c>
    </row>
    <row r="917" spans="1:13" x14ac:dyDescent="0.25">
      <c r="A917" s="8" t="s">
        <v>74</v>
      </c>
      <c r="B917" s="8" t="s">
        <v>140</v>
      </c>
      <c r="C917" s="2" t="s">
        <v>171</v>
      </c>
      <c r="D917" s="5"/>
      <c r="E917" s="5"/>
      <c r="F917" s="5"/>
      <c r="G917" s="5"/>
      <c r="H917" s="5"/>
      <c r="I917" s="5"/>
      <c r="J917" s="5"/>
      <c r="K917" s="4">
        <v>53.900738583432698</v>
      </c>
      <c r="L917" s="4">
        <v>55.1705544472293</v>
      </c>
      <c r="M917" s="4">
        <v>57.1162390792826</v>
      </c>
    </row>
    <row r="918" spans="1:13" x14ac:dyDescent="0.25">
      <c r="A918" s="8" t="s">
        <v>74</v>
      </c>
      <c r="B918" s="8" t="s">
        <v>140</v>
      </c>
      <c r="C918" s="2" t="s">
        <v>172</v>
      </c>
      <c r="D918" s="5"/>
      <c r="E918" s="5"/>
      <c r="F918" s="5"/>
      <c r="G918" s="5"/>
      <c r="H918" s="5"/>
      <c r="I918" s="5"/>
      <c r="J918" s="5"/>
      <c r="K918" s="4">
        <v>53.900738583432698</v>
      </c>
      <c r="L918" s="4">
        <v>55.1705544472293</v>
      </c>
      <c r="M918" s="4">
        <v>57.1162390792826</v>
      </c>
    </row>
    <row r="919" spans="1:13" x14ac:dyDescent="0.25">
      <c r="A919" s="8" t="s">
        <v>74</v>
      </c>
      <c r="B919" s="8" t="s">
        <v>140</v>
      </c>
      <c r="C919" s="2" t="s">
        <v>173</v>
      </c>
      <c r="D919" s="5"/>
      <c r="E919" s="5"/>
      <c r="F919" s="5"/>
      <c r="G919" s="5"/>
      <c r="H919" s="5"/>
      <c r="I919" s="5"/>
      <c r="J919" s="5"/>
      <c r="K919" s="4">
        <v>53.849030886434299</v>
      </c>
      <c r="L919" s="4">
        <v>55.118846750230901</v>
      </c>
      <c r="M919" s="4">
        <v>57.104924267828103</v>
      </c>
    </row>
    <row r="920" spans="1:13" x14ac:dyDescent="0.25">
      <c r="A920" s="8" t="s">
        <v>74</v>
      </c>
      <c r="B920" s="8" t="s">
        <v>140</v>
      </c>
      <c r="C920" s="2" t="s">
        <v>174</v>
      </c>
      <c r="D920" s="5"/>
      <c r="E920" s="5"/>
      <c r="F920" s="5"/>
      <c r="G920" s="5"/>
      <c r="H920" s="5"/>
      <c r="I920" s="5"/>
      <c r="J920" s="5"/>
      <c r="K920" s="4">
        <v>53.849030886434299</v>
      </c>
      <c r="L920" s="4">
        <v>55.118846750230901</v>
      </c>
      <c r="M920" s="4">
        <v>57.104924267828103</v>
      </c>
    </row>
    <row r="921" spans="1:13" x14ac:dyDescent="0.25">
      <c r="A921" s="8" t="s">
        <v>74</v>
      </c>
      <c r="B921" s="8" t="s">
        <v>140</v>
      </c>
      <c r="C921" s="2" t="s">
        <v>175</v>
      </c>
      <c r="D921" s="5"/>
      <c r="E921" s="5"/>
      <c r="F921" s="5"/>
      <c r="G921" s="5"/>
      <c r="H921" s="5"/>
      <c r="I921" s="5"/>
      <c r="J921" s="5"/>
      <c r="K921" s="4">
        <v>53.849030886434299</v>
      </c>
      <c r="L921" s="4">
        <v>55.118846750230901</v>
      </c>
      <c r="M921" s="4">
        <v>57.104924267828103</v>
      </c>
    </row>
    <row r="922" spans="1:13" x14ac:dyDescent="0.25">
      <c r="A922" s="8" t="s">
        <v>74</v>
      </c>
      <c r="B922" s="8" t="s">
        <v>140</v>
      </c>
      <c r="C922" s="2" t="s">
        <v>164</v>
      </c>
      <c r="D922" s="5"/>
      <c r="E922" s="5"/>
      <c r="F922" s="5"/>
      <c r="G922" s="5"/>
      <c r="H922" s="5"/>
      <c r="I922" s="5"/>
      <c r="J922" s="5"/>
      <c r="K922" s="4">
        <v>53.900738583432698</v>
      </c>
      <c r="L922" s="4">
        <v>55.1705544472293</v>
      </c>
      <c r="M922" s="4">
        <v>57.1162390792826</v>
      </c>
    </row>
    <row r="923" spans="1:13" x14ac:dyDescent="0.25">
      <c r="A923" s="8" t="s">
        <v>74</v>
      </c>
      <c r="B923" s="8" t="s">
        <v>140</v>
      </c>
      <c r="C923" s="2" t="s">
        <v>176</v>
      </c>
      <c r="D923" s="5"/>
      <c r="E923" s="5"/>
      <c r="F923" s="5"/>
      <c r="G923" s="5"/>
      <c r="H923" s="5"/>
      <c r="I923" s="5"/>
      <c r="J923" s="5"/>
      <c r="K923" s="4">
        <v>53.849030886434299</v>
      </c>
      <c r="L923" s="4">
        <v>55.118846750230901</v>
      </c>
      <c r="M923" s="4">
        <v>57.104924267828103</v>
      </c>
    </row>
    <row r="924" spans="1:13" x14ac:dyDescent="0.25">
      <c r="A924" s="8" t="s">
        <v>74</v>
      </c>
      <c r="B924" s="8" t="s">
        <v>140</v>
      </c>
      <c r="C924" s="2" t="s">
        <v>177</v>
      </c>
      <c r="D924" s="5"/>
      <c r="E924" s="5"/>
      <c r="F924" s="5"/>
      <c r="G924" s="5"/>
      <c r="H924" s="5"/>
      <c r="I924" s="5"/>
      <c r="J924" s="5"/>
      <c r="K924" s="4">
        <v>53.900738583432698</v>
      </c>
      <c r="L924" s="4">
        <v>55.1705544472293</v>
      </c>
      <c r="M924" s="4">
        <v>57.1162390792826</v>
      </c>
    </row>
    <row r="925" spans="1:13" x14ac:dyDescent="0.25">
      <c r="A925" s="8" t="s">
        <v>74</v>
      </c>
      <c r="B925" s="8" t="s">
        <v>140</v>
      </c>
      <c r="C925" s="2" t="s">
        <v>178</v>
      </c>
      <c r="D925" s="5"/>
      <c r="E925" s="5"/>
      <c r="F925" s="5"/>
      <c r="G925" s="5"/>
      <c r="H925" s="5"/>
      <c r="I925" s="5"/>
      <c r="J925" s="5"/>
      <c r="K925" s="4">
        <v>53.849030886434299</v>
      </c>
      <c r="L925" s="4">
        <v>55.118846750230901</v>
      </c>
      <c r="M925" s="4">
        <v>57.104924267828103</v>
      </c>
    </row>
    <row r="926" spans="1:13" x14ac:dyDescent="0.25">
      <c r="A926" s="8" t="s">
        <v>74</v>
      </c>
      <c r="B926" s="8" t="s">
        <v>140</v>
      </c>
      <c r="C926" s="2" t="s">
        <v>179</v>
      </c>
      <c r="D926" s="5"/>
      <c r="E926" s="5"/>
      <c r="F926" s="5"/>
      <c r="G926" s="5"/>
      <c r="H926" s="5"/>
      <c r="I926" s="5"/>
      <c r="J926" s="5"/>
      <c r="K926" s="4">
        <v>53.900738583432698</v>
      </c>
      <c r="L926" s="4">
        <v>55.1705544472293</v>
      </c>
      <c r="M926" s="4">
        <v>57.1162390792826</v>
      </c>
    </row>
    <row r="927" spans="1:13" x14ac:dyDescent="0.25">
      <c r="A927" s="8" t="s">
        <v>74</v>
      </c>
      <c r="B927" s="8" t="s">
        <v>140</v>
      </c>
      <c r="C927" s="2" t="s">
        <v>180</v>
      </c>
      <c r="D927" s="5"/>
      <c r="E927" s="5"/>
      <c r="F927" s="5"/>
      <c r="G927" s="5"/>
      <c r="H927" s="5"/>
      <c r="I927" s="5"/>
      <c r="J927" s="5"/>
      <c r="K927" s="4">
        <v>53.900738583432698</v>
      </c>
      <c r="L927" s="4">
        <v>55.1705544472293</v>
      </c>
      <c r="M927" s="4">
        <v>57.1162390792826</v>
      </c>
    </row>
    <row r="928" spans="1:13" x14ac:dyDescent="0.25">
      <c r="A928" s="8" t="s">
        <v>74</v>
      </c>
      <c r="B928" s="8" t="s">
        <v>140</v>
      </c>
      <c r="C928" s="2" t="s">
        <v>181</v>
      </c>
      <c r="D928" s="5"/>
      <c r="E928" s="5"/>
      <c r="F928" s="5"/>
      <c r="G928" s="5"/>
      <c r="H928" s="5"/>
      <c r="I928" s="5"/>
      <c r="J928" s="5"/>
      <c r="K928" s="4">
        <v>53.900738583432698</v>
      </c>
      <c r="L928" s="4">
        <v>55.1705544472293</v>
      </c>
      <c r="M928" s="4">
        <v>57.1162390792826</v>
      </c>
    </row>
    <row r="929" spans="1:13" x14ac:dyDescent="0.25">
      <c r="A929" s="8" t="s">
        <v>74</v>
      </c>
      <c r="B929" s="8" t="s">
        <v>140</v>
      </c>
      <c r="C929" s="2" t="s">
        <v>182</v>
      </c>
      <c r="D929" s="5"/>
      <c r="E929" s="5"/>
      <c r="F929" s="5"/>
      <c r="G929" s="5"/>
      <c r="H929" s="5"/>
      <c r="I929" s="5"/>
      <c r="J929" s="5"/>
      <c r="K929" s="4">
        <v>53.900738583432698</v>
      </c>
      <c r="L929" s="4">
        <v>55.1705544472293</v>
      </c>
      <c r="M929" s="4">
        <v>57.1162390792826</v>
      </c>
    </row>
    <row r="930" spans="1:13" x14ac:dyDescent="0.25">
      <c r="A930" s="8" t="s">
        <v>74</v>
      </c>
      <c r="B930" s="8" t="s">
        <v>140</v>
      </c>
      <c r="C930" s="2" t="s">
        <v>183</v>
      </c>
      <c r="D930" s="5"/>
      <c r="E930" s="5"/>
      <c r="F930" s="5"/>
      <c r="G930" s="5"/>
      <c r="H930" s="5"/>
      <c r="I930" s="5"/>
      <c r="J930" s="5"/>
      <c r="K930" s="4">
        <v>53.900738583432698</v>
      </c>
      <c r="L930" s="4">
        <v>55.1705544472293</v>
      </c>
      <c r="M930" s="4">
        <v>57.1162390792826</v>
      </c>
    </row>
    <row r="931" spans="1:13" x14ac:dyDescent="0.25">
      <c r="A931" s="8" t="s">
        <v>74</v>
      </c>
      <c r="B931" s="8" t="s">
        <v>140</v>
      </c>
      <c r="C931" s="2" t="s">
        <v>184</v>
      </c>
      <c r="D931" s="5"/>
      <c r="E931" s="5"/>
      <c r="F931" s="5"/>
      <c r="G931" s="5"/>
      <c r="H931" s="5"/>
      <c r="I931" s="5"/>
      <c r="J931" s="5"/>
      <c r="K931" s="4">
        <v>53.900738583432698</v>
      </c>
      <c r="L931" s="4">
        <v>55.1705544472293</v>
      </c>
      <c r="M931" s="4">
        <v>57.1162390792826</v>
      </c>
    </row>
    <row r="932" spans="1:13" x14ac:dyDescent="0.25">
      <c r="A932" s="8" t="s">
        <v>74</v>
      </c>
      <c r="B932" s="8" t="s">
        <v>140</v>
      </c>
      <c r="C932" s="2" t="s">
        <v>165</v>
      </c>
      <c r="D932" s="5"/>
      <c r="E932" s="5"/>
      <c r="F932" s="5"/>
      <c r="G932" s="5"/>
      <c r="H932" s="5"/>
      <c r="I932" s="5"/>
      <c r="J932" s="5"/>
      <c r="K932" s="4">
        <v>53.900738583432698</v>
      </c>
      <c r="L932" s="4">
        <v>55.1705544472293</v>
      </c>
      <c r="M932" s="4">
        <v>57.1162390792826</v>
      </c>
    </row>
    <row r="933" spans="1:13" x14ac:dyDescent="0.25">
      <c r="A933" s="8" t="s">
        <v>74</v>
      </c>
      <c r="B933" s="8" t="s">
        <v>140</v>
      </c>
      <c r="C933" s="2" t="s">
        <v>185</v>
      </c>
      <c r="D933" s="5"/>
      <c r="E933" s="5"/>
      <c r="F933" s="5"/>
      <c r="G933" s="5"/>
      <c r="H933" s="5"/>
      <c r="I933" s="5"/>
      <c r="J933" s="5"/>
      <c r="K933" s="4">
        <v>53.849030886434299</v>
      </c>
      <c r="L933" s="4">
        <v>55.118846750230901</v>
      </c>
      <c r="M933" s="4">
        <v>57.104924267828103</v>
      </c>
    </row>
    <row r="934" spans="1:13" x14ac:dyDescent="0.25">
      <c r="A934" s="8" t="s">
        <v>74</v>
      </c>
      <c r="B934" s="8" t="s">
        <v>140</v>
      </c>
      <c r="C934" s="2" t="s">
        <v>186</v>
      </c>
      <c r="D934" s="5"/>
      <c r="E934" s="5"/>
      <c r="F934" s="5"/>
      <c r="G934" s="5"/>
      <c r="H934" s="5"/>
      <c r="I934" s="5"/>
      <c r="J934" s="5"/>
      <c r="K934" s="4">
        <v>53.900738583432698</v>
      </c>
      <c r="L934" s="4">
        <v>55.1705544472293</v>
      </c>
      <c r="M934" s="4">
        <v>57.1162390792826</v>
      </c>
    </row>
    <row r="935" spans="1:13" x14ac:dyDescent="0.25">
      <c r="A935" s="8" t="s">
        <v>74</v>
      </c>
      <c r="B935" s="8" t="s">
        <v>140</v>
      </c>
      <c r="C935" s="2" t="s">
        <v>187</v>
      </c>
      <c r="D935" s="5"/>
      <c r="E935" s="5"/>
      <c r="F935" s="5"/>
      <c r="G935" s="5"/>
      <c r="H935" s="5"/>
      <c r="I935" s="5"/>
      <c r="J935" s="5"/>
      <c r="K935" s="4">
        <v>53.849030886434299</v>
      </c>
      <c r="L935" s="4">
        <v>55.118846750230901</v>
      </c>
      <c r="M935" s="4">
        <v>57.104924267828103</v>
      </c>
    </row>
    <row r="936" spans="1:13" x14ac:dyDescent="0.25">
      <c r="A936" s="8" t="s">
        <v>74</v>
      </c>
      <c r="B936" s="8" t="s">
        <v>140</v>
      </c>
      <c r="C936" s="2" t="s">
        <v>188</v>
      </c>
      <c r="D936" s="5"/>
      <c r="E936" s="5"/>
      <c r="F936" s="5"/>
      <c r="G936" s="5"/>
      <c r="H936" s="5"/>
      <c r="I936" s="5"/>
      <c r="J936" s="5"/>
      <c r="K936" s="4">
        <v>53.900738583432698</v>
      </c>
      <c r="L936" s="4">
        <v>55.1705544472293</v>
      </c>
      <c r="M936" s="4">
        <v>57.1162390792826</v>
      </c>
    </row>
    <row r="937" spans="1:13" x14ac:dyDescent="0.25">
      <c r="A937" s="8" t="s">
        <v>74</v>
      </c>
      <c r="B937" s="8" t="s">
        <v>140</v>
      </c>
      <c r="C937" s="2" t="s">
        <v>189</v>
      </c>
      <c r="D937" s="5"/>
      <c r="E937" s="5"/>
      <c r="F937" s="5"/>
      <c r="G937" s="5"/>
      <c r="H937" s="5"/>
      <c r="I937" s="5"/>
      <c r="J937" s="5"/>
      <c r="K937" s="4">
        <v>53.900738583432698</v>
      </c>
      <c r="L937" s="4">
        <v>55.1705544472293</v>
      </c>
      <c r="M937" s="4">
        <v>57.1162390792826</v>
      </c>
    </row>
    <row r="938" spans="1:13" x14ac:dyDescent="0.25">
      <c r="A938" s="8" t="s">
        <v>74</v>
      </c>
      <c r="B938" s="8" t="s">
        <v>140</v>
      </c>
      <c r="C938" s="2" t="s">
        <v>190</v>
      </c>
      <c r="D938" s="5"/>
      <c r="E938" s="5"/>
      <c r="F938" s="5"/>
      <c r="G938" s="5"/>
      <c r="H938" s="5"/>
      <c r="I938" s="5"/>
      <c r="J938" s="5"/>
      <c r="K938" s="4">
        <v>53.900738583432698</v>
      </c>
      <c r="L938" s="4">
        <v>55.1705544472293</v>
      </c>
      <c r="M938" s="4">
        <v>57.1162390792826</v>
      </c>
    </row>
    <row r="939" spans="1:13" x14ac:dyDescent="0.25">
      <c r="A939" s="8" t="s">
        <v>74</v>
      </c>
      <c r="B939" s="8" t="s">
        <v>140</v>
      </c>
      <c r="C939" s="2" t="s">
        <v>191</v>
      </c>
      <c r="D939" s="5"/>
      <c r="E939" s="5"/>
      <c r="F939" s="5"/>
      <c r="G939" s="5"/>
      <c r="H939" s="5"/>
      <c r="I939" s="5"/>
      <c r="J939" s="5"/>
      <c r="K939" s="4">
        <v>53.900738583432698</v>
      </c>
      <c r="L939" s="4">
        <v>55.1705544472293</v>
      </c>
      <c r="M939" s="4">
        <v>57.1162390792826</v>
      </c>
    </row>
    <row r="940" spans="1:13" x14ac:dyDescent="0.25">
      <c r="A940" s="8" t="s">
        <v>74</v>
      </c>
      <c r="B940" s="8" t="s">
        <v>140</v>
      </c>
      <c r="C940" s="2" t="s">
        <v>192</v>
      </c>
      <c r="D940" s="5"/>
      <c r="E940" s="5"/>
      <c r="F940" s="5"/>
      <c r="G940" s="5"/>
      <c r="H940" s="5"/>
      <c r="I940" s="5"/>
      <c r="J940" s="5"/>
      <c r="K940" s="4">
        <v>53.900738583432698</v>
      </c>
      <c r="L940" s="4">
        <v>55.1705544472293</v>
      </c>
      <c r="M940" s="4">
        <v>57.1162390792826</v>
      </c>
    </row>
    <row r="941" spans="1:13" x14ac:dyDescent="0.25">
      <c r="A941" s="8" t="s">
        <v>74</v>
      </c>
      <c r="B941" s="8" t="s">
        <v>140</v>
      </c>
      <c r="C941" s="2" t="s">
        <v>193</v>
      </c>
      <c r="D941" s="5"/>
      <c r="E941" s="5"/>
      <c r="F941" s="5"/>
      <c r="G941" s="5"/>
      <c r="H941" s="5"/>
      <c r="I941" s="5"/>
      <c r="J941" s="5"/>
      <c r="K941" s="4">
        <v>53.900738583432698</v>
      </c>
      <c r="L941" s="4">
        <v>55.1705544472293</v>
      </c>
      <c r="M941" s="4">
        <v>57.1162390792826</v>
      </c>
    </row>
    <row r="942" spans="1:13" x14ac:dyDescent="0.25">
      <c r="A942" s="2" t="s">
        <v>75</v>
      </c>
      <c r="B942" s="2" t="s">
        <v>140</v>
      </c>
      <c r="C942" s="2" t="s">
        <v>166</v>
      </c>
      <c r="D942" s="5"/>
      <c r="E942" s="5"/>
      <c r="F942" s="5"/>
      <c r="G942" s="5"/>
      <c r="H942" s="5"/>
      <c r="I942" s="5"/>
      <c r="J942" s="5"/>
      <c r="K942" s="5"/>
      <c r="L942" s="5"/>
      <c r="M942" s="4">
        <v>2.8089957809754802</v>
      </c>
    </row>
    <row r="943" spans="1:13" x14ac:dyDescent="0.25">
      <c r="A943" s="8" t="s">
        <v>75</v>
      </c>
      <c r="B943" s="8" t="s">
        <v>140</v>
      </c>
      <c r="C943" s="2" t="s">
        <v>163</v>
      </c>
      <c r="D943" s="5"/>
      <c r="E943" s="5"/>
      <c r="F943" s="5"/>
      <c r="G943" s="5"/>
      <c r="H943" s="5"/>
      <c r="I943" s="5"/>
      <c r="J943" s="5"/>
      <c r="K943" s="4">
        <v>9.4621896884021695</v>
      </c>
      <c r="L943" s="4">
        <v>9.7470507676055504</v>
      </c>
      <c r="M943" s="4">
        <v>10.077042383147999</v>
      </c>
    </row>
    <row r="944" spans="1:13" x14ac:dyDescent="0.25">
      <c r="A944" s="8" t="s">
        <v>75</v>
      </c>
      <c r="B944" s="8" t="s">
        <v>140</v>
      </c>
      <c r="C944" s="2" t="s">
        <v>167</v>
      </c>
      <c r="D944" s="5"/>
      <c r="E944" s="5"/>
      <c r="F944" s="5"/>
      <c r="G944" s="5"/>
      <c r="H944" s="5"/>
      <c r="I944" s="5"/>
      <c r="J944" s="5"/>
      <c r="K944" s="4">
        <v>6.4835954278285897</v>
      </c>
      <c r="L944" s="4">
        <v>6.7684565070319698</v>
      </c>
      <c r="M944" s="4">
        <v>8.2035016340431106</v>
      </c>
    </row>
    <row r="945" spans="1:13" x14ac:dyDescent="0.25">
      <c r="A945" s="8" t="s">
        <v>75</v>
      </c>
      <c r="B945" s="8" t="s">
        <v>140</v>
      </c>
      <c r="C945" s="2" t="s">
        <v>168</v>
      </c>
      <c r="D945" s="5"/>
      <c r="E945" s="5"/>
      <c r="F945" s="5"/>
      <c r="G945" s="5"/>
      <c r="H945" s="5"/>
      <c r="I945" s="5"/>
      <c r="J945" s="5"/>
      <c r="K945" s="4">
        <v>9.4621896884021695</v>
      </c>
      <c r="L945" s="4">
        <v>9.7470507676055504</v>
      </c>
      <c r="M945" s="4">
        <v>10.077042383147999</v>
      </c>
    </row>
    <row r="946" spans="1:13" x14ac:dyDescent="0.25">
      <c r="A946" s="8" t="s">
        <v>75</v>
      </c>
      <c r="B946" s="8" t="s">
        <v>140</v>
      </c>
      <c r="C946" s="2" t="s">
        <v>169</v>
      </c>
      <c r="D946" s="5"/>
      <c r="E946" s="5"/>
      <c r="F946" s="5"/>
      <c r="G946" s="5"/>
      <c r="H946" s="5"/>
      <c r="I946" s="5"/>
      <c r="J946" s="5"/>
      <c r="K946" s="4">
        <v>6.4835954278285897</v>
      </c>
      <c r="L946" s="4">
        <v>6.7684565070319698</v>
      </c>
      <c r="M946" s="4">
        <v>8.2035016340431106</v>
      </c>
    </row>
    <row r="947" spans="1:13" x14ac:dyDescent="0.25">
      <c r="A947" s="8" t="s">
        <v>75</v>
      </c>
      <c r="B947" s="8" t="s">
        <v>140</v>
      </c>
      <c r="C947" s="2" t="s">
        <v>170</v>
      </c>
      <c r="D947" s="5"/>
      <c r="E947" s="5"/>
      <c r="F947" s="5"/>
      <c r="G947" s="5"/>
      <c r="H947" s="5"/>
      <c r="I947" s="5"/>
      <c r="J947" s="5"/>
      <c r="K947" s="4">
        <v>9.4621896884021695</v>
      </c>
      <c r="L947" s="4">
        <v>9.7470507676055504</v>
      </c>
      <c r="M947" s="4">
        <v>10.077042383147999</v>
      </c>
    </row>
    <row r="948" spans="1:13" x14ac:dyDescent="0.25">
      <c r="A948" s="8" t="s">
        <v>75</v>
      </c>
      <c r="B948" s="8" t="s">
        <v>140</v>
      </c>
      <c r="C948" s="2" t="s">
        <v>171</v>
      </c>
      <c r="D948" s="5"/>
      <c r="E948" s="5"/>
      <c r="F948" s="5"/>
      <c r="G948" s="5"/>
      <c r="H948" s="5"/>
      <c r="I948" s="5"/>
      <c r="J948" s="5"/>
      <c r="K948" s="4">
        <v>9.4621896884021695</v>
      </c>
      <c r="L948" s="4">
        <v>9.7470507676055504</v>
      </c>
      <c r="M948" s="4">
        <v>10.077042383147999</v>
      </c>
    </row>
    <row r="949" spans="1:13" x14ac:dyDescent="0.25">
      <c r="A949" s="8" t="s">
        <v>75</v>
      </c>
      <c r="B949" s="8" t="s">
        <v>140</v>
      </c>
      <c r="C949" s="2" t="s">
        <v>172</v>
      </c>
      <c r="D949" s="5"/>
      <c r="E949" s="5"/>
      <c r="F949" s="5"/>
      <c r="G949" s="5"/>
      <c r="H949" s="5"/>
      <c r="I949" s="5"/>
      <c r="J949" s="5"/>
      <c r="K949" s="4">
        <v>9.4621896884021695</v>
      </c>
      <c r="L949" s="4">
        <v>9.7470507676055504</v>
      </c>
      <c r="M949" s="4">
        <v>10.077042383147999</v>
      </c>
    </row>
    <row r="950" spans="1:13" x14ac:dyDescent="0.25">
      <c r="A950" s="8" t="s">
        <v>75</v>
      </c>
      <c r="B950" s="8" t="s">
        <v>140</v>
      </c>
      <c r="C950" s="2" t="s">
        <v>173</v>
      </c>
      <c r="D950" s="5"/>
      <c r="E950" s="5"/>
      <c r="F950" s="5"/>
      <c r="G950" s="5"/>
      <c r="H950" s="5"/>
      <c r="I950" s="5"/>
      <c r="J950" s="5"/>
      <c r="K950" s="4">
        <v>6.4835954278285897</v>
      </c>
      <c r="L950" s="4">
        <v>6.7684565070319698</v>
      </c>
      <c r="M950" s="4">
        <v>8.2035016340431106</v>
      </c>
    </row>
    <row r="951" spans="1:13" x14ac:dyDescent="0.25">
      <c r="A951" s="8" t="s">
        <v>75</v>
      </c>
      <c r="B951" s="8" t="s">
        <v>140</v>
      </c>
      <c r="C951" s="2" t="s">
        <v>174</v>
      </c>
      <c r="D951" s="5"/>
      <c r="E951" s="5"/>
      <c r="F951" s="5"/>
      <c r="G951" s="5"/>
      <c r="H951" s="5"/>
      <c r="I951" s="5"/>
      <c r="J951" s="5"/>
      <c r="K951" s="4">
        <v>6.4835954278285897</v>
      </c>
      <c r="L951" s="4">
        <v>6.7684565070319698</v>
      </c>
      <c r="M951" s="4">
        <v>8.2035016340431106</v>
      </c>
    </row>
    <row r="952" spans="1:13" x14ac:dyDescent="0.25">
      <c r="A952" s="8" t="s">
        <v>75</v>
      </c>
      <c r="B952" s="8" t="s">
        <v>140</v>
      </c>
      <c r="C952" s="2" t="s">
        <v>175</v>
      </c>
      <c r="D952" s="5"/>
      <c r="E952" s="5"/>
      <c r="F952" s="5"/>
      <c r="G952" s="5"/>
      <c r="H952" s="5"/>
      <c r="I952" s="5"/>
      <c r="J952" s="5"/>
      <c r="K952" s="4">
        <v>6.4835954278285897</v>
      </c>
      <c r="L952" s="4">
        <v>6.7684565070319698</v>
      </c>
      <c r="M952" s="4">
        <v>8.2035016340431106</v>
      </c>
    </row>
    <row r="953" spans="1:13" x14ac:dyDescent="0.25">
      <c r="A953" s="8" t="s">
        <v>75</v>
      </c>
      <c r="B953" s="8" t="s">
        <v>140</v>
      </c>
      <c r="C953" s="2" t="s">
        <v>164</v>
      </c>
      <c r="D953" s="5"/>
      <c r="E953" s="5"/>
      <c r="F953" s="5"/>
      <c r="G953" s="5"/>
      <c r="H953" s="5"/>
      <c r="I953" s="5"/>
      <c r="J953" s="5"/>
      <c r="K953" s="4">
        <v>9.4621896884021695</v>
      </c>
      <c r="L953" s="4">
        <v>9.7470507676055504</v>
      </c>
      <c r="M953" s="4">
        <v>10.077042383147999</v>
      </c>
    </row>
    <row r="954" spans="1:13" x14ac:dyDescent="0.25">
      <c r="A954" s="8" t="s">
        <v>75</v>
      </c>
      <c r="B954" s="8" t="s">
        <v>140</v>
      </c>
      <c r="C954" s="2" t="s">
        <v>176</v>
      </c>
      <c r="D954" s="5"/>
      <c r="E954" s="5"/>
      <c r="F954" s="5"/>
      <c r="G954" s="5"/>
      <c r="H954" s="5"/>
      <c r="I954" s="5"/>
      <c r="J954" s="5"/>
      <c r="K954" s="4">
        <v>6.4835954278285897</v>
      </c>
      <c r="L954" s="4">
        <v>6.7684565070319698</v>
      </c>
      <c r="M954" s="4">
        <v>8.2035016340431106</v>
      </c>
    </row>
    <row r="955" spans="1:13" x14ac:dyDescent="0.25">
      <c r="A955" s="8" t="s">
        <v>75</v>
      </c>
      <c r="B955" s="8" t="s">
        <v>140</v>
      </c>
      <c r="C955" s="2" t="s">
        <v>177</v>
      </c>
      <c r="D955" s="5"/>
      <c r="E955" s="5"/>
      <c r="F955" s="5"/>
      <c r="G955" s="5"/>
      <c r="H955" s="5"/>
      <c r="I955" s="5"/>
      <c r="J955" s="5"/>
      <c r="K955" s="4">
        <v>9.4621896884021695</v>
      </c>
      <c r="L955" s="4">
        <v>9.7470507676055504</v>
      </c>
      <c r="M955" s="4">
        <v>10.077042383147999</v>
      </c>
    </row>
    <row r="956" spans="1:13" x14ac:dyDescent="0.25">
      <c r="A956" s="8" t="s">
        <v>75</v>
      </c>
      <c r="B956" s="8" t="s">
        <v>140</v>
      </c>
      <c r="C956" s="2" t="s">
        <v>178</v>
      </c>
      <c r="D956" s="5"/>
      <c r="E956" s="5"/>
      <c r="F956" s="5"/>
      <c r="G956" s="5"/>
      <c r="H956" s="5"/>
      <c r="I956" s="5"/>
      <c r="J956" s="5"/>
      <c r="K956" s="4">
        <v>6.4835954278286003</v>
      </c>
      <c r="L956" s="4">
        <v>6.7684565070319804</v>
      </c>
      <c r="M956" s="4">
        <v>8.2035016340431195</v>
      </c>
    </row>
    <row r="957" spans="1:13" x14ac:dyDescent="0.25">
      <c r="A957" s="8" t="s">
        <v>75</v>
      </c>
      <c r="B957" s="8" t="s">
        <v>140</v>
      </c>
      <c r="C957" s="2" t="s">
        <v>179</v>
      </c>
      <c r="D957" s="5"/>
      <c r="E957" s="5"/>
      <c r="F957" s="5"/>
      <c r="G957" s="5"/>
      <c r="H957" s="5"/>
      <c r="I957" s="5"/>
      <c r="J957" s="5"/>
      <c r="K957" s="4">
        <v>9.4621896884021695</v>
      </c>
      <c r="L957" s="4">
        <v>9.7470507676055504</v>
      </c>
      <c r="M957" s="4">
        <v>10.077042383147999</v>
      </c>
    </row>
    <row r="958" spans="1:13" x14ac:dyDescent="0.25">
      <c r="A958" s="8" t="s">
        <v>75</v>
      </c>
      <c r="B958" s="8" t="s">
        <v>140</v>
      </c>
      <c r="C958" s="2" t="s">
        <v>180</v>
      </c>
      <c r="D958" s="5"/>
      <c r="E958" s="5"/>
      <c r="F958" s="5"/>
      <c r="G958" s="5"/>
      <c r="H958" s="5"/>
      <c r="I958" s="5"/>
      <c r="J958" s="5"/>
      <c r="K958" s="4">
        <v>9.4621896884021695</v>
      </c>
      <c r="L958" s="4">
        <v>9.7470507676055504</v>
      </c>
      <c r="M958" s="4">
        <v>10.077042383147999</v>
      </c>
    </row>
    <row r="959" spans="1:13" x14ac:dyDescent="0.25">
      <c r="A959" s="8" t="s">
        <v>75</v>
      </c>
      <c r="B959" s="8" t="s">
        <v>140</v>
      </c>
      <c r="C959" s="2" t="s">
        <v>181</v>
      </c>
      <c r="D959" s="5"/>
      <c r="E959" s="5"/>
      <c r="F959" s="5"/>
      <c r="G959" s="5"/>
      <c r="H959" s="5"/>
      <c r="I959" s="5"/>
      <c r="J959" s="5"/>
      <c r="K959" s="4">
        <v>9.4621896884021695</v>
      </c>
      <c r="L959" s="4">
        <v>9.7470507676055504</v>
      </c>
      <c r="M959" s="4">
        <v>10.077042383147999</v>
      </c>
    </row>
    <row r="960" spans="1:13" x14ac:dyDescent="0.25">
      <c r="A960" s="8" t="s">
        <v>75</v>
      </c>
      <c r="B960" s="8" t="s">
        <v>140</v>
      </c>
      <c r="C960" s="2" t="s">
        <v>182</v>
      </c>
      <c r="D960" s="5"/>
      <c r="E960" s="5"/>
      <c r="F960" s="5"/>
      <c r="G960" s="5"/>
      <c r="H960" s="5"/>
      <c r="I960" s="5"/>
      <c r="J960" s="5"/>
      <c r="K960" s="4">
        <v>6.4318877308302698</v>
      </c>
      <c r="L960" s="4">
        <v>6.7167488100336499</v>
      </c>
      <c r="M960" s="4">
        <v>8.1709774065405405</v>
      </c>
    </row>
    <row r="961" spans="1:13" x14ac:dyDescent="0.25">
      <c r="A961" s="8" t="s">
        <v>75</v>
      </c>
      <c r="B961" s="8" t="s">
        <v>140</v>
      </c>
      <c r="C961" s="2" t="s">
        <v>183</v>
      </c>
      <c r="D961" s="5"/>
      <c r="E961" s="5"/>
      <c r="F961" s="5"/>
      <c r="G961" s="5"/>
      <c r="H961" s="5"/>
      <c r="I961" s="5"/>
      <c r="J961" s="5"/>
      <c r="K961" s="4">
        <v>6.4318877308302698</v>
      </c>
      <c r="L961" s="4">
        <v>6.7167488100336499</v>
      </c>
      <c r="M961" s="4">
        <v>8.1709774065405494</v>
      </c>
    </row>
    <row r="962" spans="1:13" x14ac:dyDescent="0.25">
      <c r="A962" s="8" t="s">
        <v>75</v>
      </c>
      <c r="B962" s="8" t="s">
        <v>140</v>
      </c>
      <c r="C962" s="2" t="s">
        <v>184</v>
      </c>
      <c r="D962" s="5"/>
      <c r="E962" s="5"/>
      <c r="F962" s="5"/>
      <c r="G962" s="5"/>
      <c r="H962" s="5"/>
      <c r="I962" s="5"/>
      <c r="J962" s="5"/>
      <c r="K962" s="4">
        <v>6.4318877308302698</v>
      </c>
      <c r="L962" s="4">
        <v>6.7167488100336499</v>
      </c>
      <c r="M962" s="4">
        <v>8.1709774065405494</v>
      </c>
    </row>
    <row r="963" spans="1:13" x14ac:dyDescent="0.25">
      <c r="A963" s="8" t="s">
        <v>75</v>
      </c>
      <c r="B963" s="8" t="s">
        <v>140</v>
      </c>
      <c r="C963" s="2" t="s">
        <v>165</v>
      </c>
      <c r="D963" s="5"/>
      <c r="E963" s="5"/>
      <c r="F963" s="5"/>
      <c r="G963" s="5"/>
      <c r="H963" s="5"/>
      <c r="I963" s="5"/>
      <c r="J963" s="5"/>
      <c r="K963" s="4">
        <v>9.4621896884021695</v>
      </c>
      <c r="L963" s="4">
        <v>9.7470507676055504</v>
      </c>
      <c r="M963" s="4">
        <v>10.077042383147999</v>
      </c>
    </row>
    <row r="964" spans="1:13" x14ac:dyDescent="0.25">
      <c r="A964" s="8" t="s">
        <v>75</v>
      </c>
      <c r="B964" s="8" t="s">
        <v>140</v>
      </c>
      <c r="C964" s="2" t="s">
        <v>185</v>
      </c>
      <c r="D964" s="5"/>
      <c r="E964" s="5"/>
      <c r="F964" s="5"/>
      <c r="G964" s="5"/>
      <c r="H964" s="5"/>
      <c r="I964" s="5"/>
      <c r="J964" s="5"/>
      <c r="K964" s="4">
        <v>6.4835954278285897</v>
      </c>
      <c r="L964" s="4">
        <v>6.7684565070319698</v>
      </c>
      <c r="M964" s="4">
        <v>8.2035016340431106</v>
      </c>
    </row>
    <row r="965" spans="1:13" x14ac:dyDescent="0.25">
      <c r="A965" s="8" t="s">
        <v>75</v>
      </c>
      <c r="B965" s="8" t="s">
        <v>140</v>
      </c>
      <c r="C965" s="2" t="s">
        <v>186</v>
      </c>
      <c r="D965" s="5"/>
      <c r="E965" s="5"/>
      <c r="F965" s="5"/>
      <c r="G965" s="5"/>
      <c r="H965" s="5"/>
      <c r="I965" s="5"/>
      <c r="J965" s="5"/>
      <c r="K965" s="4">
        <v>9.4621896884021695</v>
      </c>
      <c r="L965" s="4">
        <v>9.7470507676055504</v>
      </c>
      <c r="M965" s="4">
        <v>10.077042383147999</v>
      </c>
    </row>
    <row r="966" spans="1:13" x14ac:dyDescent="0.25">
      <c r="A966" s="8" t="s">
        <v>75</v>
      </c>
      <c r="B966" s="8" t="s">
        <v>140</v>
      </c>
      <c r="C966" s="2" t="s">
        <v>187</v>
      </c>
      <c r="D966" s="5"/>
      <c r="E966" s="5"/>
      <c r="F966" s="5"/>
      <c r="G966" s="5"/>
      <c r="H966" s="5"/>
      <c r="I966" s="5"/>
      <c r="J966" s="5"/>
      <c r="K966" s="4">
        <v>6.4835954278285897</v>
      </c>
      <c r="L966" s="4">
        <v>6.7684565070319698</v>
      </c>
      <c r="M966" s="4">
        <v>8.2035016340431106</v>
      </c>
    </row>
    <row r="967" spans="1:13" x14ac:dyDescent="0.25">
      <c r="A967" s="8" t="s">
        <v>75</v>
      </c>
      <c r="B967" s="8" t="s">
        <v>140</v>
      </c>
      <c r="C967" s="2" t="s">
        <v>188</v>
      </c>
      <c r="D967" s="5"/>
      <c r="E967" s="5"/>
      <c r="F967" s="5"/>
      <c r="G967" s="5"/>
      <c r="H967" s="5"/>
      <c r="I967" s="5"/>
      <c r="J967" s="5"/>
      <c r="K967" s="4">
        <v>9.4621896884021695</v>
      </c>
      <c r="L967" s="4">
        <v>9.7470507676055504</v>
      </c>
      <c r="M967" s="4">
        <v>10.077042383147999</v>
      </c>
    </row>
    <row r="968" spans="1:13" x14ac:dyDescent="0.25">
      <c r="A968" s="8" t="s">
        <v>75</v>
      </c>
      <c r="B968" s="8" t="s">
        <v>140</v>
      </c>
      <c r="C968" s="2" t="s">
        <v>189</v>
      </c>
      <c r="D968" s="5"/>
      <c r="E968" s="5"/>
      <c r="F968" s="5"/>
      <c r="G968" s="5"/>
      <c r="H968" s="5"/>
      <c r="I968" s="5"/>
      <c r="J968" s="5"/>
      <c r="K968" s="4">
        <v>9.4621896884021695</v>
      </c>
      <c r="L968" s="4">
        <v>9.7470507676055504</v>
      </c>
      <c r="M968" s="4">
        <v>10.077042383147999</v>
      </c>
    </row>
    <row r="969" spans="1:13" x14ac:dyDescent="0.25">
      <c r="A969" s="8" t="s">
        <v>75</v>
      </c>
      <c r="B969" s="8" t="s">
        <v>140</v>
      </c>
      <c r="C969" s="2" t="s">
        <v>190</v>
      </c>
      <c r="D969" s="5"/>
      <c r="E969" s="5"/>
      <c r="F969" s="5"/>
      <c r="G969" s="5"/>
      <c r="H969" s="5"/>
      <c r="I969" s="5"/>
      <c r="J969" s="5"/>
      <c r="K969" s="4">
        <v>9.4621896884021695</v>
      </c>
      <c r="L969" s="4">
        <v>9.7470507676055504</v>
      </c>
      <c r="M969" s="4">
        <v>10.077042383147999</v>
      </c>
    </row>
    <row r="970" spans="1:13" x14ac:dyDescent="0.25">
      <c r="A970" s="8" t="s">
        <v>75</v>
      </c>
      <c r="B970" s="8" t="s">
        <v>140</v>
      </c>
      <c r="C970" s="2" t="s">
        <v>191</v>
      </c>
      <c r="D970" s="5"/>
      <c r="E970" s="5"/>
      <c r="F970" s="5"/>
      <c r="G970" s="5"/>
      <c r="H970" s="5"/>
      <c r="I970" s="5"/>
      <c r="J970" s="5"/>
      <c r="K970" s="4">
        <v>6.4318877308302698</v>
      </c>
      <c r="L970" s="4">
        <v>6.7167488100336499</v>
      </c>
      <c r="M970" s="4">
        <v>8.1709774065405494</v>
      </c>
    </row>
    <row r="971" spans="1:13" x14ac:dyDescent="0.25">
      <c r="A971" s="8" t="s">
        <v>75</v>
      </c>
      <c r="B971" s="8" t="s">
        <v>140</v>
      </c>
      <c r="C971" s="2" t="s">
        <v>192</v>
      </c>
      <c r="D971" s="5"/>
      <c r="E971" s="5"/>
      <c r="F971" s="5"/>
      <c r="G971" s="5"/>
      <c r="H971" s="5"/>
      <c r="I971" s="5"/>
      <c r="J971" s="5"/>
      <c r="K971" s="4">
        <v>6.4318877308302698</v>
      </c>
      <c r="L971" s="4">
        <v>6.7167488100336499</v>
      </c>
      <c r="M971" s="4">
        <v>8.1709774065405494</v>
      </c>
    </row>
    <row r="972" spans="1:13" x14ac:dyDescent="0.25">
      <c r="A972" s="8" t="s">
        <v>75</v>
      </c>
      <c r="B972" s="8" t="s">
        <v>140</v>
      </c>
      <c r="C972" s="2" t="s">
        <v>193</v>
      </c>
      <c r="D972" s="5"/>
      <c r="E972" s="5"/>
      <c r="F972" s="5"/>
      <c r="G972" s="5"/>
      <c r="H972" s="5"/>
      <c r="I972" s="5"/>
      <c r="J972" s="5"/>
      <c r="K972" s="4">
        <v>6.4318877308302698</v>
      </c>
      <c r="L972" s="4">
        <v>6.7167488100336499</v>
      </c>
      <c r="M972" s="4">
        <v>8.1709774065405494</v>
      </c>
    </row>
    <row r="973" spans="1:13" x14ac:dyDescent="0.25">
      <c r="A973" s="2" t="s">
        <v>76</v>
      </c>
      <c r="B973" s="2" t="s">
        <v>141</v>
      </c>
      <c r="C973" s="2" t="s">
        <v>166</v>
      </c>
      <c r="D973" s="5"/>
      <c r="E973" s="5"/>
      <c r="F973" s="5"/>
      <c r="G973" s="4">
        <v>1.1194539999999999E-2</v>
      </c>
      <c r="H973" s="4">
        <v>1.1589435809223499E-2</v>
      </c>
      <c r="I973" s="4">
        <v>1.21391373118655E-2</v>
      </c>
      <c r="J973" s="4">
        <v>1.28696600165459E-2</v>
      </c>
      <c r="K973" s="4">
        <v>1.34486273550015E-2</v>
      </c>
      <c r="L973" s="4">
        <v>1.4003310759490999E-2</v>
      </c>
      <c r="M973" s="4">
        <v>1.4560028717015901E-2</v>
      </c>
    </row>
    <row r="974" spans="1:13" x14ac:dyDescent="0.25">
      <c r="A974" s="8" t="s">
        <v>76</v>
      </c>
      <c r="B974" s="8" t="s">
        <v>141</v>
      </c>
      <c r="C974" s="2" t="s">
        <v>163</v>
      </c>
      <c r="D974" s="5"/>
      <c r="E974" s="5"/>
      <c r="F974" s="5"/>
      <c r="G974" s="4">
        <v>1.1194539999999999E-2</v>
      </c>
      <c r="H974" s="4">
        <v>1.1589435809223499E-2</v>
      </c>
      <c r="I974" s="4">
        <v>1.21391373118655E-2</v>
      </c>
      <c r="J974" s="4">
        <v>1.28696600165459E-2</v>
      </c>
      <c r="K974" s="4">
        <v>1.34486273550015E-2</v>
      </c>
      <c r="L974" s="4">
        <v>2.93725391458283</v>
      </c>
      <c r="M974" s="4">
        <v>17.004847796216101</v>
      </c>
    </row>
    <row r="975" spans="1:13" x14ac:dyDescent="0.25">
      <c r="A975" s="8" t="s">
        <v>76</v>
      </c>
      <c r="B975" s="8" t="s">
        <v>141</v>
      </c>
      <c r="C975" s="2" t="s">
        <v>167</v>
      </c>
      <c r="D975" s="5"/>
      <c r="E975" s="5"/>
      <c r="F975" s="5"/>
      <c r="G975" s="4">
        <v>1.1194539999999999E-2</v>
      </c>
      <c r="H975" s="4">
        <v>1.1589435809223499E-2</v>
      </c>
      <c r="I975" s="4">
        <v>1.21391373118655E-2</v>
      </c>
      <c r="J975" s="4">
        <v>1.28696600165459E-2</v>
      </c>
      <c r="K975" s="4">
        <v>1.34486273550015E-2</v>
      </c>
      <c r="L975" s="4">
        <v>1.4003310759490999E-2</v>
      </c>
      <c r="M975" s="4">
        <v>1.4560028717015901E-2</v>
      </c>
    </row>
    <row r="976" spans="1:13" x14ac:dyDescent="0.25">
      <c r="A976" s="8" t="s">
        <v>76</v>
      </c>
      <c r="B976" s="8" t="s">
        <v>141</v>
      </c>
      <c r="C976" s="2" t="s">
        <v>168</v>
      </c>
      <c r="D976" s="5"/>
      <c r="E976" s="5"/>
      <c r="F976" s="5"/>
      <c r="G976" s="4">
        <v>1.1194539999999999E-2</v>
      </c>
      <c r="H976" s="4">
        <v>1.1589435809223499E-2</v>
      </c>
      <c r="I976" s="4">
        <v>1.21391373118655E-2</v>
      </c>
      <c r="J976" s="4">
        <v>1.28696600165459E-2</v>
      </c>
      <c r="K976" s="4">
        <v>1.34486273550015E-2</v>
      </c>
      <c r="L976" s="4">
        <v>1.4003310759490999E-2</v>
      </c>
      <c r="M976" s="4">
        <v>1.4560028717015901E-2</v>
      </c>
    </row>
    <row r="977" spans="1:13" x14ac:dyDescent="0.25">
      <c r="A977" s="8" t="s">
        <v>76</v>
      </c>
      <c r="B977" s="8" t="s">
        <v>141</v>
      </c>
      <c r="C977" s="2" t="s">
        <v>169</v>
      </c>
      <c r="D977" s="5"/>
      <c r="E977" s="5"/>
      <c r="F977" s="5"/>
      <c r="G977" s="4">
        <v>1.1194539999999999E-2</v>
      </c>
      <c r="H977" s="4">
        <v>1.1589435809223499E-2</v>
      </c>
      <c r="I977" s="4">
        <v>1.21391373118655E-2</v>
      </c>
      <c r="J977" s="4">
        <v>1.28696600165459E-2</v>
      </c>
      <c r="K977" s="4">
        <v>1.34486273550015E-2</v>
      </c>
      <c r="L977" s="4">
        <v>1.4003310759490999E-2</v>
      </c>
      <c r="M977" s="4">
        <v>1.4560028717015901E-2</v>
      </c>
    </row>
    <row r="978" spans="1:13" x14ac:dyDescent="0.25">
      <c r="A978" s="8" t="s">
        <v>76</v>
      </c>
      <c r="B978" s="8" t="s">
        <v>141</v>
      </c>
      <c r="C978" s="2" t="s">
        <v>170</v>
      </c>
      <c r="D978" s="5"/>
      <c r="E978" s="5"/>
      <c r="F978" s="5"/>
      <c r="G978" s="4">
        <v>1.1194539999999999E-2</v>
      </c>
      <c r="H978" s="4">
        <v>1.1589435809223499E-2</v>
      </c>
      <c r="I978" s="4">
        <v>1.21391373118655E-2</v>
      </c>
      <c r="J978" s="4">
        <v>1.28696600165459E-2</v>
      </c>
      <c r="K978" s="4">
        <v>1.34486273550015E-2</v>
      </c>
      <c r="L978" s="4">
        <v>1.4003310759490999E-2</v>
      </c>
      <c r="M978" s="4">
        <v>1.4560028717015901E-2</v>
      </c>
    </row>
    <row r="979" spans="1:13" x14ac:dyDescent="0.25">
      <c r="A979" s="8" t="s">
        <v>76</v>
      </c>
      <c r="B979" s="8" t="s">
        <v>141</v>
      </c>
      <c r="C979" s="2" t="s">
        <v>171</v>
      </c>
      <c r="D979" s="5"/>
      <c r="E979" s="5"/>
      <c r="F979" s="5"/>
      <c r="G979" s="4">
        <v>1.1194539999999999E-2</v>
      </c>
      <c r="H979" s="4">
        <v>1.1589435809223499E-2</v>
      </c>
      <c r="I979" s="4">
        <v>1.21391373118655E-2</v>
      </c>
      <c r="J979" s="4">
        <v>1.28696600165459E-2</v>
      </c>
      <c r="K979" s="4">
        <v>1.34486273550015E-2</v>
      </c>
      <c r="L979" s="4">
        <v>1.4003310759490999E-2</v>
      </c>
      <c r="M979" s="4">
        <v>1.4560028717015901E-2</v>
      </c>
    </row>
    <row r="980" spans="1:13" x14ac:dyDescent="0.25">
      <c r="A980" s="8" t="s">
        <v>76</v>
      </c>
      <c r="B980" s="8" t="s">
        <v>141</v>
      </c>
      <c r="C980" s="2" t="s">
        <v>172</v>
      </c>
      <c r="D980" s="5"/>
      <c r="E980" s="5"/>
      <c r="F980" s="5"/>
      <c r="G980" s="4">
        <v>1.1194539999999999E-2</v>
      </c>
      <c r="H980" s="4">
        <v>1.1589435809223499E-2</v>
      </c>
      <c r="I980" s="4">
        <v>1.21391373118655E-2</v>
      </c>
      <c r="J980" s="4">
        <v>1.28696600165459E-2</v>
      </c>
      <c r="K980" s="4">
        <v>1.34486273550015E-2</v>
      </c>
      <c r="L980" s="4">
        <v>1.4003310759490999E-2</v>
      </c>
      <c r="M980" s="4">
        <v>1.4560028717015901E-2</v>
      </c>
    </row>
    <row r="981" spans="1:13" x14ac:dyDescent="0.25">
      <c r="A981" s="8" t="s">
        <v>76</v>
      </c>
      <c r="B981" s="8" t="s">
        <v>141</v>
      </c>
      <c r="C981" s="2" t="s">
        <v>173</v>
      </c>
      <c r="D981" s="5"/>
      <c r="E981" s="5"/>
      <c r="F981" s="5"/>
      <c r="G981" s="4">
        <v>1.1194539999999999E-2</v>
      </c>
      <c r="H981" s="4">
        <v>1.1589435809223499E-2</v>
      </c>
      <c r="I981" s="4">
        <v>1.21391373118655E-2</v>
      </c>
      <c r="J981" s="4">
        <v>1.28696600165459E-2</v>
      </c>
      <c r="K981" s="4">
        <v>1.34486273550015E-2</v>
      </c>
      <c r="L981" s="4">
        <v>1.4003310759490999E-2</v>
      </c>
      <c r="M981" s="4">
        <v>1.4560028717015901E-2</v>
      </c>
    </row>
    <row r="982" spans="1:13" x14ac:dyDescent="0.25">
      <c r="A982" s="8" t="s">
        <v>76</v>
      </c>
      <c r="B982" s="8" t="s">
        <v>141</v>
      </c>
      <c r="C982" s="2" t="s">
        <v>174</v>
      </c>
      <c r="D982" s="5"/>
      <c r="E982" s="5"/>
      <c r="F982" s="5"/>
      <c r="G982" s="4">
        <v>1.1194539999999999E-2</v>
      </c>
      <c r="H982" s="4">
        <v>1.1589435809223499E-2</v>
      </c>
      <c r="I982" s="4">
        <v>1.21391373118655E-2</v>
      </c>
      <c r="J982" s="4">
        <v>1.28696600165459E-2</v>
      </c>
      <c r="K982" s="4">
        <v>1.34486273550015E-2</v>
      </c>
      <c r="L982" s="4">
        <v>1.4003310759490999E-2</v>
      </c>
      <c r="M982" s="4">
        <v>1.4560028717015901E-2</v>
      </c>
    </row>
    <row r="983" spans="1:13" x14ac:dyDescent="0.25">
      <c r="A983" s="8" t="s">
        <v>76</v>
      </c>
      <c r="B983" s="8" t="s">
        <v>141</v>
      </c>
      <c r="C983" s="2" t="s">
        <v>175</v>
      </c>
      <c r="D983" s="5"/>
      <c r="E983" s="5"/>
      <c r="F983" s="5"/>
      <c r="G983" s="4">
        <v>1.1194539999999999E-2</v>
      </c>
      <c r="H983" s="4">
        <v>1.1589435809223499E-2</v>
      </c>
      <c r="I983" s="4">
        <v>1.21391373118655E-2</v>
      </c>
      <c r="J983" s="4">
        <v>1.28696600165459E-2</v>
      </c>
      <c r="K983" s="4">
        <v>1.34486273550015E-2</v>
      </c>
      <c r="L983" s="4">
        <v>1.4003310759490999E-2</v>
      </c>
      <c r="M983" s="4">
        <v>1.4560028717015901E-2</v>
      </c>
    </row>
    <row r="984" spans="1:13" x14ac:dyDescent="0.25">
      <c r="A984" s="8" t="s">
        <v>76</v>
      </c>
      <c r="B984" s="8" t="s">
        <v>141</v>
      </c>
      <c r="C984" s="2" t="s">
        <v>164</v>
      </c>
      <c r="D984" s="5"/>
      <c r="E984" s="5"/>
      <c r="F984" s="5"/>
      <c r="G984" s="4">
        <v>1.1194539999999999E-2</v>
      </c>
      <c r="H984" s="4">
        <v>1.1589435809223499E-2</v>
      </c>
      <c r="I984" s="4">
        <v>1.21391373118655E-2</v>
      </c>
      <c r="J984" s="4">
        <v>1.28696600165459E-2</v>
      </c>
      <c r="K984" s="4">
        <v>1.34486273550015E-2</v>
      </c>
      <c r="L984" s="4">
        <v>2.93725391458283</v>
      </c>
      <c r="M984" s="4">
        <v>17.004847796047201</v>
      </c>
    </row>
    <row r="985" spans="1:13" x14ac:dyDescent="0.25">
      <c r="A985" s="8" t="s">
        <v>76</v>
      </c>
      <c r="B985" s="8" t="s">
        <v>141</v>
      </c>
      <c r="C985" s="2" t="s">
        <v>176</v>
      </c>
      <c r="D985" s="5"/>
      <c r="E985" s="5"/>
      <c r="F985" s="5"/>
      <c r="G985" s="4">
        <v>1.1194539999999999E-2</v>
      </c>
      <c r="H985" s="4">
        <v>1.1589435809223499E-2</v>
      </c>
      <c r="I985" s="4">
        <v>1.21391373118655E-2</v>
      </c>
      <c r="J985" s="4">
        <v>1.28696600165459E-2</v>
      </c>
      <c r="K985" s="4">
        <v>1.34486273550015E-2</v>
      </c>
      <c r="L985" s="4">
        <v>1.4003310759490999E-2</v>
      </c>
      <c r="M985" s="4">
        <v>1.4560028717015901E-2</v>
      </c>
    </row>
    <row r="986" spans="1:13" x14ac:dyDescent="0.25">
      <c r="A986" s="8" t="s">
        <v>76</v>
      </c>
      <c r="B986" s="8" t="s">
        <v>141</v>
      </c>
      <c r="C986" s="2" t="s">
        <v>177</v>
      </c>
      <c r="D986" s="5"/>
      <c r="E986" s="5"/>
      <c r="F986" s="5"/>
      <c r="G986" s="4">
        <v>1.1194539999999999E-2</v>
      </c>
      <c r="H986" s="4">
        <v>1.1589435809223499E-2</v>
      </c>
      <c r="I986" s="4">
        <v>1.21391373118655E-2</v>
      </c>
      <c r="J986" s="4">
        <v>1.28696600165459E-2</v>
      </c>
      <c r="K986" s="4">
        <v>1.34486273550015E-2</v>
      </c>
      <c r="L986" s="4">
        <v>1.4003310759490999E-2</v>
      </c>
      <c r="M986" s="4">
        <v>1.4560028717015901E-2</v>
      </c>
    </row>
    <row r="987" spans="1:13" x14ac:dyDescent="0.25">
      <c r="A987" s="8" t="s">
        <v>76</v>
      </c>
      <c r="B987" s="8" t="s">
        <v>141</v>
      </c>
      <c r="C987" s="2" t="s">
        <v>178</v>
      </c>
      <c r="D987" s="5"/>
      <c r="E987" s="5"/>
      <c r="F987" s="5"/>
      <c r="G987" s="4">
        <v>1.1194539999999999E-2</v>
      </c>
      <c r="H987" s="4">
        <v>1.1589435809223499E-2</v>
      </c>
      <c r="I987" s="4">
        <v>1.21391373118655E-2</v>
      </c>
      <c r="J987" s="4">
        <v>1.28696600165459E-2</v>
      </c>
      <c r="K987" s="4">
        <v>1.34486273550015E-2</v>
      </c>
      <c r="L987" s="4">
        <v>1.4003310759490999E-2</v>
      </c>
      <c r="M987" s="4">
        <v>1.4560028717015901E-2</v>
      </c>
    </row>
    <row r="988" spans="1:13" x14ac:dyDescent="0.25">
      <c r="A988" s="8" t="s">
        <v>76</v>
      </c>
      <c r="B988" s="8" t="s">
        <v>141</v>
      </c>
      <c r="C988" s="2" t="s">
        <v>179</v>
      </c>
      <c r="D988" s="5"/>
      <c r="E988" s="5"/>
      <c r="F988" s="5"/>
      <c r="G988" s="4">
        <v>1.1194539999999999E-2</v>
      </c>
      <c r="H988" s="4">
        <v>1.1589435809223499E-2</v>
      </c>
      <c r="I988" s="4">
        <v>1.21391373118655E-2</v>
      </c>
      <c r="J988" s="4">
        <v>1.28696600165459E-2</v>
      </c>
      <c r="K988" s="4">
        <v>1.34486273550015E-2</v>
      </c>
      <c r="L988" s="4">
        <v>1.4003310759490999E-2</v>
      </c>
      <c r="M988" s="4">
        <v>1.4560028717015901E-2</v>
      </c>
    </row>
    <row r="989" spans="1:13" x14ac:dyDescent="0.25">
      <c r="A989" s="8" t="s">
        <v>76</v>
      </c>
      <c r="B989" s="8" t="s">
        <v>141</v>
      </c>
      <c r="C989" s="2" t="s">
        <v>180</v>
      </c>
      <c r="D989" s="5"/>
      <c r="E989" s="5"/>
      <c r="F989" s="5"/>
      <c r="G989" s="4">
        <v>1.1194539999999999E-2</v>
      </c>
      <c r="H989" s="4">
        <v>1.1589435809223499E-2</v>
      </c>
      <c r="I989" s="4">
        <v>1.21391373118655E-2</v>
      </c>
      <c r="J989" s="4">
        <v>1.28696600165459E-2</v>
      </c>
      <c r="K989" s="4">
        <v>1.34486273550015E-2</v>
      </c>
      <c r="L989" s="4">
        <v>1.4003310759490999E-2</v>
      </c>
      <c r="M989" s="4">
        <v>1.4560028717015901E-2</v>
      </c>
    </row>
    <row r="990" spans="1:13" x14ac:dyDescent="0.25">
      <c r="A990" s="8" t="s">
        <v>76</v>
      </c>
      <c r="B990" s="8" t="s">
        <v>141</v>
      </c>
      <c r="C990" s="2" t="s">
        <v>181</v>
      </c>
      <c r="D990" s="5"/>
      <c r="E990" s="5"/>
      <c r="F990" s="5"/>
      <c r="G990" s="4">
        <v>1.1194539999999999E-2</v>
      </c>
      <c r="H990" s="4">
        <v>1.1589435809223499E-2</v>
      </c>
      <c r="I990" s="4">
        <v>1.21391373118655E-2</v>
      </c>
      <c r="J990" s="4">
        <v>1.28696600165459E-2</v>
      </c>
      <c r="K990" s="4">
        <v>1.34486273550015E-2</v>
      </c>
      <c r="L990" s="4">
        <v>1.4003310759490999E-2</v>
      </c>
      <c r="M990" s="4">
        <v>1.4560028717015901E-2</v>
      </c>
    </row>
    <row r="991" spans="1:13" x14ac:dyDescent="0.25">
      <c r="A991" s="8" t="s">
        <v>76</v>
      </c>
      <c r="B991" s="8" t="s">
        <v>141</v>
      </c>
      <c r="C991" s="2" t="s">
        <v>182</v>
      </c>
      <c r="D991" s="5"/>
      <c r="E991" s="5"/>
      <c r="F991" s="5"/>
      <c r="G991" s="4">
        <v>1.1194539999999999E-2</v>
      </c>
      <c r="H991" s="4">
        <v>1.1589435809223499E-2</v>
      </c>
      <c r="I991" s="4">
        <v>1.21391373118655E-2</v>
      </c>
      <c r="J991" s="4">
        <v>1.28696600165459E-2</v>
      </c>
      <c r="K991" s="4">
        <v>1.34486273550015E-2</v>
      </c>
      <c r="L991" s="4">
        <v>1.4003310759490999E-2</v>
      </c>
      <c r="M991" s="4">
        <v>1.4560028717015901E-2</v>
      </c>
    </row>
    <row r="992" spans="1:13" x14ac:dyDescent="0.25">
      <c r="A992" s="8" t="s">
        <v>76</v>
      </c>
      <c r="B992" s="8" t="s">
        <v>141</v>
      </c>
      <c r="C992" s="2" t="s">
        <v>183</v>
      </c>
      <c r="D992" s="5"/>
      <c r="E992" s="5"/>
      <c r="F992" s="5"/>
      <c r="G992" s="4">
        <v>1.1194539999999999E-2</v>
      </c>
      <c r="H992" s="4">
        <v>1.1589435809223499E-2</v>
      </c>
      <c r="I992" s="4">
        <v>1.21391373118655E-2</v>
      </c>
      <c r="J992" s="4">
        <v>1.28696600165459E-2</v>
      </c>
      <c r="K992" s="4">
        <v>1.34486273550015E-2</v>
      </c>
      <c r="L992" s="4">
        <v>1.4003310759490999E-2</v>
      </c>
      <c r="M992" s="4">
        <v>1.4560028717015901E-2</v>
      </c>
    </row>
    <row r="993" spans="1:13" x14ac:dyDescent="0.25">
      <c r="A993" s="8" t="s">
        <v>76</v>
      </c>
      <c r="B993" s="8" t="s">
        <v>141</v>
      </c>
      <c r="C993" s="2" t="s">
        <v>184</v>
      </c>
      <c r="D993" s="5"/>
      <c r="E993" s="5"/>
      <c r="F993" s="5"/>
      <c r="G993" s="4">
        <v>1.1194539999999999E-2</v>
      </c>
      <c r="H993" s="4">
        <v>1.1589435809223499E-2</v>
      </c>
      <c r="I993" s="4">
        <v>1.21391373118655E-2</v>
      </c>
      <c r="J993" s="4">
        <v>1.28696600165459E-2</v>
      </c>
      <c r="K993" s="4">
        <v>1.34486273550015E-2</v>
      </c>
      <c r="L993" s="4">
        <v>1.4003310759490999E-2</v>
      </c>
      <c r="M993" s="4">
        <v>1.4560028717015901E-2</v>
      </c>
    </row>
    <row r="994" spans="1:13" x14ac:dyDescent="0.25">
      <c r="A994" s="8" t="s">
        <v>76</v>
      </c>
      <c r="B994" s="8" t="s">
        <v>141</v>
      </c>
      <c r="C994" s="2" t="s">
        <v>165</v>
      </c>
      <c r="D994" s="5"/>
      <c r="E994" s="5"/>
      <c r="F994" s="5"/>
      <c r="G994" s="4">
        <v>1.1194539999999999E-2</v>
      </c>
      <c r="H994" s="4">
        <v>1.1589435809223499E-2</v>
      </c>
      <c r="I994" s="4">
        <v>1.21391373118655E-2</v>
      </c>
      <c r="J994" s="4">
        <v>1.28696600165459E-2</v>
      </c>
      <c r="K994" s="4">
        <v>1.34486273550015E-2</v>
      </c>
      <c r="L994" s="4">
        <v>2.93725391458283</v>
      </c>
      <c r="M994" s="4">
        <v>17.004847797498201</v>
      </c>
    </row>
    <row r="995" spans="1:13" x14ac:dyDescent="0.25">
      <c r="A995" s="8" t="s">
        <v>76</v>
      </c>
      <c r="B995" s="8" t="s">
        <v>141</v>
      </c>
      <c r="C995" s="2" t="s">
        <v>185</v>
      </c>
      <c r="D995" s="5"/>
      <c r="E995" s="5"/>
      <c r="F995" s="5"/>
      <c r="G995" s="4">
        <v>1.1194539999999999E-2</v>
      </c>
      <c r="H995" s="4">
        <v>1.1589435809223499E-2</v>
      </c>
      <c r="I995" s="4">
        <v>1.21391373118655E-2</v>
      </c>
      <c r="J995" s="4">
        <v>1.28696600165459E-2</v>
      </c>
      <c r="K995" s="4">
        <v>1.34486273550015E-2</v>
      </c>
      <c r="L995" s="4">
        <v>1.4003310759490999E-2</v>
      </c>
      <c r="M995" s="4">
        <v>1.4560028717015901E-2</v>
      </c>
    </row>
    <row r="996" spans="1:13" x14ac:dyDescent="0.25">
      <c r="A996" s="8" t="s">
        <v>76</v>
      </c>
      <c r="B996" s="8" t="s">
        <v>141</v>
      </c>
      <c r="C996" s="2" t="s">
        <v>186</v>
      </c>
      <c r="D996" s="5"/>
      <c r="E996" s="5"/>
      <c r="F996" s="5"/>
      <c r="G996" s="4">
        <v>1.1194539999999999E-2</v>
      </c>
      <c r="H996" s="4">
        <v>1.1589435809223499E-2</v>
      </c>
      <c r="I996" s="4">
        <v>1.21391373118655E-2</v>
      </c>
      <c r="J996" s="4">
        <v>1.28696600165459E-2</v>
      </c>
      <c r="K996" s="4">
        <v>1.34486273550015E-2</v>
      </c>
      <c r="L996" s="4">
        <v>1.4003310759490999E-2</v>
      </c>
      <c r="M996" s="4">
        <v>1.4560028717015901E-2</v>
      </c>
    </row>
    <row r="997" spans="1:13" x14ac:dyDescent="0.25">
      <c r="A997" s="8" t="s">
        <v>76</v>
      </c>
      <c r="B997" s="8" t="s">
        <v>141</v>
      </c>
      <c r="C997" s="2" t="s">
        <v>187</v>
      </c>
      <c r="D997" s="5"/>
      <c r="E997" s="5"/>
      <c r="F997" s="5"/>
      <c r="G997" s="4">
        <v>1.1194539999999999E-2</v>
      </c>
      <c r="H997" s="4">
        <v>1.1589435809223499E-2</v>
      </c>
      <c r="I997" s="4">
        <v>1.21391373118655E-2</v>
      </c>
      <c r="J997" s="4">
        <v>1.28696600165459E-2</v>
      </c>
      <c r="K997" s="4">
        <v>1.34486273550015E-2</v>
      </c>
      <c r="L997" s="4">
        <v>1.4003310759490999E-2</v>
      </c>
      <c r="M997" s="4">
        <v>1.4560028717015901E-2</v>
      </c>
    </row>
    <row r="998" spans="1:13" x14ac:dyDescent="0.25">
      <c r="A998" s="8" t="s">
        <v>76</v>
      </c>
      <c r="B998" s="8" t="s">
        <v>141</v>
      </c>
      <c r="C998" s="2" t="s">
        <v>188</v>
      </c>
      <c r="D998" s="5"/>
      <c r="E998" s="5"/>
      <c r="F998" s="5"/>
      <c r="G998" s="4">
        <v>1.1194539999999999E-2</v>
      </c>
      <c r="H998" s="4">
        <v>1.1589435809223499E-2</v>
      </c>
      <c r="I998" s="4">
        <v>1.21391373118655E-2</v>
      </c>
      <c r="J998" s="4">
        <v>1.28696600165459E-2</v>
      </c>
      <c r="K998" s="4">
        <v>1.34486273550015E-2</v>
      </c>
      <c r="L998" s="4">
        <v>1.4003310759490999E-2</v>
      </c>
      <c r="M998" s="4">
        <v>1.4560028717015901E-2</v>
      </c>
    </row>
    <row r="999" spans="1:13" x14ac:dyDescent="0.25">
      <c r="A999" s="8" t="s">
        <v>76</v>
      </c>
      <c r="B999" s="8" t="s">
        <v>141</v>
      </c>
      <c r="C999" s="2" t="s">
        <v>189</v>
      </c>
      <c r="D999" s="5"/>
      <c r="E999" s="5"/>
      <c r="F999" s="5"/>
      <c r="G999" s="4">
        <v>1.1194539999999999E-2</v>
      </c>
      <c r="H999" s="4">
        <v>1.1589435809223499E-2</v>
      </c>
      <c r="I999" s="4">
        <v>1.21391373118655E-2</v>
      </c>
      <c r="J999" s="4">
        <v>1.28696600165459E-2</v>
      </c>
      <c r="K999" s="4">
        <v>1.34486273550015E-2</v>
      </c>
      <c r="L999" s="4">
        <v>1.4003310759490999E-2</v>
      </c>
      <c r="M999" s="4">
        <v>1.4560028717015901E-2</v>
      </c>
    </row>
    <row r="1000" spans="1:13" x14ac:dyDescent="0.25">
      <c r="A1000" s="8" t="s">
        <v>76</v>
      </c>
      <c r="B1000" s="8" t="s">
        <v>141</v>
      </c>
      <c r="C1000" s="2" t="s">
        <v>190</v>
      </c>
      <c r="D1000" s="5"/>
      <c r="E1000" s="5"/>
      <c r="F1000" s="5"/>
      <c r="G1000" s="4">
        <v>1.1194539999999999E-2</v>
      </c>
      <c r="H1000" s="4">
        <v>1.1589435809223499E-2</v>
      </c>
      <c r="I1000" s="4">
        <v>1.21391373118655E-2</v>
      </c>
      <c r="J1000" s="4">
        <v>1.28696600165459E-2</v>
      </c>
      <c r="K1000" s="4">
        <v>1.34486273550015E-2</v>
      </c>
      <c r="L1000" s="4">
        <v>1.4003310759490999E-2</v>
      </c>
      <c r="M1000" s="4">
        <v>1.4560028717015901E-2</v>
      </c>
    </row>
    <row r="1001" spans="1:13" x14ac:dyDescent="0.25">
      <c r="A1001" s="8" t="s">
        <v>76</v>
      </c>
      <c r="B1001" s="8" t="s">
        <v>141</v>
      </c>
      <c r="C1001" s="2" t="s">
        <v>191</v>
      </c>
      <c r="D1001" s="5"/>
      <c r="E1001" s="5"/>
      <c r="F1001" s="5"/>
      <c r="G1001" s="4">
        <v>1.1194539999999999E-2</v>
      </c>
      <c r="H1001" s="4">
        <v>1.1589435809223499E-2</v>
      </c>
      <c r="I1001" s="4">
        <v>1.21391373118655E-2</v>
      </c>
      <c r="J1001" s="4">
        <v>1.28696600165459E-2</v>
      </c>
      <c r="K1001" s="4">
        <v>1.34486273550015E-2</v>
      </c>
      <c r="L1001" s="4">
        <v>1.4003310759490999E-2</v>
      </c>
      <c r="M1001" s="4">
        <v>1.4560028717015901E-2</v>
      </c>
    </row>
    <row r="1002" spans="1:13" x14ac:dyDescent="0.25">
      <c r="A1002" s="8" t="s">
        <v>76</v>
      </c>
      <c r="B1002" s="8" t="s">
        <v>141</v>
      </c>
      <c r="C1002" s="2" t="s">
        <v>192</v>
      </c>
      <c r="D1002" s="5"/>
      <c r="E1002" s="5"/>
      <c r="F1002" s="5"/>
      <c r="G1002" s="4">
        <v>1.1194539999999999E-2</v>
      </c>
      <c r="H1002" s="4">
        <v>1.1589435809223499E-2</v>
      </c>
      <c r="I1002" s="4">
        <v>1.21391373118655E-2</v>
      </c>
      <c r="J1002" s="4">
        <v>1.28696600165459E-2</v>
      </c>
      <c r="K1002" s="4">
        <v>1.34486273550015E-2</v>
      </c>
      <c r="L1002" s="4">
        <v>1.4003310759490999E-2</v>
      </c>
      <c r="M1002" s="4">
        <v>1.4560028717015901E-2</v>
      </c>
    </row>
    <row r="1003" spans="1:13" x14ac:dyDescent="0.25">
      <c r="A1003" s="8" t="s">
        <v>76</v>
      </c>
      <c r="B1003" s="8" t="s">
        <v>141</v>
      </c>
      <c r="C1003" s="2" t="s">
        <v>193</v>
      </c>
      <c r="D1003" s="5"/>
      <c r="E1003" s="5"/>
      <c r="F1003" s="5"/>
      <c r="G1003" s="4">
        <v>1.1194539999999999E-2</v>
      </c>
      <c r="H1003" s="4">
        <v>1.1589435809223499E-2</v>
      </c>
      <c r="I1003" s="4">
        <v>1.21391373118655E-2</v>
      </c>
      <c r="J1003" s="4">
        <v>1.28696600165459E-2</v>
      </c>
      <c r="K1003" s="4">
        <v>1.34486273550015E-2</v>
      </c>
      <c r="L1003" s="4">
        <v>1.4003310759490999E-2</v>
      </c>
      <c r="M1003" s="4">
        <v>1.4560028717015901E-2</v>
      </c>
    </row>
    <row r="1004" spans="1:13" x14ac:dyDescent="0.25">
      <c r="A1004" s="2" t="s">
        <v>77</v>
      </c>
      <c r="B1004" s="2" t="s">
        <v>141</v>
      </c>
      <c r="C1004" s="2" t="s">
        <v>163</v>
      </c>
      <c r="D1004" s="5"/>
      <c r="E1004" s="5"/>
      <c r="F1004" s="5"/>
      <c r="G1004" s="5"/>
      <c r="H1004" s="5"/>
      <c r="I1004" s="5"/>
      <c r="J1004" s="5"/>
      <c r="K1004" s="5"/>
      <c r="L1004" s="4">
        <v>55.541761472643401</v>
      </c>
      <c r="M1004" s="4">
        <v>108.093171871775</v>
      </c>
    </row>
    <row r="1005" spans="1:13" x14ac:dyDescent="0.25">
      <c r="A1005" s="8" t="s">
        <v>77</v>
      </c>
      <c r="B1005" s="8" t="s">
        <v>141</v>
      </c>
      <c r="C1005" s="2" t="s">
        <v>167</v>
      </c>
      <c r="D1005" s="5"/>
      <c r="E1005" s="5"/>
      <c r="F1005" s="5"/>
      <c r="G1005" s="5"/>
      <c r="H1005" s="5"/>
      <c r="I1005" s="5"/>
      <c r="J1005" s="5"/>
      <c r="K1005" s="4">
        <v>27.6152207107801</v>
      </c>
      <c r="L1005" s="4">
        <v>86.0802327872468</v>
      </c>
      <c r="M1005" s="4">
        <v>167.99319697228501</v>
      </c>
    </row>
    <row r="1006" spans="1:13" x14ac:dyDescent="0.25">
      <c r="A1006" s="8" t="s">
        <v>77</v>
      </c>
      <c r="B1006" s="8" t="s">
        <v>141</v>
      </c>
      <c r="C1006" s="2" t="s">
        <v>168</v>
      </c>
      <c r="D1006" s="5"/>
      <c r="E1006" s="5"/>
      <c r="F1006" s="5"/>
      <c r="G1006" s="5"/>
      <c r="H1006" s="5"/>
      <c r="I1006" s="5"/>
      <c r="J1006" s="5"/>
      <c r="K1006" s="5"/>
      <c r="L1006" s="4">
        <v>58.465012076466699</v>
      </c>
      <c r="M1006" s="4">
        <v>139.106903433724</v>
      </c>
    </row>
    <row r="1007" spans="1:13" x14ac:dyDescent="0.25">
      <c r="A1007" s="8" t="s">
        <v>77</v>
      </c>
      <c r="B1007" s="8" t="s">
        <v>141</v>
      </c>
      <c r="C1007" s="2" t="s">
        <v>169</v>
      </c>
      <c r="D1007" s="5"/>
      <c r="E1007" s="5"/>
      <c r="F1007" s="5"/>
      <c r="G1007" s="5"/>
      <c r="H1007" s="5"/>
      <c r="I1007" s="5"/>
      <c r="J1007" s="5"/>
      <c r="K1007" s="4">
        <v>30.2847242170788</v>
      </c>
      <c r="L1007" s="4">
        <v>88.749736293545496</v>
      </c>
      <c r="M1007" s="4">
        <v>171.729059155757</v>
      </c>
    </row>
    <row r="1008" spans="1:13" x14ac:dyDescent="0.25">
      <c r="A1008" s="8" t="s">
        <v>77</v>
      </c>
      <c r="B1008" s="8" t="s">
        <v>141</v>
      </c>
      <c r="C1008" s="2" t="s">
        <v>170</v>
      </c>
      <c r="D1008" s="5"/>
      <c r="E1008" s="5"/>
      <c r="F1008" s="5"/>
      <c r="G1008" s="5"/>
      <c r="H1008" s="5"/>
      <c r="I1008" s="5"/>
      <c r="J1008" s="5"/>
      <c r="K1008" s="5"/>
      <c r="L1008" s="4">
        <v>58.465012076466699</v>
      </c>
      <c r="M1008" s="4">
        <v>138.478418631349</v>
      </c>
    </row>
    <row r="1009" spans="1:13" x14ac:dyDescent="0.25">
      <c r="A1009" s="8" t="s">
        <v>77</v>
      </c>
      <c r="B1009" s="8" t="s">
        <v>141</v>
      </c>
      <c r="C1009" s="2" t="s">
        <v>171</v>
      </c>
      <c r="D1009" s="5"/>
      <c r="E1009" s="5"/>
      <c r="F1009" s="5"/>
      <c r="G1009" s="5"/>
      <c r="H1009" s="5"/>
      <c r="I1009" s="5"/>
      <c r="J1009" s="5"/>
      <c r="K1009" s="5"/>
      <c r="L1009" s="4">
        <v>58.465012076466699</v>
      </c>
      <c r="M1009" s="4">
        <v>138.47841863530601</v>
      </c>
    </row>
    <row r="1010" spans="1:13" x14ac:dyDescent="0.25">
      <c r="A1010" s="8" t="s">
        <v>77</v>
      </c>
      <c r="B1010" s="8" t="s">
        <v>141</v>
      </c>
      <c r="C1010" s="2" t="s">
        <v>172</v>
      </c>
      <c r="D1010" s="5"/>
      <c r="E1010" s="5"/>
      <c r="F1010" s="5"/>
      <c r="G1010" s="5"/>
      <c r="H1010" s="5"/>
      <c r="I1010" s="5"/>
      <c r="J1010" s="5"/>
      <c r="K1010" s="5"/>
      <c r="L1010" s="4">
        <v>58.465012076466699</v>
      </c>
      <c r="M1010" s="4">
        <v>138.478418633855</v>
      </c>
    </row>
    <row r="1011" spans="1:13" x14ac:dyDescent="0.25">
      <c r="A1011" s="8" t="s">
        <v>77</v>
      </c>
      <c r="B1011" s="8" t="s">
        <v>141</v>
      </c>
      <c r="C1011" s="2" t="s">
        <v>173</v>
      </c>
      <c r="D1011" s="5"/>
      <c r="E1011" s="5"/>
      <c r="F1011" s="5"/>
      <c r="G1011" s="5"/>
      <c r="H1011" s="5"/>
      <c r="I1011" s="5"/>
      <c r="J1011" s="5"/>
      <c r="K1011" s="4">
        <v>30.2847242170788</v>
      </c>
      <c r="L1011" s="4">
        <v>88.749736293545496</v>
      </c>
      <c r="M1011" s="4">
        <v>171.729059155757</v>
      </c>
    </row>
    <row r="1012" spans="1:13" x14ac:dyDescent="0.25">
      <c r="A1012" s="8" t="s">
        <v>77</v>
      </c>
      <c r="B1012" s="8" t="s">
        <v>141</v>
      </c>
      <c r="C1012" s="2" t="s">
        <v>174</v>
      </c>
      <c r="D1012" s="5"/>
      <c r="E1012" s="5"/>
      <c r="F1012" s="5"/>
      <c r="G1012" s="5"/>
      <c r="H1012" s="5"/>
      <c r="I1012" s="5"/>
      <c r="J1012" s="5"/>
      <c r="K1012" s="4">
        <v>30.2847242170788</v>
      </c>
      <c r="L1012" s="4">
        <v>88.749736293545396</v>
      </c>
      <c r="M1012" s="4">
        <v>171.729059155757</v>
      </c>
    </row>
    <row r="1013" spans="1:13" x14ac:dyDescent="0.25">
      <c r="A1013" s="8" t="s">
        <v>77</v>
      </c>
      <c r="B1013" s="8" t="s">
        <v>141</v>
      </c>
      <c r="C1013" s="2" t="s">
        <v>175</v>
      </c>
      <c r="D1013" s="5"/>
      <c r="E1013" s="5"/>
      <c r="F1013" s="5"/>
      <c r="G1013" s="5"/>
      <c r="H1013" s="5"/>
      <c r="I1013" s="5"/>
      <c r="J1013" s="5"/>
      <c r="K1013" s="4">
        <v>30.2847242170788</v>
      </c>
      <c r="L1013" s="4">
        <v>88.749736293545496</v>
      </c>
      <c r="M1013" s="4">
        <v>171.729059155757</v>
      </c>
    </row>
    <row r="1014" spans="1:13" x14ac:dyDescent="0.25">
      <c r="A1014" s="8" t="s">
        <v>77</v>
      </c>
      <c r="B1014" s="8" t="s">
        <v>141</v>
      </c>
      <c r="C1014" s="2" t="s">
        <v>164</v>
      </c>
      <c r="D1014" s="5"/>
      <c r="E1014" s="5"/>
      <c r="F1014" s="5"/>
      <c r="G1014" s="5"/>
      <c r="H1014" s="5"/>
      <c r="I1014" s="5"/>
      <c r="J1014" s="5"/>
      <c r="K1014" s="5"/>
      <c r="L1014" s="4">
        <v>55.541761472643401</v>
      </c>
      <c r="M1014" s="4">
        <v>108.09317187196901</v>
      </c>
    </row>
    <row r="1015" spans="1:13" x14ac:dyDescent="0.25">
      <c r="A1015" s="8" t="s">
        <v>77</v>
      </c>
      <c r="B1015" s="8" t="s">
        <v>141</v>
      </c>
      <c r="C1015" s="2" t="s">
        <v>176</v>
      </c>
      <c r="D1015" s="5"/>
      <c r="E1015" s="5"/>
      <c r="F1015" s="5"/>
      <c r="G1015" s="5"/>
      <c r="H1015" s="5"/>
      <c r="I1015" s="5"/>
      <c r="J1015" s="5"/>
      <c r="K1015" s="4">
        <v>27.6152207107801</v>
      </c>
      <c r="L1015" s="4">
        <v>86.0802327872468</v>
      </c>
      <c r="M1015" s="4">
        <v>167.99319697228501</v>
      </c>
    </row>
    <row r="1016" spans="1:13" x14ac:dyDescent="0.25">
      <c r="A1016" s="8" t="s">
        <v>77</v>
      </c>
      <c r="B1016" s="8" t="s">
        <v>141</v>
      </c>
      <c r="C1016" s="2" t="s">
        <v>177</v>
      </c>
      <c r="D1016" s="5"/>
      <c r="E1016" s="5"/>
      <c r="F1016" s="5"/>
      <c r="G1016" s="5"/>
      <c r="H1016" s="5"/>
      <c r="I1016" s="5"/>
      <c r="J1016" s="5"/>
      <c r="K1016" s="5"/>
      <c r="L1016" s="4">
        <v>58.465012076466699</v>
      </c>
      <c r="M1016" s="4">
        <v>139.106903433724</v>
      </c>
    </row>
    <row r="1017" spans="1:13" x14ac:dyDescent="0.25">
      <c r="A1017" s="8" t="s">
        <v>77</v>
      </c>
      <c r="B1017" s="8" t="s">
        <v>141</v>
      </c>
      <c r="C1017" s="2" t="s">
        <v>178</v>
      </c>
      <c r="D1017" s="5"/>
      <c r="E1017" s="5"/>
      <c r="F1017" s="5"/>
      <c r="G1017" s="5"/>
      <c r="H1017" s="5"/>
      <c r="I1017" s="5"/>
      <c r="J1017" s="5"/>
      <c r="K1017" s="4">
        <v>30.2847242170788</v>
      </c>
      <c r="L1017" s="4">
        <v>88.749736293545396</v>
      </c>
      <c r="M1017" s="4">
        <v>171.729059155757</v>
      </c>
    </row>
    <row r="1018" spans="1:13" x14ac:dyDescent="0.25">
      <c r="A1018" s="8" t="s">
        <v>77</v>
      </c>
      <c r="B1018" s="8" t="s">
        <v>141</v>
      </c>
      <c r="C1018" s="2" t="s">
        <v>179</v>
      </c>
      <c r="D1018" s="5"/>
      <c r="E1018" s="5"/>
      <c r="F1018" s="5"/>
      <c r="G1018" s="5"/>
      <c r="H1018" s="5"/>
      <c r="I1018" s="5"/>
      <c r="J1018" s="5"/>
      <c r="K1018" s="5"/>
      <c r="L1018" s="4">
        <v>58.465012076466699</v>
      </c>
      <c r="M1018" s="4">
        <v>131.43495378748301</v>
      </c>
    </row>
    <row r="1019" spans="1:13" x14ac:dyDescent="0.25">
      <c r="A1019" s="8" t="s">
        <v>77</v>
      </c>
      <c r="B1019" s="8" t="s">
        <v>141</v>
      </c>
      <c r="C1019" s="2" t="s">
        <v>180</v>
      </c>
      <c r="D1019" s="5"/>
      <c r="E1019" s="5"/>
      <c r="F1019" s="5"/>
      <c r="G1019" s="5"/>
      <c r="H1019" s="5"/>
      <c r="I1019" s="5"/>
      <c r="J1019" s="5"/>
      <c r="K1019" s="5"/>
      <c r="L1019" s="4">
        <v>58.465012076466699</v>
      </c>
      <c r="M1019" s="4">
        <v>131.43495378734701</v>
      </c>
    </row>
    <row r="1020" spans="1:13" x14ac:dyDescent="0.25">
      <c r="A1020" s="8" t="s">
        <v>77</v>
      </c>
      <c r="B1020" s="8" t="s">
        <v>141</v>
      </c>
      <c r="C1020" s="2" t="s">
        <v>181</v>
      </c>
      <c r="D1020" s="5"/>
      <c r="E1020" s="5"/>
      <c r="F1020" s="5"/>
      <c r="G1020" s="5"/>
      <c r="H1020" s="5"/>
      <c r="I1020" s="5"/>
      <c r="J1020" s="5"/>
      <c r="K1020" s="5"/>
      <c r="L1020" s="4">
        <v>58.465012076466699</v>
      </c>
      <c r="M1020" s="4">
        <v>131.434953786829</v>
      </c>
    </row>
    <row r="1021" spans="1:13" x14ac:dyDescent="0.25">
      <c r="A1021" s="8" t="s">
        <v>77</v>
      </c>
      <c r="B1021" s="8" t="s">
        <v>141</v>
      </c>
      <c r="C1021" s="2" t="s">
        <v>182</v>
      </c>
      <c r="D1021" s="5"/>
      <c r="E1021" s="5"/>
      <c r="F1021" s="5"/>
      <c r="G1021" s="5"/>
      <c r="H1021" s="5"/>
      <c r="I1021" s="5"/>
      <c r="J1021" s="5"/>
      <c r="K1021" s="4">
        <v>26.8215230023742</v>
      </c>
      <c r="L1021" s="4">
        <v>85.286535078840998</v>
      </c>
      <c r="M1021" s="4">
        <v>165.31617688218199</v>
      </c>
    </row>
    <row r="1022" spans="1:13" x14ac:dyDescent="0.25">
      <c r="A1022" s="8" t="s">
        <v>77</v>
      </c>
      <c r="B1022" s="8" t="s">
        <v>141</v>
      </c>
      <c r="C1022" s="2" t="s">
        <v>183</v>
      </c>
      <c r="D1022" s="5"/>
      <c r="E1022" s="5"/>
      <c r="F1022" s="5"/>
      <c r="G1022" s="5"/>
      <c r="H1022" s="5"/>
      <c r="I1022" s="5"/>
      <c r="J1022" s="5"/>
      <c r="K1022" s="4">
        <v>26.8215230023742</v>
      </c>
      <c r="L1022" s="4">
        <v>85.286535078840899</v>
      </c>
      <c r="M1022" s="4">
        <v>165.316176877662</v>
      </c>
    </row>
    <row r="1023" spans="1:13" x14ac:dyDescent="0.25">
      <c r="A1023" s="8" t="s">
        <v>77</v>
      </c>
      <c r="B1023" s="8" t="s">
        <v>141</v>
      </c>
      <c r="C1023" s="2" t="s">
        <v>184</v>
      </c>
      <c r="D1023" s="5"/>
      <c r="E1023" s="5"/>
      <c r="F1023" s="5"/>
      <c r="G1023" s="5"/>
      <c r="H1023" s="5"/>
      <c r="I1023" s="5"/>
      <c r="J1023" s="5"/>
      <c r="K1023" s="4">
        <v>26.8215230023742</v>
      </c>
      <c r="L1023" s="4">
        <v>85.286535078840899</v>
      </c>
      <c r="M1023" s="4">
        <v>165.31617688291101</v>
      </c>
    </row>
    <row r="1024" spans="1:13" x14ac:dyDescent="0.25">
      <c r="A1024" s="8" t="s">
        <v>77</v>
      </c>
      <c r="B1024" s="8" t="s">
        <v>141</v>
      </c>
      <c r="C1024" s="2" t="s">
        <v>165</v>
      </c>
      <c r="D1024" s="5"/>
      <c r="E1024" s="5"/>
      <c r="F1024" s="5"/>
      <c r="G1024" s="5"/>
      <c r="H1024" s="5"/>
      <c r="I1024" s="5"/>
      <c r="J1024" s="5"/>
      <c r="K1024" s="5"/>
      <c r="L1024" s="4">
        <v>55.541761472643401</v>
      </c>
      <c r="M1024" s="4">
        <v>108.09317186904801</v>
      </c>
    </row>
    <row r="1025" spans="1:13" x14ac:dyDescent="0.25">
      <c r="A1025" s="8" t="s">
        <v>77</v>
      </c>
      <c r="B1025" s="8" t="s">
        <v>141</v>
      </c>
      <c r="C1025" s="2" t="s">
        <v>185</v>
      </c>
      <c r="D1025" s="5"/>
      <c r="E1025" s="5"/>
      <c r="F1025" s="5"/>
      <c r="G1025" s="5"/>
      <c r="H1025" s="5"/>
      <c r="I1025" s="5"/>
      <c r="J1025" s="5"/>
      <c r="K1025" s="4">
        <v>27.6152207107801</v>
      </c>
      <c r="L1025" s="4">
        <v>86.0802327872468</v>
      </c>
      <c r="M1025" s="4">
        <v>167.99319697228501</v>
      </c>
    </row>
    <row r="1026" spans="1:13" x14ac:dyDescent="0.25">
      <c r="A1026" s="8" t="s">
        <v>77</v>
      </c>
      <c r="B1026" s="8" t="s">
        <v>141</v>
      </c>
      <c r="C1026" s="2" t="s">
        <v>186</v>
      </c>
      <c r="D1026" s="5"/>
      <c r="E1026" s="5"/>
      <c r="F1026" s="5"/>
      <c r="G1026" s="5"/>
      <c r="H1026" s="5"/>
      <c r="I1026" s="5"/>
      <c r="J1026" s="5"/>
      <c r="K1026" s="5"/>
      <c r="L1026" s="4">
        <v>58.465012076466699</v>
      </c>
      <c r="M1026" s="4">
        <v>139.10690343372499</v>
      </c>
    </row>
    <row r="1027" spans="1:13" x14ac:dyDescent="0.25">
      <c r="A1027" s="8" t="s">
        <v>77</v>
      </c>
      <c r="B1027" s="8" t="s">
        <v>141</v>
      </c>
      <c r="C1027" s="2" t="s">
        <v>187</v>
      </c>
      <c r="D1027" s="5"/>
      <c r="E1027" s="5"/>
      <c r="F1027" s="5"/>
      <c r="G1027" s="5"/>
      <c r="H1027" s="5"/>
      <c r="I1027" s="5"/>
      <c r="J1027" s="5"/>
      <c r="K1027" s="4">
        <v>30.2847242170788</v>
      </c>
      <c r="L1027" s="4">
        <v>88.749736293545396</v>
      </c>
      <c r="M1027" s="4">
        <v>171.729059155757</v>
      </c>
    </row>
    <row r="1028" spans="1:13" x14ac:dyDescent="0.25">
      <c r="A1028" s="8" t="s">
        <v>77</v>
      </c>
      <c r="B1028" s="8" t="s">
        <v>141</v>
      </c>
      <c r="C1028" s="2" t="s">
        <v>188</v>
      </c>
      <c r="D1028" s="5"/>
      <c r="E1028" s="5"/>
      <c r="F1028" s="5"/>
      <c r="G1028" s="5"/>
      <c r="H1028" s="5"/>
      <c r="I1028" s="5"/>
      <c r="J1028" s="5"/>
      <c r="K1028" s="5"/>
      <c r="L1028" s="4">
        <v>58.465012076466699</v>
      </c>
      <c r="M1028" s="4">
        <v>131.43495378687899</v>
      </c>
    </row>
    <row r="1029" spans="1:13" x14ac:dyDescent="0.25">
      <c r="A1029" s="8" t="s">
        <v>77</v>
      </c>
      <c r="B1029" s="8" t="s">
        <v>141</v>
      </c>
      <c r="C1029" s="2" t="s">
        <v>189</v>
      </c>
      <c r="D1029" s="5"/>
      <c r="E1029" s="5"/>
      <c r="F1029" s="5"/>
      <c r="G1029" s="5"/>
      <c r="H1029" s="5"/>
      <c r="I1029" s="5"/>
      <c r="J1029" s="5"/>
      <c r="K1029" s="5"/>
      <c r="L1029" s="4">
        <v>58.465012076466699</v>
      </c>
      <c r="M1029" s="4">
        <v>131.434953786991</v>
      </c>
    </row>
    <row r="1030" spans="1:13" x14ac:dyDescent="0.25">
      <c r="A1030" s="8" t="s">
        <v>77</v>
      </c>
      <c r="B1030" s="8" t="s">
        <v>141</v>
      </c>
      <c r="C1030" s="2" t="s">
        <v>190</v>
      </c>
      <c r="D1030" s="5"/>
      <c r="E1030" s="5"/>
      <c r="F1030" s="5"/>
      <c r="G1030" s="5"/>
      <c r="H1030" s="5"/>
      <c r="I1030" s="5"/>
      <c r="J1030" s="5"/>
      <c r="K1030" s="5"/>
      <c r="L1030" s="4">
        <v>58.465012076466699</v>
      </c>
      <c r="M1030" s="4">
        <v>131.434953767563</v>
      </c>
    </row>
    <row r="1031" spans="1:13" x14ac:dyDescent="0.25">
      <c r="A1031" s="8" t="s">
        <v>77</v>
      </c>
      <c r="B1031" s="8" t="s">
        <v>141</v>
      </c>
      <c r="C1031" s="2" t="s">
        <v>191</v>
      </c>
      <c r="D1031" s="5"/>
      <c r="E1031" s="5"/>
      <c r="F1031" s="5"/>
      <c r="G1031" s="5"/>
      <c r="H1031" s="5"/>
      <c r="I1031" s="5"/>
      <c r="J1031" s="5"/>
      <c r="K1031" s="4">
        <v>26.8215230023742</v>
      </c>
      <c r="L1031" s="4">
        <v>85.286535078840899</v>
      </c>
      <c r="M1031" s="4">
        <v>165.31617688217699</v>
      </c>
    </row>
    <row r="1032" spans="1:13" x14ac:dyDescent="0.25">
      <c r="A1032" s="8" t="s">
        <v>77</v>
      </c>
      <c r="B1032" s="8" t="s">
        <v>141</v>
      </c>
      <c r="C1032" s="2" t="s">
        <v>192</v>
      </c>
      <c r="D1032" s="5"/>
      <c r="E1032" s="5"/>
      <c r="F1032" s="5"/>
      <c r="G1032" s="5"/>
      <c r="H1032" s="5"/>
      <c r="I1032" s="5"/>
      <c r="J1032" s="5"/>
      <c r="K1032" s="4">
        <v>26.8215230023742</v>
      </c>
      <c r="L1032" s="4">
        <v>85.286535078840899</v>
      </c>
      <c r="M1032" s="4">
        <v>165.31617688293099</v>
      </c>
    </row>
    <row r="1033" spans="1:13" x14ac:dyDescent="0.25">
      <c r="A1033" s="8" t="s">
        <v>77</v>
      </c>
      <c r="B1033" s="8" t="s">
        <v>141</v>
      </c>
      <c r="C1033" s="2" t="s">
        <v>193</v>
      </c>
      <c r="D1033" s="5"/>
      <c r="E1033" s="5"/>
      <c r="F1033" s="5"/>
      <c r="G1033" s="5"/>
      <c r="H1033" s="5"/>
      <c r="I1033" s="5"/>
      <c r="J1033" s="5"/>
      <c r="K1033" s="4">
        <v>26.8215230023742</v>
      </c>
      <c r="L1033" s="4">
        <v>85.286535078840899</v>
      </c>
      <c r="M1033" s="4">
        <v>165.31617688217699</v>
      </c>
    </row>
  </sheetData>
  <sortState xmlns:xlrd2="http://schemas.microsoft.com/office/spreadsheetml/2017/richdata2" ref="A3:N504">
    <sortCondition ref="C3:C5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dummies</vt:lpstr>
      <vt:lpstr>FCEV vs BEV</vt:lpstr>
      <vt:lpstr>cases</vt:lpstr>
      <vt:lpstr>cases-values</vt:lpstr>
      <vt:lpstr>casenames</vt:lpstr>
      <vt:lpstr>H2 Production Capacity</vt:lpstr>
      <vt:lpstr>H2 Production Fuels</vt:lpstr>
      <vt:lpstr>H2 T&amp;D</vt:lpstr>
      <vt:lpstr>H2 Use</vt:lpstr>
      <vt:lpstr>H2 Techs</vt:lpstr>
      <vt:lpstr>CO2</vt:lpstr>
      <vt:lpstr>CO2summary</vt:lpstr>
      <vt:lpstr>NOx</vt:lpstr>
      <vt:lpstr>NOxsummary</vt:lpstr>
      <vt:lpstr>SO2</vt:lpstr>
      <vt:lpstr>SO2summary</vt:lpstr>
      <vt:lpstr>PM10</vt:lpstr>
      <vt:lpstr>PM10summary</vt:lpstr>
      <vt:lpstr>objz</vt:lpstr>
      <vt:lpstr>ComNetM</vt:lpstr>
      <vt:lpstr>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Lenox, Carol</dc:creator>
  <cp:lastModifiedBy>Browning, Morgan</cp:lastModifiedBy>
  <dcterms:created xsi:type="dcterms:W3CDTF">2021-03-16T11:43:00Z</dcterms:created>
  <dcterms:modified xsi:type="dcterms:W3CDTF">2021-03-23T02:49:28Z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8cd2501d-aa95-4226-9f3d-1420c4073941</vt:lpwstr>
  </property>
</Properties>
</file>