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nox\OneDrive - Environmental Protection Agency (EPA)\EPAUS9rT_20\Calibration\"/>
    </mc:Choice>
  </mc:AlternateContent>
  <xr:revisionPtr revIDLastSave="620" documentId="8_{FCE65D22-B1F8-4868-8F8E-5F28B1FD15DF}" xr6:coauthVersionLast="44" xr6:coauthVersionMax="44" xr10:uidLastSave="{0A6D0B5C-A16D-4DFC-93F2-C6504F9E5D11}"/>
  <bookViews>
    <workbookView xWindow="252" yWindow="768" windowWidth="22788" windowHeight="11988" xr2:uid="{509501BE-5207-4B21-9304-80C664F7032D}"/>
  </bookViews>
  <sheets>
    <sheet name="charts" sheetId="3" r:id="rId1"/>
    <sheet name="summary-total" sheetId="11" r:id="rId2"/>
    <sheet name="summary" sheetId="1" r:id="rId3"/>
    <sheet name="emissions" sheetId="18" r:id="rId4"/>
    <sheet name="emis charts" sheetId="19" r:id="rId5"/>
    <sheet name="carclass charts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8" i="21" l="1"/>
  <c r="AE28" i="21"/>
  <c r="AF28" i="21"/>
  <c r="AG28" i="21"/>
  <c r="AH28" i="21"/>
  <c r="AI28" i="21"/>
  <c r="AJ28" i="21"/>
  <c r="AK28" i="21"/>
  <c r="AL28" i="21"/>
  <c r="AM28" i="21"/>
  <c r="AE29" i="21"/>
  <c r="AF29" i="21"/>
  <c r="AG29" i="21"/>
  <c r="AH29" i="21"/>
  <c r="AI29" i="21"/>
  <c r="AJ29" i="21"/>
  <c r="AK29" i="21"/>
  <c r="AL29" i="21"/>
  <c r="AM29" i="21"/>
  <c r="AE30" i="21"/>
  <c r="AF30" i="21"/>
  <c r="AG30" i="21"/>
  <c r="AH30" i="21"/>
  <c r="AI30" i="21"/>
  <c r="AJ30" i="21"/>
  <c r="AK30" i="21"/>
  <c r="AL30" i="21"/>
  <c r="AM30" i="21"/>
  <c r="AE31" i="21"/>
  <c r="AF31" i="21"/>
  <c r="AG31" i="21"/>
  <c r="AH31" i="21"/>
  <c r="AI31" i="21"/>
  <c r="AJ31" i="21"/>
  <c r="AK31" i="21"/>
  <c r="AL31" i="21"/>
  <c r="AM31" i="21"/>
  <c r="AE32" i="21"/>
  <c r="AF32" i="21"/>
  <c r="AG32" i="21"/>
  <c r="AH32" i="21"/>
  <c r="AI32" i="21"/>
  <c r="AJ32" i="21"/>
  <c r="AK32" i="21"/>
  <c r="AL32" i="21"/>
  <c r="AM32" i="21"/>
  <c r="AE33" i="21"/>
  <c r="AF33" i="21"/>
  <c r="AG33" i="21"/>
  <c r="AH33" i="21"/>
  <c r="AI33" i="21"/>
  <c r="AJ33" i="21"/>
  <c r="AK33" i="21"/>
  <c r="AL33" i="21"/>
  <c r="AM33" i="21"/>
  <c r="AE34" i="21"/>
  <c r="AF34" i="21"/>
  <c r="AG34" i="21"/>
  <c r="AH34" i="21"/>
  <c r="AI34" i="21"/>
  <c r="AJ34" i="21"/>
  <c r="AK34" i="21"/>
  <c r="AL34" i="21"/>
  <c r="AM34" i="21"/>
  <c r="AE35" i="21"/>
  <c r="AF35" i="21"/>
  <c r="AG35" i="21"/>
  <c r="AH35" i="21"/>
  <c r="AI35" i="21"/>
  <c r="AJ35" i="21"/>
  <c r="AK35" i="21"/>
  <c r="AL35" i="21"/>
  <c r="AM35" i="21"/>
  <c r="AE36" i="21"/>
  <c r="AF36" i="21"/>
  <c r="AG36" i="21"/>
  <c r="AH36" i="21"/>
  <c r="AI36" i="21"/>
  <c r="AJ36" i="21"/>
  <c r="AK36" i="21"/>
  <c r="AL36" i="21"/>
  <c r="AM36" i="21"/>
  <c r="AE16" i="21"/>
  <c r="AF16" i="21"/>
  <c r="AG16" i="21"/>
  <c r="AH16" i="21"/>
  <c r="AI16" i="21"/>
  <c r="AJ16" i="21"/>
  <c r="AK16" i="21"/>
  <c r="AL16" i="21"/>
  <c r="AM16" i="21"/>
  <c r="AE17" i="21"/>
  <c r="AF17" i="21"/>
  <c r="AG17" i="21"/>
  <c r="AH17" i="21"/>
  <c r="AI17" i="21"/>
  <c r="AJ17" i="21"/>
  <c r="AK17" i="21"/>
  <c r="AL17" i="21"/>
  <c r="AM17" i="21"/>
  <c r="AE18" i="21"/>
  <c r="AF18" i="21"/>
  <c r="AG18" i="21"/>
  <c r="AH18" i="21"/>
  <c r="AI18" i="21"/>
  <c r="AJ18" i="21"/>
  <c r="AK18" i="21"/>
  <c r="AL18" i="21"/>
  <c r="AM18" i="21"/>
  <c r="AE19" i="21"/>
  <c r="AF19" i="21"/>
  <c r="AG19" i="21"/>
  <c r="AH19" i="21"/>
  <c r="AI19" i="21"/>
  <c r="AJ19" i="21"/>
  <c r="AK19" i="21"/>
  <c r="AL19" i="21"/>
  <c r="AM19" i="21"/>
  <c r="AE20" i="21"/>
  <c r="AF20" i="21"/>
  <c r="AG20" i="21"/>
  <c r="AH20" i="21"/>
  <c r="AI20" i="21"/>
  <c r="AJ20" i="21"/>
  <c r="AK20" i="21"/>
  <c r="AL20" i="21"/>
  <c r="AM20" i="21"/>
  <c r="AE21" i="21"/>
  <c r="AF21" i="21"/>
  <c r="AG21" i="21"/>
  <c r="AH21" i="21"/>
  <c r="AI21" i="21"/>
  <c r="AJ21" i="21"/>
  <c r="AK21" i="21"/>
  <c r="AL21" i="21"/>
  <c r="AM21" i="21"/>
  <c r="AE22" i="21"/>
  <c r="AF22" i="21"/>
  <c r="AG22" i="21"/>
  <c r="AH22" i="21"/>
  <c r="AI22" i="21"/>
  <c r="AJ22" i="21"/>
  <c r="AK22" i="21"/>
  <c r="AL22" i="21"/>
  <c r="AM22" i="21"/>
  <c r="AE23" i="21"/>
  <c r="AF23" i="21"/>
  <c r="AG23" i="21"/>
  <c r="AH23" i="21"/>
  <c r="AI23" i="21"/>
  <c r="AJ23" i="21"/>
  <c r="AK23" i="21"/>
  <c r="AL23" i="21"/>
  <c r="AM23" i="21"/>
  <c r="AE24" i="21"/>
  <c r="AF24" i="21"/>
  <c r="AG24" i="21"/>
  <c r="AH24" i="21"/>
  <c r="AI24" i="21"/>
  <c r="AJ24" i="21"/>
  <c r="AK24" i="21"/>
  <c r="AL24" i="21"/>
  <c r="AM24" i="21"/>
  <c r="Z12" i="21"/>
  <c r="V11" i="21"/>
  <c r="S9" i="21"/>
  <c r="T9" i="21"/>
  <c r="U9" i="21"/>
  <c r="V9" i="21"/>
  <c r="W9" i="21"/>
  <c r="X9" i="21"/>
  <c r="Y9" i="21"/>
  <c r="Z9" i="21"/>
  <c r="AA9" i="21"/>
  <c r="S10" i="21"/>
  <c r="T10" i="21"/>
  <c r="U10" i="21"/>
  <c r="V10" i="21"/>
  <c r="W10" i="21"/>
  <c r="X10" i="21"/>
  <c r="Y10" i="21"/>
  <c r="Z10" i="21"/>
  <c r="AA10" i="21"/>
  <c r="S11" i="21"/>
  <c r="T11" i="21"/>
  <c r="U11" i="21"/>
  <c r="W11" i="21"/>
  <c r="X11" i="21"/>
  <c r="Y11" i="21"/>
  <c r="Z11" i="21"/>
  <c r="AA11" i="21"/>
  <c r="S12" i="21"/>
  <c r="T12" i="21"/>
  <c r="U12" i="21"/>
  <c r="V12" i="21"/>
  <c r="W12" i="21"/>
  <c r="X12" i="21"/>
  <c r="Y12" i="21"/>
  <c r="AA12" i="21"/>
  <c r="R10" i="21"/>
  <c r="R11" i="21"/>
  <c r="R12" i="21"/>
  <c r="R9" i="21"/>
  <c r="A15" i="21"/>
  <c r="A16" i="21"/>
  <c r="A17" i="21"/>
  <c r="A18" i="21"/>
  <c r="A19" i="21"/>
  <c r="A20" i="21"/>
  <c r="A21" i="21"/>
  <c r="A22" i="21"/>
  <c r="A23" i="21"/>
  <c r="A24" i="21"/>
  <c r="A14" i="21"/>
  <c r="A25" i="21"/>
  <c r="A26" i="21"/>
  <c r="A27" i="21"/>
  <c r="A28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57" i="21"/>
  <c r="A9" i="21"/>
  <c r="A10" i="21"/>
  <c r="A11" i="21"/>
  <c r="A12" i="21"/>
  <c r="A13" i="21"/>
  <c r="W17" i="21" s="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8" i="21"/>
  <c r="AA19" i="21" s="1"/>
  <c r="AA72" i="21" l="1"/>
  <c r="S19" i="21"/>
  <c r="Y73" i="21"/>
  <c r="W66" i="21"/>
  <c r="W74" i="21"/>
  <c r="Z16" i="21"/>
  <c r="Y65" i="21"/>
  <c r="S68" i="21"/>
  <c r="U53" i="21"/>
  <c r="AA26" i="21"/>
  <c r="AA40" i="21"/>
  <c r="AA54" i="21"/>
  <c r="AA68" i="21"/>
  <c r="U75" i="21"/>
  <c r="Y16" i="21"/>
  <c r="Y30" i="21"/>
  <c r="Y44" i="21"/>
  <c r="Y58" i="21"/>
  <c r="Y72" i="21"/>
  <c r="W31" i="21"/>
  <c r="W45" i="21"/>
  <c r="W59" i="21"/>
  <c r="W73" i="21"/>
  <c r="S33" i="21"/>
  <c r="S47" i="21"/>
  <c r="S61" i="21"/>
  <c r="S75" i="21"/>
  <c r="AA33" i="21"/>
  <c r="AA47" i="21"/>
  <c r="AA61" i="21"/>
  <c r="Y23" i="21"/>
  <c r="Y37" i="21"/>
  <c r="Y51" i="21"/>
  <c r="W24" i="21"/>
  <c r="W38" i="21"/>
  <c r="W52" i="21"/>
  <c r="S26" i="21"/>
  <c r="S40" i="21"/>
  <c r="S54" i="21"/>
  <c r="U74" i="21"/>
  <c r="T16" i="21"/>
  <c r="R17" i="21"/>
  <c r="Z17" i="21"/>
  <c r="X18" i="21"/>
  <c r="V19" i="21"/>
  <c r="T23" i="21"/>
  <c r="R24" i="21"/>
  <c r="Z24" i="21"/>
  <c r="X25" i="21"/>
  <c r="V26" i="21"/>
  <c r="T30" i="21"/>
  <c r="R31" i="21"/>
  <c r="Z31" i="21"/>
  <c r="X32" i="21"/>
  <c r="V33" i="21"/>
  <c r="T37" i="21"/>
  <c r="R38" i="21"/>
  <c r="Z38" i="21"/>
  <c r="X39" i="21"/>
  <c r="V40" i="21"/>
  <c r="T44" i="21"/>
  <c r="R45" i="21"/>
  <c r="Z45" i="21"/>
  <c r="X46" i="21"/>
  <c r="V47" i="21"/>
  <c r="T51" i="21"/>
  <c r="R52" i="21"/>
  <c r="Z52" i="21"/>
  <c r="X53" i="21"/>
  <c r="V54" i="21"/>
  <c r="T58" i="21"/>
  <c r="R59" i="21"/>
  <c r="Z59" i="21"/>
  <c r="X60" i="21"/>
  <c r="V61" i="21"/>
  <c r="T65" i="21"/>
  <c r="R66" i="21"/>
  <c r="Z66" i="21"/>
  <c r="X67" i="21"/>
  <c r="V68" i="21"/>
  <c r="T72" i="21"/>
  <c r="R73" i="21"/>
  <c r="Z73" i="21"/>
  <c r="X74" i="21"/>
  <c r="V75" i="21"/>
  <c r="U16" i="21"/>
  <c r="S17" i="21"/>
  <c r="AA17" i="21"/>
  <c r="Y18" i="21"/>
  <c r="W19" i="21"/>
  <c r="U23" i="21"/>
  <c r="S24" i="21"/>
  <c r="AA24" i="21"/>
  <c r="Y25" i="21"/>
  <c r="W26" i="21"/>
  <c r="U30" i="21"/>
  <c r="S31" i="21"/>
  <c r="AA31" i="21"/>
  <c r="Y32" i="21"/>
  <c r="W33" i="21"/>
  <c r="U37" i="21"/>
  <c r="S38" i="21"/>
  <c r="AA38" i="21"/>
  <c r="Y39" i="21"/>
  <c r="W40" i="21"/>
  <c r="U44" i="21"/>
  <c r="S45" i="21"/>
  <c r="AA45" i="21"/>
  <c r="Y46" i="21"/>
  <c r="W47" i="21"/>
  <c r="U51" i="21"/>
  <c r="S52" i="21"/>
  <c r="AA52" i="21"/>
  <c r="Y53" i="21"/>
  <c r="W54" i="21"/>
  <c r="U58" i="21"/>
  <c r="S59" i="21"/>
  <c r="AA59" i="21"/>
  <c r="Y60" i="21"/>
  <c r="W61" i="21"/>
  <c r="U65" i="21"/>
  <c r="S66" i="21"/>
  <c r="AA66" i="21"/>
  <c r="Y67" i="21"/>
  <c r="W68" i="21"/>
  <c r="U72" i="21"/>
  <c r="S73" i="21"/>
  <c r="AA73" i="21"/>
  <c r="Y74" i="21"/>
  <c r="W75" i="21"/>
  <c r="U32" i="21"/>
  <c r="U60" i="21"/>
  <c r="R16" i="21"/>
  <c r="V16" i="21"/>
  <c r="T17" i="21"/>
  <c r="R18" i="21"/>
  <c r="Z18" i="21"/>
  <c r="X19" i="21"/>
  <c r="V23" i="21"/>
  <c r="T24" i="21"/>
  <c r="R25" i="21"/>
  <c r="Z25" i="21"/>
  <c r="X26" i="21"/>
  <c r="V30" i="21"/>
  <c r="T31" i="21"/>
  <c r="R32" i="21"/>
  <c r="Z32" i="21"/>
  <c r="X33" i="21"/>
  <c r="V37" i="21"/>
  <c r="T38" i="21"/>
  <c r="R39" i="21"/>
  <c r="Z39" i="21"/>
  <c r="X40" i="21"/>
  <c r="V44" i="21"/>
  <c r="T45" i="21"/>
  <c r="R46" i="21"/>
  <c r="Z46" i="21"/>
  <c r="X47" i="21"/>
  <c r="V51" i="21"/>
  <c r="T52" i="21"/>
  <c r="R53" i="21"/>
  <c r="Z53" i="21"/>
  <c r="X54" i="21"/>
  <c r="V58" i="21"/>
  <c r="T59" i="21"/>
  <c r="R60" i="21"/>
  <c r="Z60" i="21"/>
  <c r="X61" i="21"/>
  <c r="V65" i="21"/>
  <c r="T66" i="21"/>
  <c r="R67" i="21"/>
  <c r="Z67" i="21"/>
  <c r="X68" i="21"/>
  <c r="V72" i="21"/>
  <c r="T73" i="21"/>
  <c r="R74" i="21"/>
  <c r="Z74" i="21"/>
  <c r="X75" i="21"/>
  <c r="U67" i="21"/>
  <c r="W16" i="21"/>
  <c r="U17" i="21"/>
  <c r="S18" i="21"/>
  <c r="AA18" i="21"/>
  <c r="Y19" i="21"/>
  <c r="W23" i="21"/>
  <c r="U24" i="21"/>
  <c r="S25" i="21"/>
  <c r="AA25" i="21"/>
  <c r="Y26" i="21"/>
  <c r="W30" i="21"/>
  <c r="U31" i="21"/>
  <c r="S32" i="21"/>
  <c r="AA32" i="21"/>
  <c r="Y33" i="21"/>
  <c r="W37" i="21"/>
  <c r="U38" i="21"/>
  <c r="S39" i="21"/>
  <c r="AA39" i="21"/>
  <c r="Y40" i="21"/>
  <c r="W44" i="21"/>
  <c r="U45" i="21"/>
  <c r="S46" i="21"/>
  <c r="AA46" i="21"/>
  <c r="Y47" i="21"/>
  <c r="W51" i="21"/>
  <c r="U52" i="21"/>
  <c r="S53" i="21"/>
  <c r="AA53" i="21"/>
  <c r="Y54" i="21"/>
  <c r="W58" i="21"/>
  <c r="U59" i="21"/>
  <c r="S60" i="21"/>
  <c r="AA60" i="21"/>
  <c r="Y61" i="21"/>
  <c r="W65" i="21"/>
  <c r="U66" i="21"/>
  <c r="S67" i="21"/>
  <c r="AA67" i="21"/>
  <c r="Y68" i="21"/>
  <c r="W72" i="21"/>
  <c r="U73" i="21"/>
  <c r="S74" i="21"/>
  <c r="AA74" i="21"/>
  <c r="Y75" i="21"/>
  <c r="X16" i="21"/>
  <c r="V17" i="21"/>
  <c r="T18" i="21"/>
  <c r="R19" i="21"/>
  <c r="AD28" i="21" s="1"/>
  <c r="Z19" i="21"/>
  <c r="X23" i="21"/>
  <c r="V24" i="21"/>
  <c r="T25" i="21"/>
  <c r="R26" i="21"/>
  <c r="Z26" i="21"/>
  <c r="X30" i="21"/>
  <c r="V31" i="21"/>
  <c r="T32" i="21"/>
  <c r="R33" i="21"/>
  <c r="Z33" i="21"/>
  <c r="X37" i="21"/>
  <c r="V38" i="21"/>
  <c r="T39" i="21"/>
  <c r="R40" i="21"/>
  <c r="Z40" i="21"/>
  <c r="X44" i="21"/>
  <c r="V45" i="21"/>
  <c r="T46" i="21"/>
  <c r="R47" i="21"/>
  <c r="Z47" i="21"/>
  <c r="X51" i="21"/>
  <c r="V52" i="21"/>
  <c r="T53" i="21"/>
  <c r="R54" i="21"/>
  <c r="Z54" i="21"/>
  <c r="X58" i="21"/>
  <c r="V59" i="21"/>
  <c r="T60" i="21"/>
  <c r="R61" i="21"/>
  <c r="Z61" i="21"/>
  <c r="X65" i="21"/>
  <c r="V66" i="21"/>
  <c r="T67" i="21"/>
  <c r="R68" i="21"/>
  <c r="AD35" i="21" s="1"/>
  <c r="Z68" i="21"/>
  <c r="X72" i="21"/>
  <c r="V73" i="21"/>
  <c r="T74" i="21"/>
  <c r="R75" i="21"/>
  <c r="Z75" i="21"/>
  <c r="AA75" i="21"/>
  <c r="U18" i="21"/>
  <c r="U39" i="21"/>
  <c r="X17" i="21"/>
  <c r="V18" i="21"/>
  <c r="T19" i="21"/>
  <c r="R23" i="21"/>
  <c r="Z23" i="21"/>
  <c r="X24" i="21"/>
  <c r="V25" i="21"/>
  <c r="T26" i="21"/>
  <c r="R30" i="21"/>
  <c r="Z30" i="21"/>
  <c r="X31" i="21"/>
  <c r="V32" i="21"/>
  <c r="T33" i="21"/>
  <c r="R37" i="21"/>
  <c r="Z37" i="21"/>
  <c r="X38" i="21"/>
  <c r="V39" i="21"/>
  <c r="T40" i="21"/>
  <c r="R44" i="21"/>
  <c r="Z44" i="21"/>
  <c r="X45" i="21"/>
  <c r="V46" i="21"/>
  <c r="T47" i="21"/>
  <c r="R51" i="21"/>
  <c r="Z51" i="21"/>
  <c r="X52" i="21"/>
  <c r="V53" i="21"/>
  <c r="T54" i="21"/>
  <c r="R58" i="21"/>
  <c r="Z58" i="21"/>
  <c r="X59" i="21"/>
  <c r="V60" i="21"/>
  <c r="T61" i="21"/>
  <c r="R65" i="21"/>
  <c r="Z65" i="21"/>
  <c r="X66" i="21"/>
  <c r="V67" i="21"/>
  <c r="T68" i="21"/>
  <c r="R72" i="21"/>
  <c r="Z72" i="21"/>
  <c r="X73" i="21"/>
  <c r="V74" i="21"/>
  <c r="T75" i="21"/>
  <c r="U25" i="21"/>
  <c r="U46" i="21"/>
  <c r="S16" i="21"/>
  <c r="AA16" i="21"/>
  <c r="Y17" i="21"/>
  <c r="W18" i="21"/>
  <c r="U19" i="21"/>
  <c r="S23" i="21"/>
  <c r="AA23" i="21"/>
  <c r="Y24" i="21"/>
  <c r="W25" i="21"/>
  <c r="U26" i="21"/>
  <c r="S30" i="21"/>
  <c r="AA30" i="21"/>
  <c r="Y31" i="21"/>
  <c r="W32" i="21"/>
  <c r="U33" i="21"/>
  <c r="S37" i="21"/>
  <c r="AA37" i="21"/>
  <c r="Y38" i="21"/>
  <c r="W39" i="21"/>
  <c r="U40" i="21"/>
  <c r="S44" i="21"/>
  <c r="AA44" i="21"/>
  <c r="Y45" i="21"/>
  <c r="W46" i="21"/>
  <c r="U47" i="21"/>
  <c r="S51" i="21"/>
  <c r="AA51" i="21"/>
  <c r="Y52" i="21"/>
  <c r="W53" i="21"/>
  <c r="U54" i="21"/>
  <c r="S58" i="21"/>
  <c r="AA58" i="21"/>
  <c r="Y59" i="21"/>
  <c r="W60" i="21"/>
  <c r="U61" i="21"/>
  <c r="S65" i="21"/>
  <c r="AA65" i="21"/>
  <c r="Y66" i="21"/>
  <c r="W67" i="21"/>
  <c r="U68" i="21"/>
  <c r="S72" i="21"/>
  <c r="Z29" i="18"/>
  <c r="Y29" i="18"/>
  <c r="X29" i="18"/>
  <c r="W29" i="18"/>
  <c r="V29" i="18"/>
  <c r="U29" i="18"/>
  <c r="T29" i="18"/>
  <c r="S29" i="18"/>
  <c r="R29" i="18"/>
  <c r="Q29" i="18"/>
  <c r="Z28" i="18"/>
  <c r="Y28" i="18"/>
  <c r="X28" i="18"/>
  <c r="W28" i="18"/>
  <c r="V28" i="18"/>
  <c r="U28" i="18"/>
  <c r="T28" i="18"/>
  <c r="S28" i="18"/>
  <c r="R28" i="18"/>
  <c r="Q28" i="18"/>
  <c r="Z27" i="18"/>
  <c r="Y27" i="18"/>
  <c r="X27" i="18"/>
  <c r="W27" i="18"/>
  <c r="V27" i="18"/>
  <c r="U27" i="18"/>
  <c r="T27" i="18"/>
  <c r="S27" i="18"/>
  <c r="R27" i="18"/>
  <c r="Q27" i="18"/>
  <c r="Z26" i="18"/>
  <c r="Y26" i="18"/>
  <c r="X26" i="18"/>
  <c r="W26" i="18"/>
  <c r="V26" i="18"/>
  <c r="U26" i="18"/>
  <c r="T26" i="18"/>
  <c r="S26" i="18"/>
  <c r="R26" i="18"/>
  <c r="Q26" i="18"/>
  <c r="Z23" i="18"/>
  <c r="Y23" i="18"/>
  <c r="X23" i="18"/>
  <c r="W23" i="18"/>
  <c r="V23" i="18"/>
  <c r="U23" i="18"/>
  <c r="T23" i="18"/>
  <c r="S23" i="18"/>
  <c r="R23" i="18"/>
  <c r="Q23" i="18"/>
  <c r="Z22" i="18"/>
  <c r="Y22" i="18"/>
  <c r="X22" i="18"/>
  <c r="W22" i="18"/>
  <c r="V22" i="18"/>
  <c r="U22" i="18"/>
  <c r="T22" i="18"/>
  <c r="S22" i="18"/>
  <c r="R22" i="18"/>
  <c r="Q22" i="18"/>
  <c r="Z21" i="18"/>
  <c r="Y21" i="18"/>
  <c r="X21" i="18"/>
  <c r="W21" i="18"/>
  <c r="V21" i="18"/>
  <c r="U21" i="18"/>
  <c r="T21" i="18"/>
  <c r="S21" i="18"/>
  <c r="R21" i="18"/>
  <c r="Q21" i="18"/>
  <c r="Z20" i="18"/>
  <c r="Y20" i="18"/>
  <c r="X20" i="18"/>
  <c r="W20" i="18"/>
  <c r="V20" i="18"/>
  <c r="U20" i="18"/>
  <c r="T20" i="18"/>
  <c r="S20" i="18"/>
  <c r="R20" i="18"/>
  <c r="Q20" i="18"/>
  <c r="Z17" i="18"/>
  <c r="Y17" i="18"/>
  <c r="X17" i="18"/>
  <c r="W17" i="18"/>
  <c r="V17" i="18"/>
  <c r="U17" i="18"/>
  <c r="T17" i="18"/>
  <c r="S17" i="18"/>
  <c r="R17" i="18"/>
  <c r="Q17" i="18"/>
  <c r="Z16" i="18"/>
  <c r="Y16" i="18"/>
  <c r="X16" i="18"/>
  <c r="W16" i="18"/>
  <c r="V16" i="18"/>
  <c r="U16" i="18"/>
  <c r="T16" i="18"/>
  <c r="S16" i="18"/>
  <c r="R16" i="18"/>
  <c r="Q16" i="18"/>
  <c r="Z15" i="18"/>
  <c r="Y15" i="18"/>
  <c r="X15" i="18"/>
  <c r="W15" i="18"/>
  <c r="V15" i="18"/>
  <c r="U15" i="18"/>
  <c r="T15" i="18"/>
  <c r="S15" i="18"/>
  <c r="R15" i="18"/>
  <c r="Q15" i="18"/>
  <c r="Z14" i="18"/>
  <c r="Y14" i="18"/>
  <c r="X14" i="18"/>
  <c r="W14" i="18"/>
  <c r="V14" i="18"/>
  <c r="U14" i="18"/>
  <c r="T14" i="18"/>
  <c r="S14" i="18"/>
  <c r="R14" i="18"/>
  <c r="Q14" i="18"/>
  <c r="R8" i="18"/>
  <c r="S8" i="18"/>
  <c r="T8" i="18"/>
  <c r="U8" i="18"/>
  <c r="V8" i="18"/>
  <c r="W8" i="18"/>
  <c r="X8" i="18"/>
  <c r="Y8" i="18"/>
  <c r="Z8" i="18"/>
  <c r="R9" i="18"/>
  <c r="S9" i="18"/>
  <c r="T9" i="18"/>
  <c r="U9" i="18"/>
  <c r="V9" i="18"/>
  <c r="W9" i="18"/>
  <c r="X9" i="18"/>
  <c r="Y9" i="18"/>
  <c r="Z9" i="18"/>
  <c r="R10" i="18"/>
  <c r="S10" i="18"/>
  <c r="T10" i="18"/>
  <c r="U10" i="18"/>
  <c r="V10" i="18"/>
  <c r="W10" i="18"/>
  <c r="X10" i="18"/>
  <c r="Y10" i="18"/>
  <c r="Z10" i="18"/>
  <c r="R11" i="18"/>
  <c r="S11" i="18"/>
  <c r="T11" i="18"/>
  <c r="U11" i="18"/>
  <c r="V11" i="18"/>
  <c r="W11" i="18"/>
  <c r="X11" i="18"/>
  <c r="Y11" i="18"/>
  <c r="Z11" i="18"/>
  <c r="Q9" i="18"/>
  <c r="Q10" i="18"/>
  <c r="Q11" i="18"/>
  <c r="Q8" i="18"/>
  <c r="AD24" i="21" l="1"/>
  <c r="AD36" i="21"/>
  <c r="AD23" i="21"/>
  <c r="AD30" i="21"/>
  <c r="AD22" i="21"/>
  <c r="AD33" i="21"/>
  <c r="AD31" i="21"/>
  <c r="AD34" i="21"/>
  <c r="AD21" i="21"/>
  <c r="AD19" i="21"/>
  <c r="AD17" i="21"/>
  <c r="AD20" i="21"/>
  <c r="AD18" i="21"/>
  <c r="AD29" i="21"/>
  <c r="AD32" i="21"/>
  <c r="AD16" i="21"/>
</calcChain>
</file>

<file path=xl/sharedStrings.xml><?xml version="1.0" encoding="utf-8"?>
<sst xmlns="http://schemas.openxmlformats.org/spreadsheetml/2006/main" count="2067" uniqueCount="367">
  <si>
    <t>TEF000</t>
  </si>
  <si>
    <t>TL-GSL</t>
  </si>
  <si>
    <t>TL_GSL</t>
  </si>
  <si>
    <t>TEF000:ba_Total</t>
  </si>
  <si>
    <t>TEF000:ba_MotorGasoline</t>
  </si>
  <si>
    <t>TEF000:ba_Ethanol</t>
  </si>
  <si>
    <t>TEF000:ba_CompressedNat</t>
  </si>
  <si>
    <t>TL-E85X</t>
  </si>
  <si>
    <t>TEF000:ba_LiquefiedPetr</t>
  </si>
  <si>
    <t>TEF000:ba_Electricity</t>
  </si>
  <si>
    <t>TL_E85</t>
  </si>
  <si>
    <t>TEF000:ba_LiquidHydroge</t>
  </si>
  <si>
    <t>TEF000:ba_Distillate(di</t>
  </si>
  <si>
    <t>TEF000:ca_CommercialLig</t>
  </si>
  <si>
    <t>TL-CNG</t>
  </si>
  <si>
    <t>TEF000:clt_MotorGas</t>
  </si>
  <si>
    <t>TEF000:clt_Diesel</t>
  </si>
  <si>
    <t>TL_CNG</t>
  </si>
  <si>
    <t>TEF000:da_Total</t>
  </si>
  <si>
    <t>TEF000:da_MotorGasoline</t>
  </si>
  <si>
    <t>TEF000:da_Distillate(di</t>
  </si>
  <si>
    <t>TL-LPG</t>
  </si>
  <si>
    <t>TEF000:da_CompressedNat</t>
  </si>
  <si>
    <t>TEF000:da_LiquefiedPetr</t>
  </si>
  <si>
    <t>TL_LPG</t>
  </si>
  <si>
    <t>TEF000:ea_Total</t>
  </si>
  <si>
    <t>TEF000:ea_Distillate(di</t>
  </si>
  <si>
    <t>TEF000:ea_ResidualOil</t>
  </si>
  <si>
    <t>TL-ELC</t>
  </si>
  <si>
    <t>TEF000:ea_SeeEnGee</t>
  </si>
  <si>
    <t>TEF000:ea_LiquidNG</t>
  </si>
  <si>
    <t>TL_ELC</t>
  </si>
  <si>
    <t>TEF000:fa_Total</t>
  </si>
  <si>
    <t>TEF000:fa_Distillate(di</t>
  </si>
  <si>
    <t>TEF000:fa_ResidualOil</t>
  </si>
  <si>
    <t>TL-H2</t>
  </si>
  <si>
    <t>TEF000:fa_MotorGasoline</t>
  </si>
  <si>
    <t>TEF000:fa_LiquidNG</t>
  </si>
  <si>
    <t>TL_H2</t>
  </si>
  <si>
    <t>TEF000:ga_Total</t>
  </si>
  <si>
    <t>TEF000:ga_Distillate(di</t>
  </si>
  <si>
    <t>TEF000:ga_ResidualOil</t>
  </si>
  <si>
    <t>TL-DSL</t>
  </si>
  <si>
    <t>TEF000:ga_SeeEnGee</t>
  </si>
  <si>
    <t>TEF000:ga_LiquidNG</t>
  </si>
  <si>
    <t>TL_DSL</t>
  </si>
  <si>
    <t>TEF000:ha_Total</t>
  </si>
  <si>
    <t>TEF000:ha_JetFuel</t>
  </si>
  <si>
    <t>TEF000:ha_AviationGasol</t>
  </si>
  <si>
    <t>TEF000:ia_Total</t>
  </si>
  <si>
    <t>TEF000:ia_JetFuel</t>
  </si>
  <si>
    <t>TEF000:ia_ResidualFuel</t>
  </si>
  <si>
    <t>TEF000:ia_Distillate</t>
  </si>
  <si>
    <t>TL_Total</t>
  </si>
  <si>
    <t>TEF000:ja_Total</t>
  </si>
  <si>
    <t>TEF000:bus_transit_tot</t>
  </si>
  <si>
    <t>TEF000:ja_TransitBus(mo</t>
  </si>
  <si>
    <t>TEF000:ja_TransitBus(di</t>
  </si>
  <si>
    <t>TEF000:bus_transit_CNG</t>
  </si>
  <si>
    <t>TH-DSL</t>
  </si>
  <si>
    <t>TM-DSL</t>
  </si>
  <si>
    <t>TC-DSL</t>
  </si>
  <si>
    <t>TEF000:bus_transit_LPG</t>
  </si>
  <si>
    <t>TEF000:bus_inter_total</t>
  </si>
  <si>
    <t>TH_DSL</t>
  </si>
  <si>
    <t>TEF000:bus_inter_motor</t>
  </si>
  <si>
    <t>TEF000:ja_IntercityBus(</t>
  </si>
  <si>
    <t>TEF000:bus_inter_CNG</t>
  </si>
  <si>
    <t>TEF000:bus_inter_LPG</t>
  </si>
  <si>
    <t>TH-GSL</t>
  </si>
  <si>
    <t>TM-GSL</t>
  </si>
  <si>
    <t>TC-GSL</t>
  </si>
  <si>
    <t>TEF000:bus_school_total</t>
  </si>
  <si>
    <t>TEF000:ja_SchoolBus(mot</t>
  </si>
  <si>
    <t>TH_GSL</t>
  </si>
  <si>
    <t>TEF000:ja_SchoolBus(die</t>
  </si>
  <si>
    <t>TEF000:bus_school_CNG</t>
  </si>
  <si>
    <t>TEF000:bus_school_LPG</t>
  </si>
  <si>
    <t>TH-CNG</t>
  </si>
  <si>
    <t>TM-CNG</t>
  </si>
  <si>
    <t>TC-CNG</t>
  </si>
  <si>
    <t>TEF000:ma_Total</t>
  </si>
  <si>
    <t>TEF000:ka_IntercityRail</t>
  </si>
  <si>
    <t>TH_CNG</t>
  </si>
  <si>
    <t>TEF000:ka_InterElect</t>
  </si>
  <si>
    <t>TEF000:la_InterDiesel</t>
  </si>
  <si>
    <t>TEF000:la_InterCNG</t>
  </si>
  <si>
    <t>TEF000:la_InterLNG</t>
  </si>
  <si>
    <t>TH-LPG</t>
  </si>
  <si>
    <t>TEF000:la_TransitRail</t>
  </si>
  <si>
    <t>TEF000:la_TransitElect</t>
  </si>
  <si>
    <t>TH_LPG</t>
  </si>
  <si>
    <t>TEF000:ma_CommuterRail</t>
  </si>
  <si>
    <t>TEF000:ma_CommuteElect</t>
  </si>
  <si>
    <t>TEF000:ma_CommuteDiesel</t>
  </si>
  <si>
    <t>TEF000:ma_CommuteCNG</t>
  </si>
  <si>
    <t>TH-E85X</t>
  </si>
  <si>
    <t>TC-E85X</t>
  </si>
  <si>
    <t>TEF000:ma_CommuteLNG</t>
  </si>
  <si>
    <t>TH_E85X</t>
  </si>
  <si>
    <t>TEF000:na_RecreationBoa</t>
  </si>
  <si>
    <t>TEF000:na_RecreateGas</t>
  </si>
  <si>
    <t>TEF000:na_RecreateDies</t>
  </si>
  <si>
    <t>TH-B20X</t>
  </si>
  <si>
    <t>TM-B20X</t>
  </si>
  <si>
    <t>TC-B20X</t>
  </si>
  <si>
    <t>TEF000:na_Lubricants</t>
  </si>
  <si>
    <t>TEF000:na_PipelineFuelN</t>
  </si>
  <si>
    <t>TEF000:pa_TotalConsumpt</t>
  </si>
  <si>
    <t>TH_Total</t>
  </si>
  <si>
    <t>TB-DSL</t>
  </si>
  <si>
    <t>TB_DSL</t>
  </si>
  <si>
    <t>TB-GSL</t>
  </si>
  <si>
    <t>TB_GSL</t>
  </si>
  <si>
    <t>TB-CNG</t>
  </si>
  <si>
    <t>TB_CNG</t>
  </si>
  <si>
    <t>TB-B20X</t>
  </si>
  <si>
    <t>TB_Total</t>
  </si>
  <si>
    <t>TR-DSL</t>
  </si>
  <si>
    <t>TR_DSL</t>
  </si>
  <si>
    <t>TR-ELC</t>
  </si>
  <si>
    <t>TR_ELC</t>
  </si>
  <si>
    <t>TR-CNG</t>
  </si>
  <si>
    <t>TR_CNG</t>
  </si>
  <si>
    <t>TR_Total</t>
  </si>
  <si>
    <t>TA-JTF</t>
  </si>
  <si>
    <t>TA_JTF</t>
  </si>
  <si>
    <t>TA-GSL</t>
  </si>
  <si>
    <t>TA_GSL</t>
  </si>
  <si>
    <t>TA_Total</t>
  </si>
  <si>
    <t>TS-DSL</t>
  </si>
  <si>
    <t>TS-DSH</t>
  </si>
  <si>
    <t xml:space="preserve">Page Fields: </t>
  </si>
  <si>
    <t xml:space="preserve">Active Unit:  </t>
  </si>
  <si>
    <t>TM-LPG</t>
  </si>
  <si>
    <t>TP-ELC</t>
  </si>
  <si>
    <t>TA</t>
  </si>
  <si>
    <t>TB</t>
  </si>
  <si>
    <t>TC</t>
  </si>
  <si>
    <t>TL</t>
  </si>
  <si>
    <t>TS</t>
  </si>
  <si>
    <t>TH-ELC</t>
  </si>
  <si>
    <t>TC-ELC</t>
  </si>
  <si>
    <t>TH-H2</t>
  </si>
  <si>
    <t>TH_ELC</t>
  </si>
  <si>
    <t>TH_H2</t>
  </si>
  <si>
    <t>TM-ELC</t>
  </si>
  <si>
    <t>TM-H2</t>
  </si>
  <si>
    <t>TB-ELC</t>
  </si>
  <si>
    <t>TB-LPG</t>
  </si>
  <si>
    <t>TR_LNG</t>
  </si>
  <si>
    <t>TR-LNG</t>
  </si>
  <si>
    <t>GSL</t>
  </si>
  <si>
    <t>DSL</t>
  </si>
  <si>
    <t>CNG</t>
  </si>
  <si>
    <t>JTF</t>
  </si>
  <si>
    <t>ELC</t>
  </si>
  <si>
    <t>LPG</t>
  </si>
  <si>
    <t>DSH</t>
  </si>
  <si>
    <t>TH</t>
  </si>
  <si>
    <t>TR</t>
  </si>
  <si>
    <t>TS_DSL</t>
  </si>
  <si>
    <t>TS_DSH</t>
  </si>
  <si>
    <t>H2</t>
  </si>
  <si>
    <t>AEO20</t>
  </si>
  <si>
    <t>LPG Use in Transportation</t>
  </si>
  <si>
    <t>T-LPG</t>
  </si>
  <si>
    <t>2010</t>
  </si>
  <si>
    <t>2015</t>
  </si>
  <si>
    <t>2020</t>
  </si>
  <si>
    <t>2025</t>
  </si>
  <si>
    <t>T-E85</t>
  </si>
  <si>
    <t>GSL Use in Transportation</t>
  </si>
  <si>
    <t>T-GSL</t>
  </si>
  <si>
    <t>DSL Use in Transportation</t>
  </si>
  <si>
    <t>T-DSL</t>
  </si>
  <si>
    <t>RF Use in Transportation</t>
  </si>
  <si>
    <t>T-RFO</t>
  </si>
  <si>
    <t>T-RF</t>
  </si>
  <si>
    <t>CNG Use in Transportation</t>
  </si>
  <si>
    <t>T-CNG</t>
  </si>
  <si>
    <t>ELC Use in Transportation</t>
  </si>
  <si>
    <t>T-ELC</t>
  </si>
  <si>
    <t>Total Use in Transportation</t>
  </si>
  <si>
    <t>T-TOT</t>
  </si>
  <si>
    <t>T-JTF</t>
  </si>
  <si>
    <t>T-H2</t>
  </si>
  <si>
    <t>Commodity</t>
  </si>
  <si>
    <t>TC-LPG</t>
  </si>
  <si>
    <t>TC_LPG</t>
  </si>
  <si>
    <t>E85</t>
  </si>
  <si>
    <t>TOTAL</t>
  </si>
  <si>
    <t>LNG</t>
  </si>
  <si>
    <t>TS_Total</t>
  </si>
  <si>
    <t>TM-E85X</t>
  </si>
  <si>
    <t>E85 Use in Transportation</t>
  </si>
  <si>
    <t>H2 Use in Transportation</t>
  </si>
  <si>
    <t>JTF Use in Transportation</t>
  </si>
  <si>
    <t>TC_Total</t>
  </si>
  <si>
    <t>TC_DSL</t>
  </si>
  <si>
    <t>TC_GSL</t>
  </si>
  <si>
    <t>TC_CNG</t>
  </si>
  <si>
    <t>TC_E85X</t>
  </si>
  <si>
    <t>TC_ELC</t>
  </si>
  <si>
    <t>ref</t>
  </si>
  <si>
    <t>US9rT_ref</t>
  </si>
  <si>
    <t>9rT_RefH2_072020_2007</t>
  </si>
  <si>
    <t>E10</t>
  </si>
  <si>
    <t>B20 in DSL</t>
  </si>
  <si>
    <t>B20</t>
  </si>
  <si>
    <t>TL-B20X</t>
  </si>
  <si>
    <t>TB-H2</t>
  </si>
  <si>
    <t>TB_ELC</t>
  </si>
  <si>
    <t>TB_LPG</t>
  </si>
  <si>
    <t>TB_H2</t>
  </si>
  <si>
    <t>B20X</t>
  </si>
  <si>
    <t>TP-DSL</t>
  </si>
  <si>
    <t>9rT_RefH2_TRNlax_072120_2107</t>
  </si>
  <si>
    <t>trnlax</t>
  </si>
  <si>
    <t>US9rT_trnlax</t>
  </si>
  <si>
    <t>9rT_RefH2_TCO260p_072120_2107</t>
  </si>
  <si>
    <t>US9rT_tco260</t>
  </si>
  <si>
    <t>9rT_RefH2_TCO260pLimXBLND_072120_2107</t>
  </si>
  <si>
    <t>loBLND</t>
  </si>
  <si>
    <t>US9rT_loBLND</t>
  </si>
  <si>
    <t>Table Name: T_210720_155723</t>
  </si>
  <si>
    <t>Scenario\Period</t>
  </si>
  <si>
    <t>TRNCO2</t>
  </si>
  <si>
    <t>TRNNOX</t>
  </si>
  <si>
    <t>TRNPM10</t>
  </si>
  <si>
    <t>TRNSO2</t>
  </si>
  <si>
    <t>TCO260</t>
  </si>
  <si>
    <t>Table Name: T_220720_100005</t>
  </si>
  <si>
    <t>Attribute</t>
  </si>
  <si>
    <t>Process</t>
  </si>
  <si>
    <t>VAR_FOut</t>
  </si>
  <si>
    <t>TLCCNG</t>
  </si>
  <si>
    <t>TLCCNGX</t>
  </si>
  <si>
    <t>9rT_RefH2_072020_2107</t>
  </si>
  <si>
    <t>TLCCOCONV</t>
  </si>
  <si>
    <t>TLCCODSL</t>
  </si>
  <si>
    <t>TLCCOELC100</t>
  </si>
  <si>
    <t>TLCCOHEV</t>
  </si>
  <si>
    <t>TLCCONV</t>
  </si>
  <si>
    <t>TLCDHEV</t>
  </si>
  <si>
    <t>TLCDSL</t>
  </si>
  <si>
    <t>TLCELC100</t>
  </si>
  <si>
    <t>TLCETHX</t>
  </si>
  <si>
    <t>TLCHEV</t>
  </si>
  <si>
    <t>TLCLPGX</t>
  </si>
  <si>
    <t>TLCPHEV10</t>
  </si>
  <si>
    <t>TLCPHEV40</t>
  </si>
  <si>
    <t>TLECCNG</t>
  </si>
  <si>
    <t>TLECCNGX</t>
  </si>
  <si>
    <t>TLECCONV</t>
  </si>
  <si>
    <t>TLECDSL</t>
  </si>
  <si>
    <t>TLECELC100</t>
  </si>
  <si>
    <t>TLECETHX</t>
  </si>
  <si>
    <t>TLECHEV</t>
  </si>
  <si>
    <t>TLECLPGX</t>
  </si>
  <si>
    <t>TLEFCNG</t>
  </si>
  <si>
    <t>TLEFCNGX</t>
  </si>
  <si>
    <t>TLEFCONV</t>
  </si>
  <si>
    <t>TLEFDSL</t>
  </si>
  <si>
    <t>TLEFETHX</t>
  </si>
  <si>
    <t>TLEFHEV</t>
  </si>
  <si>
    <t>TLEFLPGX</t>
  </si>
  <si>
    <t>TLELSCONV</t>
  </si>
  <si>
    <t>TLELSDSL</t>
  </si>
  <si>
    <t>TLELSETHX</t>
  </si>
  <si>
    <t>TLELSHEV</t>
  </si>
  <si>
    <t>TLEMCCONV</t>
  </si>
  <si>
    <t>TLEPCNG</t>
  </si>
  <si>
    <t>TLEPCNGX</t>
  </si>
  <si>
    <t>TLEPCONV</t>
  </si>
  <si>
    <t>TLEPDSL</t>
  </si>
  <si>
    <t>TLEPETHX</t>
  </si>
  <si>
    <t>TLEPLPG</t>
  </si>
  <si>
    <t>TLEPLPGX</t>
  </si>
  <si>
    <t>TLESSCONV</t>
  </si>
  <si>
    <t>TLESSDSL</t>
  </si>
  <si>
    <t>TLESSELC100</t>
  </si>
  <si>
    <t>TLESSETHX</t>
  </si>
  <si>
    <t>TLETCOCONV</t>
  </si>
  <si>
    <t>TLETCODSL</t>
  </si>
  <si>
    <t>TLETCOETHX</t>
  </si>
  <si>
    <t>TLETCOHEV</t>
  </si>
  <si>
    <t>TLEVCNG</t>
  </si>
  <si>
    <t>TLEVCNGX</t>
  </si>
  <si>
    <t>TLEVCONV</t>
  </si>
  <si>
    <t>TLEVDSL</t>
  </si>
  <si>
    <t>TLEVETHX</t>
  </si>
  <si>
    <t>TLEVHEV</t>
  </si>
  <si>
    <t>TLEVLPG</t>
  </si>
  <si>
    <t>TLEVLPGX</t>
  </si>
  <si>
    <t>TLFCNG</t>
  </si>
  <si>
    <t>TLFCNGX</t>
  </si>
  <si>
    <t>TLFCONV</t>
  </si>
  <si>
    <t>TLFDSL</t>
  </si>
  <si>
    <t>TLFELC100</t>
  </si>
  <si>
    <t>TLFETHX</t>
  </si>
  <si>
    <t>TLFHEV</t>
  </si>
  <si>
    <t>TLFLPGX</t>
  </si>
  <si>
    <t>TLLSCONV</t>
  </si>
  <si>
    <t>TLLSDSL</t>
  </si>
  <si>
    <t>TLLSELC200</t>
  </si>
  <si>
    <t>TLLSETHX</t>
  </si>
  <si>
    <t>TLLSHEV</t>
  </si>
  <si>
    <t>TLMCCONV</t>
  </si>
  <si>
    <t>TLMCELC100</t>
  </si>
  <si>
    <t>TLMCETHX</t>
  </si>
  <si>
    <t>TLPCNG</t>
  </si>
  <si>
    <t>TLPCNGX</t>
  </si>
  <si>
    <t>TLPCONV</t>
  </si>
  <si>
    <t>TLPDSL</t>
  </si>
  <si>
    <t>TLPELC200</t>
  </si>
  <si>
    <t>TLPETHX</t>
  </si>
  <si>
    <t>TLPLPG</t>
  </si>
  <si>
    <t>TLPLPGX</t>
  </si>
  <si>
    <t>TLSSCONV</t>
  </si>
  <si>
    <t>TLSSDSL</t>
  </si>
  <si>
    <t>TLSSELC200</t>
  </si>
  <si>
    <t>TLSSETHX</t>
  </si>
  <si>
    <t>TLTCOCONV</t>
  </si>
  <si>
    <t>TLTCODSL</t>
  </si>
  <si>
    <t>TLTCOELC100</t>
  </si>
  <si>
    <t>TLTCOETHX</t>
  </si>
  <si>
    <t>TLTCOHEV</t>
  </si>
  <si>
    <t>TLTCOPHEV40</t>
  </si>
  <si>
    <t>TLVCNG</t>
  </si>
  <si>
    <t>TLVCNGX</t>
  </si>
  <si>
    <t>TLVCONV</t>
  </si>
  <si>
    <t>TLVDSL</t>
  </si>
  <si>
    <t>TLVELC100</t>
  </si>
  <si>
    <t>TLVETHX</t>
  </si>
  <si>
    <t>TLVHEV</t>
  </si>
  <si>
    <t>TLVLPG</t>
  </si>
  <si>
    <t>TLVLPGX</t>
  </si>
  <si>
    <t>TLVPHEV40</t>
  </si>
  <si>
    <t>loblnd</t>
  </si>
  <si>
    <t>tco260</t>
  </si>
  <si>
    <t>TLC</t>
  </si>
  <si>
    <t>TLEC</t>
  </si>
  <si>
    <t>TLF</t>
  </si>
  <si>
    <t>TLEF</t>
  </si>
  <si>
    <t>TLP</t>
  </si>
  <si>
    <t>TLEP</t>
  </si>
  <si>
    <t>TLV</t>
  </si>
  <si>
    <t>TLEV</t>
  </si>
  <si>
    <t>TLM</t>
  </si>
  <si>
    <t>TLEM</t>
  </si>
  <si>
    <t>TLL</t>
  </si>
  <si>
    <t>TLEL</t>
  </si>
  <si>
    <t>TLS</t>
  </si>
  <si>
    <t>TLES</t>
  </si>
  <si>
    <t>TLT</t>
  </si>
  <si>
    <t>TLET</t>
  </si>
  <si>
    <t>TLCC</t>
  </si>
  <si>
    <t>Compact</t>
  </si>
  <si>
    <t>Full</t>
  </si>
  <si>
    <t>Pickup</t>
  </si>
  <si>
    <t>Minivan</t>
  </si>
  <si>
    <t>Mini-comp</t>
  </si>
  <si>
    <t>Large SUV</t>
  </si>
  <si>
    <t>Small SUV</t>
  </si>
  <si>
    <t>Crossover Truck</t>
  </si>
  <si>
    <t>Crossover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</si>
</sst>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\o\n\th\ d\,\ yyyy"/>
    <numFmt numFmtId="165" formatCode="#.00"/>
    <numFmt numFmtId="166" formatCode="#."/>
    <numFmt numFmtId="167" formatCode="yyyy"/>
    <numFmt numFmtId="168" formatCode="_-* #,##0.00_-;\-* #,##0.00_-;_-* &quot;-&quot;??_-;_-@_-"/>
    <numFmt numFmtId="169" formatCode="0.0%"/>
    <numFmt numFmtId="170" formatCode="0.000%"/>
    <numFmt numFmtId="171" formatCode="0.0000"/>
    <numFmt numFmtId="172" formatCode="0.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Helv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b/>
      <sz val="18"/>
      <color theme="3"/>
      <name val="Calibri Light"/>
      <family val="2"/>
      <scheme val="major"/>
    </font>
    <font>
      <sz val="10"/>
      <name val="MS Sans Serif"/>
    </font>
    <font>
      <b/>
      <sz val="10"/>
      <name val="Comic Sans MS"/>
      <family val="4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0"/>
      <color theme="8"/>
      <name val="Arial"/>
      <family val="2"/>
    </font>
    <font>
      <sz val="10"/>
      <name val="Comic Sans MS"/>
      <family val="4"/>
    </font>
    <font>
      <sz val="7.8"/>
      <color rgb="FF000000"/>
      <name val="MS Sans Serif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7">
    <xf numFmtId="0" fontId="0" fillId="0" borderId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9" fillId="0" borderId="0"/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5" fillId="0" borderId="4" applyNumberFormat="0" applyProtection="0">
      <alignment vertical="top" wrapText="1"/>
    </xf>
    <xf numFmtId="0" fontId="15" fillId="0" borderId="1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5" borderId="7" applyNumberFormat="0" applyAlignment="0" applyProtection="0"/>
    <xf numFmtId="0" fontId="21" fillId="6" borderId="8" applyNumberFormat="0" applyAlignment="0" applyProtection="0"/>
    <xf numFmtId="0" fontId="22" fillId="6" borderId="7" applyNumberFormat="0" applyAlignment="0" applyProtection="0"/>
    <xf numFmtId="0" fontId="23" fillId="0" borderId="9" applyNumberFormat="0" applyFill="0" applyAlignment="0" applyProtection="0"/>
    <xf numFmtId="0" fontId="24" fillId="7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4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64" fontId="30" fillId="0" borderId="0">
      <protection locked="0"/>
    </xf>
    <xf numFmtId="165" fontId="30" fillId="0" borderId="0">
      <protection locked="0"/>
    </xf>
    <xf numFmtId="166" fontId="31" fillId="0" borderId="0">
      <protection locked="0"/>
    </xf>
    <xf numFmtId="166" fontId="31" fillId="0" borderId="0"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2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37" fillId="0" borderId="0"/>
    <xf numFmtId="0" fontId="9" fillId="0" borderId="0"/>
    <xf numFmtId="0" fontId="1" fillId="0" borderId="0"/>
    <xf numFmtId="0" fontId="35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8" borderId="11" applyNumberFormat="0" applyFon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9" fillId="0" borderId="0" applyFill="0" applyBorder="0" applyAlignment="0" applyProtection="0">
      <alignment wrapText="1"/>
    </xf>
    <xf numFmtId="167" fontId="9" fillId="0" borderId="0" applyFill="0" applyBorder="0" applyAlignment="0" applyProtection="0">
      <alignment wrapText="1"/>
    </xf>
    <xf numFmtId="0" fontId="14" fillId="0" borderId="0" applyNumberFormat="0" applyFill="0" applyBorder="0">
      <alignment horizontal="center" wrapText="1"/>
    </xf>
    <xf numFmtId="0" fontId="14" fillId="0" borderId="0" applyNumberFormat="0" applyFill="0" applyBorder="0">
      <alignment horizontal="center" wrapText="1"/>
    </xf>
    <xf numFmtId="0" fontId="38" fillId="0" borderId="0" applyNumberFormat="0" applyFill="0" applyBorder="0" applyAlignment="0" applyProtection="0"/>
    <xf numFmtId="166" fontId="30" fillId="0" borderId="13">
      <protection locked="0"/>
    </xf>
    <xf numFmtId="166" fontId="30" fillId="0" borderId="13">
      <protection locked="0"/>
    </xf>
    <xf numFmtId="166" fontId="30" fillId="0" borderId="13">
      <protection locked="0"/>
    </xf>
    <xf numFmtId="166" fontId="30" fillId="0" borderId="13">
      <protection locked="0"/>
    </xf>
    <xf numFmtId="166" fontId="30" fillId="0" borderId="13">
      <protection locked="0"/>
    </xf>
    <xf numFmtId="166" fontId="30" fillId="0" borderId="13">
      <protection locked="0"/>
    </xf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39" fillId="0" borderId="0"/>
    <xf numFmtId="0" fontId="1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10" fillId="0" borderId="0" xfId="4" applyFont="1"/>
    <xf numFmtId="0" fontId="11" fillId="0" borderId="0" xfId="3" applyFont="1" applyFill="1" applyBorder="1" applyAlignment="1">
      <alignment horizontal="center" wrapText="1"/>
    </xf>
    <xf numFmtId="0" fontId="12" fillId="0" borderId="0" xfId="4" applyFont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3" fillId="0" borderId="0" xfId="5" applyFont="1" applyFill="1" applyBorder="1" applyAlignment="1">
      <alignment horizontal="center" wrapText="1"/>
    </xf>
    <xf numFmtId="0" fontId="2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14" fillId="0" borderId="0" xfId="0" applyFont="1"/>
    <xf numFmtId="0" fontId="0" fillId="0" borderId="0" xfId="0"/>
    <xf numFmtId="2" fontId="0" fillId="0" borderId="0" xfId="0" applyNumberFormat="1"/>
    <xf numFmtId="169" fontId="0" fillId="0" borderId="0" xfId="144" applyNumberFormat="1" applyFont="1"/>
    <xf numFmtId="0" fontId="0" fillId="0" borderId="0" xfId="0" applyAlignment="1">
      <alignment horizontal="center"/>
    </xf>
    <xf numFmtId="0" fontId="40" fillId="0" borderId="0" xfId="40" applyFont="1" applyAlignment="1">
      <alignment horizontal="right"/>
    </xf>
    <xf numFmtId="2" fontId="0" fillId="0" borderId="0" xfId="144" applyNumberFormat="1" applyFont="1"/>
    <xf numFmtId="2" fontId="25" fillId="0" borderId="0" xfId="144" applyNumberFormat="1" applyFont="1"/>
    <xf numFmtId="170" fontId="25" fillId="0" borderId="0" xfId="144" applyNumberFormat="1" applyFont="1"/>
    <xf numFmtId="1" fontId="0" fillId="0" borderId="0" xfId="144" applyNumberFormat="1" applyFont="1"/>
    <xf numFmtId="2" fontId="1" fillId="0" borderId="0" xfId="0" applyNumberFormat="1" applyFont="1" applyBorder="1" applyAlignment="1">
      <alignment horizontal="center"/>
    </xf>
    <xf numFmtId="0" fontId="0" fillId="0" borderId="0" xfId="6" applyFont="1" applyFill="1" applyBorder="1" applyAlignment="1">
      <alignment wrapText="1"/>
    </xf>
    <xf numFmtId="0" fontId="8" fillId="0" borderId="0" xfId="5" applyFont="1" applyFill="1" applyBorder="1" applyAlignment="1">
      <alignment wrapText="1"/>
    </xf>
    <xf numFmtId="3" fontId="0" fillId="0" borderId="0" xfId="0" applyNumberFormat="1"/>
    <xf numFmtId="1" fontId="25" fillId="0" borderId="0" xfId="0" applyNumberFormat="1" applyFont="1" applyAlignment="1">
      <alignment horizontal="center"/>
    </xf>
    <xf numFmtId="0" fontId="0" fillId="0" borderId="0" xfId="0" applyFont="1"/>
    <xf numFmtId="0" fontId="9" fillId="0" borderId="0" xfId="0" applyFont="1"/>
    <xf numFmtId="0" fontId="1" fillId="0" borderId="0" xfId="6" applyFont="1" applyFill="1" applyBorder="1" applyAlignment="1">
      <alignment wrapText="1"/>
    </xf>
    <xf numFmtId="0" fontId="6" fillId="0" borderId="0" xfId="5" applyFont="1" applyFill="1" applyBorder="1" applyAlignment="1">
      <alignment wrapText="1"/>
    </xf>
    <xf numFmtId="0" fontId="43" fillId="0" borderId="0" xfId="0" applyFont="1"/>
    <xf numFmtId="0" fontId="43" fillId="0" borderId="0" xfId="4" applyFont="1"/>
    <xf numFmtId="0" fontId="44" fillId="0" borderId="0" xfId="3" applyFont="1" applyFill="1" applyBorder="1" applyAlignment="1">
      <alignment horizontal="center" wrapText="1"/>
    </xf>
    <xf numFmtId="0" fontId="44" fillId="0" borderId="0" xfId="4" applyFont="1"/>
    <xf numFmtId="0" fontId="45" fillId="0" borderId="0" xfId="0" applyFont="1"/>
    <xf numFmtId="0" fontId="43" fillId="0" borderId="0" xfId="5" applyFont="1" applyFill="1" applyBorder="1" applyAlignment="1">
      <alignment horizontal="center" wrapText="1"/>
    </xf>
    <xf numFmtId="1" fontId="43" fillId="0" borderId="0" xfId="0" applyNumberFormat="1" applyFont="1" applyBorder="1" applyAlignment="1">
      <alignment horizontal="center"/>
    </xf>
    <xf numFmtId="172" fontId="1" fillId="0" borderId="0" xfId="0" applyNumberFormat="1" applyFont="1" applyBorder="1" applyAlignment="1">
      <alignment horizontal="center"/>
    </xf>
    <xf numFmtId="171" fontId="1" fillId="0" borderId="0" xfId="0" applyNumberFormat="1" applyFont="1" applyBorder="1" applyAlignment="1">
      <alignment horizontal="center"/>
    </xf>
    <xf numFmtId="1" fontId="40" fillId="0" borderId="0" xfId="40" applyNumberFormat="1" applyFont="1" applyAlignment="1">
      <alignment horizontal="right"/>
    </xf>
    <xf numFmtId="1" fontId="41" fillId="0" borderId="0" xfId="144" applyNumberFormat="1" applyFont="1" applyAlignment="1">
      <alignment horizontal="right"/>
    </xf>
    <xf numFmtId="1" fontId="0" fillId="0" borderId="0" xfId="0" applyNumberFormat="1" applyFont="1"/>
    <xf numFmtId="1" fontId="46" fillId="0" borderId="0" xfId="40" applyNumberFormat="1" applyFont="1" applyAlignment="1">
      <alignment horizontal="right"/>
    </xf>
    <xf numFmtId="1" fontId="1" fillId="0" borderId="0" xfId="144" applyNumberFormat="1" applyFont="1"/>
    <xf numFmtId="2" fontId="0" fillId="0" borderId="0" xfId="0" applyNumberForma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right"/>
    </xf>
    <xf numFmtId="1" fontId="47" fillId="0" borderId="0" xfId="0" applyNumberFormat="1" applyFont="1" applyAlignment="1">
      <alignment horizontal="right"/>
    </xf>
  </cellXfs>
  <cellStyles count="147"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% - Accent1 2" xfId="45" xr:uid="{00000000-0005-0000-0000-000036000000}"/>
    <cellStyle name="60% - Accent2 2" xfId="46" xr:uid="{00000000-0005-0000-0000-000037000000}"/>
    <cellStyle name="60% - Accent3 2" xfId="47" xr:uid="{00000000-0005-0000-0000-000038000000}"/>
    <cellStyle name="60% - Accent4 2" xfId="48" xr:uid="{00000000-0005-0000-0000-000039000000}"/>
    <cellStyle name="60% - Accent5 2" xfId="49" xr:uid="{00000000-0005-0000-0000-00003A000000}"/>
    <cellStyle name="60% - Accent6 2" xfId="50" xr:uid="{00000000-0005-0000-0000-00003B000000}"/>
    <cellStyle name="Accent1" xfId="22" builtinId="29" customBuiltin="1"/>
    <cellStyle name="Accent1 2" xfId="51" xr:uid="{00000000-0005-0000-0000-000013000000}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Bad" xfId="13" builtinId="27" customBuiltin="1"/>
    <cellStyle name="Body: normal cell" xfId="6" xr:uid="{269F5FC8-60F7-46A3-84C8-8B8B2F827078}"/>
    <cellStyle name="Calculation" xfId="16" builtinId="22" customBuiltin="1"/>
    <cellStyle name="Check Cell" xfId="18" builtinId="23" customBuiltin="1"/>
    <cellStyle name="Comma 2" xfId="52" xr:uid="{00000000-0005-0000-0000-00001D000000}"/>
    <cellStyle name="Comma 2 2" xfId="53" xr:uid="{00000000-0005-0000-0000-00001E000000}"/>
    <cellStyle name="Comma 2 2 2" xfId="54" xr:uid="{00000000-0005-0000-0000-00001F000000}"/>
    <cellStyle name="Comma 2 3" xfId="55" xr:uid="{00000000-0005-0000-0000-000020000000}"/>
    <cellStyle name="Comma 2 4" xfId="127" xr:uid="{00000000-0005-0000-0000-000021000000}"/>
    <cellStyle name="Comma 3" xfId="56" xr:uid="{00000000-0005-0000-0000-000022000000}"/>
    <cellStyle name="Comma 3 2" xfId="57" xr:uid="{00000000-0005-0000-0000-000023000000}"/>
    <cellStyle name="Comma 3 3" xfId="128" xr:uid="{00000000-0005-0000-0000-000024000000}"/>
    <cellStyle name="Comma 4" xfId="58" xr:uid="{00000000-0005-0000-0000-000025000000}"/>
    <cellStyle name="Comma 4 2" xfId="130" xr:uid="{00000000-0005-0000-0000-000026000000}"/>
    <cellStyle name="Comma 4 3" xfId="129" xr:uid="{00000000-0005-0000-0000-000027000000}"/>
    <cellStyle name="Comma 5" xfId="131" xr:uid="{00000000-0005-0000-0000-000028000000}"/>
    <cellStyle name="Comma 6" xfId="132" xr:uid="{00000000-0005-0000-0000-000029000000}"/>
    <cellStyle name="Comma 7" xfId="126" xr:uid="{00000000-0005-0000-0000-00002A000000}"/>
    <cellStyle name="Currency 2" xfId="59" xr:uid="{00000000-0005-0000-0000-00002B000000}"/>
    <cellStyle name="Currency 2 2" xfId="60" xr:uid="{00000000-0005-0000-0000-00002C000000}"/>
    <cellStyle name="Currency 2 2 2" xfId="61" xr:uid="{00000000-0005-0000-0000-00002D000000}"/>
    <cellStyle name="Currency 2 3" xfId="62" xr:uid="{00000000-0005-0000-0000-00002E000000}"/>
    <cellStyle name="Currency 2 4" xfId="134" xr:uid="{00000000-0005-0000-0000-00002F000000}"/>
    <cellStyle name="Currency 3" xfId="63" xr:uid="{00000000-0005-0000-0000-000030000000}"/>
    <cellStyle name="Currency 3 2" xfId="64" xr:uid="{00000000-0005-0000-0000-000031000000}"/>
    <cellStyle name="Currency 3 2 2" xfId="65" xr:uid="{00000000-0005-0000-0000-000032000000}"/>
    <cellStyle name="Currency 3 3" xfId="66" xr:uid="{00000000-0005-0000-0000-000033000000}"/>
    <cellStyle name="Currency 4" xfId="133" xr:uid="{00000000-0005-0000-0000-000034000000}"/>
    <cellStyle name="Date" xfId="67" xr:uid="{00000000-0005-0000-0000-000035000000}"/>
    <cellStyle name="Explanatory Text" xfId="20" builtinId="53" customBuiltin="1"/>
    <cellStyle name="Fixed" xfId="68" xr:uid="{00000000-0005-0000-0000-000037000000}"/>
    <cellStyle name="Font: Calibri, 9pt regular" xfId="2" xr:uid="{5FF4102B-A817-49F1-91BE-7568065B6F65}"/>
    <cellStyle name="Footnotes: top row" xfId="7" xr:uid="{F9BCEDBE-98F0-4105-B977-81B7779EFD58}"/>
    <cellStyle name="Good" xfId="12" builtinId="26" customBuiltin="1"/>
    <cellStyle name="Header: bottom row" xfId="3" xr:uid="{29BFE613-FAD6-424C-9F3E-F7AD61711C69}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eading1" xfId="69" xr:uid="{00000000-0005-0000-0000-000040000000}"/>
    <cellStyle name="Heading2" xfId="70" xr:uid="{00000000-0005-0000-0000-000041000000}"/>
    <cellStyle name="Hyperlink 2" xfId="71" xr:uid="{00000000-0005-0000-0000-000043000000}"/>
    <cellStyle name="Hyperlink 3" xfId="72" xr:uid="{00000000-0005-0000-0000-000044000000}"/>
    <cellStyle name="Input" xfId="14" builtinId="20" customBuiltin="1"/>
    <cellStyle name="Linked Cell" xfId="17" builtinId="24" customBuiltin="1"/>
    <cellStyle name="Neutral 2" xfId="44" xr:uid="{00000000-0005-0000-0000-00005C000000}"/>
    <cellStyle name="Normal" xfId="0" builtinId="0"/>
    <cellStyle name="Normal 10" xfId="41" xr:uid="{00000000-0005-0000-0000-000049000000}"/>
    <cellStyle name="Normal 10 2" xfId="73" xr:uid="{00000000-0005-0000-0000-00004A000000}"/>
    <cellStyle name="Normal 10 3" xfId="146" xr:uid="{CCBB62CC-134B-4160-B898-FD0A7D08F86A}"/>
    <cellStyle name="Normal 10 4" xfId="145" xr:uid="{9305A94D-3D0D-4F18-B4E5-550A02427762}"/>
    <cellStyle name="Normal 11" xfId="125" xr:uid="{00000000-0005-0000-0000-00004B000000}"/>
    <cellStyle name="Normal 12" xfId="141" xr:uid="{00000000-0005-0000-0000-00004C000000}"/>
    <cellStyle name="Normal 13" xfId="142" xr:uid="{00000000-0005-0000-0000-00004D000000}"/>
    <cellStyle name="Normal 14" xfId="143" xr:uid="{00000000-0005-0000-0000-00004E000000}"/>
    <cellStyle name="Normal 2" xfId="4" xr:uid="{DC8867C1-844B-4201-88CB-67964AB06CFB}"/>
    <cellStyle name="Normal 2 2" xfId="74" xr:uid="{00000000-0005-0000-0000-000050000000}"/>
    <cellStyle name="Normal 2 2 2" xfId="42" xr:uid="{00000000-0005-0000-0000-000051000000}"/>
    <cellStyle name="Normal 2 2 2 2" xfId="75" xr:uid="{00000000-0005-0000-0000-000052000000}"/>
    <cellStyle name="Normal 2 2 3" xfId="135" xr:uid="{00000000-0005-0000-0000-000053000000}"/>
    <cellStyle name="Normal 2 3" xfId="76" xr:uid="{00000000-0005-0000-0000-000054000000}"/>
    <cellStyle name="Normal 2 3 2" xfId="77" xr:uid="{00000000-0005-0000-0000-000055000000}"/>
    <cellStyle name="Normal 2 3 3" xfId="78" xr:uid="{00000000-0005-0000-0000-000056000000}"/>
    <cellStyle name="Normal 2 4" xfId="79" xr:uid="{00000000-0005-0000-0000-000057000000}"/>
    <cellStyle name="Normal 2 4 2" xfId="80" xr:uid="{00000000-0005-0000-0000-000058000000}"/>
    <cellStyle name="Normal 2 4 3" xfId="81" xr:uid="{00000000-0005-0000-0000-000059000000}"/>
    <cellStyle name="Normal 2 5" xfId="82" xr:uid="{00000000-0005-0000-0000-00005A000000}"/>
    <cellStyle name="Normal 2 6" xfId="83" xr:uid="{00000000-0005-0000-0000-00005B000000}"/>
    <cellStyle name="Normal 3" xfId="40" xr:uid="{00000000-0005-0000-0000-00005C000000}"/>
    <cellStyle name="Normal 3 2" xfId="84" xr:uid="{00000000-0005-0000-0000-00005D000000}"/>
    <cellStyle name="Normal 3 2 2" xfId="85" xr:uid="{00000000-0005-0000-0000-00005E000000}"/>
    <cellStyle name="Normal 3 3" xfId="86" xr:uid="{00000000-0005-0000-0000-00005F000000}"/>
    <cellStyle name="Normal 3 3 2" xfId="87" xr:uid="{00000000-0005-0000-0000-000060000000}"/>
    <cellStyle name="Normal 3 4" xfId="88" xr:uid="{00000000-0005-0000-0000-000061000000}"/>
    <cellStyle name="Normal 4" xfId="43" xr:uid="{00000000-0005-0000-0000-000062000000}"/>
    <cellStyle name="Normal 4 2" xfId="89" xr:uid="{00000000-0005-0000-0000-000063000000}"/>
    <cellStyle name="Normal 4 3" xfId="90" xr:uid="{00000000-0005-0000-0000-000064000000}"/>
    <cellStyle name="Normal 5" xfId="91" xr:uid="{00000000-0005-0000-0000-000065000000}"/>
    <cellStyle name="Normal 5 2" xfId="136" xr:uid="{00000000-0005-0000-0000-000066000000}"/>
    <cellStyle name="Normal 6" xfId="92" xr:uid="{00000000-0005-0000-0000-000067000000}"/>
    <cellStyle name="Normal 6 2" xfId="137" xr:uid="{00000000-0005-0000-0000-000068000000}"/>
    <cellStyle name="Normal 7" xfId="93" xr:uid="{00000000-0005-0000-0000-000069000000}"/>
    <cellStyle name="Normal 7 2" xfId="94" xr:uid="{00000000-0005-0000-0000-00006A000000}"/>
    <cellStyle name="Normal 8" xfId="95" xr:uid="{00000000-0005-0000-0000-00006B000000}"/>
    <cellStyle name="Normal 9" xfId="96" xr:uid="{00000000-0005-0000-0000-00006C000000}"/>
    <cellStyle name="Note 2" xfId="97" xr:uid="{00000000-0005-0000-0000-00006D000000}"/>
    <cellStyle name="Output" xfId="15" builtinId="21" customBuiltin="1"/>
    <cellStyle name="Parent row" xfId="5" xr:uid="{4D2895C3-007D-483C-8125-6BE948201671}"/>
    <cellStyle name="Percent" xfId="144" builtinId="5"/>
    <cellStyle name="Percent 2" xfId="138" xr:uid="{00000000-0005-0000-0000-000071000000}"/>
    <cellStyle name="Percent 2 2" xfId="98" xr:uid="{00000000-0005-0000-0000-000072000000}"/>
    <cellStyle name="Percent 2 2 2" xfId="99" xr:uid="{00000000-0005-0000-0000-000073000000}"/>
    <cellStyle name="Percent 2 3" xfId="100" xr:uid="{00000000-0005-0000-0000-000074000000}"/>
    <cellStyle name="Percent 2 4" xfId="101" xr:uid="{00000000-0005-0000-0000-000075000000}"/>
    <cellStyle name="Percent 3" xfId="139" xr:uid="{00000000-0005-0000-0000-000076000000}"/>
    <cellStyle name="Percent 3 2" xfId="102" xr:uid="{00000000-0005-0000-0000-000077000000}"/>
    <cellStyle name="Percent 3 2 2" xfId="103" xr:uid="{00000000-0005-0000-0000-000078000000}"/>
    <cellStyle name="Percent 3 3" xfId="104" xr:uid="{00000000-0005-0000-0000-000079000000}"/>
    <cellStyle name="Percent 3 4" xfId="105" xr:uid="{00000000-0005-0000-0000-00007A000000}"/>
    <cellStyle name="Percent 4" xfId="140" xr:uid="{00000000-0005-0000-0000-00007B000000}"/>
    <cellStyle name="Percent 4 2" xfId="106" xr:uid="{00000000-0005-0000-0000-00007C000000}"/>
    <cellStyle name="Percent 4 3" xfId="107" xr:uid="{00000000-0005-0000-0000-00007D000000}"/>
    <cellStyle name="Percent 5" xfId="108" xr:uid="{00000000-0005-0000-0000-00007E000000}"/>
    <cellStyle name="Percent 5 2" xfId="109" xr:uid="{00000000-0005-0000-0000-00007F000000}"/>
    <cellStyle name="Percent 6" xfId="110" xr:uid="{00000000-0005-0000-0000-000080000000}"/>
    <cellStyle name="Percent 7" xfId="111" xr:uid="{00000000-0005-0000-0000-000081000000}"/>
    <cellStyle name="Percent 8" xfId="112" xr:uid="{00000000-0005-0000-0000-000082000000}"/>
    <cellStyle name="Percent 9" xfId="113" xr:uid="{00000000-0005-0000-0000-000083000000}"/>
    <cellStyle name="Style 29" xfId="114" xr:uid="{00000000-0005-0000-0000-000084000000}"/>
    <cellStyle name="Style 29 2" xfId="115" xr:uid="{00000000-0005-0000-0000-000085000000}"/>
    <cellStyle name="Style 35" xfId="116" xr:uid="{00000000-0005-0000-0000-000086000000}"/>
    <cellStyle name="Style 36" xfId="117" xr:uid="{00000000-0005-0000-0000-000087000000}"/>
    <cellStyle name="Table title" xfId="1" xr:uid="{974B281E-921E-4215-AAA8-A163F329BB9D}"/>
    <cellStyle name="Title 2" xfId="118" xr:uid="{00000000-0005-0000-0000-000089000000}"/>
    <cellStyle name="Total" xfId="21" builtinId="25" customBuiltin="1"/>
    <cellStyle name="Total 2" xfId="119" xr:uid="{00000000-0005-0000-0000-00008B000000}"/>
    <cellStyle name="Total 2 2" xfId="120" xr:uid="{00000000-0005-0000-0000-00008C000000}"/>
    <cellStyle name="Total 3" xfId="121" xr:uid="{00000000-0005-0000-0000-00008D000000}"/>
    <cellStyle name="Total 3 2" xfId="122" xr:uid="{00000000-0005-0000-0000-00008E000000}"/>
    <cellStyle name="Total 4" xfId="123" xr:uid="{00000000-0005-0000-0000-00008F000000}"/>
    <cellStyle name="Total 4 2" xfId="124" xr:uid="{00000000-0005-0000-0000-000090000000}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TL-GSL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summary!$F$5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summary!$G$4:$P$4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summary!$G$5:$P$5</c:f>
              <c:numCache>
                <c:formatCode>0</c:formatCode>
                <c:ptCount val="10"/>
                <c:pt idx="0">
                  <c:v>16727.722495315</c:v>
                </c:pt>
                <c:pt idx="1">
                  <c:v>16231.05445781</c:v>
                </c:pt>
                <c:pt idx="2">
                  <c:v>16521.433935415</c:v>
                </c:pt>
                <c:pt idx="3">
                  <c:v>15986.874502084998</c:v>
                </c:pt>
                <c:pt idx="4">
                  <c:v>14508.436240629999</c:v>
                </c:pt>
                <c:pt idx="5">
                  <c:v>13378.89080573</c:v>
                </c:pt>
                <c:pt idx="6">
                  <c:v>12624.821313015</c:v>
                </c:pt>
                <c:pt idx="7">
                  <c:v>12189.900654165</c:v>
                </c:pt>
                <c:pt idx="8">
                  <c:v>12088.693803644999</c:v>
                </c:pt>
                <c:pt idx="9">
                  <c:v>12205.614384369999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1-4F62-8AA8-FEF89EDCDA87}"/>
            </c:ext>
          </c:extLst>
        </c:ser>
        <c:ser>
          <c:idx val="1"/>
          <c:order val="1"/>
          <c:tx>
            <c:strRef>
              <c:f>summary!$F$6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summary!$G$4:$P$4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summary!$G$6:$P$6</c:f>
              <c:numCache>
                <c:formatCode>0</c:formatCode>
                <c:ptCount val="10"/>
                <c:pt idx="0">
                  <c:v>15620.959415884879</c:v>
                </c:pt>
                <c:pt idx="1">
                  <c:v>15229.707539258829</c:v>
                </c:pt>
                <c:pt idx="2">
                  <c:v>15331.846220329269</c:v>
                </c:pt>
                <c:pt idx="3">
                  <c:v>14618.637614253486</c:v>
                </c:pt>
                <c:pt idx="4">
                  <c:v>11911.885345361114</c:v>
                </c:pt>
                <c:pt idx="5">
                  <c:v>11007.320516432743</c:v>
                </c:pt>
                <c:pt idx="6">
                  <c:v>11253.292128149693</c:v>
                </c:pt>
                <c:pt idx="7">
                  <c:v>11699.402211047751</c:v>
                </c:pt>
                <c:pt idx="8">
                  <c:v>12167.636361738016</c:v>
                </c:pt>
                <c:pt idx="9">
                  <c:v>12685.93207880543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1-4F62-8AA8-FEF89EDCDA87}"/>
            </c:ext>
          </c:extLst>
        </c:ser>
        <c:ser>
          <c:idx val="2"/>
          <c:order val="2"/>
          <c:tx>
            <c:strRef>
              <c:f>summary!$F$7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summary!$G$4:$P$4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summary!$G$7:$P$7</c:f>
              <c:numCache>
                <c:formatCode>0</c:formatCode>
                <c:ptCount val="10"/>
                <c:pt idx="0">
                  <c:v>15620.959415884879</c:v>
                </c:pt>
                <c:pt idx="1">
                  <c:v>15252.475041011727</c:v>
                </c:pt>
                <c:pt idx="2">
                  <c:v>15331.769081924653</c:v>
                </c:pt>
                <c:pt idx="3">
                  <c:v>14623.039222049401</c:v>
                </c:pt>
                <c:pt idx="4">
                  <c:v>11918.571744801526</c:v>
                </c:pt>
                <c:pt idx="5">
                  <c:v>11029.361081183606</c:v>
                </c:pt>
                <c:pt idx="6">
                  <c:v>11317.000128883483</c:v>
                </c:pt>
                <c:pt idx="7">
                  <c:v>11807.164717450307</c:v>
                </c:pt>
                <c:pt idx="8">
                  <c:v>12258.339288808949</c:v>
                </c:pt>
                <c:pt idx="9">
                  <c:v>12773.712197878858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4-4823-BDA5-C8D667E97D44}"/>
            </c:ext>
          </c:extLst>
        </c:ser>
        <c:ser>
          <c:idx val="3"/>
          <c:order val="3"/>
          <c:tx>
            <c:strRef>
              <c:f>summary!$F$8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summary!$G$4:$P$4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summary!$G$8:$P$8</c:f>
              <c:numCache>
                <c:formatCode>0</c:formatCode>
                <c:ptCount val="10"/>
                <c:pt idx="0">
                  <c:v>15622.465913095453</c:v>
                </c:pt>
                <c:pt idx="1">
                  <c:v>15250.014228408309</c:v>
                </c:pt>
                <c:pt idx="2">
                  <c:v>15195.299979913656</c:v>
                </c:pt>
                <c:pt idx="3">
                  <c:v>13110.342011850422</c:v>
                </c:pt>
                <c:pt idx="4">
                  <c:v>11272.170409483582</c:v>
                </c:pt>
                <c:pt idx="5">
                  <c:v>10451.886597501669</c:v>
                </c:pt>
                <c:pt idx="6">
                  <c:v>8379.6210860093743</c:v>
                </c:pt>
                <c:pt idx="7">
                  <c:v>5036.7240642077832</c:v>
                </c:pt>
                <c:pt idx="8">
                  <c:v>3428.5992341142282</c:v>
                </c:pt>
                <c:pt idx="9">
                  <c:v>1309.2606835030297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2-4C92-9C0C-269BF5D8622D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summary!$G$4:$P$4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summary!$G$9:$P$9</c:f>
              <c:numCache>
                <c:formatCode>0</c:formatCode>
                <c:ptCount val="10"/>
                <c:pt idx="0">
                  <c:v>15620.720327915455</c:v>
                </c:pt>
                <c:pt idx="1">
                  <c:v>15247.041989890118</c:v>
                </c:pt>
                <c:pt idx="2">
                  <c:v>13867.594909687605</c:v>
                </c:pt>
                <c:pt idx="3">
                  <c:v>12301.314819955725</c:v>
                </c:pt>
                <c:pt idx="4">
                  <c:v>10399.584633449784</c:v>
                </c:pt>
                <c:pt idx="5">
                  <c:v>9848.17652320876</c:v>
                </c:pt>
                <c:pt idx="6">
                  <c:v>7146.4238016437203</c:v>
                </c:pt>
                <c:pt idx="7">
                  <c:v>4391.1443807773448</c:v>
                </c:pt>
                <c:pt idx="8">
                  <c:v>3234.4344912222482</c:v>
                </c:pt>
                <c:pt idx="9">
                  <c:v>1009.2505237508111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2-4C92-9C0C-269BF5D8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567928"/>
        <c:axId val="972569896"/>
        <c:extLst/>
      </c:lineChart>
      <c:catAx>
        <c:axId val="9725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69896"/>
        <c:crosses val="autoZero"/>
        <c:auto val="1"/>
        <c:lblAlgn val="ctr"/>
        <c:lblOffset val="100"/>
        <c:noMultiLvlLbl val="0"/>
      </c:catAx>
      <c:valAx>
        <c:axId val="9725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TH-DSL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summary!$F$150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summary!$G$149:$P$149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summary!$G$150:$P$150</c:f>
              <c:numCache>
                <c:formatCode>0</c:formatCode>
                <c:ptCount val="10"/>
                <c:pt idx="0">
                  <c:v>4709.19700964</c:v>
                </c:pt>
                <c:pt idx="1">
                  <c:v>4800.4653276099998</c:v>
                </c:pt>
                <c:pt idx="2">
                  <c:v>5261.0840963500004</c:v>
                </c:pt>
                <c:pt idx="3">
                  <c:v>5568.1359742199993</c:v>
                </c:pt>
                <c:pt idx="4">
                  <c:v>5550.1092799500002</c:v>
                </c:pt>
                <c:pt idx="5">
                  <c:v>5356.8892234350005</c:v>
                </c:pt>
                <c:pt idx="6">
                  <c:v>5217.9393354099993</c:v>
                </c:pt>
                <c:pt idx="7">
                  <c:v>5169.0348315099991</c:v>
                </c:pt>
                <c:pt idx="8">
                  <c:v>5247.1960109399997</c:v>
                </c:pt>
                <c:pt idx="9">
                  <c:v>5328.7627588549994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2-4F9F-8A7C-041CA6FD876D}"/>
            </c:ext>
          </c:extLst>
        </c:ser>
        <c:ser>
          <c:idx val="1"/>
          <c:order val="1"/>
          <c:tx>
            <c:strRef>
              <c:f>summary!$F$151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summary!$G$149:$P$149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summary!$G$151:$P$151</c:f>
              <c:numCache>
                <c:formatCode>0</c:formatCode>
                <c:ptCount val="10"/>
                <c:pt idx="0">
                  <c:v>4488.501690388548</c:v>
                </c:pt>
                <c:pt idx="1">
                  <c:v>4562.1783551924909</c:v>
                </c:pt>
                <c:pt idx="2">
                  <c:v>4474.0612537708166</c:v>
                </c:pt>
                <c:pt idx="3">
                  <c:v>4722.9682300363947</c:v>
                </c:pt>
                <c:pt idx="4">
                  <c:v>4905.5161260366476</c:v>
                </c:pt>
                <c:pt idx="5">
                  <c:v>4958.5283790855246</c:v>
                </c:pt>
                <c:pt idx="6">
                  <c:v>5297.5423568450087</c:v>
                </c:pt>
                <c:pt idx="7">
                  <c:v>5650.8877247687233</c:v>
                </c:pt>
                <c:pt idx="8">
                  <c:v>6073.5055438105101</c:v>
                </c:pt>
                <c:pt idx="9">
                  <c:v>6444.0840773741238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2-4F9F-8A7C-041CA6FD876D}"/>
            </c:ext>
          </c:extLst>
        </c:ser>
        <c:ser>
          <c:idx val="2"/>
          <c:order val="2"/>
          <c:tx>
            <c:strRef>
              <c:f>summary!$F$152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summary!$G$149:$P$149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summary!$G$152:$P$152</c:f>
              <c:numCache>
                <c:formatCode>0</c:formatCode>
                <c:ptCount val="10"/>
                <c:pt idx="0">
                  <c:v>4488.501690388548</c:v>
                </c:pt>
                <c:pt idx="1">
                  <c:v>4559.5807743513724</c:v>
                </c:pt>
                <c:pt idx="2">
                  <c:v>4461.2694837985491</c:v>
                </c:pt>
                <c:pt idx="3">
                  <c:v>4726.739574610694</c:v>
                </c:pt>
                <c:pt idx="4">
                  <c:v>4925.8617912012642</c:v>
                </c:pt>
                <c:pt idx="5">
                  <c:v>4986.7731274317021</c:v>
                </c:pt>
                <c:pt idx="6">
                  <c:v>5349.1527786139968</c:v>
                </c:pt>
                <c:pt idx="7">
                  <c:v>5695.1108293921407</c:v>
                </c:pt>
                <c:pt idx="8">
                  <c:v>6103.830124090684</c:v>
                </c:pt>
                <c:pt idx="9">
                  <c:v>6471.8215397656959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D-4AEC-862E-4E402792CCD5}"/>
            </c:ext>
          </c:extLst>
        </c:ser>
        <c:ser>
          <c:idx val="3"/>
          <c:order val="3"/>
          <c:tx>
            <c:strRef>
              <c:f>summary!$F$153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summary!$G$149:$P$149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summary!$G$153:$P$153</c:f>
              <c:numCache>
                <c:formatCode>0</c:formatCode>
                <c:ptCount val="10"/>
                <c:pt idx="0">
                  <c:v>4488.501690388548</c:v>
                </c:pt>
                <c:pt idx="1">
                  <c:v>4553.3522420671197</c:v>
                </c:pt>
                <c:pt idx="2">
                  <c:v>4510.2520550008167</c:v>
                </c:pt>
                <c:pt idx="3">
                  <c:v>4680.2677448418262</c:v>
                </c:pt>
                <c:pt idx="4">
                  <c:v>3394.3760591566706</c:v>
                </c:pt>
                <c:pt idx="5">
                  <c:v>1831.7547590549398</c:v>
                </c:pt>
                <c:pt idx="6">
                  <c:v>1862.8655171010687</c:v>
                </c:pt>
                <c:pt idx="7">
                  <c:v>1927.9403132069765</c:v>
                </c:pt>
                <c:pt idx="8">
                  <c:v>1993.0356432824683</c:v>
                </c:pt>
                <c:pt idx="9">
                  <c:v>2054.4588853988735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F-458F-A6BF-8238E84D7093}"/>
            </c:ext>
          </c:extLst>
        </c:ser>
        <c:ser>
          <c:idx val="4"/>
          <c:order val="4"/>
          <c:tx>
            <c:strRef>
              <c:f>summary!$F$154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summary!$G$149:$P$149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summary!$G$154:$P$154</c:f>
              <c:numCache>
                <c:formatCode>0</c:formatCode>
                <c:ptCount val="10"/>
                <c:pt idx="0">
                  <c:v>4488.501690388548</c:v>
                </c:pt>
                <c:pt idx="1">
                  <c:v>4548.2073021080259</c:v>
                </c:pt>
                <c:pt idx="2">
                  <c:v>4502.5359553488724</c:v>
                </c:pt>
                <c:pt idx="3">
                  <c:v>4578.9320819235172</c:v>
                </c:pt>
                <c:pt idx="4">
                  <c:v>3369.3416232449417</c:v>
                </c:pt>
                <c:pt idx="5">
                  <c:v>1776.0564627546444</c:v>
                </c:pt>
                <c:pt idx="6">
                  <c:v>1862.8655171010687</c:v>
                </c:pt>
                <c:pt idx="7">
                  <c:v>2072.288925369297</c:v>
                </c:pt>
                <c:pt idx="8">
                  <c:v>1993.0356432824683</c:v>
                </c:pt>
                <c:pt idx="9">
                  <c:v>1839.5136179819399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F-458F-A6BF-8238E84D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52544"/>
        <c:axId val="786053528"/>
      </c:lineChart>
      <c:catAx>
        <c:axId val="7860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53528"/>
        <c:crosses val="autoZero"/>
        <c:auto val="1"/>
        <c:lblAlgn val="ctr"/>
        <c:lblOffset val="100"/>
        <c:noMultiLvlLbl val="0"/>
      </c:catAx>
      <c:valAx>
        <c:axId val="786053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TH-GSL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summary!$F$166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summary!$G$165:$P$165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summary!$G$166:$P$166</c:f>
              <c:numCache>
                <c:formatCode>0</c:formatCode>
                <c:ptCount val="10"/>
                <c:pt idx="0">
                  <c:v>383.42868726999995</c:v>
                </c:pt>
                <c:pt idx="1">
                  <c:v>390.97157645999999</c:v>
                </c:pt>
                <c:pt idx="2">
                  <c:v>557.37200533500004</c:v>
                </c:pt>
                <c:pt idx="3">
                  <c:v>564.83266676999995</c:v>
                </c:pt>
                <c:pt idx="4">
                  <c:v>579.70144430999994</c:v>
                </c:pt>
                <c:pt idx="5">
                  <c:v>608.58844362000002</c:v>
                </c:pt>
                <c:pt idx="6">
                  <c:v>660.83837467499995</c:v>
                </c:pt>
                <c:pt idx="7">
                  <c:v>729.66025416999992</c:v>
                </c:pt>
                <c:pt idx="8">
                  <c:v>815.59194853500003</c:v>
                </c:pt>
                <c:pt idx="9">
                  <c:v>920.11396142499996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5-42EE-A9E3-EC987C9A18EC}"/>
            </c:ext>
          </c:extLst>
        </c:ser>
        <c:ser>
          <c:idx val="1"/>
          <c:order val="1"/>
          <c:tx>
            <c:strRef>
              <c:f>summary!$F$167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summary!$G$165:$P$165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summary!$G$167:$P$167</c:f>
              <c:numCache>
                <c:formatCode>0</c:formatCode>
                <c:ptCount val="10"/>
                <c:pt idx="0">
                  <c:v>618.13394715268737</c:v>
                </c:pt>
                <c:pt idx="1">
                  <c:v>625.83585066561204</c:v>
                </c:pt>
                <c:pt idx="2">
                  <c:v>623.27149559086524</c:v>
                </c:pt>
                <c:pt idx="3">
                  <c:v>595.80139112600716</c:v>
                </c:pt>
                <c:pt idx="4">
                  <c:v>584.64266813599124</c:v>
                </c:pt>
                <c:pt idx="5">
                  <c:v>561.30331557533725</c:v>
                </c:pt>
                <c:pt idx="6">
                  <c:v>591.87281964053852</c:v>
                </c:pt>
                <c:pt idx="7">
                  <c:v>615.30294935075335</c:v>
                </c:pt>
                <c:pt idx="8">
                  <c:v>637.18049590344219</c:v>
                </c:pt>
                <c:pt idx="9">
                  <c:v>658.99824109938743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5-42EE-A9E3-EC987C9A18EC}"/>
            </c:ext>
          </c:extLst>
        </c:ser>
        <c:ser>
          <c:idx val="2"/>
          <c:order val="2"/>
          <c:tx>
            <c:strRef>
              <c:f>summary!$F$168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summary!$G$165:$P$165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summary!$G$168:$P$168</c:f>
              <c:numCache>
                <c:formatCode>0</c:formatCode>
                <c:ptCount val="10"/>
                <c:pt idx="0">
                  <c:v>618.13394715268737</c:v>
                </c:pt>
                <c:pt idx="1">
                  <c:v>625.83585066561204</c:v>
                </c:pt>
                <c:pt idx="2">
                  <c:v>623.27149559086524</c:v>
                </c:pt>
                <c:pt idx="3">
                  <c:v>595.80139112600716</c:v>
                </c:pt>
                <c:pt idx="4">
                  <c:v>584.64266813599124</c:v>
                </c:pt>
                <c:pt idx="5">
                  <c:v>558.84737053114964</c:v>
                </c:pt>
                <c:pt idx="6">
                  <c:v>589.52046391569536</c:v>
                </c:pt>
                <c:pt idx="7">
                  <c:v>612.96771725688325</c:v>
                </c:pt>
                <c:pt idx="8">
                  <c:v>635.06973667930481</c:v>
                </c:pt>
                <c:pt idx="9">
                  <c:v>657.02536299676092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7-48BC-A2FF-911682D66DDC}"/>
            </c:ext>
          </c:extLst>
        </c:ser>
        <c:ser>
          <c:idx val="3"/>
          <c:order val="3"/>
          <c:tx>
            <c:strRef>
              <c:f>summary!$F$169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summary!$G$165:$P$165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summary!$G$169:$P$169</c:f>
              <c:numCache>
                <c:formatCode>0</c:formatCode>
                <c:ptCount val="10"/>
                <c:pt idx="0">
                  <c:v>618.13394715268737</c:v>
                </c:pt>
                <c:pt idx="1">
                  <c:v>625.83585066561204</c:v>
                </c:pt>
                <c:pt idx="2">
                  <c:v>562.08295929293422</c:v>
                </c:pt>
                <c:pt idx="3">
                  <c:v>560.4064243744449</c:v>
                </c:pt>
                <c:pt idx="4">
                  <c:v>566.98658164296342</c:v>
                </c:pt>
                <c:pt idx="5">
                  <c:v>558.84737053114964</c:v>
                </c:pt>
                <c:pt idx="6">
                  <c:v>589.52046391569536</c:v>
                </c:pt>
                <c:pt idx="7">
                  <c:v>612.96771725688325</c:v>
                </c:pt>
                <c:pt idx="8">
                  <c:v>635.06973667930481</c:v>
                </c:pt>
                <c:pt idx="9">
                  <c:v>657.02536299676092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5-47CF-9832-7D3536419E9A}"/>
            </c:ext>
          </c:extLst>
        </c:ser>
        <c:ser>
          <c:idx val="4"/>
          <c:order val="4"/>
          <c:tx>
            <c:strRef>
              <c:f>summary!$F$170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summary!$G$165:$P$165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summary!$G$170:$P$170</c:f>
              <c:numCache>
                <c:formatCode>0</c:formatCode>
                <c:ptCount val="10"/>
                <c:pt idx="0">
                  <c:v>618.13394715268737</c:v>
                </c:pt>
                <c:pt idx="1">
                  <c:v>625.83585066561204</c:v>
                </c:pt>
                <c:pt idx="2">
                  <c:v>562.08295929293422</c:v>
                </c:pt>
                <c:pt idx="3">
                  <c:v>3.0110775728493451</c:v>
                </c:pt>
                <c:pt idx="4">
                  <c:v>566.92771025643651</c:v>
                </c:pt>
                <c:pt idx="5">
                  <c:v>558.84737053114964</c:v>
                </c:pt>
                <c:pt idx="6">
                  <c:v>589.52046391569536</c:v>
                </c:pt>
                <c:pt idx="7">
                  <c:v>687.18103031080966</c:v>
                </c:pt>
                <c:pt idx="8">
                  <c:v>635.06973667930481</c:v>
                </c:pt>
                <c:pt idx="9">
                  <c:v>621.77965335383635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5-47CF-9832-7D353641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02096"/>
        <c:axId val="1018804392"/>
      </c:lineChart>
      <c:catAx>
        <c:axId val="10188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04392"/>
        <c:crosses val="autoZero"/>
        <c:auto val="1"/>
        <c:lblAlgn val="ctr"/>
        <c:lblOffset val="100"/>
        <c:noMultiLvlLbl val="0"/>
      </c:catAx>
      <c:valAx>
        <c:axId val="10188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TH-CNG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summary!$F$174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summary!$G$173:$P$173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summary!$G$174:$P$174</c:f>
              <c:numCache>
                <c:formatCode>0</c:formatCode>
                <c:ptCount val="10"/>
                <c:pt idx="0">
                  <c:v>10.579398629999998</c:v>
                </c:pt>
                <c:pt idx="1">
                  <c:v>10.815688034999999</c:v>
                </c:pt>
                <c:pt idx="2">
                  <c:v>33.832211584999996</c:v>
                </c:pt>
                <c:pt idx="3">
                  <c:v>59.887472734999996</c:v>
                </c:pt>
                <c:pt idx="4">
                  <c:v>58.539291399999996</c:v>
                </c:pt>
                <c:pt idx="5">
                  <c:v>54.15576429</c:v>
                </c:pt>
                <c:pt idx="6">
                  <c:v>58.345543814999992</c:v>
                </c:pt>
                <c:pt idx="7">
                  <c:v>76.750267794999999</c:v>
                </c:pt>
                <c:pt idx="8">
                  <c:v>113.012455605</c:v>
                </c:pt>
                <c:pt idx="9">
                  <c:v>171.23744984500001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E-4244-91F8-311FB48D217B}"/>
            </c:ext>
          </c:extLst>
        </c:ser>
        <c:ser>
          <c:idx val="1"/>
          <c:order val="1"/>
          <c:tx>
            <c:strRef>
              <c:f>summary!$F$175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summary!$G$173:$P$173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summary!$G$175:$P$175</c:f>
              <c:numCache>
                <c:formatCode>0</c:formatCode>
                <c:ptCount val="10"/>
                <c:pt idx="0">
                  <c:v>11.520337759608065</c:v>
                </c:pt>
                <c:pt idx="1">
                  <c:v>26.394375513723638</c:v>
                </c:pt>
                <c:pt idx="2">
                  <c:v>65.375732991093898</c:v>
                </c:pt>
                <c:pt idx="3">
                  <c:v>95.861824212669191</c:v>
                </c:pt>
                <c:pt idx="4">
                  <c:v>89.767098585958294</c:v>
                </c:pt>
                <c:pt idx="5">
                  <c:v>77.726867847393436</c:v>
                </c:pt>
                <c:pt idx="6">
                  <c:v>56.57374297036035</c:v>
                </c:pt>
                <c:pt idx="7">
                  <c:v>44.362665119954137</c:v>
                </c:pt>
                <c:pt idx="8">
                  <c:v>43.802472546619526</c:v>
                </c:pt>
                <c:pt idx="9">
                  <c:v>41.344138826477185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E-4244-91F8-311FB48D217B}"/>
            </c:ext>
          </c:extLst>
        </c:ser>
        <c:ser>
          <c:idx val="2"/>
          <c:order val="2"/>
          <c:tx>
            <c:strRef>
              <c:f>summary!$F$176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summary!$G$173:$P$173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summary!$G$176:$P$176</c:f>
              <c:numCache>
                <c:formatCode>0</c:formatCode>
                <c:ptCount val="10"/>
                <c:pt idx="0">
                  <c:v>11.520337759608065</c:v>
                </c:pt>
                <c:pt idx="1">
                  <c:v>73.738797853317863</c:v>
                </c:pt>
                <c:pt idx="2">
                  <c:v>136.95645357484582</c:v>
                </c:pt>
                <c:pt idx="3">
                  <c:v>165.54481326342369</c:v>
                </c:pt>
                <c:pt idx="4">
                  <c:v>162.04754255426559</c:v>
                </c:pt>
                <c:pt idx="5">
                  <c:v>42.475505868873114</c:v>
                </c:pt>
                <c:pt idx="6">
                  <c:v>22.809248380001925</c:v>
                </c:pt>
                <c:pt idx="7">
                  <c:v>12.461312425979639</c:v>
                </c:pt>
                <c:pt idx="8">
                  <c:v>12.789409403992579</c:v>
                </c:pt>
                <c:pt idx="9">
                  <c:v>13.026469300534099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8-4A5A-80F4-55B7486F5713}"/>
            </c:ext>
          </c:extLst>
        </c:ser>
        <c:ser>
          <c:idx val="3"/>
          <c:order val="3"/>
          <c:tx>
            <c:strRef>
              <c:f>summary!$F$177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summary!$G$173:$P$173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summary!$G$177:$P$177</c:f>
              <c:numCache>
                <c:formatCode>0</c:formatCode>
                <c:ptCount val="10"/>
                <c:pt idx="0">
                  <c:v>11.520337759608065</c:v>
                </c:pt>
                <c:pt idx="1">
                  <c:v>52.962348034587365</c:v>
                </c:pt>
                <c:pt idx="2">
                  <c:v>95.627466303526674</c:v>
                </c:pt>
                <c:pt idx="3">
                  <c:v>100.38356134841885</c:v>
                </c:pt>
                <c:pt idx="4">
                  <c:v>96.712778182278441</c:v>
                </c:pt>
                <c:pt idx="5">
                  <c:v>36.150558378293312</c:v>
                </c:pt>
                <c:pt idx="6">
                  <c:v>6.1112222218812242</c:v>
                </c:pt>
                <c:pt idx="7">
                  <c:v>6.2306562129898193</c:v>
                </c:pt>
                <c:pt idx="8">
                  <c:v>6.3947047019962904</c:v>
                </c:pt>
                <c:pt idx="9">
                  <c:v>6.5132346502670497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1DA-8224-0535C2B09BB9}"/>
            </c:ext>
          </c:extLst>
        </c:ser>
        <c:ser>
          <c:idx val="4"/>
          <c:order val="4"/>
          <c:tx>
            <c:strRef>
              <c:f>summary!$F$178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summary!$G$173:$P$173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summary!$G$178:$P$178</c:f>
              <c:numCache>
                <c:formatCode>0</c:formatCode>
                <c:ptCount val="10"/>
                <c:pt idx="0">
                  <c:v>11.520337759608065</c:v>
                </c:pt>
                <c:pt idx="1">
                  <c:v>58.695941298181687</c:v>
                </c:pt>
                <c:pt idx="2">
                  <c:v>104.20091036124369</c:v>
                </c:pt>
                <c:pt idx="3">
                  <c:v>117.54944713989364</c:v>
                </c:pt>
                <c:pt idx="4">
                  <c:v>117.09953924409093</c:v>
                </c:pt>
                <c:pt idx="5">
                  <c:v>5.9319511829284846</c:v>
                </c:pt>
                <c:pt idx="6">
                  <c:v>6.1112222218812242</c:v>
                </c:pt>
                <c:pt idx="7">
                  <c:v>6.2306562129898193</c:v>
                </c:pt>
                <c:pt idx="8">
                  <c:v>6.3947047019962904</c:v>
                </c:pt>
                <c:pt idx="9">
                  <c:v>6.5132346502670497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1DA-8224-0535C2B0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67840"/>
        <c:axId val="473268168"/>
      </c:lineChart>
      <c:catAx>
        <c:axId val="4732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8168"/>
        <c:crosses val="autoZero"/>
        <c:auto val="1"/>
        <c:lblAlgn val="ctr"/>
        <c:lblOffset val="100"/>
        <c:noMultiLvlLbl val="0"/>
      </c:catAx>
      <c:valAx>
        <c:axId val="4732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TH-LPG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summary!$F$182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summary!$G$181:$P$181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summary!$G$182:$P$182</c:f>
              <c:numCache>
                <c:formatCode>0</c:formatCode>
                <c:ptCount val="10"/>
                <c:pt idx="0">
                  <c:v>22.331995239999998</c:v>
                </c:pt>
                <c:pt idx="1">
                  <c:v>21.570701964999998</c:v>
                </c:pt>
                <c:pt idx="2">
                  <c:v>0.584850855</c:v>
                </c:pt>
                <c:pt idx="3">
                  <c:v>2.2246911599999999</c:v>
                </c:pt>
                <c:pt idx="4">
                  <c:v>2.7409627950000002</c:v>
                </c:pt>
                <c:pt idx="5">
                  <c:v>2.9801523949999997</c:v>
                </c:pt>
                <c:pt idx="6">
                  <c:v>3.2916685749999997</c:v>
                </c:pt>
                <c:pt idx="7">
                  <c:v>3.8447132899999996</c:v>
                </c:pt>
                <c:pt idx="8">
                  <c:v>4.6821786199999993</c:v>
                </c:pt>
                <c:pt idx="9">
                  <c:v>5.7782434399999989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6-447B-8937-14A8D054E32E}"/>
            </c:ext>
          </c:extLst>
        </c:ser>
        <c:ser>
          <c:idx val="1"/>
          <c:order val="1"/>
          <c:tx>
            <c:strRef>
              <c:f>summary!$F$183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summary!$G$181:$P$181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summary!$G$183:$P$183</c:f>
              <c:numCache>
                <c:formatCode>0</c:formatCode>
                <c:ptCount val="10"/>
                <c:pt idx="0">
                  <c:v>22.081258562761249</c:v>
                </c:pt>
                <c:pt idx="1">
                  <c:v>43.494393858325743</c:v>
                </c:pt>
                <c:pt idx="2">
                  <c:v>33.769794708576732</c:v>
                </c:pt>
                <c:pt idx="3">
                  <c:v>22.410130864630162</c:v>
                </c:pt>
                <c:pt idx="4">
                  <c:v>10.642418610205471</c:v>
                </c:pt>
                <c:pt idx="5">
                  <c:v>3.985299891056401</c:v>
                </c:pt>
                <c:pt idx="6">
                  <c:v>4.1266025068426595</c:v>
                </c:pt>
                <c:pt idx="7">
                  <c:v>4.2488106571378461</c:v>
                </c:pt>
                <c:pt idx="8">
                  <c:v>4.2986504536736847</c:v>
                </c:pt>
                <c:pt idx="9">
                  <c:v>4.3811098451090542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6-447B-8937-14A8D054E32E}"/>
            </c:ext>
          </c:extLst>
        </c:ser>
        <c:ser>
          <c:idx val="2"/>
          <c:order val="2"/>
          <c:tx>
            <c:strRef>
              <c:f>summary!$F$184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summary!$G$181:$P$181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summary!$G$184:$P$184</c:f>
              <c:numCache>
                <c:formatCode>0</c:formatCode>
                <c:ptCount val="10"/>
                <c:pt idx="0">
                  <c:v>22.081258562761249</c:v>
                </c:pt>
                <c:pt idx="1">
                  <c:v>43.443505037587613</c:v>
                </c:pt>
                <c:pt idx="2">
                  <c:v>24.16094226203991</c:v>
                </c:pt>
                <c:pt idx="3">
                  <c:v>12.53889033011661</c:v>
                </c:pt>
                <c:pt idx="4">
                  <c:v>7.3508068059124412</c:v>
                </c:pt>
                <c:pt idx="5">
                  <c:v>3.2691873713252746</c:v>
                </c:pt>
                <c:pt idx="6">
                  <c:v>3.4393998682555984</c:v>
                </c:pt>
                <c:pt idx="7">
                  <c:v>3.5713577776907517</c:v>
                </c:pt>
                <c:pt idx="8">
                  <c:v>3.6977592818903759</c:v>
                </c:pt>
                <c:pt idx="9">
                  <c:v>2.5389670014483272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1-4377-9481-9E660FEE5813}"/>
            </c:ext>
          </c:extLst>
        </c:ser>
        <c:ser>
          <c:idx val="3"/>
          <c:order val="3"/>
          <c:tx>
            <c:strRef>
              <c:f>summary!$F$185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summary!$G$181:$P$181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summary!$G$185:$P$185</c:f>
              <c:numCache>
                <c:formatCode>0</c:formatCode>
                <c:ptCount val="10"/>
                <c:pt idx="0">
                  <c:v>22.081258562761249</c:v>
                </c:pt>
                <c:pt idx="1">
                  <c:v>21.714660882194458</c:v>
                </c:pt>
                <c:pt idx="2">
                  <c:v>7.276044907751543</c:v>
                </c:pt>
                <c:pt idx="3">
                  <c:v>2.4414489359069407</c:v>
                </c:pt>
                <c:pt idx="4">
                  <c:v>2.8965678470055289</c:v>
                </c:pt>
                <c:pt idx="5">
                  <c:v>1.6329372605870325</c:v>
                </c:pt>
                <c:pt idx="6">
                  <c:v>1.7196999341277994</c:v>
                </c:pt>
                <c:pt idx="7">
                  <c:v>1.7856788888453758</c:v>
                </c:pt>
                <c:pt idx="8">
                  <c:v>1.8488796409451878</c:v>
                </c:pt>
                <c:pt idx="9">
                  <c:v>1.9107922582221413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E-428F-9D33-86FFB185DF29}"/>
            </c:ext>
          </c:extLst>
        </c:ser>
        <c:ser>
          <c:idx val="4"/>
          <c:order val="4"/>
          <c:tx>
            <c:strRef>
              <c:f>summary!$F$186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summary!$G$181:$P$181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summary!$G$186:$P$186</c:f>
              <c:numCache>
                <c:formatCode>0</c:formatCode>
                <c:ptCount val="10"/>
                <c:pt idx="0">
                  <c:v>22.081258562761249</c:v>
                </c:pt>
                <c:pt idx="1">
                  <c:v>21.696308108424738</c:v>
                </c:pt>
                <c:pt idx="2">
                  <c:v>7.276044907751543</c:v>
                </c:pt>
                <c:pt idx="3">
                  <c:v>1.3923628118299869</c:v>
                </c:pt>
                <c:pt idx="4">
                  <c:v>2.0881354148381597</c:v>
                </c:pt>
                <c:pt idx="5">
                  <c:v>1.6329372605870325</c:v>
                </c:pt>
                <c:pt idx="6">
                  <c:v>1.7196999341277994</c:v>
                </c:pt>
                <c:pt idx="7">
                  <c:v>1.7856788888453758</c:v>
                </c:pt>
                <c:pt idx="8">
                  <c:v>1.8488796409451878</c:v>
                </c:pt>
                <c:pt idx="9">
                  <c:v>0.62817474322618627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E-428F-9D33-86FFB185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585312"/>
        <c:axId val="972581704"/>
      </c:lineChart>
      <c:catAx>
        <c:axId val="9725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1704"/>
        <c:crosses val="autoZero"/>
        <c:auto val="1"/>
        <c:lblAlgn val="ctr"/>
        <c:lblOffset val="100"/>
        <c:noMultiLvlLbl val="0"/>
      </c:catAx>
      <c:valAx>
        <c:axId val="9725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TH-E85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summary!$F$190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summary!$G$189:$P$189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summary!$G$190:$P$190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0.64242642499999991</c:v>
                </c:pt>
                <c:pt idx="3">
                  <c:v>0.93837818999999989</c:v>
                </c:pt>
                <c:pt idx="4">
                  <c:v>1.74108971</c:v>
                </c:pt>
                <c:pt idx="5">
                  <c:v>2.6200355299999996</c:v>
                </c:pt>
                <c:pt idx="6">
                  <c:v>3.0130842199999996</c:v>
                </c:pt>
                <c:pt idx="7">
                  <c:v>3.2245980049999998</c:v>
                </c:pt>
                <c:pt idx="8">
                  <c:v>3.4303968550000001</c:v>
                </c:pt>
                <c:pt idx="9">
                  <c:v>3.2127450799999999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25E-93D5-62CFD5294EB7}"/>
            </c:ext>
          </c:extLst>
        </c:ser>
        <c:ser>
          <c:idx val="1"/>
          <c:order val="1"/>
          <c:tx>
            <c:strRef>
              <c:f>summary!$F$191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summary!$G$189:$P$189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summary!$G$191:$P$191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D-425E-93D5-62CFD5294EB7}"/>
            </c:ext>
          </c:extLst>
        </c:ser>
        <c:ser>
          <c:idx val="2"/>
          <c:order val="2"/>
          <c:tx>
            <c:strRef>
              <c:f>summary!$F$192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summary!$G$189:$P$189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summary!$G$192:$P$192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1-44DC-B578-A81D5E8361AE}"/>
            </c:ext>
          </c:extLst>
        </c:ser>
        <c:ser>
          <c:idx val="3"/>
          <c:order val="3"/>
          <c:tx>
            <c:strRef>
              <c:f>summary!$F$193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summary!$G$189:$P$189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summary!$G$193:$P$193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4-43E6-B15F-DE217E8BBD55}"/>
            </c:ext>
          </c:extLst>
        </c:ser>
        <c:ser>
          <c:idx val="4"/>
          <c:order val="4"/>
          <c:tx>
            <c:strRef>
              <c:f>summary!$F$194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summary!$G$189:$P$189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summary!$G$194:$P$194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4-43E6-B15F-DE217E8B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13816"/>
        <c:axId val="1133620376"/>
      </c:lineChart>
      <c:catAx>
        <c:axId val="11336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20376"/>
        <c:crosses val="autoZero"/>
        <c:auto val="1"/>
        <c:lblAlgn val="ctr"/>
        <c:lblOffset val="100"/>
        <c:noMultiLvlLbl val="0"/>
      </c:catAx>
      <c:valAx>
        <c:axId val="11336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1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TH-ELC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summary!$F$198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summary!$G$197:$P$197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summary!$G$198:$P$198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9.787235E-3</c:v>
                </c:pt>
                <c:pt idx="3">
                  <c:v>0.11673786</c:v>
                </c:pt>
                <c:pt idx="4">
                  <c:v>0.56672279000000003</c:v>
                </c:pt>
                <c:pt idx="5">
                  <c:v>0.98688920000000002</c:v>
                </c:pt>
                <c:pt idx="6">
                  <c:v>1.4091856549999999</c:v>
                </c:pt>
                <c:pt idx="7">
                  <c:v>1.892453725</c:v>
                </c:pt>
                <c:pt idx="8">
                  <c:v>2.4838434699999996</c:v>
                </c:pt>
                <c:pt idx="9">
                  <c:v>3.2099735949999997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A-4602-A804-CF9A3C303C6C}"/>
            </c:ext>
          </c:extLst>
        </c:ser>
        <c:ser>
          <c:idx val="1"/>
          <c:order val="1"/>
          <c:tx>
            <c:strRef>
              <c:f>summary!$F$199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summary!$G$197:$P$197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summary!$G$199:$P$199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9.9950046725030092E-2</c:v>
                </c:pt>
                <c:pt idx="4">
                  <c:v>0.11977051615313872</c:v>
                </c:pt>
                <c:pt idx="5">
                  <c:v>0.118741434474036</c:v>
                </c:pt>
                <c:pt idx="6">
                  <c:v>0.12433162930536915</c:v>
                </c:pt>
                <c:pt idx="7">
                  <c:v>0.12665826309330483</c:v>
                </c:pt>
                <c:pt idx="8">
                  <c:v>0.12689201696304264</c:v>
                </c:pt>
                <c:pt idx="9">
                  <c:v>0.13092092888505949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A-4602-A804-CF9A3C303C6C}"/>
            </c:ext>
          </c:extLst>
        </c:ser>
        <c:ser>
          <c:idx val="2"/>
          <c:order val="2"/>
          <c:tx>
            <c:strRef>
              <c:f>summary!$F$200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summary!$G$197:$P$197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summary!$G$200:$P$200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159.31789029907819</c:v>
                </c:pt>
                <c:pt idx="4">
                  <c:v>828.02555934217548</c:v>
                </c:pt>
                <c:pt idx="5">
                  <c:v>1750.9070735691578</c:v>
                </c:pt>
                <c:pt idx="6">
                  <c:v>1829.1467336392718</c:v>
                </c:pt>
                <c:pt idx="7">
                  <c:v>1844.0398022851427</c:v>
                </c:pt>
                <c:pt idx="8">
                  <c:v>1995.6924231328248</c:v>
                </c:pt>
                <c:pt idx="9">
                  <c:v>2213.9080283884132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D-491B-8396-CCD62141F2E8}"/>
            </c:ext>
          </c:extLst>
        </c:ser>
        <c:ser>
          <c:idx val="3"/>
          <c:order val="3"/>
          <c:tx>
            <c:strRef>
              <c:f>summary!$F$201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summary!$G$197:$P$197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summary!$G$201:$P$201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30.677477823958149</c:v>
                </c:pt>
                <c:pt idx="4">
                  <c:v>858.68748679044177</c:v>
                </c:pt>
                <c:pt idx="5">
                  <c:v>1721.4588414067255</c:v>
                </c:pt>
                <c:pt idx="6">
                  <c:v>1829.0866266929991</c:v>
                </c:pt>
                <c:pt idx="7">
                  <c:v>1898.8411268811394</c:v>
                </c:pt>
                <c:pt idx="8">
                  <c:v>1995.6326423903649</c:v>
                </c:pt>
                <c:pt idx="9">
                  <c:v>2086.4856635491374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9-472F-A383-26F94B999169}"/>
            </c:ext>
          </c:extLst>
        </c:ser>
        <c:ser>
          <c:idx val="4"/>
          <c:order val="4"/>
          <c:tx>
            <c:strRef>
              <c:f>summary!$F$202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summary!$G$197:$P$197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summary!$G$202:$P$202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159.26791527571564</c:v>
                </c:pt>
                <c:pt idx="4">
                  <c:v>827.96784670495697</c:v>
                </c:pt>
                <c:pt idx="5">
                  <c:v>1750.8497720146422</c:v>
                </c:pt>
                <c:pt idx="6">
                  <c:v>1829.0866266929991</c:v>
                </c:pt>
                <c:pt idx="7">
                  <c:v>1843.9785768057104</c:v>
                </c:pt>
                <c:pt idx="8">
                  <c:v>1995.6326423903649</c:v>
                </c:pt>
                <c:pt idx="9">
                  <c:v>2213.8462050632006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9-472F-A383-26F94B99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03112"/>
        <c:axId val="758501800"/>
      </c:lineChart>
      <c:catAx>
        <c:axId val="75850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01800"/>
        <c:crosses val="autoZero"/>
        <c:auto val="1"/>
        <c:lblAlgn val="ctr"/>
        <c:lblOffset val="100"/>
        <c:noMultiLvlLbl val="0"/>
      </c:catAx>
      <c:valAx>
        <c:axId val="75850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0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TH-H2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summary!$F$206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summary!$G$205:$P$205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summary!$G$206:$P$206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0.18290429499999999</c:v>
                </c:pt>
                <c:pt idx="4">
                  <c:v>0.88239250499999999</c:v>
                </c:pt>
                <c:pt idx="5">
                  <c:v>1.5989316249999999</c:v>
                </c:pt>
                <c:pt idx="6">
                  <c:v>2.3650652399999998</c:v>
                </c:pt>
                <c:pt idx="7">
                  <c:v>3.2059740899999998</c:v>
                </c:pt>
                <c:pt idx="8">
                  <c:v>4.2606206650000003</c:v>
                </c:pt>
                <c:pt idx="9">
                  <c:v>5.56129535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D-4269-8D90-88B1D485F8D7}"/>
            </c:ext>
          </c:extLst>
        </c:ser>
        <c:ser>
          <c:idx val="1"/>
          <c:order val="1"/>
          <c:tx>
            <c:strRef>
              <c:f>summary!$F$207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summary!$G$205:$P$205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summary!$G$207:$P$207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4.7757734620701771E-2</c:v>
                </c:pt>
                <c:pt idx="5">
                  <c:v>4.5483556781620721E-2</c:v>
                </c:pt>
                <c:pt idx="6">
                  <c:v>4.5257270429473348E-2</c:v>
                </c:pt>
                <c:pt idx="7">
                  <c:v>4.0823172607203452E-2</c:v>
                </c:pt>
                <c:pt idx="8">
                  <c:v>3.9142590728843366E-2</c:v>
                </c:pt>
                <c:pt idx="9">
                  <c:v>3.8947851471485995E-2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D-4269-8D90-88B1D485F8D7}"/>
            </c:ext>
          </c:extLst>
        </c:ser>
        <c:ser>
          <c:idx val="2"/>
          <c:order val="2"/>
          <c:tx>
            <c:strRef>
              <c:f>summary!$F$208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summary!$G$205:$P$205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summary!$G$208:$P$208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9.5515469241403542E-2</c:v>
                </c:pt>
                <c:pt idx="5">
                  <c:v>9.0967113563241456E-2</c:v>
                </c:pt>
                <c:pt idx="6">
                  <c:v>9.0514540858946696E-2</c:v>
                </c:pt>
                <c:pt idx="7">
                  <c:v>8.164634521440689E-2</c:v>
                </c:pt>
                <c:pt idx="8">
                  <c:v>7.8285181457686745E-2</c:v>
                </c:pt>
                <c:pt idx="9">
                  <c:v>7.7895702942971989E-2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E-4487-8E88-1AD233CF98C1}"/>
            </c:ext>
          </c:extLst>
        </c:ser>
        <c:ser>
          <c:idx val="3"/>
          <c:order val="3"/>
          <c:tx>
            <c:strRef>
              <c:f>summary!$F$209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summary!$G$205:$P$205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summary!$G$209:$P$209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4.7757734620701771E-2</c:v>
                </c:pt>
                <c:pt idx="5">
                  <c:v>4.5483556781620721E-2</c:v>
                </c:pt>
                <c:pt idx="6">
                  <c:v>4.5257270429473348E-2</c:v>
                </c:pt>
                <c:pt idx="7">
                  <c:v>4.0823172607203452E-2</c:v>
                </c:pt>
                <c:pt idx="8">
                  <c:v>3.9142590728843366E-2</c:v>
                </c:pt>
                <c:pt idx="9">
                  <c:v>3.8947851471485995E-2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5-4AD7-BBB9-CCDA7E5A6DD0}"/>
            </c:ext>
          </c:extLst>
        </c:ser>
        <c:ser>
          <c:idx val="4"/>
          <c:order val="4"/>
          <c:tx>
            <c:strRef>
              <c:f>summary!$F$210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summary!$G$205:$P$205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summary!$G$210:$P$210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4.7757734620701771E-2</c:v>
                </c:pt>
                <c:pt idx="5">
                  <c:v>4.5483556781620721E-2</c:v>
                </c:pt>
                <c:pt idx="6">
                  <c:v>4.5257270429473348E-2</c:v>
                </c:pt>
                <c:pt idx="7">
                  <c:v>4.0823172607203452E-2</c:v>
                </c:pt>
                <c:pt idx="8">
                  <c:v>3.9142590728843366E-2</c:v>
                </c:pt>
                <c:pt idx="9">
                  <c:v>3.8947851471485995E-2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5-4AD7-BBB9-CCDA7E5A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26856"/>
        <c:axId val="253127840"/>
      </c:lineChart>
      <c:catAx>
        <c:axId val="25312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7840"/>
        <c:crosses val="autoZero"/>
        <c:auto val="1"/>
        <c:lblAlgn val="ctr"/>
        <c:lblOffset val="100"/>
        <c:noMultiLvlLbl val="0"/>
      </c:catAx>
      <c:valAx>
        <c:axId val="2531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TB-Total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summary!$F$284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summary!$G$283:$P$283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summary!$G$284:$P$284</c:f>
              <c:numCache>
                <c:formatCode>0</c:formatCode>
                <c:ptCount val="10"/>
                <c:pt idx="0">
                  <c:v>267.31671973499994</c:v>
                </c:pt>
                <c:pt idx="1">
                  <c:v>262.86548272499999</c:v>
                </c:pt>
                <c:pt idx="2">
                  <c:v>277.55478260999996</c:v>
                </c:pt>
                <c:pt idx="3">
                  <c:v>253.07849987</c:v>
                </c:pt>
                <c:pt idx="4">
                  <c:v>260.24572360499997</c:v>
                </c:pt>
                <c:pt idx="5">
                  <c:v>267.66330517</c:v>
                </c:pt>
                <c:pt idx="6">
                  <c:v>273.76066922999996</c:v>
                </c:pt>
                <c:pt idx="7">
                  <c:v>278.17810087499998</c:v>
                </c:pt>
                <c:pt idx="8">
                  <c:v>280.92397574999995</c:v>
                </c:pt>
                <c:pt idx="9">
                  <c:v>283.75293398499997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D-45C8-AEFC-B74FF146B9AB}"/>
            </c:ext>
          </c:extLst>
        </c:ser>
        <c:ser>
          <c:idx val="1"/>
          <c:order val="1"/>
          <c:tx>
            <c:strRef>
              <c:f>summary!$F$285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summary!$G$283:$P$283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summary!$G$285:$P$285</c:f>
              <c:numCache>
                <c:formatCode>0</c:formatCode>
                <c:ptCount val="10"/>
                <c:pt idx="0">
                  <c:v>322.01822428607528</c:v>
                </c:pt>
                <c:pt idx="1">
                  <c:v>311.21349730691355</c:v>
                </c:pt>
                <c:pt idx="2">
                  <c:v>297.90492686446782</c:v>
                </c:pt>
                <c:pt idx="3">
                  <c:v>244.63364473964555</c:v>
                </c:pt>
                <c:pt idx="4">
                  <c:v>239.41292323168838</c:v>
                </c:pt>
                <c:pt idx="5">
                  <c:v>248.70463323485541</c:v>
                </c:pt>
                <c:pt idx="6">
                  <c:v>256.91674781851515</c:v>
                </c:pt>
                <c:pt idx="7">
                  <c:v>261.86806227961279</c:v>
                </c:pt>
                <c:pt idx="8">
                  <c:v>265.2320357771477</c:v>
                </c:pt>
                <c:pt idx="9">
                  <c:v>268.62345628577168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D-45C8-AEFC-B74FF146B9AB}"/>
            </c:ext>
          </c:extLst>
        </c:ser>
        <c:ser>
          <c:idx val="2"/>
          <c:order val="2"/>
          <c:tx>
            <c:strRef>
              <c:f>summary!$F$286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summary!$G$283:$P$283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summary!$G$286:$P$286</c:f>
              <c:numCache>
                <c:formatCode>0</c:formatCode>
                <c:ptCount val="10"/>
                <c:pt idx="0">
                  <c:v>322.01822428607528</c:v>
                </c:pt>
                <c:pt idx="1">
                  <c:v>311.21349730691355</c:v>
                </c:pt>
                <c:pt idx="2">
                  <c:v>297.90492686446782</c:v>
                </c:pt>
                <c:pt idx="3">
                  <c:v>244.90855338896608</c:v>
                </c:pt>
                <c:pt idx="4">
                  <c:v>244.39721009120547</c:v>
                </c:pt>
                <c:pt idx="5">
                  <c:v>224.20138513801209</c:v>
                </c:pt>
                <c:pt idx="6">
                  <c:v>229.29844422193187</c:v>
                </c:pt>
                <c:pt idx="7">
                  <c:v>250.59670205857259</c:v>
                </c:pt>
                <c:pt idx="8">
                  <c:v>266.26300597244108</c:v>
                </c:pt>
                <c:pt idx="9">
                  <c:v>269.19071902465504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F-430C-B5D8-51EBCD2C7647}"/>
            </c:ext>
          </c:extLst>
        </c:ser>
        <c:ser>
          <c:idx val="3"/>
          <c:order val="3"/>
          <c:tx>
            <c:strRef>
              <c:f>summary!$F$287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summary!$G$283:$P$283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summary!$G$287:$P$287</c:f>
              <c:numCache>
                <c:formatCode>0</c:formatCode>
                <c:ptCount val="10"/>
                <c:pt idx="0">
                  <c:v>322.01822428607528</c:v>
                </c:pt>
                <c:pt idx="1">
                  <c:v>310.67178654911908</c:v>
                </c:pt>
                <c:pt idx="2">
                  <c:v>259.47012578334881</c:v>
                </c:pt>
                <c:pt idx="3">
                  <c:v>183.45855905716704</c:v>
                </c:pt>
                <c:pt idx="4">
                  <c:v>162.26636161333778</c:v>
                </c:pt>
                <c:pt idx="5">
                  <c:v>153.43676767481622</c:v>
                </c:pt>
                <c:pt idx="6">
                  <c:v>156.26566398452411</c:v>
                </c:pt>
                <c:pt idx="7">
                  <c:v>159.31328793912527</c:v>
                </c:pt>
                <c:pt idx="8">
                  <c:v>162.03499001845304</c:v>
                </c:pt>
                <c:pt idx="9">
                  <c:v>145.56293897457959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5-4A19-BDAC-4EEAFAFD0220}"/>
            </c:ext>
          </c:extLst>
        </c:ser>
        <c:ser>
          <c:idx val="4"/>
          <c:order val="4"/>
          <c:tx>
            <c:strRef>
              <c:f>summary!$F$288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summary!$G$283:$P$283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summary!$G$288:$P$288</c:f>
              <c:numCache>
                <c:formatCode>0</c:formatCode>
                <c:ptCount val="10"/>
                <c:pt idx="0">
                  <c:v>322.01822428607528</c:v>
                </c:pt>
                <c:pt idx="1">
                  <c:v>302.4583168815094</c:v>
                </c:pt>
                <c:pt idx="2">
                  <c:v>163.0850234623021</c:v>
                </c:pt>
                <c:pt idx="3">
                  <c:v>141.3348765063306</c:v>
                </c:pt>
                <c:pt idx="4">
                  <c:v>146.37899290291682</c:v>
                </c:pt>
                <c:pt idx="5">
                  <c:v>156.21555059930495</c:v>
                </c:pt>
                <c:pt idx="6">
                  <c:v>162.02008873279689</c:v>
                </c:pt>
                <c:pt idx="7">
                  <c:v>133.9667641825431</c:v>
                </c:pt>
                <c:pt idx="8">
                  <c:v>110.22945394191997</c:v>
                </c:pt>
                <c:pt idx="9">
                  <c:v>98.693497175715592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5-4A19-BDAC-4EEAFAFD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167984"/>
        <c:axId val="969217368"/>
      </c:lineChart>
      <c:catAx>
        <c:axId val="8401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17368"/>
        <c:crosses val="autoZero"/>
        <c:auto val="1"/>
        <c:lblAlgn val="ctr"/>
        <c:lblOffset val="100"/>
        <c:noMultiLvlLbl val="0"/>
      </c:catAx>
      <c:valAx>
        <c:axId val="9692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TB-DSL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summary!$F$230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summary!$G$229:$P$229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summary!$G$230:$P$230</c:f>
              <c:numCache>
                <c:formatCode>0</c:formatCode>
                <c:ptCount val="10"/>
                <c:pt idx="0">
                  <c:v>232.49343798499999</c:v>
                </c:pt>
                <c:pt idx="1">
                  <c:v>226.81042095499998</c:v>
                </c:pt>
                <c:pt idx="2">
                  <c:v>234.81936588999997</c:v>
                </c:pt>
                <c:pt idx="3">
                  <c:v>199.27405901999998</c:v>
                </c:pt>
                <c:pt idx="4">
                  <c:v>203.92011443999996</c:v>
                </c:pt>
                <c:pt idx="5">
                  <c:v>207.26365630999999</c:v>
                </c:pt>
                <c:pt idx="6">
                  <c:v>204.97336736</c:v>
                </c:pt>
                <c:pt idx="7">
                  <c:v>208.19886422499999</c:v>
                </c:pt>
                <c:pt idx="8">
                  <c:v>210.54435815999997</c:v>
                </c:pt>
                <c:pt idx="9">
                  <c:v>213.11142108499999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6-432E-A4C8-E81F07CACA4D}"/>
            </c:ext>
          </c:extLst>
        </c:ser>
        <c:ser>
          <c:idx val="1"/>
          <c:order val="1"/>
          <c:tx>
            <c:strRef>
              <c:f>summary!$F$231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summary!$G$229:$P$229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summary!$G$231:$P$231</c:f>
              <c:numCache>
                <c:formatCode>0</c:formatCode>
                <c:ptCount val="10"/>
                <c:pt idx="0">
                  <c:v>278.06901265269352</c:v>
                </c:pt>
                <c:pt idx="1">
                  <c:v>266.88595260243068</c:v>
                </c:pt>
                <c:pt idx="2">
                  <c:v>235.79426394303746</c:v>
                </c:pt>
                <c:pt idx="3">
                  <c:v>173.82149925248999</c:v>
                </c:pt>
                <c:pt idx="4">
                  <c:v>151.45278955085246</c:v>
                </c:pt>
                <c:pt idx="5">
                  <c:v>142.53562616289832</c:v>
                </c:pt>
                <c:pt idx="6">
                  <c:v>132.24655330849271</c:v>
                </c:pt>
                <c:pt idx="7">
                  <c:v>130.87302478081628</c:v>
                </c:pt>
                <c:pt idx="8">
                  <c:v>128.45120315363147</c:v>
                </c:pt>
                <c:pt idx="9">
                  <c:v>125.89583613595526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6-432E-A4C8-E81F07CACA4D}"/>
            </c:ext>
          </c:extLst>
        </c:ser>
        <c:ser>
          <c:idx val="2"/>
          <c:order val="2"/>
          <c:tx>
            <c:strRef>
              <c:f>summary!$F$232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summary!$G$229:$P$229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summary!$G$232:$P$232</c:f>
              <c:numCache>
                <c:formatCode>0</c:formatCode>
                <c:ptCount val="10"/>
                <c:pt idx="0">
                  <c:v>278.06901265269352</c:v>
                </c:pt>
                <c:pt idx="1">
                  <c:v>266.88595260243068</c:v>
                </c:pt>
                <c:pt idx="2">
                  <c:v>235.79426394303746</c:v>
                </c:pt>
                <c:pt idx="3">
                  <c:v>166.31173027549721</c:v>
                </c:pt>
                <c:pt idx="4">
                  <c:v>125.20335209107814</c:v>
                </c:pt>
                <c:pt idx="5">
                  <c:v>93.569402114170344</c:v>
                </c:pt>
                <c:pt idx="6">
                  <c:v>105.4028131072895</c:v>
                </c:pt>
                <c:pt idx="7">
                  <c:v>124.79599492152872</c:v>
                </c:pt>
                <c:pt idx="8">
                  <c:v>137.96866532012166</c:v>
                </c:pt>
                <c:pt idx="9">
                  <c:v>137.84096053164708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B36-862C-1BBDFEE05D80}"/>
            </c:ext>
          </c:extLst>
        </c:ser>
        <c:ser>
          <c:idx val="3"/>
          <c:order val="3"/>
          <c:tx>
            <c:strRef>
              <c:f>summary!$F$233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summary!$G$229:$P$229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summary!$G$233:$P$233</c:f>
              <c:numCache>
                <c:formatCode>0</c:formatCode>
                <c:ptCount val="10"/>
                <c:pt idx="0">
                  <c:v>278.06901265269352</c:v>
                </c:pt>
                <c:pt idx="1">
                  <c:v>268.73812832869419</c:v>
                </c:pt>
                <c:pt idx="2">
                  <c:v>198.97957888907766</c:v>
                </c:pt>
                <c:pt idx="3">
                  <c:v>112.77774834421247</c:v>
                </c:pt>
                <c:pt idx="4">
                  <c:v>74.686059470745889</c:v>
                </c:pt>
                <c:pt idx="5">
                  <c:v>46.991655782924646</c:v>
                </c:pt>
                <c:pt idx="6">
                  <c:v>34.463706100824091</c:v>
                </c:pt>
                <c:pt idx="7">
                  <c:v>22.511349826330843</c:v>
                </c:pt>
                <c:pt idx="8">
                  <c:v>21.51498706689155</c:v>
                </c:pt>
                <c:pt idx="9">
                  <c:v>35.907284987165525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2-44E0-A261-6A7A9D664056}"/>
            </c:ext>
          </c:extLst>
        </c:ser>
        <c:ser>
          <c:idx val="4"/>
          <c:order val="4"/>
          <c:tx>
            <c:strRef>
              <c:f>summary!$F$234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summary!$G$229:$P$229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summary!$G$234:$P$234</c:f>
              <c:numCache>
                <c:formatCode>0</c:formatCode>
                <c:ptCount val="10"/>
                <c:pt idx="0">
                  <c:v>278.06901265269352</c:v>
                </c:pt>
                <c:pt idx="1">
                  <c:v>262.17153955090947</c:v>
                </c:pt>
                <c:pt idx="2">
                  <c:v>88.497134646398834</c:v>
                </c:pt>
                <c:pt idx="3">
                  <c:v>73.330843450397836</c:v>
                </c:pt>
                <c:pt idx="4">
                  <c:v>72.590082760131111</c:v>
                </c:pt>
                <c:pt idx="5">
                  <c:v>42.60295644169009</c:v>
                </c:pt>
                <c:pt idx="6">
                  <c:v>21.189872883281389</c:v>
                </c:pt>
                <c:pt idx="7">
                  <c:v>2.1776989896259189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2-44E0-A261-6A7A9D66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67280"/>
        <c:axId val="1133667608"/>
      </c:lineChart>
      <c:catAx>
        <c:axId val="11336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67608"/>
        <c:crosses val="autoZero"/>
        <c:auto val="1"/>
        <c:lblAlgn val="ctr"/>
        <c:lblOffset val="100"/>
        <c:noMultiLvlLbl val="0"/>
      </c:catAx>
      <c:valAx>
        <c:axId val="11336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TB-GSL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summary!$F$238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summary!$G$237:$P$237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summary!$G$238:$P$238</c:f>
              <c:numCache>
                <c:formatCode>0</c:formatCode>
                <c:ptCount val="10"/>
                <c:pt idx="0">
                  <c:v>26.245228669999999</c:v>
                </c:pt>
                <c:pt idx="1">
                  <c:v>25.856050775</c:v>
                </c:pt>
                <c:pt idx="2">
                  <c:v>26.141571754999998</c:v>
                </c:pt>
                <c:pt idx="3">
                  <c:v>24.836793119999999</c:v>
                </c:pt>
                <c:pt idx="4">
                  <c:v>25.566206404999996</c:v>
                </c:pt>
                <c:pt idx="5">
                  <c:v>26.343399585</c:v>
                </c:pt>
                <c:pt idx="6">
                  <c:v>26.985987424999998</c:v>
                </c:pt>
                <c:pt idx="7">
                  <c:v>27.449041694999995</c:v>
                </c:pt>
                <c:pt idx="8">
                  <c:v>27.725121479999999</c:v>
                </c:pt>
                <c:pt idx="9">
                  <c:v>28.014062769999999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E-4B17-8077-037F58255F37}"/>
            </c:ext>
          </c:extLst>
        </c:ser>
        <c:ser>
          <c:idx val="1"/>
          <c:order val="1"/>
          <c:tx>
            <c:strRef>
              <c:f>summary!$F$239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summary!$G$237:$P$237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summary!$G$239:$P$239</c:f>
              <c:numCache>
                <c:formatCode>0</c:formatCode>
                <c:ptCount val="10"/>
                <c:pt idx="0">
                  <c:v>13.430882543153393</c:v>
                </c:pt>
                <c:pt idx="1">
                  <c:v>12.311642331223943</c:v>
                </c:pt>
                <c:pt idx="2">
                  <c:v>13.190282417797782</c:v>
                </c:pt>
                <c:pt idx="3">
                  <c:v>11.537619267851673</c:v>
                </c:pt>
                <c:pt idx="4">
                  <c:v>11.497390023856472</c:v>
                </c:pt>
                <c:pt idx="5">
                  <c:v>11.475876784926374</c:v>
                </c:pt>
                <c:pt idx="6">
                  <c:v>11.390965978829886</c:v>
                </c:pt>
                <c:pt idx="7">
                  <c:v>11.236264932086858</c:v>
                </c:pt>
                <c:pt idx="8">
                  <c:v>11.035122217894653</c:v>
                </c:pt>
                <c:pt idx="9">
                  <c:v>10.848999272873025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E-4B17-8077-037F58255F37}"/>
            </c:ext>
          </c:extLst>
        </c:ser>
        <c:ser>
          <c:idx val="2"/>
          <c:order val="2"/>
          <c:tx>
            <c:strRef>
              <c:f>summary!$F$240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summary!$G$237:$P$237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summary!$G$240:$P$240</c:f>
              <c:numCache>
                <c:formatCode>0</c:formatCode>
                <c:ptCount val="10"/>
                <c:pt idx="0">
                  <c:v>13.430882543153393</c:v>
                </c:pt>
                <c:pt idx="1">
                  <c:v>12.311642331223943</c:v>
                </c:pt>
                <c:pt idx="2">
                  <c:v>13.190282417797782</c:v>
                </c:pt>
                <c:pt idx="3">
                  <c:v>11.537619267851673</c:v>
                </c:pt>
                <c:pt idx="4">
                  <c:v>6.2436450625519946</c:v>
                </c:pt>
                <c:pt idx="5">
                  <c:v>1.693658632323362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1-42C0-9E80-95BC402A39CD}"/>
            </c:ext>
          </c:extLst>
        </c:ser>
        <c:ser>
          <c:idx val="3"/>
          <c:order val="3"/>
          <c:tx>
            <c:strRef>
              <c:f>summary!$F$241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summary!$G$237:$P$237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summary!$G$241:$P$241</c:f>
              <c:numCache>
                <c:formatCode>0</c:formatCode>
                <c:ptCount val="10"/>
                <c:pt idx="0">
                  <c:v>13.430882543153393</c:v>
                </c:pt>
                <c:pt idx="1">
                  <c:v>13.958523221048893</c:v>
                </c:pt>
                <c:pt idx="2">
                  <c:v>13.190282417797796</c:v>
                </c:pt>
                <c:pt idx="3">
                  <c:v>11.53761926785169</c:v>
                </c:pt>
                <c:pt idx="4">
                  <c:v>13.61755219350548</c:v>
                </c:pt>
                <c:pt idx="5">
                  <c:v>29.397313944980265</c:v>
                </c:pt>
                <c:pt idx="6">
                  <c:v>46.490780847522032</c:v>
                </c:pt>
                <c:pt idx="7">
                  <c:v>67.524158479167809</c:v>
                </c:pt>
                <c:pt idx="8">
                  <c:v>76.581897635823722</c:v>
                </c:pt>
                <c:pt idx="9">
                  <c:v>48.1820200962879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4-416D-81CE-C3AEE5868555}"/>
            </c:ext>
          </c:extLst>
        </c:ser>
        <c:ser>
          <c:idx val="4"/>
          <c:order val="4"/>
          <c:tx>
            <c:strRef>
              <c:f>summary!$F$242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summary!$G$237:$P$237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summary!$G$242:$P$242</c:f>
              <c:numCache>
                <c:formatCode>0</c:formatCode>
                <c:ptCount val="10"/>
                <c:pt idx="0">
                  <c:v>13.430882543153393</c:v>
                </c:pt>
                <c:pt idx="1">
                  <c:v>12.311642331223943</c:v>
                </c:pt>
                <c:pt idx="2">
                  <c:v>0</c:v>
                </c:pt>
                <c:pt idx="3">
                  <c:v>0</c:v>
                </c:pt>
                <c:pt idx="4">
                  <c:v>1.1497390023856471</c:v>
                </c:pt>
                <c:pt idx="5">
                  <c:v>1.8828728319877399</c:v>
                </c:pt>
                <c:pt idx="6">
                  <c:v>28.855284975161322</c:v>
                </c:pt>
                <c:pt idx="7">
                  <c:v>38.227030718535538</c:v>
                </c:pt>
                <c:pt idx="8">
                  <c:v>22.311713910025869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4-416D-81CE-C3AEE586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39944"/>
        <c:axId val="913932728"/>
      </c:lineChart>
      <c:catAx>
        <c:axId val="91393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32728"/>
        <c:crosses val="autoZero"/>
        <c:auto val="1"/>
        <c:lblAlgn val="ctr"/>
        <c:lblOffset val="100"/>
        <c:noMultiLvlLbl val="0"/>
      </c:catAx>
      <c:valAx>
        <c:axId val="91393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3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TL-E85X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summary!$F$13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summary!$G$12:$P$12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summary!$G$13:$P$13</c:f>
              <c:numCache>
                <c:formatCode>0</c:formatCode>
                <c:ptCount val="10"/>
                <c:pt idx="0">
                  <c:v>6.448720204999999</c:v>
                </c:pt>
                <c:pt idx="1">
                  <c:v>51.564220089999999</c:v>
                </c:pt>
                <c:pt idx="2">
                  <c:v>23.023178489999999</c:v>
                </c:pt>
                <c:pt idx="3">
                  <c:v>21.593263140000001</c:v>
                </c:pt>
                <c:pt idx="4">
                  <c:v>27.897393484999998</c:v>
                </c:pt>
                <c:pt idx="5">
                  <c:v>28.831236229999998</c:v>
                </c:pt>
                <c:pt idx="6">
                  <c:v>22.376925579999998</c:v>
                </c:pt>
                <c:pt idx="7">
                  <c:v>17.159761735</c:v>
                </c:pt>
                <c:pt idx="8">
                  <c:v>13.92163863</c:v>
                </c:pt>
                <c:pt idx="9">
                  <c:v>10.561647199999999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4-4F95-AE24-219B403A657A}"/>
            </c:ext>
          </c:extLst>
        </c:ser>
        <c:ser>
          <c:idx val="1"/>
          <c:order val="1"/>
          <c:tx>
            <c:strRef>
              <c:f>summary!$F$14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summary!$G$12:$P$12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summary!$G$14:$P$14</c:f>
              <c:numCache>
                <c:formatCode>0</c:formatCode>
                <c:ptCount val="10"/>
                <c:pt idx="0">
                  <c:v>12.054575556194299</c:v>
                </c:pt>
                <c:pt idx="1">
                  <c:v>15.918332639205801</c:v>
                </c:pt>
                <c:pt idx="2">
                  <c:v>9.6800963884834506</c:v>
                </c:pt>
                <c:pt idx="3">
                  <c:v>0</c:v>
                </c:pt>
                <c:pt idx="4">
                  <c:v>0</c:v>
                </c:pt>
                <c:pt idx="5">
                  <c:v>24.109151112388499</c:v>
                </c:pt>
                <c:pt idx="6">
                  <c:v>24.109151112388499</c:v>
                </c:pt>
                <c:pt idx="7">
                  <c:v>24.109151112388499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4-4F95-AE24-219B403A657A}"/>
            </c:ext>
          </c:extLst>
        </c:ser>
        <c:ser>
          <c:idx val="2"/>
          <c:order val="2"/>
          <c:tx>
            <c:strRef>
              <c:f>summary!$F$15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summary!$G$12:$P$12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summary!$G$15:$P$15</c:f>
              <c:numCache>
                <c:formatCode>0</c:formatCode>
                <c:ptCount val="10"/>
                <c:pt idx="0">
                  <c:v>12.054575556194299</c:v>
                </c:pt>
                <c:pt idx="1">
                  <c:v>15.918332639205801</c:v>
                </c:pt>
                <c:pt idx="2">
                  <c:v>9.6800963884834506</c:v>
                </c:pt>
                <c:pt idx="3">
                  <c:v>0</c:v>
                </c:pt>
                <c:pt idx="4">
                  <c:v>0</c:v>
                </c:pt>
                <c:pt idx="5">
                  <c:v>24.109151112388499</c:v>
                </c:pt>
                <c:pt idx="6">
                  <c:v>24.109151112388499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0AD-44FC-8B73-2F453135CDEC}"/>
            </c:ext>
          </c:extLst>
        </c:ser>
        <c:ser>
          <c:idx val="3"/>
          <c:order val="3"/>
          <c:tx>
            <c:strRef>
              <c:f>summary!$F$16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summary!$G$12:$P$12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summary!$G$16:$P$16</c:f>
              <c:numCache>
                <c:formatCode>0</c:formatCode>
                <c:ptCount val="10"/>
                <c:pt idx="0">
                  <c:v>12.054575556194299</c:v>
                </c:pt>
                <c:pt idx="1">
                  <c:v>15.918332639205801</c:v>
                </c:pt>
                <c:pt idx="2">
                  <c:v>24.109151112388499</c:v>
                </c:pt>
                <c:pt idx="3">
                  <c:v>24.109151112388499</c:v>
                </c:pt>
                <c:pt idx="4">
                  <c:v>24.109151112388499</c:v>
                </c:pt>
                <c:pt idx="5">
                  <c:v>24.109151112388499</c:v>
                </c:pt>
                <c:pt idx="6">
                  <c:v>24.109151112388499</c:v>
                </c:pt>
                <c:pt idx="7">
                  <c:v>24.109151112388499</c:v>
                </c:pt>
                <c:pt idx="8">
                  <c:v>24.109151112388499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F-4D48-BC33-C4A03E88AEC4}"/>
            </c:ext>
          </c:extLst>
        </c:ser>
        <c:ser>
          <c:idx val="4"/>
          <c:order val="4"/>
          <c:tx>
            <c:strRef>
              <c:f>summary!$F$17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summary!$G$12:$P$12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summary!$G$17:$P$17</c:f>
              <c:numCache>
                <c:formatCode>0</c:formatCode>
                <c:ptCount val="10"/>
                <c:pt idx="0">
                  <c:v>12.054575556194301</c:v>
                </c:pt>
                <c:pt idx="1">
                  <c:v>13.632276533878592</c:v>
                </c:pt>
                <c:pt idx="2">
                  <c:v>24.109151112388453</c:v>
                </c:pt>
                <c:pt idx="3">
                  <c:v>24.10915111238851</c:v>
                </c:pt>
                <c:pt idx="4">
                  <c:v>24.109151112388499</c:v>
                </c:pt>
                <c:pt idx="5">
                  <c:v>24.109151112388499</c:v>
                </c:pt>
                <c:pt idx="6">
                  <c:v>24.109151112388499</c:v>
                </c:pt>
                <c:pt idx="7">
                  <c:v>24.109151112388499</c:v>
                </c:pt>
                <c:pt idx="8">
                  <c:v>24.109151112388499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F-4D48-BC33-C4A03E88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302352"/>
        <c:axId val="1053303992"/>
        <c:extLst/>
      </c:lineChart>
      <c:catAx>
        <c:axId val="10533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03992"/>
        <c:crosses val="autoZero"/>
        <c:auto val="1"/>
        <c:lblAlgn val="ctr"/>
        <c:lblOffset val="100"/>
        <c:noMultiLvlLbl val="0"/>
      </c:catAx>
      <c:valAx>
        <c:axId val="10533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TB-CNG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summary!$F$246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summary!$G$245:$P$245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summary!$G$246:$P$246</c:f>
              <c:numCache>
                <c:formatCode>0</c:formatCode>
                <c:ptCount val="10"/>
                <c:pt idx="0">
                  <c:v>8.394551654999999</c:v>
                </c:pt>
                <c:pt idx="1">
                  <c:v>10.01455374</c:v>
                </c:pt>
                <c:pt idx="2">
                  <c:v>16.405419854999998</c:v>
                </c:pt>
                <c:pt idx="3">
                  <c:v>26.401072214999996</c:v>
                </c:pt>
                <c:pt idx="4">
                  <c:v>27.355937944999997</c:v>
                </c:pt>
                <c:pt idx="5">
                  <c:v>28.187894064999998</c:v>
                </c:pt>
                <c:pt idx="6">
                  <c:v>28.846309014999999</c:v>
                </c:pt>
                <c:pt idx="7">
                  <c:v>29.279240925</c:v>
                </c:pt>
                <c:pt idx="8">
                  <c:v>29.3132594</c:v>
                </c:pt>
                <c:pt idx="9">
                  <c:v>29.266536615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1-4A85-86E2-DA9CF948A86F}"/>
            </c:ext>
          </c:extLst>
        </c:ser>
        <c:ser>
          <c:idx val="1"/>
          <c:order val="1"/>
          <c:tx>
            <c:strRef>
              <c:f>summary!$F$247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summary!$G$245:$P$245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summary!$G$247:$P$247</c:f>
              <c:numCache>
                <c:formatCode>0</c:formatCode>
                <c:ptCount val="10"/>
                <c:pt idx="0">
                  <c:v>30.518329090228374</c:v>
                </c:pt>
                <c:pt idx="1">
                  <c:v>27.975134999375989</c:v>
                </c:pt>
                <c:pt idx="2">
                  <c:v>44.879613129749643</c:v>
                </c:pt>
                <c:pt idx="3">
                  <c:v>52.21635706852161</c:v>
                </c:pt>
                <c:pt idx="4">
                  <c:v>65.710419524322276</c:v>
                </c:pt>
                <c:pt idx="5">
                  <c:v>80.032689979291064</c:v>
                </c:pt>
                <c:pt idx="6">
                  <c:v>94.603500825170045</c:v>
                </c:pt>
                <c:pt idx="7">
                  <c:v>97.124572808319215</c:v>
                </c:pt>
                <c:pt idx="8">
                  <c:v>99.267217662809955</c:v>
                </c:pt>
                <c:pt idx="9">
                  <c:v>101.55509409128794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1-4A85-86E2-DA9CF948A86F}"/>
            </c:ext>
          </c:extLst>
        </c:ser>
        <c:ser>
          <c:idx val="2"/>
          <c:order val="2"/>
          <c:tx>
            <c:strRef>
              <c:f>summary!$F$248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summary!$G$245:$P$245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summary!$G$248:$P$248</c:f>
              <c:numCache>
                <c:formatCode>0</c:formatCode>
                <c:ptCount val="10"/>
                <c:pt idx="0">
                  <c:v>30.518329090228374</c:v>
                </c:pt>
                <c:pt idx="1">
                  <c:v>27.975134999375989</c:v>
                </c:pt>
                <c:pt idx="2">
                  <c:v>44.879613129749643</c:v>
                </c:pt>
                <c:pt idx="3">
                  <c:v>32.539280412447241</c:v>
                </c:pt>
                <c:pt idx="4">
                  <c:v>25.28059098502407</c:v>
                </c:pt>
                <c:pt idx="5">
                  <c:v>17.629320970390371</c:v>
                </c:pt>
                <c:pt idx="6">
                  <c:v>9.8937882064389893</c:v>
                </c:pt>
                <c:pt idx="7">
                  <c:v>9.7124572808319236</c:v>
                </c:pt>
                <c:pt idx="8">
                  <c:v>9.9267217662809966</c:v>
                </c:pt>
                <c:pt idx="9">
                  <c:v>10.155509409128793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4-4214-BEE8-81A626FCFD6D}"/>
            </c:ext>
          </c:extLst>
        </c:ser>
        <c:ser>
          <c:idx val="3"/>
          <c:order val="3"/>
          <c:tx>
            <c:strRef>
              <c:f>summary!$F$249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summary!$G$245:$P$245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summary!$G$249:$P$249</c:f>
              <c:numCache>
                <c:formatCode>0</c:formatCode>
                <c:ptCount val="10"/>
                <c:pt idx="0">
                  <c:v>30.518329090228374</c:v>
                </c:pt>
                <c:pt idx="1">
                  <c:v>27.975134999375989</c:v>
                </c:pt>
                <c:pt idx="2">
                  <c:v>44.879613129749664</c:v>
                </c:pt>
                <c:pt idx="3">
                  <c:v>32.430779599295597</c:v>
                </c:pt>
                <c:pt idx="4">
                  <c:v>26.109437951653877</c:v>
                </c:pt>
                <c:pt idx="5">
                  <c:v>15.480223662588759</c:v>
                </c:pt>
                <c:pt idx="6">
                  <c:v>7.9917311576377177</c:v>
                </c:pt>
                <c:pt idx="7">
                  <c:v>5.1715681625208845</c:v>
                </c:pt>
                <c:pt idx="8">
                  <c:v>5.2856570443833872</c:v>
                </c:pt>
                <c:pt idx="9">
                  <c:v>5.4074790360296028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5CA-A11E-EA8FE5F192E8}"/>
            </c:ext>
          </c:extLst>
        </c:ser>
        <c:ser>
          <c:idx val="4"/>
          <c:order val="4"/>
          <c:tx>
            <c:strRef>
              <c:f>summary!$F$250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summary!$G$245:$P$245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summary!$G$250:$P$250</c:f>
              <c:numCache>
                <c:formatCode>0</c:formatCode>
                <c:ptCount val="10"/>
                <c:pt idx="0">
                  <c:v>30.518329090228374</c:v>
                </c:pt>
                <c:pt idx="1">
                  <c:v>27.975134999375989</c:v>
                </c:pt>
                <c:pt idx="2">
                  <c:v>24.839695143025654</c:v>
                </c:pt>
                <c:pt idx="3">
                  <c:v>17.32611034948485</c:v>
                </c:pt>
                <c:pt idx="4">
                  <c:v>13.461093901116682</c:v>
                </c:pt>
                <c:pt idx="5">
                  <c:v>9.3870410361818539</c:v>
                </c:pt>
                <c:pt idx="6">
                  <c:v>5.9525328494343146</c:v>
                </c:pt>
                <c:pt idx="7">
                  <c:v>5.1715681625208845</c:v>
                </c:pt>
                <c:pt idx="8">
                  <c:v>7.5329461742365726</c:v>
                </c:pt>
                <c:pt idx="9">
                  <c:v>5.4074790360296028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5CA-A11E-EA8FE5F1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78336"/>
        <c:axId val="473276040"/>
      </c:lineChart>
      <c:catAx>
        <c:axId val="4732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76040"/>
        <c:crosses val="autoZero"/>
        <c:auto val="1"/>
        <c:lblAlgn val="ctr"/>
        <c:lblOffset val="100"/>
        <c:noMultiLvlLbl val="0"/>
      </c:catAx>
      <c:valAx>
        <c:axId val="4732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TB-LPG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summary!$F$262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summary!$G$261:$P$261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summary!$G$262:$P$262</c:f>
              <c:numCache>
                <c:formatCode>0</c:formatCode>
                <c:ptCount val="10"/>
                <c:pt idx="0">
                  <c:v>0.183501425</c:v>
                </c:pt>
                <c:pt idx="1">
                  <c:v>0.18445725499999999</c:v>
                </c:pt>
                <c:pt idx="2">
                  <c:v>0.18842511000000001</c:v>
                </c:pt>
                <c:pt idx="3">
                  <c:v>1.8468418549999999</c:v>
                </c:pt>
                <c:pt idx="4">
                  <c:v>1.927471285</c:v>
                </c:pt>
                <c:pt idx="5">
                  <c:v>1.9995573250000001</c:v>
                </c:pt>
                <c:pt idx="6">
                  <c:v>2.0596279699999998</c:v>
                </c:pt>
                <c:pt idx="7">
                  <c:v>2.102126535</c:v>
                </c:pt>
                <c:pt idx="8">
                  <c:v>2.1136872250000001</c:v>
                </c:pt>
                <c:pt idx="9">
                  <c:v>2.11532353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9-427D-9639-A0D4C1B6E317}"/>
            </c:ext>
          </c:extLst>
        </c:ser>
        <c:ser>
          <c:idx val="1"/>
          <c:order val="1"/>
          <c:tx>
            <c:strRef>
              <c:f>summary!$F$263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summary!$G$261:$P$261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summary!$G$263:$P$263</c:f>
              <c:numCache>
                <c:formatCode>0</c:formatCode>
                <c:ptCount val="10"/>
                <c:pt idx="0">
                  <c:v>0</c:v>
                </c:pt>
                <c:pt idx="1">
                  <c:v>4.0407673738829688</c:v>
                </c:pt>
                <c:pt idx="2">
                  <c:v>4.0407673738829688</c:v>
                </c:pt>
                <c:pt idx="3">
                  <c:v>7.0581691507822759</c:v>
                </c:pt>
                <c:pt idx="4">
                  <c:v>10.752324132657167</c:v>
                </c:pt>
                <c:pt idx="5">
                  <c:v>14.660440307739639</c:v>
                </c:pt>
                <c:pt idx="6">
                  <c:v>18.675727706022492</c:v>
                </c:pt>
                <c:pt idx="7">
                  <c:v>22.63419975839042</c:v>
                </c:pt>
                <c:pt idx="8">
                  <c:v>26.478492742811607</c:v>
                </c:pt>
                <c:pt idx="9">
                  <c:v>30.323526785655467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9-427D-9639-A0D4C1B6E317}"/>
            </c:ext>
          </c:extLst>
        </c:ser>
        <c:ser>
          <c:idx val="2"/>
          <c:order val="2"/>
          <c:tx>
            <c:strRef>
              <c:f>summary!$F$264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summary!$G$261:$P$261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summary!$G$264:$P$264</c:f>
              <c:numCache>
                <c:formatCode>0</c:formatCode>
                <c:ptCount val="10"/>
                <c:pt idx="0">
                  <c:v>0</c:v>
                </c:pt>
                <c:pt idx="1">
                  <c:v>4.0407673738829688</c:v>
                </c:pt>
                <c:pt idx="2">
                  <c:v>4.0407673738829688</c:v>
                </c:pt>
                <c:pt idx="3">
                  <c:v>34.519923433169922</c:v>
                </c:pt>
                <c:pt idx="4">
                  <c:v>87.669621952551239</c:v>
                </c:pt>
                <c:pt idx="5">
                  <c:v>111.30900342112801</c:v>
                </c:pt>
                <c:pt idx="6">
                  <c:v>114.00184290820339</c:v>
                </c:pt>
                <c:pt idx="7">
                  <c:v>116.08824985621196</c:v>
                </c:pt>
                <c:pt idx="8">
                  <c:v>118.3676188860384</c:v>
                </c:pt>
                <c:pt idx="9">
                  <c:v>121.19424908387914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9-4F95-9E36-2E6803BE23CE}"/>
            </c:ext>
          </c:extLst>
        </c:ser>
        <c:ser>
          <c:idx val="3"/>
          <c:order val="3"/>
          <c:tx>
            <c:strRef>
              <c:f>summary!$F$265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summary!$G$261:$P$261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summary!$G$265:$P$265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6.9202785852672299</c:v>
                </c:pt>
                <c:pt idx="5">
                  <c:v>12.00229108075548</c:v>
                </c:pt>
                <c:pt idx="6">
                  <c:v>14.135578082206919</c:v>
                </c:pt>
                <c:pt idx="7">
                  <c:v>8.2640726738187098</c:v>
                </c:pt>
                <c:pt idx="8">
                  <c:v>2.61184923054816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9-4BD7-931D-E459A93FDE4E}"/>
            </c:ext>
          </c:extLst>
        </c:ser>
        <c:ser>
          <c:idx val="4"/>
          <c:order val="4"/>
          <c:tx>
            <c:strRef>
              <c:f>summary!$F$266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summary!$G$261:$P$261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summary!$G$266:$P$266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7.2215129500555086</c:v>
                </c:pt>
                <c:pt idx="5">
                  <c:v>48.531982227679954</c:v>
                </c:pt>
                <c:pt idx="6">
                  <c:v>51.191317514476829</c:v>
                </c:pt>
                <c:pt idx="7">
                  <c:v>32.548327514573742</c:v>
                </c:pt>
                <c:pt idx="8">
                  <c:v>10.938643542501612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9-4BD7-931D-E459A93F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305632"/>
        <c:axId val="1053304320"/>
      </c:lineChart>
      <c:catAx>
        <c:axId val="1053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04320"/>
        <c:crosses val="autoZero"/>
        <c:auto val="1"/>
        <c:lblAlgn val="ctr"/>
        <c:lblOffset val="100"/>
        <c:noMultiLvlLbl val="0"/>
      </c:catAx>
      <c:valAx>
        <c:axId val="1053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TR-Total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summary!$F$323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summary!$G$322:$P$322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summary!$G$323:$P$323</c:f>
              <c:numCache>
                <c:formatCode>0</c:formatCode>
                <c:ptCount val="10"/>
                <c:pt idx="0">
                  <c:v>534.00900712500004</c:v>
                </c:pt>
                <c:pt idx="1">
                  <c:v>526.89232211000001</c:v>
                </c:pt>
                <c:pt idx="2">
                  <c:v>613.81550336500004</c:v>
                </c:pt>
                <c:pt idx="3">
                  <c:v>572.10057231999997</c:v>
                </c:pt>
                <c:pt idx="4">
                  <c:v>541.36846768500004</c:v>
                </c:pt>
                <c:pt idx="5">
                  <c:v>546.37732599999993</c:v>
                </c:pt>
                <c:pt idx="6">
                  <c:v>546.08818109499998</c:v>
                </c:pt>
                <c:pt idx="7">
                  <c:v>536.53116291999993</c:v>
                </c:pt>
                <c:pt idx="8">
                  <c:v>540.10803702999999</c:v>
                </c:pt>
                <c:pt idx="9">
                  <c:v>546.41792450999992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A-459D-B86A-ACEFD86CA34B}"/>
            </c:ext>
          </c:extLst>
        </c:ser>
        <c:ser>
          <c:idx val="1"/>
          <c:order val="1"/>
          <c:tx>
            <c:strRef>
              <c:f>summary!$F$324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summary!$G$322:$P$322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summary!$G$324:$P$324</c:f>
              <c:numCache>
                <c:formatCode>0</c:formatCode>
                <c:ptCount val="10"/>
                <c:pt idx="0">
                  <c:v>526.63864446782395</c:v>
                </c:pt>
                <c:pt idx="1">
                  <c:v>462.44459261079794</c:v>
                </c:pt>
                <c:pt idx="2">
                  <c:v>541.67456604046936</c:v>
                </c:pt>
                <c:pt idx="3">
                  <c:v>513.3947898148881</c:v>
                </c:pt>
                <c:pt idx="4">
                  <c:v>499.97139327448917</c:v>
                </c:pt>
                <c:pt idx="5">
                  <c:v>485.26946180440518</c:v>
                </c:pt>
                <c:pt idx="6">
                  <c:v>437.81266953159962</c:v>
                </c:pt>
                <c:pt idx="7">
                  <c:v>442.46243042157693</c:v>
                </c:pt>
                <c:pt idx="8">
                  <c:v>622.2721442258869</c:v>
                </c:pt>
                <c:pt idx="9">
                  <c:v>647.2585708967755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A-459D-B86A-ACEFD86CA34B}"/>
            </c:ext>
          </c:extLst>
        </c:ser>
        <c:ser>
          <c:idx val="2"/>
          <c:order val="2"/>
          <c:tx>
            <c:strRef>
              <c:f>summary!$F$325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summary!$G$322:$P$322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summary!$G$325:$P$325</c:f>
              <c:numCache>
                <c:formatCode>0</c:formatCode>
                <c:ptCount val="10"/>
                <c:pt idx="0">
                  <c:v>526.63864446782395</c:v>
                </c:pt>
                <c:pt idx="1">
                  <c:v>462.44459261079794</c:v>
                </c:pt>
                <c:pt idx="2">
                  <c:v>541.67456604046936</c:v>
                </c:pt>
                <c:pt idx="3">
                  <c:v>513.3947898148881</c:v>
                </c:pt>
                <c:pt idx="4">
                  <c:v>499.97139327448917</c:v>
                </c:pt>
                <c:pt idx="5">
                  <c:v>485.26946180440518</c:v>
                </c:pt>
                <c:pt idx="6">
                  <c:v>437.81266953159962</c:v>
                </c:pt>
                <c:pt idx="7">
                  <c:v>442.46243042157693</c:v>
                </c:pt>
                <c:pt idx="8">
                  <c:v>622.2721442258869</c:v>
                </c:pt>
                <c:pt idx="9">
                  <c:v>647.2585708967755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C-4AFE-8DF0-0A78F6FC0C6F}"/>
            </c:ext>
          </c:extLst>
        </c:ser>
        <c:ser>
          <c:idx val="3"/>
          <c:order val="3"/>
          <c:tx>
            <c:strRef>
              <c:f>summary!$F$326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summary!$G$322:$P$322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summary!$G$326:$P$326</c:f>
              <c:numCache>
                <c:formatCode>0</c:formatCode>
                <c:ptCount val="10"/>
                <c:pt idx="0">
                  <c:v>526.63864446782395</c:v>
                </c:pt>
                <c:pt idx="1">
                  <c:v>462.44459261079794</c:v>
                </c:pt>
                <c:pt idx="2">
                  <c:v>541.67456604046947</c:v>
                </c:pt>
                <c:pt idx="3">
                  <c:v>513.3947898148881</c:v>
                </c:pt>
                <c:pt idx="4">
                  <c:v>499.97139327448917</c:v>
                </c:pt>
                <c:pt idx="5">
                  <c:v>485.26946180440518</c:v>
                </c:pt>
                <c:pt idx="6">
                  <c:v>437.81266953159962</c:v>
                </c:pt>
                <c:pt idx="7">
                  <c:v>442.46243042157693</c:v>
                </c:pt>
                <c:pt idx="8">
                  <c:v>457.81090388726767</c:v>
                </c:pt>
                <c:pt idx="9">
                  <c:v>476.12860243992844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8BA-8CC2-BBA4130D3019}"/>
            </c:ext>
          </c:extLst>
        </c:ser>
        <c:ser>
          <c:idx val="4"/>
          <c:order val="4"/>
          <c:tx>
            <c:strRef>
              <c:f>summary!$F$327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summary!$G$322:$P$322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summary!$G$327:$P$327</c:f>
              <c:numCache>
                <c:formatCode>0</c:formatCode>
                <c:ptCount val="10"/>
                <c:pt idx="0">
                  <c:v>526.63864446782395</c:v>
                </c:pt>
                <c:pt idx="1">
                  <c:v>462.44459261079794</c:v>
                </c:pt>
                <c:pt idx="2">
                  <c:v>541.67456604046947</c:v>
                </c:pt>
                <c:pt idx="3">
                  <c:v>513.3947898148881</c:v>
                </c:pt>
                <c:pt idx="4">
                  <c:v>499.97139327448917</c:v>
                </c:pt>
                <c:pt idx="5">
                  <c:v>485.26946180440518</c:v>
                </c:pt>
                <c:pt idx="6">
                  <c:v>437.81266953159962</c:v>
                </c:pt>
                <c:pt idx="7">
                  <c:v>442.46243042157693</c:v>
                </c:pt>
                <c:pt idx="8">
                  <c:v>457.81090388726767</c:v>
                </c:pt>
                <c:pt idx="9">
                  <c:v>476.12860243992844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7-48BA-8CC2-BBA4130D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11512"/>
        <c:axId val="479811184"/>
      </c:lineChart>
      <c:catAx>
        <c:axId val="47981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1184"/>
        <c:crosses val="autoZero"/>
        <c:auto val="1"/>
        <c:lblAlgn val="ctr"/>
        <c:lblOffset val="100"/>
        <c:noMultiLvlLbl val="0"/>
      </c:catAx>
      <c:valAx>
        <c:axId val="479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TR-DSL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summary!$F$292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summary!$G$291:$P$291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summary!$G$292:$P$292</c:f>
              <c:numCache>
                <c:formatCode>0</c:formatCode>
                <c:ptCount val="10"/>
                <c:pt idx="0">
                  <c:v>511.30435423500001</c:v>
                </c:pt>
                <c:pt idx="1">
                  <c:v>503.95704094500002</c:v>
                </c:pt>
                <c:pt idx="2">
                  <c:v>589.88485607500002</c:v>
                </c:pt>
                <c:pt idx="3">
                  <c:v>544.83882793999999</c:v>
                </c:pt>
                <c:pt idx="4">
                  <c:v>501.37254519999999</c:v>
                </c:pt>
                <c:pt idx="5">
                  <c:v>462.41911357999993</c:v>
                </c:pt>
                <c:pt idx="6">
                  <c:v>414.32107383499994</c:v>
                </c:pt>
                <c:pt idx="7">
                  <c:v>365.53472043999994</c:v>
                </c:pt>
                <c:pt idx="8">
                  <c:v>331.64067213999999</c:v>
                </c:pt>
                <c:pt idx="9">
                  <c:v>303.03896381999999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617-85D2-0A4F7A4F6DEA}"/>
            </c:ext>
          </c:extLst>
        </c:ser>
        <c:ser>
          <c:idx val="1"/>
          <c:order val="1"/>
          <c:tx>
            <c:strRef>
              <c:f>summary!$F$293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summary!$G$291:$P$291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summary!$G$293:$P$293</c:f>
              <c:numCache>
                <c:formatCode>0</c:formatCode>
                <c:ptCount val="10"/>
                <c:pt idx="0">
                  <c:v>507.9375574978186</c:v>
                </c:pt>
                <c:pt idx="1">
                  <c:v>444.49222265182442</c:v>
                </c:pt>
                <c:pt idx="2">
                  <c:v>523.85814674841174</c:v>
                </c:pt>
                <c:pt idx="3">
                  <c:v>492.27341555879059</c:v>
                </c:pt>
                <c:pt idx="4">
                  <c:v>477.60511746524844</c:v>
                </c:pt>
                <c:pt idx="5">
                  <c:v>461.72014750396539</c:v>
                </c:pt>
                <c:pt idx="6">
                  <c:v>413.11882639186558</c:v>
                </c:pt>
                <c:pt idx="7">
                  <c:v>416.71696039774667</c:v>
                </c:pt>
                <c:pt idx="8">
                  <c:v>595.55827876319972</c:v>
                </c:pt>
                <c:pt idx="9">
                  <c:v>619.56300964985167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617-85D2-0A4F7A4F6DEA}"/>
            </c:ext>
          </c:extLst>
        </c:ser>
        <c:ser>
          <c:idx val="2"/>
          <c:order val="2"/>
          <c:tx>
            <c:strRef>
              <c:f>summary!$F$294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summary!$G$291:$P$291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summary!$G$294:$P$294</c:f>
              <c:numCache>
                <c:formatCode>0</c:formatCode>
                <c:ptCount val="10"/>
                <c:pt idx="0">
                  <c:v>507.9375574978186</c:v>
                </c:pt>
                <c:pt idx="1">
                  <c:v>444.49222265182442</c:v>
                </c:pt>
                <c:pt idx="2">
                  <c:v>523.85814674841174</c:v>
                </c:pt>
                <c:pt idx="3">
                  <c:v>492.27341555879059</c:v>
                </c:pt>
                <c:pt idx="4">
                  <c:v>477.60511746524844</c:v>
                </c:pt>
                <c:pt idx="5">
                  <c:v>461.72014750396539</c:v>
                </c:pt>
                <c:pt idx="6">
                  <c:v>413.11882639186558</c:v>
                </c:pt>
                <c:pt idx="7">
                  <c:v>416.71696039774667</c:v>
                </c:pt>
                <c:pt idx="8">
                  <c:v>595.55827876319972</c:v>
                </c:pt>
                <c:pt idx="9">
                  <c:v>619.56300964985167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3-49F7-8910-50D059B9AB48}"/>
            </c:ext>
          </c:extLst>
        </c:ser>
        <c:ser>
          <c:idx val="3"/>
          <c:order val="3"/>
          <c:tx>
            <c:strRef>
              <c:f>summary!$F$295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summary!$G$291:$P$291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summary!$G$295:$P$295</c:f>
              <c:numCache>
                <c:formatCode>0</c:formatCode>
                <c:ptCount val="10"/>
                <c:pt idx="0">
                  <c:v>507.9375574978186</c:v>
                </c:pt>
                <c:pt idx="1">
                  <c:v>444.49222265182442</c:v>
                </c:pt>
                <c:pt idx="2">
                  <c:v>523.69491082583147</c:v>
                </c:pt>
                <c:pt idx="3">
                  <c:v>492.24622360247417</c:v>
                </c:pt>
                <c:pt idx="4">
                  <c:v>477.59381791516802</c:v>
                </c:pt>
                <c:pt idx="5">
                  <c:v>461.72014750396539</c:v>
                </c:pt>
                <c:pt idx="6">
                  <c:v>413.11882639186558</c:v>
                </c:pt>
                <c:pt idx="7">
                  <c:v>416.71696039774667</c:v>
                </c:pt>
                <c:pt idx="8">
                  <c:v>431.09703842458049</c:v>
                </c:pt>
                <c:pt idx="9">
                  <c:v>448.43304119300461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7-410A-AA26-02AE264E1669}"/>
            </c:ext>
          </c:extLst>
        </c:ser>
        <c:ser>
          <c:idx val="4"/>
          <c:order val="4"/>
          <c:tx>
            <c:strRef>
              <c:f>summary!$F$296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summary!$G$291:$P$291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summary!$G$296:$P$296</c:f>
              <c:numCache>
                <c:formatCode>0</c:formatCode>
                <c:ptCount val="10"/>
                <c:pt idx="0">
                  <c:v>507.9375574978186</c:v>
                </c:pt>
                <c:pt idx="1">
                  <c:v>444.49222265182442</c:v>
                </c:pt>
                <c:pt idx="2">
                  <c:v>523.69491082583147</c:v>
                </c:pt>
                <c:pt idx="3">
                  <c:v>492.24622360247417</c:v>
                </c:pt>
                <c:pt idx="4">
                  <c:v>477.59381791516802</c:v>
                </c:pt>
                <c:pt idx="5">
                  <c:v>461.72014750396539</c:v>
                </c:pt>
                <c:pt idx="6">
                  <c:v>413.11882639186558</c:v>
                </c:pt>
                <c:pt idx="7">
                  <c:v>416.71696039774667</c:v>
                </c:pt>
                <c:pt idx="8">
                  <c:v>431.09703842458049</c:v>
                </c:pt>
                <c:pt idx="9">
                  <c:v>448.43304119300461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7-410A-AA26-02AE264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08112"/>
        <c:axId val="786413032"/>
      </c:lineChart>
      <c:catAx>
        <c:axId val="7864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13032"/>
        <c:crosses val="autoZero"/>
        <c:auto val="1"/>
        <c:lblAlgn val="ctr"/>
        <c:lblOffset val="100"/>
        <c:noMultiLvlLbl val="0"/>
      </c:catAx>
      <c:valAx>
        <c:axId val="7864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TR-ELC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summary!$F$300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summary!$G$299:$P$299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summary!$G$300:$P$300</c:f>
              <c:numCache>
                <c:formatCode>0</c:formatCode>
                <c:ptCount val="10"/>
                <c:pt idx="0">
                  <c:v>22.704652889999998</c:v>
                </c:pt>
                <c:pt idx="1">
                  <c:v>22.935281165000003</c:v>
                </c:pt>
                <c:pt idx="2">
                  <c:v>23.930647289999996</c:v>
                </c:pt>
                <c:pt idx="3">
                  <c:v>26.705785755000001</c:v>
                </c:pt>
                <c:pt idx="4">
                  <c:v>28.027276644999997</c:v>
                </c:pt>
                <c:pt idx="5">
                  <c:v>29.318026944999996</c:v>
                </c:pt>
                <c:pt idx="6">
                  <c:v>30.501023764999999</c:v>
                </c:pt>
                <c:pt idx="7">
                  <c:v>31.513485109999998</c:v>
                </c:pt>
                <c:pt idx="8">
                  <c:v>32.367989744999996</c:v>
                </c:pt>
                <c:pt idx="9">
                  <c:v>33.295388549999998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5-4C08-862F-24806A197E93}"/>
            </c:ext>
          </c:extLst>
        </c:ser>
        <c:ser>
          <c:idx val="1"/>
          <c:order val="1"/>
          <c:tx>
            <c:strRef>
              <c:f>summary!$F$301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summary!$G$299:$P$299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summary!$G$301:$P$301</c:f>
              <c:numCache>
                <c:formatCode>0</c:formatCode>
                <c:ptCount val="10"/>
                <c:pt idx="0">
                  <c:v>18.701086970005324</c:v>
                </c:pt>
                <c:pt idx="1">
                  <c:v>17.952369958973506</c:v>
                </c:pt>
                <c:pt idx="2">
                  <c:v>17.816419292057653</c:v>
                </c:pt>
                <c:pt idx="3">
                  <c:v>21.121374256097479</c:v>
                </c:pt>
                <c:pt idx="4">
                  <c:v>22.366275809240719</c:v>
                </c:pt>
                <c:pt idx="5">
                  <c:v>23.549314300439768</c:v>
                </c:pt>
                <c:pt idx="6">
                  <c:v>24.693843139734049</c:v>
                </c:pt>
                <c:pt idx="7">
                  <c:v>25.745470023830269</c:v>
                </c:pt>
                <c:pt idx="8">
                  <c:v>26.713865462687195</c:v>
                </c:pt>
                <c:pt idx="9">
                  <c:v>27.695561246923802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5-4C08-862F-24806A197E93}"/>
            </c:ext>
          </c:extLst>
        </c:ser>
        <c:ser>
          <c:idx val="2"/>
          <c:order val="2"/>
          <c:tx>
            <c:strRef>
              <c:f>summary!$F$302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summary!$G$299:$P$299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summary!$G$302:$P$302</c:f>
              <c:numCache>
                <c:formatCode>0</c:formatCode>
                <c:ptCount val="10"/>
                <c:pt idx="0">
                  <c:v>18.701086970005324</c:v>
                </c:pt>
                <c:pt idx="1">
                  <c:v>17.952369958973506</c:v>
                </c:pt>
                <c:pt idx="2">
                  <c:v>17.816419292057653</c:v>
                </c:pt>
                <c:pt idx="3">
                  <c:v>21.121374256097482</c:v>
                </c:pt>
                <c:pt idx="4">
                  <c:v>22.366275809240719</c:v>
                </c:pt>
                <c:pt idx="5">
                  <c:v>23.549314300439768</c:v>
                </c:pt>
                <c:pt idx="6">
                  <c:v>24.693843139734049</c:v>
                </c:pt>
                <c:pt idx="7">
                  <c:v>25.745470023830269</c:v>
                </c:pt>
                <c:pt idx="8">
                  <c:v>26.713865462687185</c:v>
                </c:pt>
                <c:pt idx="9">
                  <c:v>27.695561246923809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1-400F-BAA5-DDD61E543C89}"/>
            </c:ext>
          </c:extLst>
        </c:ser>
        <c:ser>
          <c:idx val="3"/>
          <c:order val="3"/>
          <c:tx>
            <c:strRef>
              <c:f>summary!$F$303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summary!$G$299:$P$299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summary!$G$303:$P$303</c:f>
              <c:numCache>
                <c:formatCode>0</c:formatCode>
                <c:ptCount val="10"/>
                <c:pt idx="0">
                  <c:v>18.701086970005324</c:v>
                </c:pt>
                <c:pt idx="1">
                  <c:v>17.952369958973506</c:v>
                </c:pt>
                <c:pt idx="2">
                  <c:v>17.979655214637965</c:v>
                </c:pt>
                <c:pt idx="3">
                  <c:v>21.148566212413968</c:v>
                </c:pt>
                <c:pt idx="4">
                  <c:v>22.37757535932117</c:v>
                </c:pt>
                <c:pt idx="5">
                  <c:v>23.549314300439768</c:v>
                </c:pt>
                <c:pt idx="6">
                  <c:v>24.693843139734049</c:v>
                </c:pt>
                <c:pt idx="7">
                  <c:v>25.745470023830269</c:v>
                </c:pt>
                <c:pt idx="8">
                  <c:v>26.713865462687185</c:v>
                </c:pt>
                <c:pt idx="9">
                  <c:v>27.695561246923809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0-4F4E-A3F8-F246EA882CC8}"/>
            </c:ext>
          </c:extLst>
        </c:ser>
        <c:ser>
          <c:idx val="4"/>
          <c:order val="4"/>
          <c:tx>
            <c:strRef>
              <c:f>summary!$F$304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summary!$G$299:$P$299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summary!$G$304:$P$304</c:f>
              <c:numCache>
                <c:formatCode>0</c:formatCode>
                <c:ptCount val="10"/>
                <c:pt idx="0">
                  <c:v>18.701086970005324</c:v>
                </c:pt>
                <c:pt idx="1">
                  <c:v>17.952369958973506</c:v>
                </c:pt>
                <c:pt idx="2">
                  <c:v>17.979655214637965</c:v>
                </c:pt>
                <c:pt idx="3">
                  <c:v>21.148566212413968</c:v>
                </c:pt>
                <c:pt idx="4">
                  <c:v>22.37757535932117</c:v>
                </c:pt>
                <c:pt idx="5">
                  <c:v>23.549314300439768</c:v>
                </c:pt>
                <c:pt idx="6">
                  <c:v>24.693843139734049</c:v>
                </c:pt>
                <c:pt idx="7">
                  <c:v>25.745470023830269</c:v>
                </c:pt>
                <c:pt idx="8">
                  <c:v>26.713865462687185</c:v>
                </c:pt>
                <c:pt idx="9">
                  <c:v>27.695561246923809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0-4F4E-A3F8-F246EA8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35792"/>
        <c:axId val="1133642680"/>
      </c:lineChart>
      <c:catAx>
        <c:axId val="11336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42680"/>
        <c:crosses val="autoZero"/>
        <c:auto val="1"/>
        <c:lblAlgn val="ctr"/>
        <c:lblOffset val="100"/>
        <c:noMultiLvlLbl val="0"/>
      </c:catAx>
      <c:valAx>
        <c:axId val="11336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TR-LNG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summary!$F$308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summary!$G$307:$P$307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summary!$G$308:$P$308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0.55595862499999993</c:v>
                </c:pt>
                <c:pt idx="4">
                  <c:v>11.968645839999999</c:v>
                </c:pt>
                <c:pt idx="5">
                  <c:v>54.640185475000003</c:v>
                </c:pt>
                <c:pt idx="6">
                  <c:v>101.26608349499999</c:v>
                </c:pt>
                <c:pt idx="7">
                  <c:v>139.48295736999998</c:v>
                </c:pt>
                <c:pt idx="8">
                  <c:v>176.09937514499998</c:v>
                </c:pt>
                <c:pt idx="9">
                  <c:v>210.08357214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B-4D8E-B415-877434662F5A}"/>
            </c:ext>
          </c:extLst>
        </c:ser>
        <c:ser>
          <c:idx val="1"/>
          <c:order val="1"/>
          <c:tx>
            <c:strRef>
              <c:f>summary!$F$309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summary!$G$307:$P$307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summary!$G$309:$P$309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B-4D8E-B415-877434662F5A}"/>
            </c:ext>
          </c:extLst>
        </c:ser>
        <c:ser>
          <c:idx val="2"/>
          <c:order val="2"/>
          <c:tx>
            <c:strRef>
              <c:f>summary!$F$310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summary!$G$307:$P$307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summary!$G$310:$P$310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3-49E5-A230-A748F5B25FC3}"/>
            </c:ext>
          </c:extLst>
        </c:ser>
        <c:ser>
          <c:idx val="3"/>
          <c:order val="3"/>
          <c:tx>
            <c:strRef>
              <c:f>summary!$F$311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summary!$G$307:$P$307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summary!$G$311:$P$311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5-4F8C-8E2B-AC4B62602A5A}"/>
            </c:ext>
          </c:extLst>
        </c:ser>
        <c:ser>
          <c:idx val="4"/>
          <c:order val="4"/>
          <c:tx>
            <c:strRef>
              <c:f>summary!$F$312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summary!$G$307:$P$307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summary!$G$312:$P$312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5-4F8C-8E2B-AC4B6260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447376"/>
        <c:axId val="1016449344"/>
      </c:lineChart>
      <c:catAx>
        <c:axId val="10164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49344"/>
        <c:crosses val="autoZero"/>
        <c:auto val="1"/>
        <c:lblAlgn val="ctr"/>
        <c:lblOffset val="100"/>
        <c:noMultiLvlLbl val="0"/>
      </c:catAx>
      <c:valAx>
        <c:axId val="10164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TA-JTF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summary!$F$331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summary!$G$330:$P$330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summary!$G$331:$P$331</c:f>
              <c:numCache>
                <c:formatCode>0</c:formatCode>
                <c:ptCount val="10"/>
                <c:pt idx="0">
                  <c:v>2619.5755605499999</c:v>
                </c:pt>
                <c:pt idx="1">
                  <c:v>2566.67230703</c:v>
                </c:pt>
                <c:pt idx="2">
                  <c:v>2470.9027250049999</c:v>
                </c:pt>
                <c:pt idx="3">
                  <c:v>2791.8050828099999</c:v>
                </c:pt>
                <c:pt idx="4">
                  <c:v>2903.735019795</c:v>
                </c:pt>
                <c:pt idx="5">
                  <c:v>3054.6762593699996</c:v>
                </c:pt>
                <c:pt idx="6">
                  <c:v>3210.49661758</c:v>
                </c:pt>
                <c:pt idx="7">
                  <c:v>3360.6071997399995</c:v>
                </c:pt>
                <c:pt idx="8">
                  <c:v>3538.8192630250001</c:v>
                </c:pt>
                <c:pt idx="9">
                  <c:v>3752.0799402349999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1-4A19-BBDC-70CCDDE4BDD3}"/>
            </c:ext>
          </c:extLst>
        </c:ser>
        <c:ser>
          <c:idx val="1"/>
          <c:order val="1"/>
          <c:tx>
            <c:strRef>
              <c:f>summary!$F$332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summary!$G$330:$P$330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summary!$G$332:$P$332</c:f>
              <c:numCache>
                <c:formatCode>0</c:formatCode>
                <c:ptCount val="10"/>
                <c:pt idx="0">
                  <c:v>419.83294335756432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3629.8593936808816</c:v>
                </c:pt>
                <c:pt idx="8">
                  <c:v>4087.8730353700344</c:v>
                </c:pt>
                <c:pt idx="9">
                  <c:v>4475.0761325293006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1-4A19-BBDC-70CCDDE4BDD3}"/>
            </c:ext>
          </c:extLst>
        </c:ser>
        <c:ser>
          <c:idx val="2"/>
          <c:order val="2"/>
          <c:tx>
            <c:strRef>
              <c:f>summary!$F$333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summary!$G$330:$P$330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summary!$G$333:$P$333</c:f>
              <c:numCache>
                <c:formatCode>0</c:formatCode>
                <c:ptCount val="10"/>
                <c:pt idx="0">
                  <c:v>419.83294335756443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3629.8593936808816</c:v>
                </c:pt>
                <c:pt idx="8">
                  <c:v>4087.8730353700344</c:v>
                </c:pt>
                <c:pt idx="9">
                  <c:v>4475.0761325293006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D-4F0B-9929-91681C12C428}"/>
            </c:ext>
          </c:extLst>
        </c:ser>
        <c:ser>
          <c:idx val="3"/>
          <c:order val="3"/>
          <c:tx>
            <c:strRef>
              <c:f>summary!$F$334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summary!$G$330:$P$330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summary!$G$334:$P$334</c:f>
              <c:numCache>
                <c:formatCode>0</c:formatCode>
                <c:ptCount val="10"/>
                <c:pt idx="0">
                  <c:v>582.52576517238401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3583.00851986827</c:v>
                </c:pt>
                <c:pt idx="8">
                  <c:v>3097.528014946884</c:v>
                </c:pt>
                <c:pt idx="9">
                  <c:v>3388.8992971641328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5-47A9-919A-D052C9C11363}"/>
            </c:ext>
          </c:extLst>
        </c:ser>
        <c:ser>
          <c:idx val="4"/>
          <c:order val="4"/>
          <c:tx>
            <c:strRef>
              <c:f>summary!$F$335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summary!$G$330:$P$330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summary!$G$335:$P$335</c:f>
              <c:numCache>
                <c:formatCode>0</c:formatCode>
                <c:ptCount val="10"/>
                <c:pt idx="0">
                  <c:v>582.52576517238401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3583.00851986827</c:v>
                </c:pt>
                <c:pt idx="8">
                  <c:v>2898.9278084973071</c:v>
                </c:pt>
                <c:pt idx="9">
                  <c:v>3173.5140826254765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5-47A9-919A-D052C9C1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452952"/>
        <c:axId val="1016450000"/>
      </c:lineChart>
      <c:catAx>
        <c:axId val="101645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50000"/>
        <c:crosses val="autoZero"/>
        <c:auto val="1"/>
        <c:lblAlgn val="ctr"/>
        <c:lblOffset val="100"/>
        <c:noMultiLvlLbl val="0"/>
      </c:catAx>
      <c:valAx>
        <c:axId val="1016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TA-GSL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summary!$F$339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summary!$G$338:$P$338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summary!$G$339:$P$339</c:f>
              <c:numCache>
                <c:formatCode>0</c:formatCode>
                <c:ptCount val="10"/>
                <c:pt idx="0">
                  <c:v>33.979697420000001</c:v>
                </c:pt>
                <c:pt idx="1">
                  <c:v>33.867100434999998</c:v>
                </c:pt>
                <c:pt idx="2">
                  <c:v>22.277378944999999</c:v>
                </c:pt>
                <c:pt idx="3">
                  <c:v>23.685734314999998</c:v>
                </c:pt>
                <c:pt idx="4">
                  <c:v>23.625703759999997</c:v>
                </c:pt>
                <c:pt idx="5">
                  <c:v>23.602427294999998</c:v>
                </c:pt>
                <c:pt idx="6">
                  <c:v>23.593404934999995</c:v>
                </c:pt>
                <c:pt idx="7">
                  <c:v>23.589905499999997</c:v>
                </c:pt>
                <c:pt idx="8">
                  <c:v>23.588548769999999</c:v>
                </c:pt>
                <c:pt idx="9">
                  <c:v>23.588022325000001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A-4F7E-A886-BC37AA207C03}"/>
            </c:ext>
          </c:extLst>
        </c:ser>
        <c:ser>
          <c:idx val="1"/>
          <c:order val="1"/>
          <c:tx>
            <c:strRef>
              <c:f>summary!$F$340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summary!$G$338:$P$338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summary!$G$340:$P$340</c:f>
              <c:numCache>
                <c:formatCode>0</c:formatCode>
                <c:ptCount val="10"/>
                <c:pt idx="0">
                  <c:v>578.94855064243575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87.415459289015615</c:v>
                </c:pt>
                <c:pt idx="9">
                  <c:v>95.695446530165981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A-4F7E-A886-BC37AA207C03}"/>
            </c:ext>
          </c:extLst>
        </c:ser>
        <c:ser>
          <c:idx val="2"/>
          <c:order val="2"/>
          <c:tx>
            <c:strRef>
              <c:f>summary!$F$341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summary!$G$338:$P$338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summary!$G$341:$P$341</c:f>
              <c:numCache>
                <c:formatCode>0</c:formatCode>
                <c:ptCount val="10"/>
                <c:pt idx="0">
                  <c:v>578.94855064243575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87.415459289015615</c:v>
                </c:pt>
                <c:pt idx="9">
                  <c:v>95.695446530165981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7-4D17-B500-DD648792F226}"/>
            </c:ext>
          </c:extLst>
        </c:ser>
        <c:ser>
          <c:idx val="3"/>
          <c:order val="3"/>
          <c:tx>
            <c:strRef>
              <c:f>summary!$F$342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summary!$G$338:$P$338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summary!$G$342:$P$342</c:f>
              <c:numCache>
                <c:formatCode>0</c:formatCode>
                <c:ptCount val="10"/>
                <c:pt idx="0">
                  <c:v>416.25572882761605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80.229726988747188</c:v>
                </c:pt>
                <c:pt idx="8">
                  <c:v>39.214303478623272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1-4B0D-9203-4F0CCBEE5E04}"/>
            </c:ext>
          </c:extLst>
        </c:ser>
        <c:ser>
          <c:idx val="4"/>
          <c:order val="4"/>
          <c:tx>
            <c:strRef>
              <c:f>summary!$F$343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summary!$G$338:$P$338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summary!$G$343:$P$343</c:f>
              <c:numCache>
                <c:formatCode>0</c:formatCode>
                <c:ptCount val="10"/>
                <c:pt idx="0">
                  <c:v>416.25572882761605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80.229726988747188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1-4B0D-9203-4F0CCBEE5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98152"/>
        <c:axId val="358699792"/>
      </c:lineChart>
      <c:catAx>
        <c:axId val="3586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9792"/>
        <c:crosses val="autoZero"/>
        <c:auto val="1"/>
        <c:lblAlgn val="ctr"/>
        <c:lblOffset val="100"/>
        <c:noMultiLvlLbl val="0"/>
      </c:catAx>
      <c:valAx>
        <c:axId val="3586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TA-Total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summary!$F$346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summary!$G$345:$P$345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summary!$G$346:$P$346</c:f>
              <c:numCache>
                <c:formatCode>0</c:formatCode>
                <c:ptCount val="10"/>
                <c:pt idx="0">
                  <c:v>2653.5552579699997</c:v>
                </c:pt>
                <c:pt idx="1">
                  <c:v>2573.3676809599997</c:v>
                </c:pt>
                <c:pt idx="2">
                  <c:v>2493.1801039499996</c:v>
                </c:pt>
                <c:pt idx="3">
                  <c:v>2815.4908171249999</c:v>
                </c:pt>
                <c:pt idx="4">
                  <c:v>2927.3607235549998</c:v>
                </c:pt>
                <c:pt idx="5">
                  <c:v>3078.2786866649994</c:v>
                </c:pt>
                <c:pt idx="6">
                  <c:v>3234.0900225149999</c:v>
                </c:pt>
                <c:pt idx="7">
                  <c:v>3384.1971052399995</c:v>
                </c:pt>
                <c:pt idx="8">
                  <c:v>3562.4078117950003</c:v>
                </c:pt>
                <c:pt idx="9">
                  <c:v>3775.66796256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694-98EB-2065EC18398D}"/>
            </c:ext>
          </c:extLst>
        </c:ser>
        <c:ser>
          <c:idx val="1"/>
          <c:order val="1"/>
          <c:tx>
            <c:strRef>
              <c:f>summary!$F$347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summary!$G$345:$P$345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summary!$G$347:$P$347</c:f>
              <c:numCache>
                <c:formatCode>0</c:formatCode>
                <c:ptCount val="10"/>
                <c:pt idx="0">
                  <c:v>998.78149400000007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3629.8593936808816</c:v>
                </c:pt>
                <c:pt idx="8">
                  <c:v>4175.2884946590502</c:v>
                </c:pt>
                <c:pt idx="9">
                  <c:v>4570.7715790594666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7-4694-98EB-2065EC18398D}"/>
            </c:ext>
          </c:extLst>
        </c:ser>
        <c:ser>
          <c:idx val="2"/>
          <c:order val="2"/>
          <c:tx>
            <c:strRef>
              <c:f>summary!$F$348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summary!$G$345:$P$345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summary!$G$348:$P$348</c:f>
              <c:numCache>
                <c:formatCode>0</c:formatCode>
                <c:ptCount val="10"/>
                <c:pt idx="0">
                  <c:v>998.78149400000018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3629.8593936808816</c:v>
                </c:pt>
                <c:pt idx="8">
                  <c:v>4175.2884946590502</c:v>
                </c:pt>
                <c:pt idx="9">
                  <c:v>4570.7715790594666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B-4456-9E72-44D424351C02}"/>
            </c:ext>
          </c:extLst>
        </c:ser>
        <c:ser>
          <c:idx val="3"/>
          <c:order val="3"/>
          <c:tx>
            <c:strRef>
              <c:f>summary!$F$349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summary!$G$345:$P$345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summary!$G$349:$P$349</c:f>
              <c:numCache>
                <c:formatCode>0</c:formatCode>
                <c:ptCount val="10"/>
                <c:pt idx="0">
                  <c:v>998.78149400000007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3663.2382468570172</c:v>
                </c:pt>
                <c:pt idx="8">
                  <c:v>3136.7423184255072</c:v>
                </c:pt>
                <c:pt idx="9">
                  <c:v>3388.8992971641328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3-4C19-BD41-2BFA7B2F9280}"/>
            </c:ext>
          </c:extLst>
        </c:ser>
        <c:ser>
          <c:idx val="4"/>
          <c:order val="4"/>
          <c:tx>
            <c:strRef>
              <c:f>summary!$F$350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summary!$G$345:$P$345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summary!$G$350:$P$350</c:f>
              <c:numCache>
                <c:formatCode>0</c:formatCode>
                <c:ptCount val="10"/>
                <c:pt idx="0">
                  <c:v>998.78149400000007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3663.2382468570172</c:v>
                </c:pt>
                <c:pt idx="8">
                  <c:v>2898.9278084973071</c:v>
                </c:pt>
                <c:pt idx="9">
                  <c:v>3173.5140826254765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3-4C19-BD41-2BFA7B2F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542088"/>
        <c:axId val="1068542416"/>
      </c:lineChart>
      <c:catAx>
        <c:axId val="106854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42416"/>
        <c:crosses val="autoZero"/>
        <c:auto val="1"/>
        <c:lblAlgn val="ctr"/>
        <c:lblOffset val="100"/>
        <c:noMultiLvlLbl val="0"/>
      </c:catAx>
      <c:valAx>
        <c:axId val="10685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4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TS-DSL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summary!$F$354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summary!$G$353:$P$353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summary!$G$354:$P$354</c:f>
              <c:numCache>
                <c:formatCode>0</c:formatCode>
                <c:ptCount val="10"/>
                <c:pt idx="0">
                  <c:v>156.25223511999999</c:v>
                </c:pt>
                <c:pt idx="1">
                  <c:v>159.79297969999999</c:v>
                </c:pt>
                <c:pt idx="2">
                  <c:v>103.797376645</c:v>
                </c:pt>
                <c:pt idx="3">
                  <c:v>88.502130124999994</c:v>
                </c:pt>
                <c:pt idx="4">
                  <c:v>76.537580849999998</c:v>
                </c:pt>
                <c:pt idx="5">
                  <c:v>64.869806240000003</c:v>
                </c:pt>
                <c:pt idx="6">
                  <c:v>58.804296849999993</c:v>
                </c:pt>
                <c:pt idx="7">
                  <c:v>52.794824839999997</c:v>
                </c:pt>
                <c:pt idx="8">
                  <c:v>49.789469549999993</c:v>
                </c:pt>
                <c:pt idx="9">
                  <c:v>46.608841835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2-4D5D-8669-218B658CA009}"/>
            </c:ext>
          </c:extLst>
        </c:ser>
        <c:ser>
          <c:idx val="1"/>
          <c:order val="1"/>
          <c:tx>
            <c:strRef>
              <c:f>summary!$F$355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summary!$G$353:$P$353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summary!$G$355:$P$355</c:f>
              <c:numCache>
                <c:formatCode>0</c:formatCode>
                <c:ptCount val="10"/>
                <c:pt idx="0">
                  <c:v>166.78005321941791</c:v>
                </c:pt>
                <c:pt idx="1">
                  <c:v>187.3156482056678</c:v>
                </c:pt>
                <c:pt idx="2">
                  <c:v>168.38354034220359</c:v>
                </c:pt>
                <c:pt idx="3">
                  <c:v>138.61661351178989</c:v>
                </c:pt>
                <c:pt idx="4">
                  <c:v>123.11304653176461</c:v>
                </c:pt>
                <c:pt idx="5">
                  <c:v>107.38137623686271</c:v>
                </c:pt>
                <c:pt idx="6">
                  <c:v>100.27007637240112</c:v>
                </c:pt>
                <c:pt idx="7">
                  <c:v>88.74989767217977</c:v>
                </c:pt>
                <c:pt idx="8">
                  <c:v>83.071534673021205</c:v>
                </c:pt>
                <c:pt idx="9">
                  <c:v>79.776282321572637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2-4D5D-8669-218B658CA009}"/>
            </c:ext>
          </c:extLst>
        </c:ser>
        <c:ser>
          <c:idx val="2"/>
          <c:order val="2"/>
          <c:tx>
            <c:strRef>
              <c:f>summary!$F$356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summary!$G$353:$P$353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summary!$G$356:$P$356</c:f>
              <c:numCache>
                <c:formatCode>0</c:formatCode>
                <c:ptCount val="10"/>
                <c:pt idx="0">
                  <c:v>166.78005321941791</c:v>
                </c:pt>
                <c:pt idx="1">
                  <c:v>187.31564820566791</c:v>
                </c:pt>
                <c:pt idx="2">
                  <c:v>168.38354034220359</c:v>
                </c:pt>
                <c:pt idx="3">
                  <c:v>138.61661351178989</c:v>
                </c:pt>
                <c:pt idx="4">
                  <c:v>123.11304653176461</c:v>
                </c:pt>
                <c:pt idx="5">
                  <c:v>107.38137623686271</c:v>
                </c:pt>
                <c:pt idx="6">
                  <c:v>100.27007637240112</c:v>
                </c:pt>
                <c:pt idx="7">
                  <c:v>88.74989767217977</c:v>
                </c:pt>
                <c:pt idx="8">
                  <c:v>83.071534673021205</c:v>
                </c:pt>
                <c:pt idx="9">
                  <c:v>79.776282321572637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12B-A2F3-6F9BFEAF7709}"/>
            </c:ext>
          </c:extLst>
        </c:ser>
        <c:ser>
          <c:idx val="3"/>
          <c:order val="3"/>
          <c:tx>
            <c:strRef>
              <c:f>summary!$F$357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summary!$G$353:$P$353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summary!$G$357:$P$357</c:f>
              <c:numCache>
                <c:formatCode>0</c:formatCode>
                <c:ptCount val="10"/>
                <c:pt idx="0">
                  <c:v>169.92650867057117</c:v>
                </c:pt>
                <c:pt idx="1">
                  <c:v>194.68710658296911</c:v>
                </c:pt>
                <c:pt idx="2">
                  <c:v>140.89090297716962</c:v>
                </c:pt>
                <c:pt idx="3">
                  <c:v>111.16177949123481</c:v>
                </c:pt>
                <c:pt idx="4">
                  <c:v>98.926250950610779</c:v>
                </c:pt>
                <c:pt idx="5">
                  <c:v>86.587913648023445</c:v>
                </c:pt>
                <c:pt idx="6">
                  <c:v>81.260575399005376</c:v>
                </c:pt>
                <c:pt idx="7">
                  <c:v>75.702455252863757</c:v>
                </c:pt>
                <c:pt idx="8">
                  <c:v>73.841364153796732</c:v>
                </c:pt>
                <c:pt idx="9">
                  <c:v>72.159822245103129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5-4223-9D76-D90444C11E07}"/>
            </c:ext>
          </c:extLst>
        </c:ser>
        <c:ser>
          <c:idx val="4"/>
          <c:order val="4"/>
          <c:tx>
            <c:strRef>
              <c:f>summary!$F$358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summary!$G$353:$P$353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summary!$G$358:$P$358</c:f>
              <c:numCache>
                <c:formatCode>0</c:formatCode>
                <c:ptCount val="10"/>
                <c:pt idx="0">
                  <c:v>169.92650867057117</c:v>
                </c:pt>
                <c:pt idx="1">
                  <c:v>194.84185784880373</c:v>
                </c:pt>
                <c:pt idx="2">
                  <c:v>134.41230011709897</c:v>
                </c:pt>
                <c:pt idx="3">
                  <c:v>111.19902358374857</c:v>
                </c:pt>
                <c:pt idx="4">
                  <c:v>98.731430152421638</c:v>
                </c:pt>
                <c:pt idx="5">
                  <c:v>86.6196267820565</c:v>
                </c:pt>
                <c:pt idx="6">
                  <c:v>81.260575399005376</c:v>
                </c:pt>
                <c:pt idx="7">
                  <c:v>75.702455252863757</c:v>
                </c:pt>
                <c:pt idx="8">
                  <c:v>73.979721425652386</c:v>
                </c:pt>
                <c:pt idx="9">
                  <c:v>71.668837073052373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5-4223-9D76-D90444C1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025512"/>
        <c:axId val="959025184"/>
      </c:lineChart>
      <c:catAx>
        <c:axId val="95902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25184"/>
        <c:crosses val="autoZero"/>
        <c:auto val="1"/>
        <c:lblAlgn val="ctr"/>
        <c:lblOffset val="100"/>
        <c:noMultiLvlLbl val="0"/>
      </c:catAx>
      <c:valAx>
        <c:axId val="9590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summary!$F$36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summary!$G$35:$P$35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summary!$G$36:$P$36</c:f>
              <c:numCache>
                <c:formatCode>0</c:formatCode>
                <c:ptCount val="10"/>
                <c:pt idx="0">
                  <c:v>19.899461694999999</c:v>
                </c:pt>
                <c:pt idx="1">
                  <c:v>22.308011924999999</c:v>
                </c:pt>
                <c:pt idx="2">
                  <c:v>14.980357504999999</c:v>
                </c:pt>
                <c:pt idx="3">
                  <c:v>5.5561564449999992</c:v>
                </c:pt>
                <c:pt idx="4">
                  <c:v>4.0771582749999995</c:v>
                </c:pt>
                <c:pt idx="5">
                  <c:v>3.214440465</c:v>
                </c:pt>
                <c:pt idx="6">
                  <c:v>2.8148117399999997</c:v>
                </c:pt>
                <c:pt idx="7">
                  <c:v>2.7236143749999995</c:v>
                </c:pt>
                <c:pt idx="8">
                  <c:v>2.7928234299999999</c:v>
                </c:pt>
                <c:pt idx="9">
                  <c:v>2.915331085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B-4D3F-9C98-61EDE3FF63D9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summary!$G$35:$P$35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summary!$G$37:$P$37</c:f>
              <c:numCache>
                <c:formatCode>0</c:formatCode>
                <c:ptCount val="10"/>
                <c:pt idx="0">
                  <c:v>0</c:v>
                </c:pt>
                <c:pt idx="1">
                  <c:v>3.8075172875685808</c:v>
                </c:pt>
                <c:pt idx="2">
                  <c:v>0</c:v>
                </c:pt>
                <c:pt idx="3">
                  <c:v>3.0628652397675342</c:v>
                </c:pt>
                <c:pt idx="4">
                  <c:v>5.0358063596176583</c:v>
                </c:pt>
                <c:pt idx="5">
                  <c:v>5.1381572843404557</c:v>
                </c:pt>
                <c:pt idx="6">
                  <c:v>4.2516994208197305</c:v>
                </c:pt>
                <c:pt idx="7">
                  <c:v>3.9385372858801628</c:v>
                </c:pt>
                <c:pt idx="8">
                  <c:v>3.5915643242195259</c:v>
                </c:pt>
                <c:pt idx="9">
                  <c:v>3.6257624908853359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B-4D3F-9C98-61EDE3FF63D9}"/>
            </c:ext>
          </c:extLst>
        </c:ser>
        <c:ser>
          <c:idx val="2"/>
          <c:order val="2"/>
          <c:tx>
            <c:strRef>
              <c:f>summary!$F$38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summary!$G$35:$P$35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summary!$G$38:$P$38</c:f>
              <c:numCache>
                <c:formatCode>0</c:formatCode>
                <c:ptCount val="10"/>
                <c:pt idx="0">
                  <c:v>0</c:v>
                </c:pt>
                <c:pt idx="1">
                  <c:v>3.8075172875685808</c:v>
                </c:pt>
                <c:pt idx="2">
                  <c:v>0</c:v>
                </c:pt>
                <c:pt idx="3">
                  <c:v>3.0628652397675271</c:v>
                </c:pt>
                <c:pt idx="4">
                  <c:v>5.1139923428073688</c:v>
                </c:pt>
                <c:pt idx="5">
                  <c:v>5.2166195397820641</c:v>
                </c:pt>
                <c:pt idx="6">
                  <c:v>2.9659793485809933</c:v>
                </c:pt>
                <c:pt idx="7">
                  <c:v>2.1633517354298597</c:v>
                </c:pt>
                <c:pt idx="8">
                  <c:v>1.2174305808426951</c:v>
                </c:pt>
                <c:pt idx="9">
                  <c:v>1.2290227145619652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F07-4DC0-98C6-F7954704CCF8}"/>
            </c:ext>
          </c:extLst>
        </c:ser>
        <c:ser>
          <c:idx val="3"/>
          <c:order val="3"/>
          <c:tx>
            <c:strRef>
              <c:f>summary!$F$39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summary!$G$35:$P$35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summary!$G$39:$P$39</c:f>
              <c:numCache>
                <c:formatCode>0</c:formatCode>
                <c:ptCount val="10"/>
                <c:pt idx="0">
                  <c:v>0</c:v>
                </c:pt>
                <c:pt idx="1">
                  <c:v>0.91772304797312265</c:v>
                </c:pt>
                <c:pt idx="2">
                  <c:v>0.83057554465804262</c:v>
                </c:pt>
                <c:pt idx="3">
                  <c:v>0.33256081668730569</c:v>
                </c:pt>
                <c:pt idx="4">
                  <c:v>0.94224153075553341</c:v>
                </c:pt>
                <c:pt idx="5">
                  <c:v>0.70406165300944112</c:v>
                </c:pt>
                <c:pt idx="6">
                  <c:v>1.3914273230512502</c:v>
                </c:pt>
                <c:pt idx="7">
                  <c:v>1.4159833500863415</c:v>
                </c:pt>
                <c:pt idx="8">
                  <c:v>1.1303064063472674</c:v>
                </c:pt>
                <c:pt idx="9">
                  <c:v>1.1410689608717777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8-4CF2-B1D5-FE87CCE3DF81}"/>
            </c:ext>
          </c:extLst>
        </c:ser>
        <c:ser>
          <c:idx val="4"/>
          <c:order val="4"/>
          <c:tx>
            <c:strRef>
              <c:f>summary!$F$40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summary!$G$35:$P$35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summary!$G$40:$P$40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0.2937062459476526</c:v>
                </c:pt>
                <c:pt idx="5">
                  <c:v>0.85638004036386262</c:v>
                </c:pt>
                <c:pt idx="6">
                  <c:v>0.85749660129998806</c:v>
                </c:pt>
                <c:pt idx="7">
                  <c:v>0.99026293287530176</c:v>
                </c:pt>
                <c:pt idx="8">
                  <c:v>0.70195799333951803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8-4CF2-B1D5-FE87CCE3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512856"/>
        <c:axId val="918515480"/>
        <c:extLst/>
      </c:lineChart>
      <c:catAx>
        <c:axId val="91851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15480"/>
        <c:crosses val="autoZero"/>
        <c:auto val="1"/>
        <c:lblAlgn val="ctr"/>
        <c:lblOffset val="100"/>
        <c:noMultiLvlLbl val="0"/>
      </c:catAx>
      <c:valAx>
        <c:axId val="9185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1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TS-DSH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summary!$F$363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summary!$G$362:$P$362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summary!$G$363:$P$363</c:f>
              <c:numCache>
                <c:formatCode>0</c:formatCode>
                <c:ptCount val="10"/>
                <c:pt idx="0">
                  <c:v>66.900688625000001</c:v>
                </c:pt>
                <c:pt idx="1">
                  <c:v>65.542667304999995</c:v>
                </c:pt>
                <c:pt idx="2">
                  <c:v>3.6468068949999997</c:v>
                </c:pt>
                <c:pt idx="3">
                  <c:v>3.3465211899999998</c:v>
                </c:pt>
                <c:pt idx="4">
                  <c:v>1.2624182749999999</c:v>
                </c:pt>
                <c:pt idx="5">
                  <c:v>0.82819609999999999</c:v>
                </c:pt>
                <c:pt idx="6">
                  <c:v>0.51527044</c:v>
                </c:pt>
                <c:pt idx="7">
                  <c:v>0.25435627999999999</c:v>
                </c:pt>
                <c:pt idx="8">
                  <c:v>0.24111919499999998</c:v>
                </c:pt>
                <c:pt idx="9">
                  <c:v>0.227566665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6-4538-83CB-F5312AA282C3}"/>
            </c:ext>
          </c:extLst>
        </c:ser>
        <c:ser>
          <c:idx val="1"/>
          <c:order val="1"/>
          <c:tx>
            <c:strRef>
              <c:f>summary!$F$364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summary!$G$362:$P$362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summary!$G$364:$P$364</c:f>
              <c:numCache>
                <c:formatCode>0</c:formatCode>
                <c:ptCount val="10"/>
                <c:pt idx="0">
                  <c:v>76.528729549696152</c:v>
                </c:pt>
                <c:pt idx="1">
                  <c:v>63.04626908648919</c:v>
                </c:pt>
                <c:pt idx="2">
                  <c:v>68.83905938520914</c:v>
                </c:pt>
                <c:pt idx="3">
                  <c:v>56.203594986399928</c:v>
                </c:pt>
                <c:pt idx="4">
                  <c:v>49.626584570494899</c:v>
                </c:pt>
                <c:pt idx="5">
                  <c:v>43.309848834647823</c:v>
                </c:pt>
                <c:pt idx="6">
                  <c:v>40.30124877534027</c:v>
                </c:pt>
                <c:pt idx="7">
                  <c:v>36.914615570779027</c:v>
                </c:pt>
                <c:pt idx="8">
                  <c:v>36.902917070579171</c:v>
                </c:pt>
                <c:pt idx="9">
                  <c:v>36.834871173784975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6-4538-83CB-F5312AA282C3}"/>
            </c:ext>
          </c:extLst>
        </c:ser>
        <c:ser>
          <c:idx val="2"/>
          <c:order val="2"/>
          <c:tx>
            <c:strRef>
              <c:f>summary!$F$365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summary!$G$362:$P$362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summary!$G$365:$P$365</c:f>
              <c:numCache>
                <c:formatCode>0</c:formatCode>
                <c:ptCount val="10"/>
                <c:pt idx="0">
                  <c:v>76.528729549696152</c:v>
                </c:pt>
                <c:pt idx="1">
                  <c:v>63.046269086489097</c:v>
                </c:pt>
                <c:pt idx="2">
                  <c:v>68.839059385209168</c:v>
                </c:pt>
                <c:pt idx="3">
                  <c:v>56.203594986399963</c:v>
                </c:pt>
                <c:pt idx="4">
                  <c:v>49.626584570494842</c:v>
                </c:pt>
                <c:pt idx="5">
                  <c:v>43.309848834647774</c:v>
                </c:pt>
                <c:pt idx="6">
                  <c:v>40.301248775340206</c:v>
                </c:pt>
                <c:pt idx="7">
                  <c:v>36.91461557077897</c:v>
                </c:pt>
                <c:pt idx="8">
                  <c:v>36.902917070579178</c:v>
                </c:pt>
                <c:pt idx="9">
                  <c:v>36.834871173784975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4-431A-97EE-5AD9FBBFFF07}"/>
            </c:ext>
          </c:extLst>
        </c:ser>
        <c:ser>
          <c:idx val="3"/>
          <c:order val="3"/>
          <c:tx>
            <c:strRef>
              <c:f>summary!$F$366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summary!$G$362:$P$362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summary!$G$366:$P$366</c:f>
              <c:numCache>
                <c:formatCode>0</c:formatCode>
                <c:ptCount val="10"/>
                <c:pt idx="0">
                  <c:v>74.074724165278113</c:v>
                </c:pt>
                <c:pt idx="1">
                  <c:v>57.297070081532333</c:v>
                </c:pt>
                <c:pt idx="2">
                  <c:v>68.268937101541923</c:v>
                </c:pt>
                <c:pt idx="3">
                  <c:v>55.634395058685968</c:v>
                </c:pt>
                <c:pt idx="4">
                  <c:v>48.927490488922224</c:v>
                </c:pt>
                <c:pt idx="5">
                  <c:v>42.286240728280262</c:v>
                </c:pt>
                <c:pt idx="6">
                  <c:v>38.689691630378391</c:v>
                </c:pt>
                <c:pt idx="7">
                  <c:v>34.630972733394145</c:v>
                </c:pt>
                <c:pt idx="8">
                  <c:v>34.024759983999871</c:v>
                </c:pt>
                <c:pt idx="9">
                  <c:v>32.863840214580897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E-412D-A670-E8E16B50E91F}"/>
            </c:ext>
          </c:extLst>
        </c:ser>
        <c:ser>
          <c:idx val="4"/>
          <c:order val="4"/>
          <c:tx>
            <c:strRef>
              <c:f>summary!$F$367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summary!$G$362:$P$362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summary!$G$367:$P$367</c:f>
              <c:numCache>
                <c:formatCode>0</c:formatCode>
                <c:ptCount val="10"/>
                <c:pt idx="0">
                  <c:v>74.074724165278113</c:v>
                </c:pt>
                <c:pt idx="1">
                  <c:v>57.176375399691445</c:v>
                </c:pt>
                <c:pt idx="2">
                  <c:v>68.338181694591185</c:v>
                </c:pt>
                <c:pt idx="3">
                  <c:v>55.092853908309436</c:v>
                </c:pt>
                <c:pt idx="4">
                  <c:v>48.778593640676107</c:v>
                </c:pt>
                <c:pt idx="5">
                  <c:v>42.241822349961311</c:v>
                </c:pt>
                <c:pt idx="6">
                  <c:v>38.689691630378391</c:v>
                </c:pt>
                <c:pt idx="7">
                  <c:v>34.630972733394145</c:v>
                </c:pt>
                <c:pt idx="8">
                  <c:v>33.903362849255565</c:v>
                </c:pt>
                <c:pt idx="9">
                  <c:v>33.294639349960462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E-412D-A670-E8E16B50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021904"/>
        <c:axId val="959020592"/>
      </c:lineChart>
      <c:catAx>
        <c:axId val="9590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20592"/>
        <c:crosses val="autoZero"/>
        <c:auto val="1"/>
        <c:lblAlgn val="ctr"/>
        <c:lblOffset val="100"/>
        <c:noMultiLvlLbl val="0"/>
      </c:catAx>
      <c:valAx>
        <c:axId val="9590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TRN E85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'summary-total'!$A$12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'summary-total'!$B$11:$K$11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'summary-total'!$B$12:$K$12</c:f>
              <c:numCache>
                <c:formatCode>0</c:formatCode>
                <c:ptCount val="10"/>
                <c:pt idx="0">
                  <c:v>6.4523877236000002</c:v>
                </c:pt>
                <c:pt idx="1">
                  <c:v>51.593545712800008</c:v>
                </c:pt>
                <c:pt idx="2">
                  <c:v>25.428487739200001</c:v>
                </c:pt>
                <c:pt idx="3">
                  <c:v>26.388715334800004</c:v>
                </c:pt>
                <c:pt idx="4">
                  <c:v>36.307023152400006</c:v>
                </c:pt>
                <c:pt idx="5">
                  <c:v>40.653777054800003</c:v>
                </c:pt>
                <c:pt idx="6">
                  <c:v>35.198178688400006</c:v>
                </c:pt>
                <c:pt idx="7">
                  <c:v>30.386246144800005</c:v>
                </c:pt>
                <c:pt idx="8">
                  <c:v>27.689778225200005</c:v>
                </c:pt>
                <c:pt idx="9">
                  <c:v>23.366334082000005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6-4F58-B785-C12E7AC6ED33}"/>
            </c:ext>
          </c:extLst>
        </c:ser>
        <c:ser>
          <c:idx val="1"/>
          <c:order val="1"/>
          <c:tx>
            <c:strRef>
              <c:f>'summary-total'!$A$13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'summary-total'!$B$11:$K$11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'summary-total'!$B$13:$K$13</c:f>
              <c:numCache>
                <c:formatCode>0</c:formatCode>
                <c:ptCount val="10"/>
                <c:pt idx="0">
                  <c:v>12.054575556194299</c:v>
                </c:pt>
                <c:pt idx="1">
                  <c:v>18.08186333429143</c:v>
                </c:pt>
                <c:pt idx="2">
                  <c:v>24.109151112388453</c:v>
                </c:pt>
                <c:pt idx="3">
                  <c:v>24.109151112388499</c:v>
                </c:pt>
                <c:pt idx="4">
                  <c:v>24.109151112388499</c:v>
                </c:pt>
                <c:pt idx="5">
                  <c:v>24.109151112388499</c:v>
                </c:pt>
                <c:pt idx="6">
                  <c:v>24.109151112388499</c:v>
                </c:pt>
                <c:pt idx="7">
                  <c:v>24.109151112388499</c:v>
                </c:pt>
                <c:pt idx="8">
                  <c:v>24.109151112388499</c:v>
                </c:pt>
                <c:pt idx="9">
                  <c:v>24.109151112388499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6-4F58-B785-C12E7AC6ED33}"/>
            </c:ext>
          </c:extLst>
        </c:ser>
        <c:ser>
          <c:idx val="2"/>
          <c:order val="2"/>
          <c:tx>
            <c:strRef>
              <c:f>'summary-total'!$A$14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'summary-total'!$B$11:$K$11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'summary-total'!$B$14:$K$14</c:f>
              <c:numCache>
                <c:formatCode>0</c:formatCode>
                <c:ptCount val="10"/>
                <c:pt idx="0">
                  <c:v>12.054575556194299</c:v>
                </c:pt>
                <c:pt idx="1">
                  <c:v>18.08186333429143</c:v>
                </c:pt>
                <c:pt idx="2">
                  <c:v>24.109151112388453</c:v>
                </c:pt>
                <c:pt idx="3">
                  <c:v>24.109151112388499</c:v>
                </c:pt>
                <c:pt idx="4">
                  <c:v>24.109151112388499</c:v>
                </c:pt>
                <c:pt idx="5">
                  <c:v>24.109151112388499</c:v>
                </c:pt>
                <c:pt idx="6">
                  <c:v>24.109151112388499</c:v>
                </c:pt>
                <c:pt idx="7">
                  <c:v>24.109151112388499</c:v>
                </c:pt>
                <c:pt idx="8">
                  <c:v>24.109151112388499</c:v>
                </c:pt>
                <c:pt idx="9">
                  <c:v>24.109151112388499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3-45E8-867A-3723948886D5}"/>
            </c:ext>
          </c:extLst>
        </c:ser>
        <c:ser>
          <c:idx val="3"/>
          <c:order val="3"/>
          <c:tx>
            <c:strRef>
              <c:f>'summary-total'!$A$15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'summary-total'!$B$11:$K$11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'summary-total'!$B$15:$K$15</c:f>
              <c:numCache>
                <c:formatCode>0</c:formatCode>
                <c:ptCount val="10"/>
                <c:pt idx="0">
                  <c:v>12.054575556194299</c:v>
                </c:pt>
                <c:pt idx="1">
                  <c:v>18.08186333429143</c:v>
                </c:pt>
                <c:pt idx="2">
                  <c:v>24.109151112388499</c:v>
                </c:pt>
                <c:pt idx="3">
                  <c:v>24.109151112388499</c:v>
                </c:pt>
                <c:pt idx="4">
                  <c:v>24.109151112388499</c:v>
                </c:pt>
                <c:pt idx="5">
                  <c:v>24.109151112388499</c:v>
                </c:pt>
                <c:pt idx="6">
                  <c:v>24.109151112388499</c:v>
                </c:pt>
                <c:pt idx="7">
                  <c:v>24.109151112388499</c:v>
                </c:pt>
                <c:pt idx="8">
                  <c:v>24.109151112388499</c:v>
                </c:pt>
                <c:pt idx="9">
                  <c:v>24.109151112388499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3-45E8-867A-3723948886D5}"/>
            </c:ext>
          </c:extLst>
        </c:ser>
        <c:ser>
          <c:idx val="4"/>
          <c:order val="4"/>
          <c:tx>
            <c:strRef>
              <c:f>'summary-total'!$A$16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'summary-total'!$B$11:$K$11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'summary-total'!$B$16:$K$16</c:f>
              <c:numCache>
                <c:formatCode>0</c:formatCode>
                <c:ptCount val="10"/>
                <c:pt idx="0">
                  <c:v>12.054575556194301</c:v>
                </c:pt>
                <c:pt idx="1">
                  <c:v>18.081863334291402</c:v>
                </c:pt>
                <c:pt idx="2">
                  <c:v>24.109151112388453</c:v>
                </c:pt>
                <c:pt idx="3">
                  <c:v>24.10915111238851</c:v>
                </c:pt>
                <c:pt idx="4">
                  <c:v>24.109151112388499</c:v>
                </c:pt>
                <c:pt idx="5">
                  <c:v>24.109151112388499</c:v>
                </c:pt>
                <c:pt idx="6">
                  <c:v>24.109151112388499</c:v>
                </c:pt>
                <c:pt idx="7">
                  <c:v>24.109151112388499</c:v>
                </c:pt>
                <c:pt idx="8">
                  <c:v>24.109151112388499</c:v>
                </c:pt>
                <c:pt idx="9">
                  <c:v>24.109151112388499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3-45E8-867A-37239488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128367"/>
        <c:axId val="620045839"/>
      </c:lineChart>
      <c:catAx>
        <c:axId val="8221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45839"/>
        <c:crosses val="autoZero"/>
        <c:auto val="1"/>
        <c:lblAlgn val="ctr"/>
        <c:lblOffset val="100"/>
        <c:noMultiLvlLbl val="0"/>
      </c:catAx>
      <c:valAx>
        <c:axId val="6200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TRN GSL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'summary-total'!$A$21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'summary-total'!$B$20:$K$20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'summary-total'!$B$21:$K$21</c:f>
              <c:numCache>
                <c:formatCode>0</c:formatCode>
                <c:ptCount val="10"/>
                <c:pt idx="0">
                  <c:v>18140.984495110446</c:v>
                </c:pt>
                <c:pt idx="1">
                  <c:v>17712.922659257205</c:v>
                </c:pt>
                <c:pt idx="2">
                  <c:v>18227.418988024405</c:v>
                </c:pt>
                <c:pt idx="3">
                  <c:v>17714.927234490202</c:v>
                </c:pt>
                <c:pt idx="4">
                  <c:v>16243.752515436199</c:v>
                </c:pt>
                <c:pt idx="5">
                  <c:v>15149.452331089402</c:v>
                </c:pt>
                <c:pt idx="6">
                  <c:v>14473.329458245802</c:v>
                </c:pt>
                <c:pt idx="7">
                  <c:v>14147.698295940003</c:v>
                </c:pt>
                <c:pt idx="8">
                  <c:v>14179.723853121401</c:v>
                </c:pt>
                <c:pt idx="9">
                  <c:v>14449.033506358403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B-4408-A6E2-5735BFAA36C2}"/>
            </c:ext>
          </c:extLst>
        </c:ser>
        <c:ser>
          <c:idx val="1"/>
          <c:order val="1"/>
          <c:tx>
            <c:strRef>
              <c:f>'summary-total'!$A$22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'summary-total'!$B$20:$K$20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'summary-total'!$B$22:$K$22</c:f>
              <c:numCache>
                <c:formatCode>0</c:formatCode>
                <c:ptCount val="10"/>
                <c:pt idx="0">
                  <c:v>17793.549069775876</c:v>
                </c:pt>
                <c:pt idx="1">
                  <c:v>16885.345333056957</c:v>
                </c:pt>
                <c:pt idx="2">
                  <c:v>17039.22214908605</c:v>
                </c:pt>
                <c:pt idx="3">
                  <c:v>16256.499719755109</c:v>
                </c:pt>
                <c:pt idx="4">
                  <c:v>13599.917681294683</c:v>
                </c:pt>
                <c:pt idx="5">
                  <c:v>12733.736611123444</c:v>
                </c:pt>
                <c:pt idx="6">
                  <c:v>13084.53521430567</c:v>
                </c:pt>
                <c:pt idx="7">
                  <c:v>13626.104666098963</c:v>
                </c:pt>
                <c:pt idx="8">
                  <c:v>14261.748783850189</c:v>
                </c:pt>
                <c:pt idx="9">
                  <c:v>14896.744927852978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B-4408-A6E2-5735BFAA36C2}"/>
            </c:ext>
          </c:extLst>
        </c:ser>
        <c:ser>
          <c:idx val="2"/>
          <c:order val="2"/>
          <c:tx>
            <c:strRef>
              <c:f>'summary-total'!$A$23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'summary-total'!$B$20:$K$20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'summary-total'!$B$23:$K$23</c:f>
              <c:numCache>
                <c:formatCode>0</c:formatCode>
                <c:ptCount val="10"/>
                <c:pt idx="0">
                  <c:v>17793.549069775876</c:v>
                </c:pt>
                <c:pt idx="1">
                  <c:v>16908.112834809857</c:v>
                </c:pt>
                <c:pt idx="2">
                  <c:v>17039.145010681434</c:v>
                </c:pt>
                <c:pt idx="3">
                  <c:v>16260.901327551024</c:v>
                </c:pt>
                <c:pt idx="4">
                  <c:v>13601.35033577379</c:v>
                </c:pt>
                <c:pt idx="5">
                  <c:v>12743.539012677516</c:v>
                </c:pt>
                <c:pt idx="6">
                  <c:v>13134.499893335786</c:v>
                </c:pt>
                <c:pt idx="7">
                  <c:v>13696.186524363173</c:v>
                </c:pt>
                <c:pt idx="8">
                  <c:v>14339.30582947909</c:v>
                </c:pt>
                <c:pt idx="9">
                  <c:v>14971.703169550907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7-46D4-AC64-5A17EDBC489D}"/>
            </c:ext>
          </c:extLst>
        </c:ser>
        <c:ser>
          <c:idx val="3"/>
          <c:order val="3"/>
          <c:tx>
            <c:strRef>
              <c:f>'summary-total'!$A$24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'summary-total'!$B$20:$K$20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'summary-total'!$B$24:$K$24</c:f>
              <c:numCache>
                <c:formatCode>0</c:formatCode>
                <c:ptCount val="10"/>
                <c:pt idx="0">
                  <c:v>17632.362745171631</c:v>
                </c:pt>
                <c:pt idx="1">
                  <c:v>16907.298903096264</c:v>
                </c:pt>
                <c:pt idx="2">
                  <c:v>16839.379446847663</c:v>
                </c:pt>
                <c:pt idx="3">
                  <c:v>14728.622161586078</c:v>
                </c:pt>
                <c:pt idx="4">
                  <c:v>12932.41736772309</c:v>
                </c:pt>
                <c:pt idx="5">
                  <c:v>12110.920721075723</c:v>
                </c:pt>
                <c:pt idx="6">
                  <c:v>10123.974068230158</c:v>
                </c:pt>
                <c:pt idx="7">
                  <c:v>6986.9720672724925</c:v>
                </c:pt>
                <c:pt idx="8">
                  <c:v>5392.5715353184705</c:v>
                </c:pt>
                <c:pt idx="9">
                  <c:v>3016.7517429086197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7-46D4-AC64-5A17EDBC489D}"/>
            </c:ext>
          </c:extLst>
        </c:ser>
        <c:ser>
          <c:idx val="4"/>
          <c:order val="4"/>
          <c:tx>
            <c:strRef>
              <c:f>'summary-total'!$A$25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'summary-total'!$B$20:$K$20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'summary-total'!$B$25:$K$25</c:f>
              <c:numCache>
                <c:formatCode>0</c:formatCode>
                <c:ptCount val="10"/>
                <c:pt idx="0">
                  <c:v>17630.617159991631</c:v>
                </c:pt>
                <c:pt idx="1">
                  <c:v>16900.393727582919</c:v>
                </c:pt>
                <c:pt idx="2">
                  <c:v>15495.24281467557</c:v>
                </c:pt>
                <c:pt idx="3">
                  <c:v>13341.458904310546</c:v>
                </c:pt>
                <c:pt idx="4">
                  <c:v>12027.531662102878</c:v>
                </c:pt>
                <c:pt idx="5">
                  <c:v>11440.459347692649</c:v>
                </c:pt>
                <c:pt idx="6">
                  <c:v>8857.2695624262287</c:v>
                </c:pt>
                <c:pt idx="7">
                  <c:v>6383.0990815807618</c:v>
                </c:pt>
                <c:pt idx="8">
                  <c:v>4914.1151782074103</c:v>
                </c:pt>
                <c:pt idx="9">
                  <c:v>2621.008726443406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7-46D4-AC64-5A17EDBC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81311"/>
        <c:axId val="500486431"/>
      </c:lineChart>
      <c:catAx>
        <c:axId val="5060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6431"/>
        <c:crosses val="autoZero"/>
        <c:auto val="1"/>
        <c:lblAlgn val="ctr"/>
        <c:lblOffset val="100"/>
        <c:noMultiLvlLbl val="0"/>
      </c:catAx>
      <c:valAx>
        <c:axId val="5004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TRN DSL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'summary-total'!$A$30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'summary-total'!$B$29:$K$29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'summary-total'!$B$30:$K$30</c:f>
              <c:numCache>
                <c:formatCode>0</c:formatCode>
                <c:ptCount val="10"/>
                <c:pt idx="0">
                  <c:v>6792.2115072306915</c:v>
                </c:pt>
                <c:pt idx="1">
                  <c:v>6959.058785525257</c:v>
                </c:pt>
                <c:pt idx="2">
                  <c:v>7615.143907009201</c:v>
                </c:pt>
                <c:pt idx="3">
                  <c:v>8035.8863037232013</c:v>
                </c:pt>
                <c:pt idx="4">
                  <c:v>8019.6732735722017</c:v>
                </c:pt>
                <c:pt idx="5">
                  <c:v>7819.4192266646023</c:v>
                </c:pt>
                <c:pt idx="6">
                  <c:v>7677.4769905732001</c:v>
                </c:pt>
                <c:pt idx="7">
                  <c:v>7633.4229076694</c:v>
                </c:pt>
                <c:pt idx="8">
                  <c:v>7747.5117709509996</c:v>
                </c:pt>
                <c:pt idx="9">
                  <c:v>7873.9177303562001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C7F-8D05-71CF06B0E600}"/>
            </c:ext>
          </c:extLst>
        </c:ser>
        <c:ser>
          <c:idx val="1"/>
          <c:order val="1"/>
          <c:tx>
            <c:strRef>
              <c:f>'summary-total'!$A$31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'summary-total'!$B$29:$K$29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'summary-total'!$B$31:$K$31</c:f>
              <c:numCache>
                <c:formatCode>0</c:formatCode>
                <c:ptCount val="10"/>
                <c:pt idx="0">
                  <c:v>6740.673264715555</c:v>
                </c:pt>
                <c:pt idx="1">
                  <c:v>6758.0512638968994</c:v>
                </c:pt>
                <c:pt idx="2">
                  <c:v>6876.7989556313796</c:v>
                </c:pt>
                <c:pt idx="3">
                  <c:v>7204.4881617283145</c:v>
                </c:pt>
                <c:pt idx="4">
                  <c:v>7350.8073015408045</c:v>
                </c:pt>
                <c:pt idx="5">
                  <c:v>7403.1235099555106</c:v>
                </c:pt>
                <c:pt idx="6">
                  <c:v>7739.9067693827128</c:v>
                </c:pt>
                <c:pt idx="7">
                  <c:v>8129.0563744340343</c:v>
                </c:pt>
                <c:pt idx="8">
                  <c:v>8785.0087953638158</c:v>
                </c:pt>
                <c:pt idx="9">
                  <c:v>9240.3903772604408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C7F-8D05-71CF06B0E600}"/>
            </c:ext>
          </c:extLst>
        </c:ser>
        <c:ser>
          <c:idx val="2"/>
          <c:order val="2"/>
          <c:tx>
            <c:strRef>
              <c:f>'summary-total'!$A$32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'summary-total'!$B$29:$K$29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'summary-total'!$B$32:$K$32</c:f>
              <c:numCache>
                <c:formatCode>0</c:formatCode>
                <c:ptCount val="10"/>
                <c:pt idx="0">
                  <c:v>6740.673264715555</c:v>
                </c:pt>
                <c:pt idx="1">
                  <c:v>6755.4536830557818</c:v>
                </c:pt>
                <c:pt idx="2">
                  <c:v>6864.0071856591121</c:v>
                </c:pt>
                <c:pt idx="3">
                  <c:v>7200.749737325621</c:v>
                </c:pt>
                <c:pt idx="4">
                  <c:v>7344.9035292456465</c:v>
                </c:pt>
                <c:pt idx="5">
                  <c:v>7373.2619026519878</c:v>
                </c:pt>
                <c:pt idx="6">
                  <c:v>7750.6247071018624</c:v>
                </c:pt>
                <c:pt idx="7">
                  <c:v>8147.8829490210346</c:v>
                </c:pt>
                <c:pt idx="8">
                  <c:v>8799.7455417461024</c:v>
                </c:pt>
                <c:pt idx="9">
                  <c:v>9256.5458261393505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3-4E43-BA19-4432FA7F6B19}"/>
            </c:ext>
          </c:extLst>
        </c:ser>
        <c:ser>
          <c:idx val="3"/>
          <c:order val="3"/>
          <c:tx>
            <c:strRef>
              <c:f>'summary-total'!$A$33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'summary-total'!$B$29:$K$29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'summary-total'!$B$33:$K$33</c:f>
              <c:numCache>
                <c:formatCode>0</c:formatCode>
                <c:ptCount val="10"/>
                <c:pt idx="0">
                  <c:v>6743.8197201667081</c:v>
                </c:pt>
                <c:pt idx="1">
                  <c:v>6758.4487848750932</c:v>
                </c:pt>
                <c:pt idx="2">
                  <c:v>6856.6744676341777</c:v>
                </c:pt>
                <c:pt idx="3">
                  <c:v>7075.1682261719843</c:v>
                </c:pt>
                <c:pt idx="4">
                  <c:v>5794.2017181355686</c:v>
                </c:pt>
                <c:pt idx="5">
                  <c:v>4371.7594625621468</c:v>
                </c:pt>
                <c:pt idx="6">
                  <c:v>4410.0670383616125</c:v>
                </c:pt>
                <c:pt idx="7">
                  <c:v>4516.9127278848791</c:v>
                </c:pt>
                <c:pt idx="8">
                  <c:v>4659.0027544956492</c:v>
                </c:pt>
                <c:pt idx="9">
                  <c:v>4887.9356835688632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3-4E43-BA19-4432FA7F6B19}"/>
            </c:ext>
          </c:extLst>
        </c:ser>
        <c:ser>
          <c:idx val="4"/>
          <c:order val="4"/>
          <c:tx>
            <c:strRef>
              <c:f>'summary-total'!$A$34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'summary-total'!$B$29:$K$29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'summary-total'!$B$34:$K$34</c:f>
              <c:numCache>
                <c:formatCode>0</c:formatCode>
                <c:ptCount val="10"/>
                <c:pt idx="0">
                  <c:v>6743.8197201667081</c:v>
                </c:pt>
                <c:pt idx="1">
                  <c:v>6746.8920074040489</c:v>
                </c:pt>
                <c:pt idx="2">
                  <c:v>6721.0415490388368</c:v>
                </c:pt>
                <c:pt idx="3">
                  <c:v>6919.0671197548363</c:v>
                </c:pt>
                <c:pt idx="4">
                  <c:v>5722.2873275059446</c:v>
                </c:pt>
                <c:pt idx="5">
                  <c:v>4131.7805146359024</c:v>
                </c:pt>
                <c:pt idx="6">
                  <c:v>4176.377466295693</c:v>
                </c:pt>
                <c:pt idx="7">
                  <c:v>4408.7227104130834</c:v>
                </c:pt>
                <c:pt idx="8">
                  <c:v>4625.5335053005811</c:v>
                </c:pt>
                <c:pt idx="9">
                  <c:v>4632.1095716492373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3-4E43-BA19-4432FA7F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10511"/>
        <c:axId val="421784799"/>
      </c:lineChart>
      <c:catAx>
        <c:axId val="5061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4799"/>
        <c:crosses val="autoZero"/>
        <c:auto val="1"/>
        <c:lblAlgn val="ctr"/>
        <c:lblOffset val="100"/>
        <c:noMultiLvlLbl val="0"/>
      </c:catAx>
      <c:valAx>
        <c:axId val="4217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TRN DSH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'summary-total'!$A$39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'summary-total'!$B$38:$K$38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'summary-total'!$B$39:$K$39</c:f>
              <c:numCache>
                <c:formatCode>0</c:formatCode>
                <c:ptCount val="10"/>
                <c:pt idx="0">
                  <c:v>66.938736410000004</c:v>
                </c:pt>
                <c:pt idx="1">
                  <c:v>65.579942755600001</c:v>
                </c:pt>
                <c:pt idx="2">
                  <c:v>3.6488809084000002</c:v>
                </c:pt>
                <c:pt idx="3">
                  <c:v>3.3484244248000001</c:v>
                </c:pt>
                <c:pt idx="4">
                  <c:v>1.263136238</c:v>
                </c:pt>
                <c:pt idx="5">
                  <c:v>0.82866711200000009</c:v>
                </c:pt>
                <c:pt idx="6">
                  <c:v>0.51556348480000003</c:v>
                </c:pt>
                <c:pt idx="7">
                  <c:v>0.25450093760000003</c:v>
                </c:pt>
                <c:pt idx="8">
                  <c:v>0.24125632440000003</c:v>
                </c:pt>
                <c:pt idx="9">
                  <c:v>0.22769608680000003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8-4415-B845-EAD728E6890B}"/>
            </c:ext>
          </c:extLst>
        </c:ser>
        <c:ser>
          <c:idx val="1"/>
          <c:order val="1"/>
          <c:tx>
            <c:strRef>
              <c:f>'summary-total'!$A$40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'summary-total'!$B$38:$K$38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'summary-total'!$B$40:$K$40</c:f>
              <c:numCache>
                <c:formatCode>0</c:formatCode>
                <c:ptCount val="10"/>
                <c:pt idx="0">
                  <c:v>76.528729549696152</c:v>
                </c:pt>
                <c:pt idx="1">
                  <c:v>63.04626908648919</c:v>
                </c:pt>
                <c:pt idx="2">
                  <c:v>68.83905938520914</c:v>
                </c:pt>
                <c:pt idx="3">
                  <c:v>56.203594986399928</c:v>
                </c:pt>
                <c:pt idx="4">
                  <c:v>49.626584570494899</c:v>
                </c:pt>
                <c:pt idx="5">
                  <c:v>43.309848834647823</c:v>
                </c:pt>
                <c:pt idx="6">
                  <c:v>40.30124877534027</c:v>
                </c:pt>
                <c:pt idx="7">
                  <c:v>36.914615570779027</c:v>
                </c:pt>
                <c:pt idx="8">
                  <c:v>36.902917070579171</c:v>
                </c:pt>
                <c:pt idx="9">
                  <c:v>36.834871173784975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8-4415-B845-EAD728E6890B}"/>
            </c:ext>
          </c:extLst>
        </c:ser>
        <c:ser>
          <c:idx val="2"/>
          <c:order val="2"/>
          <c:tx>
            <c:strRef>
              <c:f>'summary-total'!$A$41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'summary-total'!$B$38:$K$38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'summary-total'!$B$41:$K$41</c:f>
              <c:numCache>
                <c:formatCode>0</c:formatCode>
                <c:ptCount val="10"/>
                <c:pt idx="0">
                  <c:v>76.528729549696152</c:v>
                </c:pt>
                <c:pt idx="1">
                  <c:v>63.046269086489097</c:v>
                </c:pt>
                <c:pt idx="2">
                  <c:v>68.839059385209168</c:v>
                </c:pt>
                <c:pt idx="3">
                  <c:v>56.203594986399963</c:v>
                </c:pt>
                <c:pt idx="4">
                  <c:v>49.626584570494842</c:v>
                </c:pt>
                <c:pt idx="5">
                  <c:v>43.309848834647774</c:v>
                </c:pt>
                <c:pt idx="6">
                  <c:v>40.301248775340206</c:v>
                </c:pt>
                <c:pt idx="7">
                  <c:v>36.91461557077897</c:v>
                </c:pt>
                <c:pt idx="8">
                  <c:v>36.902917070579178</c:v>
                </c:pt>
                <c:pt idx="9">
                  <c:v>36.834871173784975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4-4A3B-A673-C00AF8C2B2D6}"/>
            </c:ext>
          </c:extLst>
        </c:ser>
        <c:ser>
          <c:idx val="3"/>
          <c:order val="3"/>
          <c:tx>
            <c:strRef>
              <c:f>'summary-total'!$A$42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'summary-total'!$B$38:$K$38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'summary-total'!$B$42:$K$42</c:f>
              <c:numCache>
                <c:formatCode>0</c:formatCode>
                <c:ptCount val="10"/>
                <c:pt idx="0">
                  <c:v>74.074724165278113</c:v>
                </c:pt>
                <c:pt idx="1">
                  <c:v>57.297070081532333</c:v>
                </c:pt>
                <c:pt idx="2">
                  <c:v>68.268937101541923</c:v>
                </c:pt>
                <c:pt idx="3">
                  <c:v>55.634395058685968</c:v>
                </c:pt>
                <c:pt idx="4">
                  <c:v>48.927490488922224</c:v>
                </c:pt>
                <c:pt idx="5">
                  <c:v>42.286240728280262</c:v>
                </c:pt>
                <c:pt idx="6">
                  <c:v>38.689691630378391</c:v>
                </c:pt>
                <c:pt idx="7">
                  <c:v>34.630972733394145</c:v>
                </c:pt>
                <c:pt idx="8">
                  <c:v>34.024759983999871</c:v>
                </c:pt>
                <c:pt idx="9">
                  <c:v>32.863840214580897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4-4A3B-A673-C00AF8C2B2D6}"/>
            </c:ext>
          </c:extLst>
        </c:ser>
        <c:ser>
          <c:idx val="4"/>
          <c:order val="4"/>
          <c:tx>
            <c:strRef>
              <c:f>'summary-total'!$A$43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'summary-total'!$B$38:$K$38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'summary-total'!$B$43:$K$43</c:f>
              <c:numCache>
                <c:formatCode>0</c:formatCode>
                <c:ptCount val="10"/>
                <c:pt idx="0">
                  <c:v>74.074724165278113</c:v>
                </c:pt>
                <c:pt idx="1">
                  <c:v>57.176375399691445</c:v>
                </c:pt>
                <c:pt idx="2">
                  <c:v>68.338181694591185</c:v>
                </c:pt>
                <c:pt idx="3">
                  <c:v>55.092853908309436</c:v>
                </c:pt>
                <c:pt idx="4">
                  <c:v>48.778593640676107</c:v>
                </c:pt>
                <c:pt idx="5">
                  <c:v>42.241822349961311</c:v>
                </c:pt>
                <c:pt idx="6">
                  <c:v>38.689691630378391</c:v>
                </c:pt>
                <c:pt idx="7">
                  <c:v>34.630972733394145</c:v>
                </c:pt>
                <c:pt idx="8">
                  <c:v>33.903362849255565</c:v>
                </c:pt>
                <c:pt idx="9">
                  <c:v>33.294639349960462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4-4A3B-A673-C00AF8C2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060367"/>
        <c:axId val="158589343"/>
      </c:lineChart>
      <c:catAx>
        <c:axId val="82206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9343"/>
        <c:crosses val="autoZero"/>
        <c:auto val="1"/>
        <c:lblAlgn val="ctr"/>
        <c:lblOffset val="100"/>
        <c:noMultiLvlLbl val="0"/>
      </c:catAx>
      <c:valAx>
        <c:axId val="1585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TRN 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'summary-total'!$A$48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'summary-total'!$B$47:$K$47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'summary-total'!$B$48:$K$48</c:f>
              <c:numCache>
                <c:formatCode>0</c:formatCode>
                <c:ptCount val="10"/>
                <c:pt idx="0">
                  <c:v>38.895520081599997</c:v>
                </c:pt>
                <c:pt idx="1">
                  <c:v>44.218387304000011</c:v>
                </c:pt>
                <c:pt idx="2">
                  <c:v>66.798725848400011</c:v>
                </c:pt>
                <c:pt idx="3">
                  <c:v>92.837002039600009</c:v>
                </c:pt>
                <c:pt idx="4">
                  <c:v>90.771475740399993</c:v>
                </c:pt>
                <c:pt idx="5">
                  <c:v>86.253404291599992</c:v>
                </c:pt>
                <c:pt idx="6">
                  <c:v>90.6557745912</c:v>
                </c:pt>
                <c:pt idx="7">
                  <c:v>109.42856499120002</c:v>
                </c:pt>
                <c:pt idx="8">
                  <c:v>145.92022102839999</c:v>
                </c:pt>
                <c:pt idx="9">
                  <c:v>204.48075524240002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4-4A3F-8822-6234E16F91EA}"/>
            </c:ext>
          </c:extLst>
        </c:ser>
        <c:ser>
          <c:idx val="1"/>
          <c:order val="1"/>
          <c:tx>
            <c:strRef>
              <c:f>'summary-total'!$A$49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'summary-total'!$B$47:$K$47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'summary-total'!$B$49:$K$49</c:f>
              <c:numCache>
                <c:formatCode>0</c:formatCode>
                <c:ptCount val="10"/>
                <c:pt idx="0">
                  <c:v>42.038666849836439</c:v>
                </c:pt>
                <c:pt idx="1">
                  <c:v>58.177027800668206</c:v>
                </c:pt>
                <c:pt idx="2">
                  <c:v>111.87451423873047</c:v>
                </c:pt>
                <c:pt idx="3">
                  <c:v>152.68311139513636</c:v>
                </c:pt>
                <c:pt idx="4">
                  <c:v>162.05538934407625</c:v>
                </c:pt>
                <c:pt idx="5">
                  <c:v>163.85062106665393</c:v>
                </c:pt>
                <c:pt idx="6">
                  <c:v>156.38390607454943</c:v>
                </c:pt>
                <c:pt idx="7">
                  <c:v>146.37598701335679</c:v>
                </c:pt>
                <c:pt idx="8">
                  <c:v>147.6028449049056</c:v>
                </c:pt>
                <c:pt idx="9">
                  <c:v>147.45515387696639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4-4A3F-8822-6234E16F91EA}"/>
            </c:ext>
          </c:extLst>
        </c:ser>
        <c:ser>
          <c:idx val="2"/>
          <c:order val="2"/>
          <c:tx>
            <c:strRef>
              <c:f>'summary-total'!$A$50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'summary-total'!$B$47:$K$47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'summary-total'!$B$50:$K$50</c:f>
              <c:numCache>
                <c:formatCode>0</c:formatCode>
                <c:ptCount val="10"/>
                <c:pt idx="0">
                  <c:v>42.038666849836439</c:v>
                </c:pt>
                <c:pt idx="1">
                  <c:v>105.52145014026243</c:v>
                </c:pt>
                <c:pt idx="2">
                  <c:v>183.4552348224824</c:v>
                </c:pt>
                <c:pt idx="3">
                  <c:v>202.68902378981647</c:v>
                </c:pt>
                <c:pt idx="4">
                  <c:v>193.98419075627507</c:v>
                </c:pt>
                <c:pt idx="5">
                  <c:v>66.274352334674532</c:v>
                </c:pt>
                <c:pt idx="6">
                  <c:v>36.623978793221198</c:v>
                </c:pt>
                <c:pt idx="7">
                  <c:v>25.287333241444692</c:v>
                </c:pt>
                <c:pt idx="8">
                  <c:v>24.87515212237286</c:v>
                </c:pt>
                <c:pt idx="9">
                  <c:v>25.341159892540809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C-455A-A774-F8E1B10C953D}"/>
            </c:ext>
          </c:extLst>
        </c:ser>
        <c:ser>
          <c:idx val="3"/>
          <c:order val="3"/>
          <c:tx>
            <c:strRef>
              <c:f>'summary-total'!$A$51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'summary-total'!$B$47:$K$47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'summary-total'!$B$51:$K$51</c:f>
              <c:numCache>
                <c:formatCode>0</c:formatCode>
                <c:ptCount val="10"/>
                <c:pt idx="0">
                  <c:v>42.038666849836439</c:v>
                </c:pt>
                <c:pt idx="1">
                  <c:v>81.855206081936473</c:v>
                </c:pt>
                <c:pt idx="2">
                  <c:v>147.2192991555375</c:v>
                </c:pt>
                <c:pt idx="3">
                  <c:v>138.74846764783328</c:v>
                </c:pt>
                <c:pt idx="4">
                  <c:v>153.71659020776204</c:v>
                </c:pt>
                <c:pt idx="5">
                  <c:v>96.91251577355952</c:v>
                </c:pt>
                <c:pt idx="6">
                  <c:v>66.366939659999119</c:v>
                </c:pt>
                <c:pt idx="7">
                  <c:v>43.033054343973056</c:v>
                </c:pt>
                <c:pt idx="8">
                  <c:v>22.671227178553433</c:v>
                </c:pt>
                <c:pt idx="9">
                  <c:v>14.565304183966834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C-455A-A774-F8E1B10C953D}"/>
            </c:ext>
          </c:extLst>
        </c:ser>
        <c:ser>
          <c:idx val="4"/>
          <c:order val="4"/>
          <c:tx>
            <c:strRef>
              <c:f>'summary-total'!$A$52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'summary-total'!$B$47:$K$47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'summary-total'!$B$52:$K$52</c:f>
              <c:numCache>
                <c:formatCode>0</c:formatCode>
                <c:ptCount val="10"/>
                <c:pt idx="0">
                  <c:v>42.038666849836439</c:v>
                </c:pt>
                <c:pt idx="1">
                  <c:v>86.671076297557676</c:v>
                </c:pt>
                <c:pt idx="2">
                  <c:v>145.62451301300658</c:v>
                </c:pt>
                <c:pt idx="3">
                  <c:v>144.98317497319937</c:v>
                </c:pt>
                <c:pt idx="4">
                  <c:v>171.87919551457858</c:v>
                </c:pt>
                <c:pt idx="5">
                  <c:v>118.14259754346911</c:v>
                </c:pt>
                <c:pt idx="6">
                  <c:v>134.77575342828385</c:v>
                </c:pt>
                <c:pt idx="7">
                  <c:v>112.49865769129222</c:v>
                </c:pt>
                <c:pt idx="8">
                  <c:v>44.945902549891152</c:v>
                </c:pt>
                <c:pt idx="9">
                  <c:v>14.88975898172977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C-455A-A774-F8E1B10C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79199"/>
        <c:axId val="618395839"/>
      </c:lineChart>
      <c:catAx>
        <c:axId val="43107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5839"/>
        <c:crosses val="autoZero"/>
        <c:auto val="1"/>
        <c:lblAlgn val="ctr"/>
        <c:lblOffset val="100"/>
        <c:noMultiLvlLbl val="0"/>
      </c:catAx>
      <c:valAx>
        <c:axId val="6183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7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Fuel Use in TRN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'summary-total'!$A$84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'summary-total'!$B$83:$K$83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'summary-total'!$B$84:$K$84</c:f>
              <c:numCache>
                <c:formatCode>0</c:formatCode>
                <c:ptCount val="10"/>
                <c:pt idx="0">
                  <c:v>27735.240499083538</c:v>
                </c:pt>
                <c:pt idx="1">
                  <c:v>27486.013873480864</c:v>
                </c:pt>
                <c:pt idx="2">
                  <c:v>28453.790867623207</c:v>
                </c:pt>
                <c:pt idx="3">
                  <c:v>28733.764126067006</c:v>
                </c:pt>
                <c:pt idx="4">
                  <c:v>27411.054471606796</c:v>
                </c:pt>
                <c:pt idx="5">
                  <c:v>26321.454218963605</c:v>
                </c:pt>
                <c:pt idx="6">
                  <c:v>25731.841179547002</c:v>
                </c:pt>
                <c:pt idx="7">
                  <c:v>25606.251102818202</c:v>
                </c:pt>
                <c:pt idx="8">
                  <c:v>26046.722970701601</c:v>
                </c:pt>
                <c:pt idx="9">
                  <c:v>26792.242474253002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C8E-A19C-C62A4B5C1824}"/>
            </c:ext>
          </c:extLst>
        </c:ser>
        <c:ser>
          <c:idx val="1"/>
          <c:order val="1"/>
          <c:tx>
            <c:strRef>
              <c:f>'summary-total'!$A$85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'summary-total'!$B$83:$K$83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'summary-total'!$B$85:$K$85</c:f>
              <c:numCache>
                <c:formatCode>0</c:formatCode>
                <c:ptCount val="10"/>
                <c:pt idx="0">
                  <c:v>25136.644738647406</c:v>
                </c:pt>
                <c:pt idx="1">
                  <c:v>26010.383683747292</c:v>
                </c:pt>
                <c:pt idx="2">
                  <c:v>26584.356679277269</c:v>
                </c:pt>
                <c:pt idx="3">
                  <c:v>26663.647855325933</c:v>
                </c:pt>
                <c:pt idx="4">
                  <c:v>24396.585044024876</c:v>
                </c:pt>
                <c:pt idx="5">
                  <c:v>23738.505857912663</c:v>
                </c:pt>
                <c:pt idx="6">
                  <c:v>24590.371503599283</c:v>
                </c:pt>
                <c:pt idx="7">
                  <c:v>25738.49625585914</c:v>
                </c:pt>
                <c:pt idx="8">
                  <c:v>27431.850260936801</c:v>
                </c:pt>
                <c:pt idx="9">
                  <c:v>28914.143757348895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5-4C8E-A19C-C62A4B5C1824}"/>
            </c:ext>
          </c:extLst>
        </c:ser>
        <c:ser>
          <c:idx val="2"/>
          <c:order val="2"/>
          <c:tx>
            <c:strRef>
              <c:f>'summary-total'!$A$86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'summary-total'!$B$83:$K$83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'summary-total'!$B$86:$K$86</c:f>
              <c:numCache>
                <c:formatCode>0</c:formatCode>
                <c:ptCount val="10"/>
                <c:pt idx="0">
                  <c:v>25136.644738647406</c:v>
                </c:pt>
                <c:pt idx="1">
                  <c:v>26072.963477950754</c:v>
                </c:pt>
                <c:pt idx="2">
                  <c:v>26646.1066214563</c:v>
                </c:pt>
                <c:pt idx="3">
                  <c:v>26885.868523766167</c:v>
                </c:pt>
                <c:pt idx="4">
                  <c:v>25303.820708867395</c:v>
                </c:pt>
                <c:pt idx="5">
                  <c:v>25445.441389061925</c:v>
                </c:pt>
                <c:pt idx="6">
                  <c:v>26416.342413213271</c:v>
                </c:pt>
                <c:pt idx="7">
                  <c:v>27617.779469470432</c:v>
                </c:pt>
                <c:pt idx="8">
                  <c:v>29475.491118185237</c:v>
                </c:pt>
                <c:pt idx="9">
                  <c:v>31173.162708756368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3-4857-8E41-BEAC957AAFE5}"/>
            </c:ext>
          </c:extLst>
        </c:ser>
        <c:ser>
          <c:idx val="3"/>
          <c:order val="3"/>
          <c:tx>
            <c:strRef>
              <c:f>'summary-total'!$A$87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'summary-total'!$B$83:$K$83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'summary-total'!$B$87:$K$87</c:f>
              <c:numCache>
                <c:formatCode>0</c:formatCode>
                <c:ptCount val="10"/>
                <c:pt idx="0">
                  <c:v>25137.232258172742</c:v>
                </c:pt>
                <c:pt idx="1">
                  <c:v>25990.772744521917</c:v>
                </c:pt>
                <c:pt idx="2">
                  <c:v>26369.383267025405</c:v>
                </c:pt>
                <c:pt idx="3">
                  <c:v>24985.993724534965</c:v>
                </c:pt>
                <c:pt idx="4">
                  <c:v>22930.744610767972</c:v>
                </c:pt>
                <c:pt idx="5">
                  <c:v>21686.454259981336</c:v>
                </c:pt>
                <c:pt idx="6">
                  <c:v>20946.577742211179</c:v>
                </c:pt>
                <c:pt idx="7">
                  <c:v>19582.584330839352</c:v>
                </c:pt>
                <c:pt idx="8">
                  <c:v>18467.916485159414</c:v>
                </c:pt>
                <c:pt idx="9">
                  <c:v>17726.785322997344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3-4857-8E41-BEAC957AAFE5}"/>
            </c:ext>
          </c:extLst>
        </c:ser>
        <c:ser>
          <c:idx val="4"/>
          <c:order val="4"/>
          <c:tx>
            <c:strRef>
              <c:f>'summary-total'!$A$88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'summary-total'!$B$83:$K$83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'summary-total'!$B$88:$K$88</c:f>
              <c:numCache>
                <c:formatCode>0</c:formatCode>
                <c:ptCount val="10"/>
                <c:pt idx="0">
                  <c:v>25137.33718871414</c:v>
                </c:pt>
                <c:pt idx="1">
                  <c:v>25975.720884385446</c:v>
                </c:pt>
                <c:pt idx="2">
                  <c:v>24923.888928451419</c:v>
                </c:pt>
                <c:pt idx="3">
                  <c:v>23588.865193073336</c:v>
                </c:pt>
                <c:pt idx="4">
                  <c:v>21952.387864717413</c:v>
                </c:pt>
                <c:pt idx="5">
                  <c:v>21122.498963110229</c:v>
                </c:pt>
                <c:pt idx="6">
                  <c:v>20006.731372349146</c:v>
                </c:pt>
                <c:pt idx="7">
                  <c:v>19158.329579175555</c:v>
                </c:pt>
                <c:pt idx="8">
                  <c:v>17904.091082599865</c:v>
                </c:pt>
                <c:pt idx="9">
                  <c:v>17101.451010797857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3-4857-8E41-BEAC957A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62479"/>
        <c:axId val="423963743"/>
      </c:lineChart>
      <c:catAx>
        <c:axId val="84756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63743"/>
        <c:crosses val="autoZero"/>
        <c:auto val="1"/>
        <c:lblAlgn val="ctr"/>
        <c:lblOffset val="100"/>
        <c:noMultiLvlLbl val="0"/>
      </c:catAx>
      <c:valAx>
        <c:axId val="4239637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TC-DSL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summary!$F$85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summary!$G$84:$P$84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summary!$G$85:$P$85</c:f>
              <c:numCache>
                <c:formatCode>0</c:formatCode>
                <c:ptCount val="10"/>
                <c:pt idx="0">
                  <c:v>229.64819785013981</c:v>
                </c:pt>
                <c:pt idx="1">
                  <c:v>255.04744205571092</c:v>
                </c:pt>
                <c:pt idx="2">
                  <c:v>278.687032875</c:v>
                </c:pt>
                <c:pt idx="3">
                  <c:v>311.78643512999997</c:v>
                </c:pt>
                <c:pt idx="4">
                  <c:v>326.47317558499998</c:v>
                </c:pt>
                <c:pt idx="5">
                  <c:v>332.39286920499995</c:v>
                </c:pt>
                <c:pt idx="6">
                  <c:v>337.28460774999996</c:v>
                </c:pt>
                <c:pt idx="7">
                  <c:v>339.77114041499999</c:v>
                </c:pt>
                <c:pt idx="8">
                  <c:v>350.80958642499996</c:v>
                </c:pt>
                <c:pt idx="9">
                  <c:v>363.15831500499996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B3A-A17F-D7AAD99B748D}"/>
            </c:ext>
          </c:extLst>
        </c:ser>
        <c:ser>
          <c:idx val="1"/>
          <c:order val="1"/>
          <c:tx>
            <c:strRef>
              <c:f>summary!$F$86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summary!$G$84:$P$84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summary!$G$86:$P$86</c:f>
              <c:numCache>
                <c:formatCode>0</c:formatCode>
                <c:ptCount val="10"/>
                <c:pt idx="0">
                  <c:v>316.46677109298849</c:v>
                </c:pt>
                <c:pt idx="1">
                  <c:v>344.5971507456988</c:v>
                </c:pt>
                <c:pt idx="2">
                  <c:v>318.24222070553111</c:v>
                </c:pt>
                <c:pt idx="3">
                  <c:v>344.03073959867595</c:v>
                </c:pt>
                <c:pt idx="4">
                  <c:v>339.22415867556577</c:v>
                </c:pt>
                <c:pt idx="5">
                  <c:v>325.10361956754838</c:v>
                </c:pt>
                <c:pt idx="6">
                  <c:v>325.80446923635901</c:v>
                </c:pt>
                <c:pt idx="7">
                  <c:v>323.27208525348232</c:v>
                </c:pt>
                <c:pt idx="8">
                  <c:v>321.23933821729645</c:v>
                </c:pt>
                <c:pt idx="9">
                  <c:v>317.34000743830416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B3A-A17F-D7AAD99B748D}"/>
            </c:ext>
          </c:extLst>
        </c:ser>
        <c:ser>
          <c:idx val="2"/>
          <c:order val="2"/>
          <c:tx>
            <c:strRef>
              <c:f>summary!$F$87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summary!$G$84:$P$84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summary!$G$87:$P$87</c:f>
              <c:numCache>
                <c:formatCode>0</c:formatCode>
                <c:ptCount val="10"/>
                <c:pt idx="0">
                  <c:v>316.46677109298849</c:v>
                </c:pt>
                <c:pt idx="1">
                  <c:v>344.5971507456988</c:v>
                </c:pt>
                <c:pt idx="2">
                  <c:v>318.24222070553111</c:v>
                </c:pt>
                <c:pt idx="3">
                  <c:v>344.03073959867595</c:v>
                </c:pt>
                <c:pt idx="4">
                  <c:v>339.22415867556577</c:v>
                </c:pt>
                <c:pt idx="5">
                  <c:v>325.10361956754838</c:v>
                </c:pt>
                <c:pt idx="6">
                  <c:v>325.80446923635901</c:v>
                </c:pt>
                <c:pt idx="7">
                  <c:v>323.27208525348232</c:v>
                </c:pt>
                <c:pt idx="8">
                  <c:v>321.23933821729645</c:v>
                </c:pt>
                <c:pt idx="9">
                  <c:v>317.34000743830416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A-4FC0-A9C1-A195D571D65C}"/>
            </c:ext>
          </c:extLst>
        </c:ser>
        <c:ser>
          <c:idx val="3"/>
          <c:order val="3"/>
          <c:tx>
            <c:strRef>
              <c:f>summary!$F$88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summary!$G$84:$P$84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summary!$G$88:$P$88</c:f>
              <c:numCache>
                <c:formatCode>0</c:formatCode>
                <c:ptCount val="10"/>
                <c:pt idx="0">
                  <c:v>316.46677109298849</c:v>
                </c:pt>
                <c:pt idx="1">
                  <c:v>344.5971507456988</c:v>
                </c:pt>
                <c:pt idx="2">
                  <c:v>326.39748981990368</c:v>
                </c:pt>
                <c:pt idx="3">
                  <c:v>345.93706612206461</c:v>
                </c:pt>
                <c:pt idx="4">
                  <c:v>345.23104549372579</c:v>
                </c:pt>
                <c:pt idx="5">
                  <c:v>347.42208339062978</c:v>
                </c:pt>
                <c:pt idx="6">
                  <c:v>357.78803742687859</c:v>
                </c:pt>
                <c:pt idx="7">
                  <c:v>368.74763201681208</c:v>
                </c:pt>
                <c:pt idx="8">
                  <c:v>422.05172206581807</c:v>
                </c:pt>
                <c:pt idx="9">
                  <c:v>636.80277138117845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0-4BBA-800D-40EC90A3E06C}"/>
            </c:ext>
          </c:extLst>
        </c:ser>
        <c:ser>
          <c:idx val="4"/>
          <c:order val="4"/>
          <c:tx>
            <c:strRef>
              <c:f>summary!$F$89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summary!$G$84:$P$84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summary!$G$89:$P$89</c:f>
              <c:numCache>
                <c:formatCode>0</c:formatCode>
                <c:ptCount val="10"/>
                <c:pt idx="0">
                  <c:v>316.46677109298849</c:v>
                </c:pt>
                <c:pt idx="1">
                  <c:v>344.5971507456988</c:v>
                </c:pt>
                <c:pt idx="2">
                  <c:v>322.84454439337168</c:v>
                </c:pt>
                <c:pt idx="3">
                  <c:v>338.37954725773034</c:v>
                </c:pt>
                <c:pt idx="4">
                  <c:v>345.7519227208935</c:v>
                </c:pt>
                <c:pt idx="5">
                  <c:v>330.26220299762542</c:v>
                </c:pt>
                <c:pt idx="6">
                  <c:v>325.81898606030501</c:v>
                </c:pt>
                <c:pt idx="7">
                  <c:v>323.27208525348232</c:v>
                </c:pt>
                <c:pt idx="8">
                  <c:v>561.11639293716109</c:v>
                </c:pt>
                <c:pt idx="9">
                  <c:v>646.27577431510929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0-4BBA-800D-40EC90A3E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437984"/>
        <c:axId val="1508042528"/>
      </c:lineChart>
      <c:catAx>
        <c:axId val="11894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42528"/>
        <c:crosses val="autoZero"/>
        <c:auto val="1"/>
        <c:lblAlgn val="ctr"/>
        <c:lblOffset val="100"/>
        <c:noMultiLvlLbl val="0"/>
      </c:catAx>
      <c:valAx>
        <c:axId val="1508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TC-GSL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summary!$F$94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summary!$G$93:$P$93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summary!$G$94:$P$94</c:f>
              <c:numCache>
                <c:formatCode>0</c:formatCode>
                <c:ptCount val="10"/>
                <c:pt idx="0">
                  <c:v>512.84829551237772</c:v>
                </c:pt>
                <c:pt idx="1">
                  <c:v>570.76921723597525</c:v>
                </c:pt>
                <c:pt idx="2">
                  <c:v>623.94750286999999</c:v>
                </c:pt>
                <c:pt idx="3">
                  <c:v>621.37845127000003</c:v>
                </c:pt>
                <c:pt idx="4">
                  <c:v>595.34292600499998</c:v>
                </c:pt>
                <c:pt idx="5">
                  <c:v>596.53488821500002</c:v>
                </c:pt>
                <c:pt idx="6">
                  <c:v>620.79022968999993</c:v>
                </c:pt>
                <c:pt idx="7">
                  <c:v>659.67101084499996</c:v>
                </c:pt>
                <c:pt idx="8">
                  <c:v>706.60852948999991</c:v>
                </c:pt>
                <c:pt idx="9">
                  <c:v>752.82807737999985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5-4647-9EBF-DE9B71B12F5C}"/>
            </c:ext>
          </c:extLst>
        </c:ser>
        <c:ser>
          <c:idx val="1"/>
          <c:order val="1"/>
          <c:tx>
            <c:strRef>
              <c:f>summary!$F$95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summary!$G$93:$P$93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summary!$G$95:$P$95</c:f>
              <c:numCache>
                <c:formatCode>0</c:formatCode>
                <c:ptCount val="10"/>
                <c:pt idx="0">
                  <c:v>515.37356143772104</c:v>
                </c:pt>
                <c:pt idx="1">
                  <c:v>580.10395925129524</c:v>
                </c:pt>
                <c:pt idx="2">
                  <c:v>656.63130853061784</c:v>
                </c:pt>
                <c:pt idx="3">
                  <c:v>650.52132741276421</c:v>
                </c:pt>
                <c:pt idx="4">
                  <c:v>700.7563280937203</c:v>
                </c:pt>
                <c:pt idx="5">
                  <c:v>758.17123265043847</c:v>
                </c:pt>
                <c:pt idx="6">
                  <c:v>829.82680222160889</c:v>
                </c:pt>
                <c:pt idx="7">
                  <c:v>901.53804020837151</c:v>
                </c:pt>
                <c:pt idx="8">
                  <c:v>959.79089133682191</c:v>
                </c:pt>
                <c:pt idx="9">
                  <c:v>1047.2199745651224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5-4647-9EBF-DE9B71B12F5C}"/>
            </c:ext>
          </c:extLst>
        </c:ser>
        <c:ser>
          <c:idx val="2"/>
          <c:order val="2"/>
          <c:tx>
            <c:strRef>
              <c:f>summary!$F$96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summary!$G$93:$P$93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summary!$G$96:$P$96</c:f>
              <c:numCache>
                <c:formatCode>0</c:formatCode>
                <c:ptCount val="10"/>
                <c:pt idx="0">
                  <c:v>515.37356143772104</c:v>
                </c:pt>
                <c:pt idx="1">
                  <c:v>580.10395925129524</c:v>
                </c:pt>
                <c:pt idx="2">
                  <c:v>656.63130853061784</c:v>
                </c:pt>
                <c:pt idx="3">
                  <c:v>650.52132741276421</c:v>
                </c:pt>
                <c:pt idx="4">
                  <c:v>700.7563280937203</c:v>
                </c:pt>
                <c:pt idx="5">
                  <c:v>758.17123265043847</c:v>
                </c:pt>
                <c:pt idx="6">
                  <c:v>829.82680222160889</c:v>
                </c:pt>
                <c:pt idx="7">
                  <c:v>877.4288890959831</c:v>
                </c:pt>
                <c:pt idx="8">
                  <c:v>959.79089133682191</c:v>
                </c:pt>
                <c:pt idx="9">
                  <c:v>1047.2199745651224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7-4F85-ABB2-1C97A86E74D7}"/>
            </c:ext>
          </c:extLst>
        </c:ser>
        <c:ser>
          <c:idx val="3"/>
          <c:order val="3"/>
          <c:tx>
            <c:strRef>
              <c:f>summary!$F$97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summary!$G$93:$P$93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summary!$G$97:$P$97</c:f>
              <c:numCache>
                <c:formatCode>0</c:formatCode>
                <c:ptCount val="10"/>
                <c:pt idx="0">
                  <c:v>515.37356143772104</c:v>
                </c:pt>
                <c:pt idx="1">
                  <c:v>580.10395925129524</c:v>
                </c:pt>
                <c:pt idx="2">
                  <c:v>654.52338300577117</c:v>
                </c:pt>
                <c:pt idx="3">
                  <c:v>666.3343383983588</c:v>
                </c:pt>
                <c:pt idx="4">
                  <c:v>688.50687472304014</c:v>
                </c:pt>
                <c:pt idx="5">
                  <c:v>675.32376941792381</c:v>
                </c:pt>
                <c:pt idx="6">
                  <c:v>710.18923914256879</c:v>
                </c:pt>
                <c:pt idx="7">
                  <c:v>790.90119977991174</c:v>
                </c:pt>
                <c:pt idx="8">
                  <c:v>814.41591004548991</c:v>
                </c:pt>
                <c:pt idx="9">
                  <c:v>604.23348873254088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6-4847-9713-EEC86EBC8B6C}"/>
            </c:ext>
          </c:extLst>
        </c:ser>
        <c:ser>
          <c:idx val="4"/>
          <c:order val="4"/>
          <c:tx>
            <c:strRef>
              <c:f>summary!$F$98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summary!$G$93:$P$93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summary!$G$98:$P$98</c:f>
              <c:numCache>
                <c:formatCode>0</c:formatCode>
                <c:ptCount val="10"/>
                <c:pt idx="0">
                  <c:v>515.37356143772104</c:v>
                </c:pt>
                <c:pt idx="1">
                  <c:v>577.8179031459681</c:v>
                </c:pt>
                <c:pt idx="2">
                  <c:v>651.28210347752974</c:v>
                </c:pt>
                <c:pt idx="3">
                  <c:v>657.13123908697071</c:v>
                </c:pt>
                <c:pt idx="4">
                  <c:v>668.73362971427423</c:v>
                </c:pt>
                <c:pt idx="5">
                  <c:v>636.0869114407526</c:v>
                </c:pt>
                <c:pt idx="6">
                  <c:v>694.31751357665314</c:v>
                </c:pt>
                <c:pt idx="7">
                  <c:v>787.69171222532532</c:v>
                </c:pt>
                <c:pt idx="8">
                  <c:v>623.60878303083109</c:v>
                </c:pt>
                <c:pt idx="9">
                  <c:v>591.92836175875868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6-4847-9713-EEC86EBC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10400"/>
        <c:axId val="1549196960"/>
      </c:lineChart>
      <c:catAx>
        <c:axId val="17516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96960"/>
        <c:crosses val="autoZero"/>
        <c:auto val="1"/>
        <c:lblAlgn val="ctr"/>
        <c:lblOffset val="100"/>
        <c:noMultiLvlLbl val="0"/>
      </c:catAx>
      <c:valAx>
        <c:axId val="15491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TC-CNG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summary!$F$102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summary!$G$101:$P$101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summary!$G$102:$P$102</c:f>
              <c:numCache>
                <c:formatCode>0.00</c:formatCode>
                <c:ptCount val="10"/>
                <c:pt idx="0">
                  <c:v>0</c:v>
                </c:pt>
                <c:pt idx="1">
                  <c:v>1.0549999999999999</c:v>
                </c:pt>
                <c:pt idx="2">
                  <c:v>1.5427686999999999</c:v>
                </c:pt>
                <c:pt idx="3">
                  <c:v>0.93953235999999996</c:v>
                </c:pt>
                <c:pt idx="4">
                  <c:v>0.74749387499999986</c:v>
                </c:pt>
                <c:pt idx="5">
                  <c:v>0.64627928499999998</c:v>
                </c:pt>
                <c:pt idx="6">
                  <c:v>0.59758153999999997</c:v>
                </c:pt>
                <c:pt idx="7">
                  <c:v>0.613243015</c:v>
                </c:pt>
                <c:pt idx="8">
                  <c:v>0.7187419599999999</c:v>
                </c:pt>
                <c:pt idx="9">
                  <c:v>0.94521142499999999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9-4059-AA2D-301CEC812F69}"/>
            </c:ext>
          </c:extLst>
        </c:ser>
        <c:ser>
          <c:idx val="1"/>
          <c:order val="1"/>
          <c:tx>
            <c:strRef>
              <c:f>summary!$F$103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summary!$G$101:$P$101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summary!$G$103:$P$103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1.6191681178869259</c:v>
                </c:pt>
                <c:pt idx="3">
                  <c:v>1.5420648741780221</c:v>
                </c:pt>
                <c:pt idx="4">
                  <c:v>1.5420648741780221</c:v>
                </c:pt>
                <c:pt idx="5">
                  <c:v>0.95290595562897829</c:v>
                </c:pt>
                <c:pt idx="6">
                  <c:v>0.9549628581992875</c:v>
                </c:pt>
                <c:pt idx="7">
                  <c:v>0.95021179920326804</c:v>
                </c:pt>
                <c:pt idx="8">
                  <c:v>0.9415903712565924</c:v>
                </c:pt>
                <c:pt idx="9">
                  <c:v>0.93015846831594851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9-4059-AA2D-301CEC812F69}"/>
            </c:ext>
          </c:extLst>
        </c:ser>
        <c:ser>
          <c:idx val="2"/>
          <c:order val="2"/>
          <c:tx>
            <c:strRef>
              <c:f>summary!$F$104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summary!$G$101:$P$101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summary!$G$104:$P$104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1.6191681178869259</c:v>
                </c:pt>
                <c:pt idx="3">
                  <c:v>1.5420648741780221</c:v>
                </c:pt>
                <c:pt idx="4">
                  <c:v>1.5420648741780221</c:v>
                </c:pt>
                <c:pt idx="5">
                  <c:v>0.95290595562897829</c:v>
                </c:pt>
                <c:pt idx="6">
                  <c:v>0.9549628581992875</c:v>
                </c:pt>
                <c:pt idx="7">
                  <c:v>0.95021179920326804</c:v>
                </c:pt>
                <c:pt idx="8">
                  <c:v>0.9415903712565924</c:v>
                </c:pt>
                <c:pt idx="9">
                  <c:v>0.93015846831594851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9-4A9B-B857-DB8BEADFA2CD}"/>
            </c:ext>
          </c:extLst>
        </c:ser>
        <c:ser>
          <c:idx val="3"/>
          <c:order val="3"/>
          <c:tx>
            <c:strRef>
              <c:f>summary!$F$105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summary!$G$101:$P$101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summary!$G$105:$P$105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5.8816441776031256</c:v>
                </c:pt>
                <c:pt idx="3">
                  <c:v>5.6015658834315403</c:v>
                </c:pt>
                <c:pt idx="4">
                  <c:v>29.952132543074192</c:v>
                </c:pt>
                <c:pt idx="5">
                  <c:v>44.577672079668005</c:v>
                </c:pt>
                <c:pt idx="6">
                  <c:v>50.872558957428929</c:v>
                </c:pt>
                <c:pt idx="7">
                  <c:v>30.214846618376008</c:v>
                </c:pt>
                <c:pt idx="8">
                  <c:v>9.8605590258264879</c:v>
                </c:pt>
                <c:pt idx="9">
                  <c:v>1.5035215367984038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4C9-A1AB-FDF32DE88F60}"/>
            </c:ext>
          </c:extLst>
        </c:ser>
        <c:ser>
          <c:idx val="4"/>
          <c:order val="4"/>
          <c:tx>
            <c:strRef>
              <c:f>summary!$F$106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summary!$G$101:$P$101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summary!$G$106:$P$106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16.583907508737244</c:v>
                </c:pt>
                <c:pt idx="3">
                  <c:v>10.10761748382088</c:v>
                </c:pt>
                <c:pt idx="4">
                  <c:v>41.024856123423334</c:v>
                </c:pt>
                <c:pt idx="5">
                  <c:v>101.96722528399491</c:v>
                </c:pt>
                <c:pt idx="6">
                  <c:v>121.85450175566832</c:v>
                </c:pt>
                <c:pt idx="7">
                  <c:v>100.10617038290623</c:v>
                </c:pt>
                <c:pt idx="8">
                  <c:v>30.316293680318772</c:v>
                </c:pt>
                <c:pt idx="9">
                  <c:v>2.9690452954331179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8-44C9-A1AB-FDF32DE8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117216"/>
        <c:axId val="1508894080"/>
      </c:lineChart>
      <c:catAx>
        <c:axId val="17551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94080"/>
        <c:crosses val="autoZero"/>
        <c:auto val="1"/>
        <c:lblAlgn val="ctr"/>
        <c:lblOffset val="100"/>
        <c:noMultiLvlLbl val="0"/>
      </c:catAx>
      <c:valAx>
        <c:axId val="15088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summary!$F$76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summary!$G$75:$P$75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summary!$G$76:$P$76</c:f>
              <c:numCache>
                <c:formatCode>0</c:formatCode>
                <c:ptCount val="10"/>
                <c:pt idx="0">
                  <c:v>16817.725156159999</c:v>
                </c:pt>
                <c:pt idx="1">
                  <c:v>16410.82390893</c:v>
                </c:pt>
                <c:pt idx="2">
                  <c:v>16642.707114870002</c:v>
                </c:pt>
                <c:pt idx="3">
                  <c:v>16119.283348964997</c:v>
                </c:pt>
                <c:pt idx="4">
                  <c:v>14704.716287719999</c:v>
                </c:pt>
                <c:pt idx="5">
                  <c:v>13632.580708695001</c:v>
                </c:pt>
                <c:pt idx="6">
                  <c:v>12944.245607379999</c:v>
                </c:pt>
                <c:pt idx="7">
                  <c:v>12588.512397145001</c:v>
                </c:pt>
                <c:pt idx="8">
                  <c:v>12568.464383009999</c:v>
                </c:pt>
                <c:pt idx="9">
                  <c:v>12764.314953314999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6-466B-B93F-5AC897775E33}"/>
            </c:ext>
          </c:extLst>
        </c:ser>
        <c:ser>
          <c:idx val="1"/>
          <c:order val="1"/>
          <c:tx>
            <c:strRef>
              <c:f>summary!$F$77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summary!$G$75:$P$75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summary!$G$77:$P$77</c:f>
              <c:numCache>
                <c:formatCode>0</c:formatCode>
                <c:ptCount val="10"/>
                <c:pt idx="0">
                  <c:v>15717.365802675082</c:v>
                </c:pt>
                <c:pt idx="1">
                  <c:v>15377.570907098216</c:v>
                </c:pt>
                <c:pt idx="2">
                  <c:v>15487.515441765901</c:v>
                </c:pt>
                <c:pt idx="3">
                  <c:v>14892.419230061356</c:v>
                </c:pt>
                <c:pt idx="4">
                  <c:v>12155.901188859492</c:v>
                </c:pt>
                <c:pt idx="5">
                  <c:v>11206.863098852811</c:v>
                </c:pt>
                <c:pt idx="6">
                  <c:v>11360.601784957378</c:v>
                </c:pt>
                <c:pt idx="7">
                  <c:v>11798.886847685757</c:v>
                </c:pt>
                <c:pt idx="8">
                  <c:v>12239.193202055849</c:v>
                </c:pt>
                <c:pt idx="9">
                  <c:v>12755.748472751435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6-466B-B93F-5AC897775E33}"/>
            </c:ext>
          </c:extLst>
        </c:ser>
        <c:ser>
          <c:idx val="2"/>
          <c:order val="2"/>
          <c:tx>
            <c:strRef>
              <c:f>summary!$F$78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summary!$G$75:$P$75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summary!$G$78:$P$78</c:f>
              <c:numCache>
                <c:formatCode>0</c:formatCode>
                <c:ptCount val="10"/>
                <c:pt idx="0">
                  <c:v>15717.365802675082</c:v>
                </c:pt>
                <c:pt idx="1">
                  <c:v>15396.172603947905</c:v>
                </c:pt>
                <c:pt idx="2">
                  <c:v>15487.408566228416</c:v>
                </c:pt>
                <c:pt idx="3">
                  <c:v>14895.347309722862</c:v>
                </c:pt>
                <c:pt idx="4">
                  <c:v>12161.269160558188</c:v>
                </c:pt>
                <c:pt idx="5">
                  <c:v>11218.906957586321</c:v>
                </c:pt>
                <c:pt idx="6">
                  <c:v>11398.374863043633</c:v>
                </c:pt>
                <c:pt idx="7">
                  <c:v>11849.014704080961</c:v>
                </c:pt>
                <c:pt idx="8">
                  <c:v>12289.598548660775</c:v>
                </c:pt>
                <c:pt idx="9">
                  <c:v>12804.779334189681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4E6-944A-A2E75B9B3E77}"/>
            </c:ext>
          </c:extLst>
        </c:ser>
        <c:ser>
          <c:idx val="3"/>
          <c:order val="3"/>
          <c:tx>
            <c:strRef>
              <c:f>summary!$F$79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summary!$G$75:$P$75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summary!$G$79:$P$79</c:f>
              <c:numCache>
                <c:formatCode>0</c:formatCode>
                <c:ptCount val="10"/>
                <c:pt idx="0">
                  <c:v>15717.26087213368</c:v>
                </c:pt>
                <c:pt idx="1">
                  <c:v>15389.507044837675</c:v>
                </c:pt>
                <c:pt idx="2">
                  <c:v>15390.624116889754</c:v>
                </c:pt>
                <c:pt idx="3">
                  <c:v>13452.742520565851</c:v>
                </c:pt>
                <c:pt idx="4">
                  <c:v>11628.763572308177</c:v>
                </c:pt>
                <c:pt idx="5">
                  <c:v>10869.172176447551</c:v>
                </c:pt>
                <c:pt idx="6">
                  <c:v>9635.6264062953214</c:v>
                </c:pt>
                <c:pt idx="7">
                  <c:v>7670.2076086730394</c:v>
                </c:pt>
                <c:pt idx="8">
                  <c:v>6770.605080909515</c:v>
                </c:pt>
                <c:pt idx="9">
                  <c:v>5520.6099274481385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4-40D2-B826-C121DEF309CA}"/>
            </c:ext>
          </c:extLst>
        </c:ser>
        <c:ser>
          <c:idx val="4"/>
          <c:order val="4"/>
          <c:tx>
            <c:strRef>
              <c:f>summary!$F$80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summary!$G$75:$P$75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summary!$G$80:$P$80</c:f>
              <c:numCache>
                <c:formatCode>0</c:formatCode>
                <c:ptCount val="10"/>
                <c:pt idx="0">
                  <c:v>15717.365802675082</c:v>
                </c:pt>
                <c:pt idx="1">
                  <c:v>15382.064297254092</c:v>
                </c:pt>
                <c:pt idx="2">
                  <c:v>14045.484099175264</c:v>
                </c:pt>
                <c:pt idx="3">
                  <c:v>12626.513465081307</c:v>
                </c:pt>
                <c:pt idx="4">
                  <c:v>10703.516719072264</c:v>
                </c:pt>
                <c:pt idx="5">
                  <c:v>10353.196237228231</c:v>
                </c:pt>
                <c:pt idx="6">
                  <c:v>8669.4388304837757</c:v>
                </c:pt>
                <c:pt idx="7">
                  <c:v>7096.950226885112</c:v>
                </c:pt>
                <c:pt idx="8">
                  <c:v>6535.5280681066006</c:v>
                </c:pt>
                <c:pt idx="9">
                  <c:v>5283.927507198282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4-40D2-B826-C121DEF3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17384"/>
        <c:axId val="479820336"/>
        <c:extLst/>
      </c:lineChart>
      <c:catAx>
        <c:axId val="4798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20336"/>
        <c:crosses val="autoZero"/>
        <c:auto val="1"/>
        <c:lblAlgn val="ctr"/>
        <c:lblOffset val="100"/>
        <c:noMultiLvlLbl val="0"/>
      </c:catAx>
      <c:valAx>
        <c:axId val="4798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TC-LPG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summary!$F$110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summary!$G$109:$P$109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summary!$G$110:$P$110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1.9886749999999996E-3</c:v>
                </c:pt>
                <c:pt idx="3">
                  <c:v>0.27985457499999994</c:v>
                </c:pt>
                <c:pt idx="4">
                  <c:v>0.6394597649999999</c:v>
                </c:pt>
                <c:pt idx="5">
                  <c:v>0.86588386499999992</c:v>
                </c:pt>
                <c:pt idx="6">
                  <c:v>1.097125095</c:v>
                </c:pt>
                <c:pt idx="7">
                  <c:v>1.3642067849999999</c:v>
                </c:pt>
                <c:pt idx="8">
                  <c:v>1.6919910649999998</c:v>
                </c:pt>
                <c:pt idx="9">
                  <c:v>2.0826427949999999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0-4638-BAC9-C40D43DF7690}"/>
            </c:ext>
          </c:extLst>
        </c:ser>
        <c:ser>
          <c:idx val="1"/>
          <c:order val="1"/>
          <c:tx>
            <c:strRef>
              <c:f>summary!$F$111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summary!$G$109:$P$109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summary!$G$111:$P$111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0.3276174071152636</c:v>
                </c:pt>
                <c:pt idx="4">
                  <c:v>0.3276174071152636</c:v>
                </c:pt>
                <c:pt idx="5">
                  <c:v>0.31464085329442459</c:v>
                </c:pt>
                <c:pt idx="6">
                  <c:v>0.31532002375824819</c:v>
                </c:pt>
                <c:pt idx="7">
                  <c:v>0.31287053664834674</c:v>
                </c:pt>
                <c:pt idx="8">
                  <c:v>0.31090455056547128</c:v>
                </c:pt>
                <c:pt idx="9">
                  <c:v>0.30712984050644099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0-4638-BAC9-C40D43DF7690}"/>
            </c:ext>
          </c:extLst>
        </c:ser>
        <c:ser>
          <c:idx val="2"/>
          <c:order val="2"/>
          <c:tx>
            <c:strRef>
              <c:f>summary!$F$112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summary!$G$109:$P$109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summary!$G$112:$P$112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0.3276174071152636</c:v>
                </c:pt>
                <c:pt idx="4">
                  <c:v>0.3276174071152636</c:v>
                </c:pt>
                <c:pt idx="5">
                  <c:v>0.31464085329442459</c:v>
                </c:pt>
                <c:pt idx="6">
                  <c:v>0.31532002375824819</c:v>
                </c:pt>
                <c:pt idx="7">
                  <c:v>0.31287053664834674</c:v>
                </c:pt>
                <c:pt idx="8">
                  <c:v>0.31090455056547128</c:v>
                </c:pt>
                <c:pt idx="9">
                  <c:v>0.30712984050644099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1-4B9C-9563-32B0F5E7179A}"/>
            </c:ext>
          </c:extLst>
        </c:ser>
        <c:ser>
          <c:idx val="3"/>
          <c:order val="3"/>
          <c:tx>
            <c:strRef>
              <c:f>summary!$F$113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summary!$G$109:$P$109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summary!$G$113:$P$113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2.3642119838369213</c:v>
                </c:pt>
                <c:pt idx="3">
                  <c:v>2.3207745994187654</c:v>
                </c:pt>
                <c:pt idx="4">
                  <c:v>2.3212807829036226</c:v>
                </c:pt>
                <c:pt idx="5">
                  <c:v>14.766894480980296</c:v>
                </c:pt>
                <c:pt idx="6">
                  <c:v>22.652516614323691</c:v>
                </c:pt>
                <c:pt idx="7">
                  <c:v>22.539207489506744</c:v>
                </c:pt>
                <c:pt idx="8">
                  <c:v>9.8991331012616577</c:v>
                </c:pt>
                <c:pt idx="9">
                  <c:v>1.1645260739368588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6-4DB0-9188-8D0CF41A385F}"/>
            </c:ext>
          </c:extLst>
        </c:ser>
        <c:ser>
          <c:idx val="4"/>
          <c:order val="4"/>
          <c:tx>
            <c:strRef>
              <c:f>summary!$F$114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summary!$G$109:$P$109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summary!$G$114:$P$114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3.8968930276449099E-2</c:v>
                </c:pt>
                <c:pt idx="3">
                  <c:v>0.3276174071152636</c:v>
                </c:pt>
                <c:pt idx="4">
                  <c:v>9.8567372804622764</c:v>
                </c:pt>
                <c:pt idx="5">
                  <c:v>19.554617202586197</c:v>
                </c:pt>
                <c:pt idx="6">
                  <c:v>20.098131949814913</c:v>
                </c:pt>
                <c:pt idx="7">
                  <c:v>11.982696782787894</c:v>
                </c:pt>
                <c:pt idx="8">
                  <c:v>2.0405507010735078</c:v>
                </c:pt>
                <c:pt idx="9">
                  <c:v>0.30712984050644099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6-4DB0-9188-8D0CF41A3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075360"/>
        <c:axId val="1746159296"/>
      </c:lineChart>
      <c:catAx>
        <c:axId val="15080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59296"/>
        <c:crosses val="autoZero"/>
        <c:auto val="1"/>
        <c:lblAlgn val="ctr"/>
        <c:lblOffset val="100"/>
        <c:noMultiLvlLbl val="0"/>
      </c:catAx>
      <c:valAx>
        <c:axId val="17461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TC-E85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summary!$F$118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summary!$G$117:$P$117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summary!$G$118:$P$118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1.7484293449999999</c:v>
                </c:pt>
                <c:pt idx="3">
                  <c:v>3.8363872299999997</c:v>
                </c:pt>
                <c:pt idx="4">
                  <c:v>6.6420922099999995</c:v>
                </c:pt>
                <c:pt idx="5">
                  <c:v>9.1734919149999978</c:v>
                </c:pt>
                <c:pt idx="6">
                  <c:v>9.7822047600000008</c:v>
                </c:pt>
                <c:pt idx="7">
                  <c:v>9.9786647499999983</c:v>
                </c:pt>
                <c:pt idx="8">
                  <c:v>10.316161359999999</c:v>
                </c:pt>
                <c:pt idx="9">
                  <c:v>9.5729539500000005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73F-85F4-CA9DA1E9E867}"/>
            </c:ext>
          </c:extLst>
        </c:ser>
        <c:ser>
          <c:idx val="1"/>
          <c:order val="1"/>
          <c:tx>
            <c:strRef>
              <c:f>summary!$F$119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summary!$G$117:$P$117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summary!$G$119:$P$119</c:f>
              <c:numCache>
                <c:formatCode>0</c:formatCode>
                <c:ptCount val="10"/>
                <c:pt idx="0">
                  <c:v>0</c:v>
                </c:pt>
                <c:pt idx="1">
                  <c:v>2.1635306950856301</c:v>
                </c:pt>
                <c:pt idx="2">
                  <c:v>14.429054723905001</c:v>
                </c:pt>
                <c:pt idx="3">
                  <c:v>24.109151112388499</c:v>
                </c:pt>
                <c:pt idx="4">
                  <c:v>24.109151112388499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24.109151112388499</c:v>
                </c:pt>
                <c:pt idx="9">
                  <c:v>24.109151112388499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0-473F-85F4-CA9DA1E9E867}"/>
            </c:ext>
          </c:extLst>
        </c:ser>
        <c:ser>
          <c:idx val="2"/>
          <c:order val="2"/>
          <c:tx>
            <c:strRef>
              <c:f>summary!$F$120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summary!$G$117:$P$117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summary!$G$120:$P$120</c:f>
              <c:numCache>
                <c:formatCode>0.00</c:formatCode>
                <c:ptCount val="10"/>
                <c:pt idx="0">
                  <c:v>0</c:v>
                </c:pt>
                <c:pt idx="1">
                  <c:v>2.1635306950856301</c:v>
                </c:pt>
                <c:pt idx="2">
                  <c:v>14.429054723905001</c:v>
                </c:pt>
                <c:pt idx="3">
                  <c:v>24.109151112388499</c:v>
                </c:pt>
                <c:pt idx="4">
                  <c:v>24.109151112388499</c:v>
                </c:pt>
                <c:pt idx="5">
                  <c:v>0</c:v>
                </c:pt>
                <c:pt idx="6">
                  <c:v>0</c:v>
                </c:pt>
                <c:pt idx="7">
                  <c:v>24.109151112388499</c:v>
                </c:pt>
                <c:pt idx="8">
                  <c:v>24.109151112388499</c:v>
                </c:pt>
                <c:pt idx="9">
                  <c:v>24.109151112388499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D0C-B474-A7BB0B43B986}"/>
            </c:ext>
          </c:extLst>
        </c:ser>
        <c:ser>
          <c:idx val="3"/>
          <c:order val="3"/>
          <c:tx>
            <c:strRef>
              <c:f>summary!$F$121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summary!$G$117:$P$117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summary!$G$121:$P$121</c:f>
              <c:numCache>
                <c:formatCode>0</c:formatCode>
                <c:ptCount val="10"/>
                <c:pt idx="0">
                  <c:v>0</c:v>
                </c:pt>
                <c:pt idx="1">
                  <c:v>2.1635306950856301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24.109151112388499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05-AC0F-CDE5757190FA}"/>
            </c:ext>
          </c:extLst>
        </c:ser>
        <c:ser>
          <c:idx val="4"/>
          <c:order val="4"/>
          <c:tx>
            <c:strRef>
              <c:f>summary!$F$122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summary!$G$117:$P$117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summary!$G$122:$P$122</c:f>
              <c:numCache>
                <c:formatCode>0.00</c:formatCode>
                <c:ptCount val="10"/>
                <c:pt idx="0">
                  <c:v>0</c:v>
                </c:pt>
                <c:pt idx="1">
                  <c:v>4.4495868004128099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24.109151112388499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9-4D05-AC0F-CDE5757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36400"/>
        <c:axId val="1549150416"/>
      </c:lineChart>
      <c:catAx>
        <c:axId val="17516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50416"/>
        <c:crosses val="autoZero"/>
        <c:auto val="1"/>
        <c:lblAlgn val="ctr"/>
        <c:lblOffset val="100"/>
        <c:noMultiLvlLbl val="0"/>
      </c:catAx>
      <c:valAx>
        <c:axId val="15491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TC-ELC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summary!$F$126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summary!$G$125:$P$125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summary!$G$126:$P$126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6.6102079999999994E-2</c:v>
                </c:pt>
                <c:pt idx="4">
                  <c:v>0.34782822499999999</c:v>
                </c:pt>
                <c:pt idx="5">
                  <c:v>0.53732521499999997</c:v>
                </c:pt>
                <c:pt idx="6">
                  <c:v>0.71364419999999995</c:v>
                </c:pt>
                <c:pt idx="7">
                  <c:v>0.90702780999999999</c:v>
                </c:pt>
                <c:pt idx="8">
                  <c:v>1.1354838399999998</c:v>
                </c:pt>
                <c:pt idx="9">
                  <c:v>1.4065745299999999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C-4F76-8F6D-6B1714757DCD}"/>
            </c:ext>
          </c:extLst>
        </c:ser>
        <c:ser>
          <c:idx val="1"/>
          <c:order val="1"/>
          <c:tx>
            <c:strRef>
              <c:f>summary!$F$127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summary!$G$125:$P$125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summary!$G$127:$P$127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C-4F76-8F6D-6B1714757DCD}"/>
            </c:ext>
          </c:extLst>
        </c:ser>
        <c:ser>
          <c:idx val="2"/>
          <c:order val="2"/>
          <c:tx>
            <c:strRef>
              <c:f>summary!$F$128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summary!$G$125:$P$125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summary!$G$128:$P$128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0-4E4A-8AC5-63AC63D131EC}"/>
            </c:ext>
          </c:extLst>
        </c:ser>
        <c:ser>
          <c:idx val="3"/>
          <c:order val="3"/>
          <c:tx>
            <c:strRef>
              <c:f>summary!$F$129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summary!$G$125:$P$125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summary!$G$129:$P$129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5.0686717241147976E-2</c:v>
                </c:pt>
                <c:pt idx="4">
                  <c:v>5.3318120803437508E-2</c:v>
                </c:pt>
                <c:pt idx="5">
                  <c:v>5.4087859860256896E-2</c:v>
                </c:pt>
                <c:pt idx="6">
                  <c:v>5.7393118197860228E-2</c:v>
                </c:pt>
                <c:pt idx="7">
                  <c:v>6.0506478287498298E-2</c:v>
                </c:pt>
                <c:pt idx="8">
                  <c:v>6.4134691670819921E-2</c:v>
                </c:pt>
                <c:pt idx="9">
                  <c:v>6.7881459304894212E-2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2-41C9-B438-D92E2D6BF4F7}"/>
            </c:ext>
          </c:extLst>
        </c:ser>
        <c:ser>
          <c:idx val="4"/>
          <c:order val="4"/>
          <c:tx>
            <c:strRef>
              <c:f>summary!$F$130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summary!$G$125:$P$125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summary!$G$130:$P$130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5.0686717241147976E-2</c:v>
                </c:pt>
                <c:pt idx="4">
                  <c:v>5.3318120803437508E-2</c:v>
                </c:pt>
                <c:pt idx="5">
                  <c:v>5.4087859860256896E-2</c:v>
                </c:pt>
                <c:pt idx="6">
                  <c:v>5.7393118197860228E-2</c:v>
                </c:pt>
                <c:pt idx="7">
                  <c:v>6.0506478287498298E-2</c:v>
                </c:pt>
                <c:pt idx="8">
                  <c:v>6.4134691670819921E-2</c:v>
                </c:pt>
                <c:pt idx="9">
                  <c:v>6.7881459304894212E-2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2-41C9-B438-D92E2D6B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890304"/>
        <c:axId val="1746160128"/>
      </c:lineChart>
      <c:catAx>
        <c:axId val="12218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60128"/>
        <c:crosses val="autoZero"/>
        <c:auto val="1"/>
        <c:lblAlgn val="ctr"/>
        <c:lblOffset val="100"/>
        <c:noMultiLvlLbl val="0"/>
      </c:catAx>
      <c:valAx>
        <c:axId val="17461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TC-Total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summary!$F$142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summary!$G$141:$P$141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summary!$G$142:$P$142</c:f>
              <c:numCache>
                <c:formatCode>0</c:formatCode>
                <c:ptCount val="10"/>
                <c:pt idx="0">
                  <c:v>742.49649336251753</c:v>
                </c:pt>
                <c:pt idx="1">
                  <c:v>826.87165929168611</c:v>
                </c:pt>
                <c:pt idx="2">
                  <c:v>905.92772246499999</c:v>
                </c:pt>
                <c:pt idx="3">
                  <c:v>938.28676264499995</c:v>
                </c:pt>
                <c:pt idx="4">
                  <c:v>930.19297566499995</c:v>
                </c:pt>
                <c:pt idx="5">
                  <c:v>940.15073769999992</c:v>
                </c:pt>
                <c:pt idx="6">
                  <c:v>970.26539303499987</c:v>
                </c:pt>
                <c:pt idx="7">
                  <c:v>1012.3052936199999</c:v>
                </c:pt>
                <c:pt idx="8">
                  <c:v>1071.28049414</c:v>
                </c:pt>
                <c:pt idx="9">
                  <c:v>1129.9937750849997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9-49C4-A424-AE77C5C4B5E7}"/>
            </c:ext>
          </c:extLst>
        </c:ser>
        <c:ser>
          <c:idx val="1"/>
          <c:order val="1"/>
          <c:tx>
            <c:strRef>
              <c:f>summary!$F$143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summary!$G$141:$P$141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summary!$G$143:$P$143</c:f>
              <c:numCache>
                <c:formatCode>0</c:formatCode>
                <c:ptCount val="10"/>
                <c:pt idx="0">
                  <c:v>831.84033253070947</c:v>
                </c:pt>
                <c:pt idx="1">
                  <c:v>926.86464069207977</c:v>
                </c:pt>
                <c:pt idx="2">
                  <c:v>990.92175207794094</c:v>
                </c:pt>
                <c:pt idx="3">
                  <c:v>1020.5309004051219</c:v>
                </c:pt>
                <c:pt idx="4">
                  <c:v>1065.9593201629677</c:v>
                </c:pt>
                <c:pt idx="5">
                  <c:v>1084.5423990269103</c:v>
                </c:pt>
                <c:pt idx="6">
                  <c:v>1156.9015543399255</c:v>
                </c:pt>
                <c:pt idx="7">
                  <c:v>1226.0732077977054</c:v>
                </c:pt>
                <c:pt idx="8">
                  <c:v>1306.391875588329</c:v>
                </c:pt>
                <c:pt idx="9">
                  <c:v>1389.9064214246373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9-49C4-A424-AE77C5C4B5E7}"/>
            </c:ext>
          </c:extLst>
        </c:ser>
        <c:ser>
          <c:idx val="2"/>
          <c:order val="2"/>
          <c:tx>
            <c:strRef>
              <c:f>summary!$F$144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summary!$G$141:$P$141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summary!$G$144:$P$144</c:f>
              <c:numCache>
                <c:formatCode>0</c:formatCode>
                <c:ptCount val="10"/>
                <c:pt idx="0">
                  <c:v>831.84033253070947</c:v>
                </c:pt>
                <c:pt idx="1">
                  <c:v>926.86464069207977</c:v>
                </c:pt>
                <c:pt idx="2">
                  <c:v>990.92175207794094</c:v>
                </c:pt>
                <c:pt idx="3">
                  <c:v>1020.5309004051219</c:v>
                </c:pt>
                <c:pt idx="4">
                  <c:v>1065.9593201629677</c:v>
                </c:pt>
                <c:pt idx="5">
                  <c:v>1084.5423990269103</c:v>
                </c:pt>
                <c:pt idx="6">
                  <c:v>1156.9015543399255</c:v>
                </c:pt>
                <c:pt idx="7">
                  <c:v>1226.0732077977054</c:v>
                </c:pt>
                <c:pt idx="8">
                  <c:v>1306.391875588329</c:v>
                </c:pt>
                <c:pt idx="9">
                  <c:v>1389.9064214246373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7-4224-BC1F-C4AC1F0EF72C}"/>
            </c:ext>
          </c:extLst>
        </c:ser>
        <c:ser>
          <c:idx val="3"/>
          <c:order val="3"/>
          <c:tx>
            <c:strRef>
              <c:f>summary!$F$145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summary!$G$141:$P$141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summary!$G$145:$P$145</c:f>
              <c:numCache>
                <c:formatCode>0</c:formatCode>
                <c:ptCount val="10"/>
                <c:pt idx="0">
                  <c:v>831.84033253070947</c:v>
                </c:pt>
                <c:pt idx="1">
                  <c:v>926.86464069207977</c:v>
                </c:pt>
                <c:pt idx="2">
                  <c:v>989.16672898711477</c:v>
                </c:pt>
                <c:pt idx="3">
                  <c:v>1020.2444317205149</c:v>
                </c:pt>
                <c:pt idx="4">
                  <c:v>1066.064651663547</c:v>
                </c:pt>
                <c:pt idx="5">
                  <c:v>1082.1445072290621</c:v>
                </c:pt>
                <c:pt idx="6">
                  <c:v>1141.5597452593977</c:v>
                </c:pt>
                <c:pt idx="7">
                  <c:v>1212.4633923828942</c:v>
                </c:pt>
                <c:pt idx="8">
                  <c:v>1256.2914589300669</c:v>
                </c:pt>
                <c:pt idx="9">
                  <c:v>1267.881340296148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2-45E0-AB2D-A1C6DAB7CC86}"/>
            </c:ext>
          </c:extLst>
        </c:ser>
        <c:ser>
          <c:idx val="4"/>
          <c:order val="4"/>
          <c:tx>
            <c:strRef>
              <c:f>summary!$F$146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summary!$G$141:$P$141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summary!$G$146:$P$146</c:f>
              <c:numCache>
                <c:formatCode>0</c:formatCode>
                <c:ptCount val="10"/>
                <c:pt idx="0">
                  <c:v>831.84033253070947</c:v>
                </c:pt>
                <c:pt idx="1">
                  <c:v>926.86464069207977</c:v>
                </c:pt>
                <c:pt idx="2">
                  <c:v>990.74952430991516</c:v>
                </c:pt>
                <c:pt idx="3">
                  <c:v>1005.9967079528782</c:v>
                </c:pt>
                <c:pt idx="4">
                  <c:v>1065.4204639598568</c:v>
                </c:pt>
                <c:pt idx="5">
                  <c:v>1087.9250447848192</c:v>
                </c:pt>
                <c:pt idx="6">
                  <c:v>1162.1465264606393</c:v>
                </c:pt>
                <c:pt idx="7">
                  <c:v>1223.1131711227895</c:v>
                </c:pt>
                <c:pt idx="8">
                  <c:v>1217.1461550410554</c:v>
                </c:pt>
                <c:pt idx="9">
                  <c:v>1265.6573437815009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2-45E0-AB2D-A1C6DAB7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583440"/>
        <c:axId val="1545113648"/>
      </c:lineChart>
      <c:catAx>
        <c:axId val="17085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13648"/>
        <c:crosses val="autoZero"/>
        <c:auto val="1"/>
        <c:lblAlgn val="ctr"/>
        <c:lblOffset val="100"/>
        <c:noMultiLvlLbl val="0"/>
      </c:catAx>
      <c:valAx>
        <c:axId val="15451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TL-E10 in GSL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summary!$F$21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summary!$G$20:$P$20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summary!$G$21:$P$21</c:f>
              <c:numCache>
                <c:formatCode>0</c:formatCode>
                <c:ptCount val="10"/>
                <c:pt idx="0">
                  <c:v>3115.2382078193555</c:v>
                </c:pt>
                <c:pt idx="1">
                  <c:v>3520.2568622273643</c:v>
                </c:pt>
                <c:pt idx="2">
                  <c:v>3888.9416893196371</c:v>
                </c:pt>
                <c:pt idx="3">
                  <c:v>6045.2958725825583</c:v>
                </c:pt>
                <c:pt idx="4">
                  <c:v>6316.8513569599099</c:v>
                </c:pt>
                <c:pt idx="5">
                  <c:v>3674.292740214175</c:v>
                </c:pt>
                <c:pt idx="6">
                  <c:v>3673.9644042837563</c:v>
                </c:pt>
                <c:pt idx="7">
                  <c:v>3677.7267793684073</c:v>
                </c:pt>
                <c:pt idx="8">
                  <c:v>3577.77534373052</c:v>
                </c:pt>
                <c:pt idx="9">
                  <c:v>3564.3332792128631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E-4EDE-94B4-EE6714E189DA}"/>
            </c:ext>
          </c:extLst>
        </c:ser>
        <c:ser>
          <c:idx val="1"/>
          <c:order val="1"/>
          <c:tx>
            <c:strRef>
              <c:f>summary!$F$22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summary!$G$20:$P$20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summary!$G$22:$P$22</c:f>
              <c:numCache>
                <c:formatCode>0</c:formatCode>
                <c:ptCount val="10"/>
                <c:pt idx="0">
                  <c:v>2850.0852152526854</c:v>
                </c:pt>
                <c:pt idx="1">
                  <c:v>3522.0980989961022</c:v>
                </c:pt>
                <c:pt idx="2">
                  <c:v>4040.9310617419978</c:v>
                </c:pt>
                <c:pt idx="3">
                  <c:v>6045.2973664125839</c:v>
                </c:pt>
                <c:pt idx="4">
                  <c:v>6412.2633640989025</c:v>
                </c:pt>
                <c:pt idx="5">
                  <c:v>3679.2958960252399</c:v>
                </c:pt>
                <c:pt idx="6">
                  <c:v>3680.2875600351936</c:v>
                </c:pt>
                <c:pt idx="7">
                  <c:v>3658.3655757364836</c:v>
                </c:pt>
                <c:pt idx="8">
                  <c:v>3607.8730962075601</c:v>
                </c:pt>
                <c:pt idx="9">
                  <c:v>3571.7656150286052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E-4EDE-94B4-EE6714E189DA}"/>
            </c:ext>
          </c:extLst>
        </c:ser>
        <c:ser>
          <c:idx val="2"/>
          <c:order val="2"/>
          <c:tx>
            <c:strRef>
              <c:f>summary!$F$23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summary!$G$20:$P$20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summary!$G$23:$P$23</c:f>
              <c:numCache>
                <c:formatCode>0</c:formatCode>
                <c:ptCount val="10"/>
                <c:pt idx="0">
                  <c:v>5258.4662361536903</c:v>
                </c:pt>
                <c:pt idx="1">
                  <c:v>6038.9936606789006</c:v>
                </c:pt>
                <c:pt idx="2">
                  <c:v>10350.293301697231</c:v>
                </c:pt>
                <c:pt idx="3">
                  <c:v>11907.913517761432</c:v>
                </c:pt>
                <c:pt idx="4">
                  <c:v>11277.812090373827</c:v>
                </c:pt>
                <c:pt idx="5">
                  <c:v>10457.513879105758</c:v>
                </c:pt>
                <c:pt idx="6">
                  <c:v>8393.2157972587138</c:v>
                </c:pt>
                <c:pt idx="7">
                  <c:v>5312.2098188771988</c:v>
                </c:pt>
                <c:pt idx="8">
                  <c:v>3713.8670455683077</c:v>
                </c:pt>
                <c:pt idx="9">
                  <c:v>1604.7020417744618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727-900F-FB05FC4B5B7D}"/>
            </c:ext>
          </c:extLst>
        </c:ser>
        <c:ser>
          <c:idx val="3"/>
          <c:order val="3"/>
          <c:tx>
            <c:strRef>
              <c:f>summary!$F$24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summary!$G$20:$P$20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summary!$G$24:$P$24</c:f>
              <c:numCache>
                <c:formatCode>0</c:formatCode>
                <c:ptCount val="10"/>
                <c:pt idx="0">
                  <c:v>2335.3568399790274</c:v>
                </c:pt>
                <c:pt idx="1">
                  <c:v>2940.2995746480801</c:v>
                </c:pt>
                <c:pt idx="2">
                  <c:v>3770.8794389284044</c:v>
                </c:pt>
                <c:pt idx="3">
                  <c:v>3666.726892887541</c:v>
                </c:pt>
                <c:pt idx="4">
                  <c:v>4004.0430887095708</c:v>
                </c:pt>
                <c:pt idx="5">
                  <c:v>3949.1883175599028</c:v>
                </c:pt>
                <c:pt idx="6">
                  <c:v>3704.001012940304</c:v>
                </c:pt>
                <c:pt idx="7">
                  <c:v>3001.954305354489</c:v>
                </c:pt>
                <c:pt idx="8">
                  <c:v>2901.7581310120281</c:v>
                </c:pt>
                <c:pt idx="9">
                  <c:v>1286.1225068914721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9-4727-900F-FB05FC4B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03807"/>
        <c:axId val="1838177231"/>
      </c:lineChart>
      <c:catAx>
        <c:axId val="43380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77231"/>
        <c:crosses val="autoZero"/>
        <c:auto val="1"/>
        <c:lblAlgn val="ctr"/>
        <c:lblOffset val="100"/>
        <c:noMultiLvlLbl val="0"/>
      </c:catAx>
      <c:valAx>
        <c:axId val="18381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0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B20 in DSL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summary!$F$159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summary!$G$158:$P$158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summary!$G$159:$P$159</c:f>
              <c:numCache>
                <c:formatCode>0</c:formatCode>
                <c:ptCount val="10"/>
                <c:pt idx="0">
                  <c:v>172.03664378802677</c:v>
                </c:pt>
                <c:pt idx="1">
                  <c:v>197.28770463117479</c:v>
                </c:pt>
                <c:pt idx="2">
                  <c:v>195.90310727868743</c:v>
                </c:pt>
                <c:pt idx="3">
                  <c:v>137.36631914895824</c:v>
                </c:pt>
                <c:pt idx="4">
                  <c:v>18.602164613753587</c:v>
                </c:pt>
                <c:pt idx="5">
                  <c:v>31.427862610521856</c:v>
                </c:pt>
                <c:pt idx="6">
                  <c:v>43.357784522683872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F-4E95-8B59-C84894FA02A8}"/>
            </c:ext>
          </c:extLst>
        </c:ser>
        <c:ser>
          <c:idx val="1"/>
          <c:order val="1"/>
          <c:tx>
            <c:strRef>
              <c:f>summary!$F$160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summary!$G$158:$P$158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summary!$G$160:$P$160</c:f>
              <c:numCache>
                <c:formatCode>0</c:formatCode>
                <c:ptCount val="10"/>
                <c:pt idx="0">
                  <c:v>172.03664378802677</c:v>
                </c:pt>
                <c:pt idx="1">
                  <c:v>198.00555995514443</c:v>
                </c:pt>
                <c:pt idx="2">
                  <c:v>183.22638772719492</c:v>
                </c:pt>
                <c:pt idx="3">
                  <c:v>139.79918346310944</c:v>
                </c:pt>
                <c:pt idx="4">
                  <c:v>37.65631331938863</c:v>
                </c:pt>
                <c:pt idx="5">
                  <c:v>22.219827447597737</c:v>
                </c:pt>
                <c:pt idx="6">
                  <c:v>41.527422201462372</c:v>
                </c:pt>
                <c:pt idx="7">
                  <c:v>-1.0658141036401503E-13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F-4E95-8B59-C84894FA02A8}"/>
            </c:ext>
          </c:extLst>
        </c:ser>
        <c:ser>
          <c:idx val="2"/>
          <c:order val="2"/>
          <c:tx>
            <c:strRef>
              <c:f>summary!$F$161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summary!$G$158:$P$158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summary!$G$161:$P$161</c:f>
              <c:numCache>
                <c:formatCode>0</c:formatCode>
                <c:ptCount val="10"/>
                <c:pt idx="0">
                  <c:v>172.03664378802682</c:v>
                </c:pt>
                <c:pt idx="1">
                  <c:v>226.42450243762147</c:v>
                </c:pt>
                <c:pt idx="2">
                  <c:v>5467.8509969717124</c:v>
                </c:pt>
                <c:pt idx="3">
                  <c:v>6816.0769607996572</c:v>
                </c:pt>
                <c:pt idx="4">
                  <c:v>2179.3712093435033</c:v>
                </c:pt>
                <c:pt idx="5">
                  <c:v>1998.055877672113</c:v>
                </c:pt>
                <c:pt idx="6">
                  <c:v>4234.3935674956965</c:v>
                </c:pt>
                <c:pt idx="7">
                  <c:v>2361.6786614629564</c:v>
                </c:pt>
                <c:pt idx="8">
                  <c:v>3086.2713312035098</c:v>
                </c:pt>
                <c:pt idx="9">
                  <c:v>4659.5570899526601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6FB-8B69-0BC5245C59F3}"/>
            </c:ext>
          </c:extLst>
        </c:ser>
        <c:ser>
          <c:idx val="3"/>
          <c:order val="3"/>
          <c:tx>
            <c:strRef>
              <c:f>summary!$F$162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summary!$G$158:$P$158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summary!$G$162:$P$162</c:f>
              <c:numCache>
                <c:formatCode>0</c:formatCode>
                <c:ptCount val="10"/>
                <c:pt idx="0">
                  <c:v>168.1698084186923</c:v>
                </c:pt>
                <c:pt idx="1">
                  <c:v>171.91828080357632</c:v>
                </c:pt>
                <c:pt idx="2">
                  <c:v>180</c:v>
                </c:pt>
                <c:pt idx="3">
                  <c:v>180</c:v>
                </c:pt>
                <c:pt idx="4">
                  <c:v>171.93324334599481</c:v>
                </c:pt>
                <c:pt idx="5">
                  <c:v>172.90138063189659</c:v>
                </c:pt>
                <c:pt idx="6">
                  <c:v>173.160280433434</c:v>
                </c:pt>
                <c:pt idx="7">
                  <c:v>145.53138290498947</c:v>
                </c:pt>
                <c:pt idx="8">
                  <c:v>145.77804669833606</c:v>
                </c:pt>
                <c:pt idx="9">
                  <c:v>173.90494087365641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D-46FB-8B69-0BC5245C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64239"/>
        <c:axId val="1966299807"/>
      </c:lineChart>
      <c:catAx>
        <c:axId val="3831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99807"/>
        <c:crosses val="autoZero"/>
        <c:auto val="1"/>
        <c:lblAlgn val="ctr"/>
        <c:lblOffset val="100"/>
        <c:noMultiLvlLbl val="0"/>
      </c:catAx>
      <c:valAx>
        <c:axId val="1966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TL-B20X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summary!$F$60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summary!$G$59:$P$59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summary!$G$60:$P$60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4-435D-A191-D1243453885A}"/>
            </c:ext>
          </c:extLst>
        </c:ser>
        <c:ser>
          <c:idx val="1"/>
          <c:order val="1"/>
          <c:tx>
            <c:strRef>
              <c:f>summary!$F$61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summary!$G$59:$P$59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summary!$G$61:$P$61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4-435D-A191-D1243453885A}"/>
            </c:ext>
          </c:extLst>
        </c:ser>
        <c:ser>
          <c:idx val="2"/>
          <c:order val="2"/>
          <c:tx>
            <c:strRef>
              <c:f>summary!$F$62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summary!$G$59:$P$59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summary!$G$62:$P$62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C-4106-A378-82D275E1D6F3}"/>
            </c:ext>
          </c:extLst>
        </c:ser>
        <c:ser>
          <c:idx val="3"/>
          <c:order val="3"/>
          <c:tx>
            <c:strRef>
              <c:f>summary!$F$63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summary!$G$59:$P$59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summary!$G$63:$P$63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1C-4106-A378-82D275E1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22911"/>
        <c:axId val="1838187215"/>
      </c:lineChart>
      <c:catAx>
        <c:axId val="3818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87215"/>
        <c:crosses val="autoZero"/>
        <c:auto val="1"/>
        <c:lblAlgn val="ctr"/>
        <c:lblOffset val="100"/>
        <c:noMultiLvlLbl val="0"/>
      </c:catAx>
      <c:valAx>
        <c:axId val="18381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TC-B20X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summary!$F$135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summary!$G$134:$P$134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summary!$G$135:$P$135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1-4497-BB71-80CAE112FC61}"/>
            </c:ext>
          </c:extLst>
        </c:ser>
        <c:ser>
          <c:idx val="1"/>
          <c:order val="1"/>
          <c:tx>
            <c:strRef>
              <c:f>summary!$F$136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summary!$G$134:$P$134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summary!$G$136:$P$136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1-4497-BB71-80CAE112FC61}"/>
            </c:ext>
          </c:extLst>
        </c:ser>
        <c:ser>
          <c:idx val="2"/>
          <c:order val="2"/>
          <c:tx>
            <c:strRef>
              <c:f>summary!$F$137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summary!$G$134:$P$134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summary!$G$137:$P$137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7-4508-B516-6AE1216BE93E}"/>
            </c:ext>
          </c:extLst>
        </c:ser>
        <c:ser>
          <c:idx val="3"/>
          <c:order val="3"/>
          <c:tx>
            <c:strRef>
              <c:f>summary!$F$138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summary!$G$134:$P$134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summary!$G$138:$P$138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7-4508-B516-6AE1216B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92303"/>
        <c:axId val="124972255"/>
      </c:lineChart>
      <c:catAx>
        <c:axId val="4991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2255"/>
        <c:crosses val="autoZero"/>
        <c:auto val="1"/>
        <c:lblAlgn val="ctr"/>
        <c:lblOffset val="100"/>
        <c:noMultiLvlLbl val="0"/>
      </c:catAx>
      <c:valAx>
        <c:axId val="1249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9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TH-B20X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summary!$F$215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summary!$G$214:$P$214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summary!$G$215:$P$215</c:f>
              <c:numCache>
                <c:formatCode>0</c:formatCode>
                <c:ptCount val="10"/>
                <c:pt idx="0">
                  <c:v>0</c:v>
                </c:pt>
                <c:pt idx="1">
                  <c:v>28.589751998748969</c:v>
                </c:pt>
                <c:pt idx="2">
                  <c:v>28.589751998748969</c:v>
                </c:pt>
                <c:pt idx="3">
                  <c:v>85.52696401823485</c:v>
                </c:pt>
                <c:pt idx="4">
                  <c:v>165.747088659491</c:v>
                </c:pt>
                <c:pt idx="5">
                  <c:v>143.05971027088304</c:v>
                </c:pt>
                <c:pt idx="6">
                  <c:v>121.26810796688157</c:v>
                </c:pt>
                <c:pt idx="7">
                  <c:v>61.952548458378672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FED-A454-2B7D2AF2AE4F}"/>
            </c:ext>
          </c:extLst>
        </c:ser>
        <c:ser>
          <c:idx val="1"/>
          <c:order val="1"/>
          <c:tx>
            <c:strRef>
              <c:f>summary!$F$216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summary!$G$214:$P$214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summary!$G$216:$P$216</c:f>
              <c:numCache>
                <c:formatCode>0.00</c:formatCode>
                <c:ptCount val="10"/>
                <c:pt idx="0">
                  <c:v>0</c:v>
                </c:pt>
                <c:pt idx="1">
                  <c:v>27.871896674779322</c:v>
                </c:pt>
                <c:pt idx="2">
                  <c:v>41.266471550323075</c:v>
                </c:pt>
                <c:pt idx="3">
                  <c:v>81.743610804750702</c:v>
                </c:pt>
                <c:pt idx="4">
                  <c:v>145.342451054523</c:v>
                </c:pt>
                <c:pt idx="5">
                  <c:v>121.7994862882762</c:v>
                </c:pt>
                <c:pt idx="6">
                  <c:v>93.210214995606052</c:v>
                </c:pt>
                <c:pt idx="7">
                  <c:v>49.116231744725525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FED-A454-2B7D2AF2AE4F}"/>
            </c:ext>
          </c:extLst>
        </c:ser>
        <c:ser>
          <c:idx val="2"/>
          <c:order val="2"/>
          <c:tx>
            <c:strRef>
              <c:f>summary!$F$217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summary!$G$214:$P$214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summary!$G$217:$P$217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B-491E-B89D-CD25319AB69D}"/>
            </c:ext>
          </c:extLst>
        </c:ser>
        <c:ser>
          <c:idx val="3"/>
          <c:order val="3"/>
          <c:tx>
            <c:strRef>
              <c:f>summary!$F$218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summary!$G$214:$P$214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summary!$G$218:$P$218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91E-B89D-CD25319A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82911"/>
        <c:axId val="1838153103"/>
      </c:lineChart>
      <c:catAx>
        <c:axId val="3817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53103"/>
        <c:crosses val="autoZero"/>
        <c:auto val="1"/>
        <c:lblAlgn val="ctr"/>
        <c:lblOffset val="100"/>
        <c:noMultiLvlLbl val="0"/>
      </c:catAx>
      <c:valAx>
        <c:axId val="18381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TB-H2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summary!$F$270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summary!$G$269:$P$269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summary!$G$270:$P$270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3.216484E-2</c:v>
                </c:pt>
                <c:pt idx="4">
                  <c:v>3.3138605000000002E-2</c:v>
                </c:pt>
                <c:pt idx="5">
                  <c:v>3.3905589999999999E-2</c:v>
                </c:pt>
                <c:pt idx="6">
                  <c:v>3.4410934999999997E-2</c:v>
                </c:pt>
                <c:pt idx="7">
                  <c:v>3.4561799999999997E-2</c:v>
                </c:pt>
                <c:pt idx="8">
                  <c:v>3.4133469999999999E-2</c:v>
                </c:pt>
                <c:pt idx="9">
                  <c:v>3.3517349999999994E-2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A-4C2C-9BA8-0160AD1325EB}"/>
            </c:ext>
          </c:extLst>
        </c:ser>
        <c:ser>
          <c:idx val="1"/>
          <c:order val="1"/>
          <c:tx>
            <c:strRef>
              <c:f>summary!$F$271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summary!$G$269:$P$269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summary!$G$271:$P$271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A-4C2C-9BA8-0160AD1325EB}"/>
            </c:ext>
          </c:extLst>
        </c:ser>
        <c:ser>
          <c:idx val="2"/>
          <c:order val="2"/>
          <c:tx>
            <c:strRef>
              <c:f>summary!$F$272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summary!$G$269:$P$269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summary!$G$272:$P$272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A-4C2C-9BA8-0160AD1325EB}"/>
            </c:ext>
          </c:extLst>
        </c:ser>
        <c:ser>
          <c:idx val="3"/>
          <c:order val="3"/>
          <c:tx>
            <c:strRef>
              <c:f>summary!$F$273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summary!$G$269:$P$269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summary!$G$273:$P$273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B-4C62-BAF1-517B2101DC4C}"/>
            </c:ext>
          </c:extLst>
        </c:ser>
        <c:ser>
          <c:idx val="4"/>
          <c:order val="4"/>
          <c:tx>
            <c:strRef>
              <c:f>summary!$F$274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summary!$G$269:$P$269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summary!$G$274:$P$274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B-4C62-BAF1-517B2101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99807"/>
        <c:axId val="311674623"/>
      </c:lineChart>
      <c:catAx>
        <c:axId val="4337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74623"/>
        <c:crosses val="autoZero"/>
        <c:auto val="1"/>
        <c:lblAlgn val="ctr"/>
        <c:lblOffset val="100"/>
        <c:noMultiLvlLbl val="0"/>
      </c:catAx>
      <c:valAx>
        <c:axId val="3116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TL-DSL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summary!$F$28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summary!$G$27:$P$27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summary!$G$28:$P$28</c:f>
              <c:numCache>
                <c:formatCode>0</c:formatCode>
                <c:ptCount val="10"/>
                <c:pt idx="0">
                  <c:v>40.221187139999998</c:v>
                </c:pt>
                <c:pt idx="1">
                  <c:v>66.127166845000005</c:v>
                </c:pt>
                <c:pt idx="2">
                  <c:v>64.965908299999995</c:v>
                </c:pt>
                <c:pt idx="3">
                  <c:v>70.456545024999997</c:v>
                </c:pt>
                <c:pt idx="4">
                  <c:v>87.077729259999998</c:v>
                </c:pt>
                <c:pt idx="5">
                  <c:v>95.462230985000005</c:v>
                </c:pt>
                <c:pt idx="6">
                  <c:v>104.36030037999998</c:v>
                </c:pt>
                <c:pt idx="7">
                  <c:v>112.34837214</c:v>
                </c:pt>
                <c:pt idx="8">
                  <c:v>118.445321585</c:v>
                </c:pt>
                <c:pt idx="9">
                  <c:v>123.19280576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C-425E-BBE2-B1076EE83A11}"/>
            </c:ext>
          </c:extLst>
        </c:ser>
        <c:ser>
          <c:idx val="1"/>
          <c:order val="1"/>
          <c:tx>
            <c:strRef>
              <c:f>summary!$F$29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summary!$G$27:$P$27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summary!$G$29:$P$29</c:f>
              <c:numCache>
                <c:formatCode>0</c:formatCode>
                <c:ptCount val="10"/>
                <c:pt idx="0">
                  <c:v>73.166667924088927</c:v>
                </c:pt>
                <c:pt idx="1">
                  <c:v>72.538807943786338</c:v>
                </c:pt>
                <c:pt idx="2">
                  <c:v>71.439808961379015</c:v>
                </c:pt>
                <c:pt idx="3">
                  <c:v>67.886098465171258</c:v>
                </c:pt>
                <c:pt idx="4">
                  <c:v>55.766056215725847</c:v>
                </c:pt>
                <c:pt idx="5">
                  <c:v>49.405350728708598</c:v>
                </c:pt>
                <c:pt idx="6">
                  <c:v>44.380052128585021</c:v>
                </c:pt>
                <c:pt idx="7">
                  <c:v>40.422261161085714</c:v>
                </c:pt>
                <c:pt idx="8">
                  <c:v>37.328490546157049</c:v>
                </c:pt>
                <c:pt idx="9">
                  <c:v>35.53468441063491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C-425E-BBE2-B1076EE83A11}"/>
            </c:ext>
          </c:extLst>
        </c:ser>
        <c:ser>
          <c:idx val="2"/>
          <c:order val="2"/>
          <c:tx>
            <c:strRef>
              <c:f>summary!$F$30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summary!$G$27:$P$27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summary!$G$30:$P$30</c:f>
              <c:numCache>
                <c:formatCode>0</c:formatCode>
                <c:ptCount val="10"/>
                <c:pt idx="0">
                  <c:v>73.166667924088927</c:v>
                </c:pt>
                <c:pt idx="1">
                  <c:v>72.538807943786338</c:v>
                </c:pt>
                <c:pt idx="2">
                  <c:v>71.439808961379015</c:v>
                </c:pt>
                <c:pt idx="3">
                  <c:v>67.886098465171258</c:v>
                </c:pt>
                <c:pt idx="4">
                  <c:v>55.766056215725847</c:v>
                </c:pt>
                <c:pt idx="5">
                  <c:v>40.265219127736962</c:v>
                </c:pt>
                <c:pt idx="6">
                  <c:v>30.331308279949379</c:v>
                </c:pt>
                <c:pt idx="7">
                  <c:v>21.102760983956571</c:v>
                </c:pt>
                <c:pt idx="8">
                  <c:v>12.223194481779995</c:v>
                </c:pt>
                <c:pt idx="9">
                  <c:v>12.00754650228045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6-4012-A2E6-EEB9EA568005}"/>
            </c:ext>
          </c:extLst>
        </c:ser>
        <c:ser>
          <c:idx val="3"/>
          <c:order val="3"/>
          <c:tx>
            <c:strRef>
              <c:f>summary!$F$31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summary!$G$27:$P$27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summary!$G$31:$P$31</c:f>
              <c:numCache>
                <c:formatCode>0</c:formatCode>
                <c:ptCount val="10"/>
                <c:pt idx="0">
                  <c:v>73.166667924088927</c:v>
                </c:pt>
                <c:pt idx="1">
                  <c:v>72.538807943786338</c:v>
                </c:pt>
                <c:pt idx="2">
                  <c:v>71.439808961379015</c:v>
                </c:pt>
                <c:pt idx="3">
                  <c:v>67.886098465171258</c:v>
                </c:pt>
                <c:pt idx="4">
                  <c:v>105.25847808364833</c:v>
                </c:pt>
                <c:pt idx="5">
                  <c:v>238.83389251166187</c:v>
                </c:pt>
                <c:pt idx="6">
                  <c:v>234.02594084196886</c:v>
                </c:pt>
                <c:pt idx="7">
                  <c:v>227.15959678414785</c:v>
                </c:pt>
                <c:pt idx="8">
                  <c:v>171.6075933020937</c:v>
                </c:pt>
                <c:pt idx="9">
                  <c:v>21.977398433539243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6-43EC-9F8C-72DF3C9E20C3}"/>
            </c:ext>
          </c:extLst>
        </c:ser>
        <c:ser>
          <c:idx val="4"/>
          <c:order val="4"/>
          <c:tx>
            <c:strRef>
              <c:f>summary!$F$32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summary!$G$27:$P$27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summary!$G$32:$P$32</c:f>
              <c:numCache>
                <c:formatCode>0</c:formatCode>
                <c:ptCount val="10"/>
                <c:pt idx="0">
                  <c:v>73.166667924088927</c:v>
                </c:pt>
                <c:pt idx="1">
                  <c:v>72.538807943786338</c:v>
                </c:pt>
                <c:pt idx="2">
                  <c:v>64.036982547263264</c:v>
                </c:pt>
                <c:pt idx="3">
                  <c:v>60.087834631967056</c:v>
                </c:pt>
                <c:pt idx="4">
                  <c:v>60.148443647388738</c:v>
                </c:pt>
                <c:pt idx="5">
                  <c:v>76.070107485919138</c:v>
                </c:pt>
                <c:pt idx="6">
                  <c:v>45.579253360166199</c:v>
                </c:pt>
                <c:pt idx="7">
                  <c:v>40.430164750066922</c:v>
                </c:pt>
                <c:pt idx="8">
                  <c:v>20.450303030718207</c:v>
                </c:pt>
                <c:pt idx="9">
                  <c:v>8.0218211561316686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6-43EC-9F8C-72DF3C9E2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928744"/>
        <c:axId val="1059930384"/>
        <c:extLst/>
      </c:lineChart>
      <c:catAx>
        <c:axId val="105992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30384"/>
        <c:crosses val="autoZero"/>
        <c:auto val="1"/>
        <c:lblAlgn val="ctr"/>
        <c:lblOffset val="100"/>
        <c:noMultiLvlLbl val="0"/>
      </c:catAx>
      <c:valAx>
        <c:axId val="10599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2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TB-B20X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summary!$F$278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summary!$G$277:$P$277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summary!$G$278:$P$278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6-4C77-94DE-07E2E9C1BD17}"/>
            </c:ext>
          </c:extLst>
        </c:ser>
        <c:ser>
          <c:idx val="1"/>
          <c:order val="1"/>
          <c:tx>
            <c:strRef>
              <c:f>summary!$F$279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summary!$G$277:$P$277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summary!$G$279:$P$279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1.3504888993329558</c:v>
                </c:pt>
                <c:pt idx="4">
                  <c:v>1.3504888993329558</c:v>
                </c:pt>
                <c:pt idx="5">
                  <c:v>30.468259145530975</c:v>
                </c:pt>
                <c:pt idx="6">
                  <c:v>29.888255292497021</c:v>
                </c:pt>
                <c:pt idx="7">
                  <c:v>12.836316713653254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6-4C77-94DE-07E2E9C1BD17}"/>
            </c:ext>
          </c:extLst>
        </c:ser>
        <c:ser>
          <c:idx val="2"/>
          <c:order val="2"/>
          <c:tx>
            <c:strRef>
              <c:f>summary!$F$280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summary!$G$277:$P$277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summary!$G$280:$P$280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4.7326074960207798</c:v>
                </c:pt>
                <c:pt idx="5">
                  <c:v>6.65138898283623</c:v>
                </c:pt>
                <c:pt idx="6">
                  <c:v>3.9513273181401201</c:v>
                </c:pt>
                <c:pt idx="7">
                  <c:v>0.82407242001980097</c:v>
                </c:pt>
                <c:pt idx="8">
                  <c:v>0</c:v>
                </c:pt>
                <c:pt idx="9">
                  <c:v>16.164106913523668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F-45E4-BFC7-4394345FA94F}"/>
            </c:ext>
          </c:extLst>
        </c:ser>
        <c:ser>
          <c:idx val="3"/>
          <c:order val="3"/>
          <c:tx>
            <c:strRef>
              <c:f>summary!$F$281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summary!$G$277:$P$277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summary!$G$281:$P$281</c:f>
              <c:numCache>
                <c:formatCode>0</c:formatCode>
                <c:ptCount val="10"/>
                <c:pt idx="0">
                  <c:v>0</c:v>
                </c:pt>
                <c:pt idx="1">
                  <c:v>8.0817191964236876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27.874201762543827</c:v>
                </c:pt>
                <c:pt idx="8">
                  <c:v>27.874201762543827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F-45E4-BFC7-4394345F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664543"/>
        <c:axId val="1646669711"/>
      </c:lineChart>
      <c:catAx>
        <c:axId val="16476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69711"/>
        <c:crosses val="autoZero"/>
        <c:auto val="1"/>
        <c:lblAlgn val="ctr"/>
        <c:lblOffset val="100"/>
        <c:noMultiLvlLbl val="0"/>
      </c:catAx>
      <c:valAx>
        <c:axId val="16466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6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TR-CNG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summary!$F$316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summary!$G$315:$P$315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summary!$G$316:$P$316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5-4C65-A574-441B3A0404CD}"/>
            </c:ext>
          </c:extLst>
        </c:ser>
        <c:ser>
          <c:idx val="1"/>
          <c:order val="1"/>
          <c:tx>
            <c:strRef>
              <c:f>summary!$F$317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summary!$G$315:$P$315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summary!$G$317:$P$317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5-4C65-A574-441B3A0404CD}"/>
            </c:ext>
          </c:extLst>
        </c:ser>
        <c:ser>
          <c:idx val="2"/>
          <c:order val="2"/>
          <c:tx>
            <c:strRef>
              <c:f>summary!$F$318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summary!$G$315:$P$315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summary!$G$318:$P$318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5-4C65-A574-441B3A0404CD}"/>
            </c:ext>
          </c:extLst>
        </c:ser>
        <c:ser>
          <c:idx val="3"/>
          <c:order val="3"/>
          <c:tx>
            <c:strRef>
              <c:f>summary!$F$319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summary!$G$315:$P$315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summary!$G$319:$P$319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6-4E78-8731-E22692EE059A}"/>
            </c:ext>
          </c:extLst>
        </c:ser>
        <c:ser>
          <c:idx val="4"/>
          <c:order val="4"/>
          <c:tx>
            <c:strRef>
              <c:f>summary!$F$320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summary!$G$315:$P$315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summary!$G$320:$P$320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6-4E78-8731-E22692EE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666143"/>
        <c:axId val="307693311"/>
      </c:lineChart>
      <c:catAx>
        <c:axId val="164766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93311"/>
        <c:crosses val="autoZero"/>
        <c:auto val="1"/>
        <c:lblAlgn val="ctr"/>
        <c:lblOffset val="100"/>
        <c:noMultiLvlLbl val="0"/>
      </c:catAx>
      <c:valAx>
        <c:axId val="3076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TRN ELC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'summary-total'!$A$57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'summary-total'!$B$56:$K$56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'summary-total'!$B$57:$K$57</c:f>
              <c:numCache>
                <c:formatCode>0</c:formatCode>
                <c:ptCount val="10"/>
                <c:pt idx="0">
                  <c:v>23.070546517200004</c:v>
                </c:pt>
                <c:pt idx="1">
                  <c:v>23.362432584400004</c:v>
                </c:pt>
                <c:pt idx="2">
                  <c:v>33.120689274400007</c:v>
                </c:pt>
                <c:pt idx="3">
                  <c:v>58.314130784000007</c:v>
                </c:pt>
                <c:pt idx="4">
                  <c:v>105.00515975040001</c:v>
                </c:pt>
                <c:pt idx="5">
                  <c:v>158.82512948120004</c:v>
                </c:pt>
                <c:pt idx="6">
                  <c:v>231.48102399240005</c:v>
                </c:pt>
                <c:pt idx="7">
                  <c:v>309.8211904424</c:v>
                </c:pt>
                <c:pt idx="8">
                  <c:v>389.48422320079999</c:v>
                </c:pt>
                <c:pt idx="9">
                  <c:v>468.4795435684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5-4D33-90ED-8C13A883626E}"/>
            </c:ext>
          </c:extLst>
        </c:ser>
        <c:ser>
          <c:idx val="1"/>
          <c:order val="1"/>
          <c:tx>
            <c:strRef>
              <c:f>'summary-total'!$A$58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'summary-total'!$B$56:$K$56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'summary-total'!$B$58:$K$58</c:f>
              <c:numCache>
                <c:formatCode>0</c:formatCode>
                <c:ptCount val="10"/>
                <c:pt idx="0">
                  <c:v>18.931173224825169</c:v>
                </c:pt>
                <c:pt idx="1">
                  <c:v>86.619849205857577</c:v>
                </c:pt>
                <c:pt idx="2">
                  <c:v>107.58830699051623</c:v>
                </c:pt>
                <c:pt idx="3">
                  <c:v>300.71412154730064</c:v>
                </c:pt>
                <c:pt idx="4">
                  <c:v>364.6487503571833</c:v>
                </c:pt>
                <c:pt idx="5">
                  <c:v>283.29276527832587</c:v>
                </c:pt>
                <c:pt idx="6">
                  <c:v>179.05482792533627</c:v>
                </c:pt>
                <c:pt idx="7">
                  <c:v>117.24651364101825</c:v>
                </c:pt>
                <c:pt idx="8">
                  <c:v>56.246813447381861</c:v>
                </c:pt>
                <c:pt idx="9">
                  <c:v>57.239757583358376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5-4D33-90ED-8C13A883626E}"/>
            </c:ext>
          </c:extLst>
        </c:ser>
        <c:ser>
          <c:idx val="2"/>
          <c:order val="2"/>
          <c:tx>
            <c:strRef>
              <c:f>'summary-total'!$A$59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'summary-total'!$B$56:$K$56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'summary-total'!$B$59:$K$59</c:f>
              <c:numCache>
                <c:formatCode>0</c:formatCode>
                <c:ptCount val="10"/>
                <c:pt idx="0">
                  <c:v>18.931173224825169</c:v>
                </c:pt>
                <c:pt idx="1">
                  <c:v>81.415457168335678</c:v>
                </c:pt>
                <c:pt idx="2">
                  <c:v>120.26502654209037</c:v>
                </c:pt>
                <c:pt idx="3">
                  <c:v>454.54120628310341</c:v>
                </c:pt>
                <c:pt idx="4">
                  <c:v>1170.6775164236517</c:v>
                </c:pt>
                <c:pt idx="5">
                  <c:v>2011.8748889772635</c:v>
                </c:pt>
                <c:pt idx="6">
                  <c:v>1969.8657488312983</c:v>
                </c:pt>
                <c:pt idx="7">
                  <c:v>1936.325740633092</c:v>
                </c:pt>
                <c:pt idx="8">
                  <c:v>2039.8146802248075</c:v>
                </c:pt>
                <c:pt idx="9">
                  <c:v>2259.019932850339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5-4D33-90ED-8C13A883626E}"/>
            </c:ext>
          </c:extLst>
        </c:ser>
        <c:ser>
          <c:idx val="3"/>
          <c:order val="3"/>
          <c:tx>
            <c:strRef>
              <c:f>'summary-total'!$A$60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'summary-total'!$B$56:$K$56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'summary-total'!$B$60:$K$60</c:f>
              <c:numCache>
                <c:formatCode>0</c:formatCode>
                <c:ptCount val="10"/>
                <c:pt idx="0">
                  <c:v>18.958528622965158</c:v>
                </c:pt>
                <c:pt idx="1">
                  <c:v>54.442937929215759</c:v>
                </c:pt>
                <c:pt idx="2">
                  <c:v>94.665618618498257</c:v>
                </c:pt>
                <c:pt idx="3">
                  <c:v>306.35469739876771</c:v>
                </c:pt>
                <c:pt idx="4">
                  <c:v>1129.7228743559792</c:v>
                </c:pt>
                <c:pt idx="5">
                  <c:v>1942.9024226702884</c:v>
                </c:pt>
                <c:pt idx="6">
                  <c:v>2901.0121834789179</c:v>
                </c:pt>
                <c:pt idx="7">
                  <c:v>4360.8816145151259</c:v>
                </c:pt>
                <c:pt idx="8">
                  <c:v>5223.4614600720824</c:v>
                </c:pt>
                <c:pt idx="9">
                  <c:v>6358.1318137821836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5-4D33-90ED-8C13A883626E}"/>
            </c:ext>
          </c:extLst>
        </c:ser>
        <c:ser>
          <c:idx val="4"/>
          <c:order val="4"/>
          <c:tx>
            <c:strRef>
              <c:f>'summary-total'!$A$61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'summary-total'!$B$56:$K$56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'summary-total'!$B$61:$K$61</c:f>
              <c:numCache>
                <c:formatCode>0</c:formatCode>
                <c:ptCount val="10"/>
                <c:pt idx="0">
                  <c:v>18.931173224825169</c:v>
                </c:pt>
                <c:pt idx="1">
                  <c:v>54.005881924442811</c:v>
                </c:pt>
                <c:pt idx="2">
                  <c:v>141.99316094465254</c:v>
                </c:pt>
                <c:pt idx="3">
                  <c:v>458.98707901692484</c:v>
                </c:pt>
                <c:pt idx="4">
                  <c:v>1110.0993261458098</c:v>
                </c:pt>
                <c:pt idx="5">
                  <c:v>2227.2887275156554</c:v>
                </c:pt>
                <c:pt idx="6">
                  <c:v>3359.0796432932812</c:v>
                </c:pt>
                <c:pt idx="7">
                  <c:v>4565.5725061943995</c:v>
                </c:pt>
                <c:pt idx="8">
                  <c:v>5346.8122409415164</c:v>
                </c:pt>
                <c:pt idx="9">
                  <c:v>6601.1949903081495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E5-4D33-90ED-8C13A883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110751"/>
        <c:axId val="23185519"/>
      </c:lineChart>
      <c:catAx>
        <c:axId val="19911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5519"/>
        <c:crosses val="autoZero"/>
        <c:auto val="1"/>
        <c:lblAlgn val="ctr"/>
        <c:lblOffset val="100"/>
        <c:noMultiLvlLbl val="0"/>
      </c:catAx>
      <c:valAx>
        <c:axId val="231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1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TRN JTF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'summary-total'!$A$66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'summary-total'!$B$65:$K$65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'summary-total'!$B$66:$K$66</c:f>
              <c:numCache>
                <c:formatCode>0</c:formatCode>
                <c:ptCount val="10"/>
                <c:pt idx="0">
                  <c:v>2621.0653665560003</c:v>
                </c:pt>
                <c:pt idx="1">
                  <c:v>2568.1320258776004</c:v>
                </c:pt>
                <c:pt idx="2">
                  <c:v>2472.3079777396006</c:v>
                </c:pt>
                <c:pt idx="3">
                  <c:v>2793.3928392552002</c:v>
                </c:pt>
                <c:pt idx="4">
                  <c:v>2905.3864330764004</c:v>
                </c:pt>
                <c:pt idx="5">
                  <c:v>3056.4135160104001</c:v>
                </c:pt>
                <c:pt idx="6">
                  <c:v>3212.3224924336005</c:v>
                </c:pt>
                <c:pt idx="7">
                  <c:v>3362.5184455408003</c:v>
                </c:pt>
                <c:pt idx="8">
                  <c:v>3540.8318616580004</c:v>
                </c:pt>
                <c:pt idx="9">
                  <c:v>3754.2138245612005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C0-A1D1-731028F12E2B}"/>
            </c:ext>
          </c:extLst>
        </c:ser>
        <c:ser>
          <c:idx val="1"/>
          <c:order val="1"/>
          <c:tx>
            <c:strRef>
              <c:f>'summary-total'!$A$67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'summary-total'!$B$65:$K$65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'summary-total'!$B$67:$K$67</c:f>
              <c:numCache>
                <c:formatCode>0</c:formatCode>
                <c:ptCount val="10"/>
                <c:pt idx="0">
                  <c:v>419.83294335756432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3629.8593936808816</c:v>
                </c:pt>
                <c:pt idx="8">
                  <c:v>4087.8730353700344</c:v>
                </c:pt>
                <c:pt idx="9">
                  <c:v>4475.0761325293006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C0-A1D1-731028F12E2B}"/>
            </c:ext>
          </c:extLst>
        </c:ser>
        <c:ser>
          <c:idx val="2"/>
          <c:order val="2"/>
          <c:tx>
            <c:strRef>
              <c:f>'summary-total'!$A$68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'summary-total'!$B$65:$K$65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'summary-total'!$B$68:$K$68</c:f>
              <c:numCache>
                <c:formatCode>0</c:formatCode>
                <c:ptCount val="10"/>
                <c:pt idx="0">
                  <c:v>419.83294335756443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3629.8593936808816</c:v>
                </c:pt>
                <c:pt idx="8">
                  <c:v>4087.8730353700344</c:v>
                </c:pt>
                <c:pt idx="9">
                  <c:v>4475.0761325293006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C0-A1D1-731028F12E2B}"/>
            </c:ext>
          </c:extLst>
        </c:ser>
        <c:ser>
          <c:idx val="3"/>
          <c:order val="3"/>
          <c:tx>
            <c:strRef>
              <c:f>'summary-total'!$A$69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'summary-total'!$B$65:$K$65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'summary-total'!$B$69:$K$69</c:f>
              <c:numCache>
                <c:formatCode>0</c:formatCode>
                <c:ptCount val="10"/>
                <c:pt idx="0">
                  <c:v>582.52576517238401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3583.00851986827</c:v>
                </c:pt>
                <c:pt idx="8">
                  <c:v>3097.528014946884</c:v>
                </c:pt>
                <c:pt idx="9">
                  <c:v>3388.8992971641328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C0-A1D1-731028F12E2B}"/>
            </c:ext>
          </c:extLst>
        </c:ser>
        <c:ser>
          <c:idx val="4"/>
          <c:order val="4"/>
          <c:tx>
            <c:strRef>
              <c:f>'summary-total'!$A$70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'summary-total'!$B$65:$K$65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'summary-total'!$B$70:$K$70</c:f>
              <c:numCache>
                <c:formatCode>0</c:formatCode>
                <c:ptCount val="10"/>
                <c:pt idx="0">
                  <c:v>582.52576517238401</c:v>
                </c:pt>
                <c:pt idx="1">
                  <c:v>2078.0059334132311</c:v>
                </c:pt>
                <c:pt idx="2">
                  <c:v>2304.7468003634722</c:v>
                </c:pt>
                <c:pt idx="3">
                  <c:v>2630.2872585020664</c:v>
                </c:pt>
                <c:pt idx="4">
                  <c:v>2816.8517023699073</c:v>
                </c:pt>
                <c:pt idx="5">
                  <c:v>3063.7525619107159</c:v>
                </c:pt>
                <c:pt idx="6">
                  <c:v>3341.3172695597509</c:v>
                </c:pt>
                <c:pt idx="7">
                  <c:v>3583.00851986827</c:v>
                </c:pt>
                <c:pt idx="8">
                  <c:v>2898.9278084973071</c:v>
                </c:pt>
                <c:pt idx="9">
                  <c:v>3173.5140826254765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21-47C0-A1D1-731028F1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799007"/>
        <c:axId val="185047631"/>
      </c:lineChart>
      <c:catAx>
        <c:axId val="19257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7631"/>
        <c:crosses val="autoZero"/>
        <c:auto val="1"/>
        <c:lblAlgn val="ctr"/>
        <c:lblOffset val="100"/>
        <c:noMultiLvlLbl val="0"/>
      </c:catAx>
      <c:valAx>
        <c:axId val="1850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TRN 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'summary-total'!$A$3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'summary-total'!$B$2:$K$2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'summary-total'!$B$3:$K$3</c:f>
              <c:numCache>
                <c:formatCode>0</c:formatCode>
                <c:ptCount val="10"/>
                <c:pt idx="0">
                  <c:v>45.621939454</c:v>
                </c:pt>
                <c:pt idx="1">
                  <c:v>61.146094464000008</c:v>
                </c:pt>
                <c:pt idx="2">
                  <c:v>9.6323236100000003</c:v>
                </c:pt>
                <c:pt idx="3">
                  <c:v>8.1691786176000019</c:v>
                </c:pt>
                <c:pt idx="4">
                  <c:v>7.6774917492000014</c:v>
                </c:pt>
                <c:pt idx="5">
                  <c:v>7.6144122599999999</c:v>
                </c:pt>
                <c:pt idx="6">
                  <c:v>7.9886499056000018</c:v>
                </c:pt>
                <c:pt idx="7">
                  <c:v>8.8240147996000022</c:v>
                </c:pt>
                <c:pt idx="8">
                  <c:v>10.113328861999999</c:v>
                </c:pt>
                <c:pt idx="9">
                  <c:v>11.761307303200001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6-41C0-9355-BB6E0B99C933}"/>
            </c:ext>
          </c:extLst>
        </c:ser>
        <c:ser>
          <c:idx val="1"/>
          <c:order val="1"/>
          <c:tx>
            <c:strRef>
              <c:f>'summary-total'!$A$4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'summary-total'!$B$2:$K$2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'summary-total'!$B$4:$K$4</c:f>
              <c:numCache>
                <c:formatCode>0</c:formatCode>
                <c:ptCount val="10"/>
                <c:pt idx="0">
                  <c:v>33.036315617859984</c:v>
                </c:pt>
                <c:pt idx="1">
                  <c:v>63.056143952897877</c:v>
                </c:pt>
                <c:pt idx="2">
                  <c:v>51.177742469520794</c:v>
                </c:pt>
                <c:pt idx="3">
                  <c:v>38.662736299215531</c:v>
                </c:pt>
                <c:pt idx="4">
                  <c:v>28.520725700715893</c:v>
                </c:pt>
                <c:pt idx="5">
                  <c:v>23.285305074193232</c:v>
                </c:pt>
                <c:pt idx="6">
                  <c:v>24.717859193100093</c:v>
                </c:pt>
                <c:pt idx="7">
                  <c:v>28.788731135113501</c:v>
                </c:pt>
                <c:pt idx="8">
                  <c:v>32.31877722677639</c:v>
                </c:pt>
                <c:pt idx="9">
                  <c:v>36.254438108206003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6-41C0-9355-BB6E0B99C933}"/>
            </c:ext>
          </c:extLst>
        </c:ser>
        <c:ser>
          <c:idx val="2"/>
          <c:order val="2"/>
          <c:tx>
            <c:strRef>
              <c:f>'summary-total'!$A$5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'summary-total'!$B$2:$K$2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'summary-total'!$B$5:$K$5</c:f>
              <c:numCache>
                <c:formatCode>0</c:formatCode>
                <c:ptCount val="10"/>
                <c:pt idx="0">
                  <c:v>33.036315617859984</c:v>
                </c:pt>
                <c:pt idx="1">
                  <c:v>63.325986942506304</c:v>
                </c:pt>
                <c:pt idx="2">
                  <c:v>41.539152890114096</c:v>
                </c:pt>
                <c:pt idx="3">
                  <c:v>56.387224215747139</c:v>
                </c:pt>
                <c:pt idx="4">
                  <c:v>102.22218314599596</c:v>
                </c:pt>
                <c:pt idx="5">
                  <c:v>119.22870344916493</c:v>
                </c:pt>
                <c:pt idx="6">
                  <c:v>118.90990116276296</c:v>
                </c:pt>
                <c:pt idx="7">
                  <c:v>121.13211550242589</c:v>
                </c:pt>
                <c:pt idx="8">
                  <c:v>122.78652587840278</c:v>
                </c:pt>
                <c:pt idx="9">
                  <c:v>124.45456980481225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6-41C0-9355-BB6E0B99C933}"/>
            </c:ext>
          </c:extLst>
        </c:ser>
        <c:ser>
          <c:idx val="3"/>
          <c:order val="3"/>
          <c:tx>
            <c:strRef>
              <c:f>'summary-total'!$A$6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'summary-total'!$B$2:$K$2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'summary-total'!$B$6:$K$6</c:f>
              <c:numCache>
                <c:formatCode>0</c:formatCode>
                <c:ptCount val="10"/>
                <c:pt idx="0">
                  <c:v>31.397532467742529</c:v>
                </c:pt>
                <c:pt idx="1">
                  <c:v>35.342045710354959</c:v>
                </c:pt>
                <c:pt idx="2">
                  <c:v>34.319546192124768</c:v>
                </c:pt>
                <c:pt idx="3">
                  <c:v>27.069367057160513</c:v>
                </c:pt>
                <c:pt idx="4">
                  <c:v>30.749958639731265</c:v>
                </c:pt>
                <c:pt idx="5">
                  <c:v>33.765700591448777</c:v>
                </c:pt>
                <c:pt idx="6">
                  <c:v>40.996142907542009</c:v>
                </c:pt>
                <c:pt idx="7">
                  <c:v>32.995399936223478</c:v>
                </c:pt>
                <c:pt idx="8">
                  <c:v>14.508439460658337</c:v>
                </c:pt>
                <c:pt idx="9">
                  <c:v>3.4895422111373464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6-41C0-9355-BB6E0B99C933}"/>
            </c:ext>
          </c:extLst>
        </c:ser>
        <c:ser>
          <c:idx val="4"/>
          <c:order val="4"/>
          <c:tx>
            <c:strRef>
              <c:f>'summary-total'!$A$7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'summary-total'!$B$2:$K$2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'summary-total'!$B$7:$K$7</c:f>
              <c:numCache>
                <c:formatCode>0</c:formatCode>
                <c:ptCount val="10"/>
                <c:pt idx="0">
                  <c:v>33.27540358728438</c:v>
                </c:pt>
                <c:pt idx="1">
                  <c:v>34.49401902926391</c:v>
                </c:pt>
                <c:pt idx="2">
                  <c:v>22.792757608898253</c:v>
                </c:pt>
                <c:pt idx="3">
                  <c:v>14.879651495063037</c:v>
                </c:pt>
                <c:pt idx="4">
                  <c:v>30.803148590610974</c:v>
                </c:pt>
                <c:pt idx="5">
                  <c:v>74.678756792704661</c:v>
                </c:pt>
                <c:pt idx="6">
                  <c:v>75.067577332711352</c:v>
                </c:pt>
                <c:pt idx="7">
                  <c:v>46.647156409359191</c:v>
                </c:pt>
                <c:pt idx="8">
                  <c:v>15.704790550788472</c:v>
                </c:pt>
                <c:pt idx="9">
                  <c:v>1.2911424760379462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6-41C0-9355-BB6E0B99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53631"/>
        <c:axId val="179710991"/>
      </c:lineChart>
      <c:catAx>
        <c:axId val="1929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0991"/>
        <c:crosses val="autoZero"/>
        <c:auto val="1"/>
        <c:lblAlgn val="ctr"/>
        <c:lblOffset val="100"/>
        <c:noMultiLvlLbl val="0"/>
      </c:catAx>
      <c:valAx>
        <c:axId val="1797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TRN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'summary-total'!$A$75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'summary-total'!$B$74:$K$74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'summary-total'!$B$75:$K$75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0.2908874696</c:v>
                </c:pt>
                <c:pt idx="3">
                  <c:v>0.50029739760000003</c:v>
                </c:pt>
                <c:pt idx="4">
                  <c:v>1.2179628916000003</c:v>
                </c:pt>
                <c:pt idx="5">
                  <c:v>1.9937549995999999</c:v>
                </c:pt>
                <c:pt idx="6">
                  <c:v>2.873047632</c:v>
                </c:pt>
                <c:pt idx="7">
                  <c:v>3.8969363524000005</c:v>
                </c:pt>
                <c:pt idx="8">
                  <c:v>5.2066773304000016</c:v>
                </c:pt>
                <c:pt idx="9">
                  <c:v>6.7617766944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2-4C1E-85AF-8B4205AB3287}"/>
            </c:ext>
          </c:extLst>
        </c:ser>
        <c:ser>
          <c:idx val="1"/>
          <c:order val="1"/>
          <c:tx>
            <c:strRef>
              <c:f>'summary-total'!$A$76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'summary-total'!$B$74:$K$74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'summary-total'!$B$76:$K$76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4.7757734620701771E-2</c:v>
                </c:pt>
                <c:pt idx="5">
                  <c:v>4.5483556781620721E-2</c:v>
                </c:pt>
                <c:pt idx="6">
                  <c:v>4.5257270429473348E-2</c:v>
                </c:pt>
                <c:pt idx="7">
                  <c:v>4.0823172607203452E-2</c:v>
                </c:pt>
                <c:pt idx="8">
                  <c:v>3.9142590728843366E-2</c:v>
                </c:pt>
                <c:pt idx="9">
                  <c:v>3.8947851471485995E-2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2-4C1E-85AF-8B4205AB3287}"/>
            </c:ext>
          </c:extLst>
        </c:ser>
        <c:ser>
          <c:idx val="2"/>
          <c:order val="2"/>
          <c:tx>
            <c:strRef>
              <c:f>'summary-total'!$A$77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'summary-total'!$B$74:$K$74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'summary-total'!$B$77:$K$77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9.5515469241403542E-2</c:v>
                </c:pt>
                <c:pt idx="5">
                  <c:v>9.0967113563241456E-2</c:v>
                </c:pt>
                <c:pt idx="6">
                  <c:v>9.0514540858946696E-2</c:v>
                </c:pt>
                <c:pt idx="7">
                  <c:v>8.164634521440689E-2</c:v>
                </c:pt>
                <c:pt idx="8">
                  <c:v>7.8285181457686745E-2</c:v>
                </c:pt>
                <c:pt idx="9">
                  <c:v>7.7895702942971989E-2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2-4C1E-85AF-8B4205AB3287}"/>
            </c:ext>
          </c:extLst>
        </c:ser>
        <c:ser>
          <c:idx val="3"/>
          <c:order val="3"/>
          <c:tx>
            <c:strRef>
              <c:f>'summary-total'!$A$78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'summary-total'!$B$74:$K$74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'summary-total'!$B$78:$K$78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4.7757734620701771E-2</c:v>
                </c:pt>
                <c:pt idx="5">
                  <c:v>4.5483556781620721E-2</c:v>
                </c:pt>
                <c:pt idx="6">
                  <c:v>4.5257270429473348E-2</c:v>
                </c:pt>
                <c:pt idx="7">
                  <c:v>4.0823172607203452E-2</c:v>
                </c:pt>
                <c:pt idx="8">
                  <c:v>3.9142590728843366E-2</c:v>
                </c:pt>
                <c:pt idx="9">
                  <c:v>3.8947851471485995E-2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2-4C1E-85AF-8B4205AB3287}"/>
            </c:ext>
          </c:extLst>
        </c:ser>
        <c:ser>
          <c:idx val="4"/>
          <c:order val="4"/>
          <c:tx>
            <c:strRef>
              <c:f>'summary-total'!$A$79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'summary-total'!$B$74:$K$74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strCache>
            </c:strRef>
          </c:cat>
          <c:val>
            <c:numRef>
              <c:f>'summary-total'!$B$79:$K$79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4.7757734620701771E-2</c:v>
                </c:pt>
                <c:pt idx="5">
                  <c:v>4.5483556781620721E-2</c:v>
                </c:pt>
                <c:pt idx="6">
                  <c:v>4.5257270429473348E-2</c:v>
                </c:pt>
                <c:pt idx="7">
                  <c:v>4.0823172607203452E-2</c:v>
                </c:pt>
                <c:pt idx="8">
                  <c:v>3.9142590728843366E-2</c:v>
                </c:pt>
                <c:pt idx="9">
                  <c:v>3.8947851471485995E-2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82-4C1E-85AF-8B4205AB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51631"/>
        <c:axId val="38311247"/>
      </c:lineChart>
      <c:catAx>
        <c:axId val="19295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247"/>
        <c:crosses val="autoZero"/>
        <c:auto val="1"/>
        <c:lblAlgn val="ctr"/>
        <c:lblOffset val="100"/>
        <c:noMultiLvlLbl val="0"/>
      </c:catAx>
      <c:valAx>
        <c:axId val="383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TRNCO2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emissions!$P$8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emissions!$Q$7:$Z$7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emissions!$Q$8:$Z$8</c:f>
              <c:numCache>
                <c:formatCode>0</c:formatCode>
                <c:ptCount val="10"/>
                <c:pt idx="0">
                  <c:v>1882.1027260905585</c:v>
                </c:pt>
                <c:pt idx="1">
                  <c:v>1937.1542772397918</c:v>
                </c:pt>
                <c:pt idx="2">
                  <c:v>1974.7671764775196</c:v>
                </c:pt>
                <c:pt idx="3">
                  <c:v>1958.2978310256594</c:v>
                </c:pt>
                <c:pt idx="4">
                  <c:v>1787.1816779922888</c:v>
                </c:pt>
                <c:pt idx="5">
                  <c:v>1758.4664204389042</c:v>
                </c:pt>
                <c:pt idx="6">
                  <c:v>1830.5848341423557</c:v>
                </c:pt>
                <c:pt idx="7">
                  <c:v>1919.5469885345854</c:v>
                </c:pt>
                <c:pt idx="8">
                  <c:v>2048.6871522472043</c:v>
                </c:pt>
                <c:pt idx="9">
                  <c:v>2160.7945321673942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0-428A-82DF-CEFA1DC832E4}"/>
            </c:ext>
          </c:extLst>
        </c:ser>
        <c:ser>
          <c:idx val="1"/>
          <c:order val="1"/>
          <c:tx>
            <c:strRef>
              <c:f>emissions!$P$9</c:f>
              <c:strCache>
                <c:ptCount val="1"/>
                <c:pt idx="0">
                  <c:v>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emissions!$Q$7:$Z$7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emissions!$Q$9:$Z$9</c:f>
              <c:numCache>
                <c:formatCode>0</c:formatCode>
                <c:ptCount val="10"/>
                <c:pt idx="0">
                  <c:v>1882.1128320854616</c:v>
                </c:pt>
                <c:pt idx="1">
                  <c:v>1938.8493665399371</c:v>
                </c:pt>
                <c:pt idx="2">
                  <c:v>1974.7576862001856</c:v>
                </c:pt>
                <c:pt idx="3">
                  <c:v>1958.8867998057492</c:v>
                </c:pt>
                <c:pt idx="4">
                  <c:v>1788.2270069113533</c:v>
                </c:pt>
                <c:pt idx="5">
                  <c:v>1760.2436617262031</c:v>
                </c:pt>
                <c:pt idx="6">
                  <c:v>1835.3371923502882</c:v>
                </c:pt>
                <c:pt idx="7">
                  <c:v>1925.4404762068646</c:v>
                </c:pt>
                <c:pt idx="8">
                  <c:v>2054.6127343835637</c:v>
                </c:pt>
                <c:pt idx="9">
                  <c:v>2166.6003472671628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0-428A-82DF-CEFA1DC832E4}"/>
            </c:ext>
          </c:extLst>
        </c:ser>
        <c:ser>
          <c:idx val="2"/>
          <c:order val="2"/>
          <c:tx>
            <c:strRef>
              <c:f>emissions!$P$10</c:f>
              <c:strCache>
                <c:ptCount val="1"/>
                <c:pt idx="0">
                  <c:v>TCO260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emissions!$Q$10:$Z$10</c:f>
              <c:numCache>
                <c:formatCode>0</c:formatCode>
                <c:ptCount val="10"/>
                <c:pt idx="0">
                  <c:v>1868.0019550092713</c:v>
                </c:pt>
                <c:pt idx="1">
                  <c:v>1922.9405574339376</c:v>
                </c:pt>
                <c:pt idx="2">
                  <c:v>1848.8760805698901</c:v>
                </c:pt>
                <c:pt idx="3">
                  <c:v>1698.9672091723412</c:v>
                </c:pt>
                <c:pt idx="4">
                  <c:v>1549.0583377747805</c:v>
                </c:pt>
                <c:pt idx="5">
                  <c:v>1399.1494663772207</c:v>
                </c:pt>
                <c:pt idx="6">
                  <c:v>1249.2405949796598</c:v>
                </c:pt>
                <c:pt idx="7">
                  <c:v>1099.3317235821</c:v>
                </c:pt>
                <c:pt idx="8">
                  <c:v>949.42285218454003</c:v>
                </c:pt>
                <c:pt idx="9">
                  <c:v>799.51398078698128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0-428A-82DF-CEFA1DC832E4}"/>
            </c:ext>
          </c:extLst>
        </c:ser>
        <c:ser>
          <c:idx val="3"/>
          <c:order val="3"/>
          <c:tx>
            <c:strRef>
              <c:f>emissions!$P$11</c:f>
              <c:strCache>
                <c:ptCount val="1"/>
                <c:pt idx="0">
                  <c:v>loBLND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emissions!$Q$11:$Z$11</c:f>
              <c:numCache>
                <c:formatCode>0</c:formatCode>
                <c:ptCount val="10"/>
                <c:pt idx="0">
                  <c:v>1884.3980918196357</c:v>
                </c:pt>
                <c:pt idx="1">
                  <c:v>1940.991113658883</c:v>
                </c:pt>
                <c:pt idx="2">
                  <c:v>1848.8760805698892</c:v>
                </c:pt>
                <c:pt idx="3">
                  <c:v>1724.4064246963376</c:v>
                </c:pt>
                <c:pt idx="4">
                  <c:v>1549.0583377747814</c:v>
                </c:pt>
                <c:pt idx="5">
                  <c:v>1399.1494663772189</c:v>
                </c:pt>
                <c:pt idx="6">
                  <c:v>1249.2405949796605</c:v>
                </c:pt>
                <c:pt idx="7">
                  <c:v>1099.3317235821005</c:v>
                </c:pt>
                <c:pt idx="8">
                  <c:v>949.4228521845406</c:v>
                </c:pt>
                <c:pt idx="9">
                  <c:v>799.51398078698116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0-428A-82DF-CEFA1DC8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520687"/>
        <c:axId val="620625455"/>
      </c:lineChart>
      <c:catAx>
        <c:axId val="81852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25455"/>
        <c:crosses val="autoZero"/>
        <c:auto val="1"/>
        <c:lblAlgn val="ctr"/>
        <c:lblOffset val="100"/>
        <c:noMultiLvlLbl val="0"/>
      </c:catAx>
      <c:valAx>
        <c:axId val="6206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2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TRNNOX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emissions!$P$14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emissions!$Q$13:$Z$13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emissions!$Q$14:$Z$14</c:f>
              <c:numCache>
                <c:formatCode>0</c:formatCode>
                <c:ptCount val="10"/>
                <c:pt idx="0">
                  <c:v>6743.6583562626874</c:v>
                </c:pt>
                <c:pt idx="1">
                  <c:v>6384.9815580936465</c:v>
                </c:pt>
                <c:pt idx="2">
                  <c:v>3653.8140350689546</c:v>
                </c:pt>
                <c:pt idx="3">
                  <c:v>2070.8818743730271</c:v>
                </c:pt>
                <c:pt idx="4">
                  <c:v>1551.7815080309722</c:v>
                </c:pt>
                <c:pt idx="5">
                  <c:v>1382.9153219676168</c:v>
                </c:pt>
                <c:pt idx="6">
                  <c:v>1286.1150523239592</c:v>
                </c:pt>
                <c:pt idx="7">
                  <c:v>1269.7095767156336</c:v>
                </c:pt>
                <c:pt idx="8">
                  <c:v>1453.3809076257105</c:v>
                </c:pt>
                <c:pt idx="9">
                  <c:v>1518.3307650972984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E-46B4-9CF9-56CF65817AC7}"/>
            </c:ext>
          </c:extLst>
        </c:ser>
        <c:ser>
          <c:idx val="1"/>
          <c:order val="1"/>
          <c:tx>
            <c:strRef>
              <c:f>emissions!$P$15</c:f>
              <c:strCache>
                <c:ptCount val="1"/>
                <c:pt idx="0">
                  <c:v>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emissions!$Q$13:$Z$13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emissions!$Q$15:$Z$15</c:f>
              <c:numCache>
                <c:formatCode>0</c:formatCode>
                <c:ptCount val="10"/>
                <c:pt idx="0">
                  <c:v>6743.6583562626874</c:v>
                </c:pt>
                <c:pt idx="1">
                  <c:v>6387.6502376814578</c:v>
                </c:pt>
                <c:pt idx="2">
                  <c:v>3653.8350818772606</c:v>
                </c:pt>
                <c:pt idx="3">
                  <c:v>2071.0613362719073</c:v>
                </c:pt>
                <c:pt idx="4">
                  <c:v>1553.2848061550492</c:v>
                </c:pt>
                <c:pt idx="5">
                  <c:v>1383.9308981021381</c:v>
                </c:pt>
                <c:pt idx="6">
                  <c:v>1287.9727905487125</c:v>
                </c:pt>
                <c:pt idx="7">
                  <c:v>1271.8357789241031</c:v>
                </c:pt>
                <c:pt idx="8">
                  <c:v>1455.4439132194132</c:v>
                </c:pt>
                <c:pt idx="9">
                  <c:v>1521.0571012692599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E-46B4-9CF9-56CF65817AC7}"/>
            </c:ext>
          </c:extLst>
        </c:ser>
        <c:ser>
          <c:idx val="2"/>
          <c:order val="2"/>
          <c:tx>
            <c:strRef>
              <c:f>emissions!$P$16</c:f>
              <c:strCache>
                <c:ptCount val="1"/>
                <c:pt idx="0">
                  <c:v>TCO260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emissions!$Q$13:$Z$13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emissions!$Q$16:$Z$16</c:f>
              <c:numCache>
                <c:formatCode>0</c:formatCode>
                <c:ptCount val="10"/>
                <c:pt idx="0">
                  <c:v>6727.5931047727063</c:v>
                </c:pt>
                <c:pt idx="1">
                  <c:v>6377.0028940551765</c:v>
                </c:pt>
                <c:pt idx="2">
                  <c:v>3577.3934485690834</c:v>
                </c:pt>
                <c:pt idx="3">
                  <c:v>1974.343886973119</c:v>
                </c:pt>
                <c:pt idx="4">
                  <c:v>1379.1606364953793</c:v>
                </c:pt>
                <c:pt idx="5">
                  <c:v>1120.6303346019822</c:v>
                </c:pt>
                <c:pt idx="6">
                  <c:v>966.31280403660514</c:v>
                </c:pt>
                <c:pt idx="7">
                  <c:v>908.91315912648986</c:v>
                </c:pt>
                <c:pt idx="8">
                  <c:v>911.71210405004581</c:v>
                </c:pt>
                <c:pt idx="9">
                  <c:v>914.24413501382207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E-46B4-9CF9-56CF65817AC7}"/>
            </c:ext>
          </c:extLst>
        </c:ser>
        <c:ser>
          <c:idx val="3"/>
          <c:order val="3"/>
          <c:tx>
            <c:strRef>
              <c:f>emissions!$P$17</c:f>
              <c:strCache>
                <c:ptCount val="1"/>
                <c:pt idx="0">
                  <c:v>loBLND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emissions!$Q$13:$Z$13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emissions!$Q$17:$Z$17</c:f>
              <c:numCache>
                <c:formatCode>0</c:formatCode>
                <c:ptCount val="10"/>
                <c:pt idx="0">
                  <c:v>6727.613812499897</c:v>
                </c:pt>
                <c:pt idx="1">
                  <c:v>6376.1366087999686</c:v>
                </c:pt>
                <c:pt idx="2">
                  <c:v>3544.525732241977</c:v>
                </c:pt>
                <c:pt idx="3">
                  <c:v>1947.0638530613382</c:v>
                </c:pt>
                <c:pt idx="4">
                  <c:v>1370.7519494204225</c:v>
                </c:pt>
                <c:pt idx="5">
                  <c:v>1100.1780564594899</c:v>
                </c:pt>
                <c:pt idx="6">
                  <c:v>953.08764587577889</c:v>
                </c:pt>
                <c:pt idx="7">
                  <c:v>905.32282867108154</c:v>
                </c:pt>
                <c:pt idx="8">
                  <c:v>908.7734462762146</c:v>
                </c:pt>
                <c:pt idx="9">
                  <c:v>893.21058193294357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E-46B4-9CF9-56CF6581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502287"/>
        <c:axId val="1873077823"/>
      </c:lineChart>
      <c:catAx>
        <c:axId val="8185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77823"/>
        <c:crosses val="autoZero"/>
        <c:auto val="1"/>
        <c:lblAlgn val="ctr"/>
        <c:lblOffset val="100"/>
        <c:noMultiLvlLbl val="0"/>
      </c:catAx>
      <c:valAx>
        <c:axId val="18730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TRNSO2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emissions!$P$20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emissions!$Q$19:$Z$19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emissions!$Q$20:$Z$20</c:f>
              <c:numCache>
                <c:formatCode>0</c:formatCode>
                <c:ptCount val="10"/>
                <c:pt idx="0">
                  <c:v>422.94931033264544</c:v>
                </c:pt>
                <c:pt idx="1">
                  <c:v>454.75365613985531</c:v>
                </c:pt>
                <c:pt idx="2">
                  <c:v>413.82115252388212</c:v>
                </c:pt>
                <c:pt idx="3">
                  <c:v>335.04602330904743</c:v>
                </c:pt>
                <c:pt idx="4">
                  <c:v>301.50696452585788</c:v>
                </c:pt>
                <c:pt idx="5">
                  <c:v>266.78043465156588</c:v>
                </c:pt>
                <c:pt idx="6">
                  <c:v>247.04402670242112</c:v>
                </c:pt>
                <c:pt idx="7">
                  <c:v>156.15021344281553</c:v>
                </c:pt>
                <c:pt idx="8">
                  <c:v>105.25180836861422</c:v>
                </c:pt>
                <c:pt idx="9">
                  <c:v>110.13683664273992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1-405A-9A48-9E7BE9FB2997}"/>
            </c:ext>
          </c:extLst>
        </c:ser>
        <c:ser>
          <c:idx val="1"/>
          <c:order val="1"/>
          <c:tx>
            <c:strRef>
              <c:f>emissions!$P$21</c:f>
              <c:strCache>
                <c:ptCount val="1"/>
                <c:pt idx="0">
                  <c:v>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emissions!$Q$19:$Z$19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emissions!$Q$21:$Z$21</c:f>
              <c:numCache>
                <c:formatCode>0</c:formatCode>
                <c:ptCount val="10"/>
                <c:pt idx="0">
                  <c:v>422.94931033264544</c:v>
                </c:pt>
                <c:pt idx="1">
                  <c:v>454.79245271814216</c:v>
                </c:pt>
                <c:pt idx="2">
                  <c:v>413.8214892568385</c:v>
                </c:pt>
                <c:pt idx="3">
                  <c:v>335.0473761369791</c:v>
                </c:pt>
                <c:pt idx="4">
                  <c:v>301.50443469057114</c:v>
                </c:pt>
                <c:pt idx="5">
                  <c:v>266.77077438985293</c:v>
                </c:pt>
                <c:pt idx="6">
                  <c:v>247.04778056685768</c:v>
                </c:pt>
                <c:pt idx="7">
                  <c:v>156.15690527738565</c:v>
                </c:pt>
                <c:pt idx="8">
                  <c:v>105.25970591328743</c:v>
                </c:pt>
                <c:pt idx="9">
                  <c:v>110.15285007671983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1-405A-9A48-9E7BE9FB2997}"/>
            </c:ext>
          </c:extLst>
        </c:ser>
        <c:ser>
          <c:idx val="2"/>
          <c:order val="2"/>
          <c:tx>
            <c:strRef>
              <c:f>emissions!$P$22</c:f>
              <c:strCache>
                <c:ptCount val="1"/>
                <c:pt idx="0">
                  <c:v>TCO260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emissions!$Q$19:$Z$19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emissions!$Q$22:$Z$22</c:f>
              <c:numCache>
                <c:formatCode>0</c:formatCode>
                <c:ptCount val="10"/>
                <c:pt idx="0">
                  <c:v>429.17740709742162</c:v>
                </c:pt>
                <c:pt idx="1">
                  <c:v>461.61803640941417</c:v>
                </c:pt>
                <c:pt idx="2">
                  <c:v>185.14967894444754</c:v>
                </c:pt>
                <c:pt idx="3">
                  <c:v>104.14331815923092</c:v>
                </c:pt>
                <c:pt idx="4">
                  <c:v>95.712904999371531</c:v>
                </c:pt>
                <c:pt idx="5">
                  <c:v>87.34933495463018</c:v>
                </c:pt>
                <c:pt idx="6">
                  <c:v>79.390770169245485</c:v>
                </c:pt>
                <c:pt idx="7">
                  <c:v>68.066896625403416</c:v>
                </c:pt>
                <c:pt idx="8">
                  <c:v>71.604014725041679</c:v>
                </c:pt>
                <c:pt idx="9">
                  <c:v>75.386287518414917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1-405A-9A48-9E7BE9FB2997}"/>
            </c:ext>
          </c:extLst>
        </c:ser>
        <c:ser>
          <c:idx val="3"/>
          <c:order val="3"/>
          <c:tx>
            <c:strRef>
              <c:f>emissions!$P$23</c:f>
              <c:strCache>
                <c:ptCount val="1"/>
                <c:pt idx="0">
                  <c:v>loBLND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emissions!$Q$19:$Z$19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emissions!$Q$23:$Z$23</c:f>
              <c:numCache>
                <c:formatCode>0</c:formatCode>
                <c:ptCount val="10"/>
                <c:pt idx="0">
                  <c:v>429.17761214931573</c:v>
                </c:pt>
                <c:pt idx="1">
                  <c:v>461.76748570478185</c:v>
                </c:pt>
                <c:pt idx="2">
                  <c:v>133.40560837814874</c:v>
                </c:pt>
                <c:pt idx="3">
                  <c:v>99.041336136254827</c:v>
                </c:pt>
                <c:pt idx="4">
                  <c:v>92.586112869608868</c:v>
                </c:pt>
                <c:pt idx="5">
                  <c:v>86.691187053898645</c:v>
                </c:pt>
                <c:pt idx="6">
                  <c:v>78.923530397188131</c:v>
                </c:pt>
                <c:pt idx="7">
                  <c:v>67.758254747897539</c:v>
                </c:pt>
                <c:pt idx="8">
                  <c:v>71.597618635913122</c:v>
                </c:pt>
                <c:pt idx="9">
                  <c:v>75.037511427570792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1-405A-9A48-9E7BE9FB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615087"/>
        <c:axId val="1818087711"/>
      </c:lineChart>
      <c:catAx>
        <c:axId val="8186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87711"/>
        <c:crosses val="autoZero"/>
        <c:auto val="1"/>
        <c:lblAlgn val="ctr"/>
        <c:lblOffset val="100"/>
        <c:noMultiLvlLbl val="0"/>
      </c:catAx>
      <c:valAx>
        <c:axId val="18180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TRNPM10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emissions!$P$26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emissions!$Q$25:$Z$25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emissions!$Q$26:$Z$26</c:f>
              <c:numCache>
                <c:formatCode>0</c:formatCode>
                <c:ptCount val="10"/>
                <c:pt idx="0">
                  <c:v>434.50161155209497</c:v>
                </c:pt>
                <c:pt idx="1">
                  <c:v>400.66390584559599</c:v>
                </c:pt>
                <c:pt idx="2">
                  <c:v>302.7730854734632</c:v>
                </c:pt>
                <c:pt idx="3">
                  <c:v>247.45123924905963</c:v>
                </c:pt>
                <c:pt idx="4">
                  <c:v>232.76298464502338</c:v>
                </c:pt>
                <c:pt idx="5">
                  <c:v>233.31418024395407</c:v>
                </c:pt>
                <c:pt idx="6">
                  <c:v>239.76322161116104</c:v>
                </c:pt>
                <c:pt idx="7">
                  <c:v>247.55658019663011</c:v>
                </c:pt>
                <c:pt idx="8">
                  <c:v>260.32270469189581</c:v>
                </c:pt>
                <c:pt idx="9">
                  <c:v>271.44618918058939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0-4A0A-B403-279C43E9149C}"/>
            </c:ext>
          </c:extLst>
        </c:ser>
        <c:ser>
          <c:idx val="1"/>
          <c:order val="1"/>
          <c:tx>
            <c:strRef>
              <c:f>emissions!$P$27</c:f>
              <c:strCache>
                <c:ptCount val="1"/>
                <c:pt idx="0">
                  <c:v>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emissions!$Q$25:$Z$25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emissions!$Q$27:$Z$27</c:f>
              <c:numCache>
                <c:formatCode>0</c:formatCode>
                <c:ptCount val="10"/>
                <c:pt idx="0">
                  <c:v>434.50161155209497</c:v>
                </c:pt>
                <c:pt idx="1">
                  <c:v>400.75875922719831</c:v>
                </c:pt>
                <c:pt idx="2">
                  <c:v>302.75234600789662</c:v>
                </c:pt>
                <c:pt idx="3">
                  <c:v>247.45627882478263</c:v>
                </c:pt>
                <c:pt idx="4">
                  <c:v>232.73453021594858</c:v>
                </c:pt>
                <c:pt idx="5">
                  <c:v>233.26137499572366</c:v>
                </c:pt>
                <c:pt idx="6">
                  <c:v>239.98090697167547</c:v>
                </c:pt>
                <c:pt idx="7">
                  <c:v>247.83353394178826</c:v>
                </c:pt>
                <c:pt idx="8">
                  <c:v>260.60187890764195</c:v>
                </c:pt>
                <c:pt idx="9">
                  <c:v>271.7389317496818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0-4A0A-B403-279C43E9149C}"/>
            </c:ext>
          </c:extLst>
        </c:ser>
        <c:ser>
          <c:idx val="2"/>
          <c:order val="2"/>
          <c:tx>
            <c:strRef>
              <c:f>emissions!$P$28</c:f>
              <c:strCache>
                <c:ptCount val="1"/>
                <c:pt idx="0">
                  <c:v>TCO260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emissions!$Q$25:$Z$25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emissions!$Q$28:$Z$28</c:f>
              <c:numCache>
                <c:formatCode>0</c:formatCode>
                <c:ptCount val="10"/>
                <c:pt idx="0">
                  <c:v>429.06725400153732</c:v>
                </c:pt>
                <c:pt idx="1">
                  <c:v>399.552707966551</c:v>
                </c:pt>
                <c:pt idx="2">
                  <c:v>297.96280997670954</c:v>
                </c:pt>
                <c:pt idx="3">
                  <c:v>238.475455219541</c:v>
                </c:pt>
                <c:pt idx="4">
                  <c:v>212.53579171620459</c:v>
                </c:pt>
                <c:pt idx="5">
                  <c:v>199.34772290321848</c:v>
                </c:pt>
                <c:pt idx="6">
                  <c:v>175.66285980524225</c:v>
                </c:pt>
                <c:pt idx="7">
                  <c:v>147.29623225409298</c:v>
                </c:pt>
                <c:pt idx="8">
                  <c:v>131.89065949543769</c:v>
                </c:pt>
                <c:pt idx="9">
                  <c:v>113.67106359471059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0-4A0A-B403-279C43E9149C}"/>
            </c:ext>
          </c:extLst>
        </c:ser>
        <c:ser>
          <c:idx val="3"/>
          <c:order val="3"/>
          <c:tx>
            <c:strRef>
              <c:f>emissions!$P$29</c:f>
              <c:strCache>
                <c:ptCount val="1"/>
                <c:pt idx="0">
                  <c:v>loBLND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emissions!$Q$25:$Z$25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emissions!$Q$29:$Z$29</c:f>
              <c:numCache>
                <c:formatCode>0</c:formatCode>
                <c:ptCount val="10"/>
                <c:pt idx="0">
                  <c:v>429.06827119288403</c:v>
                </c:pt>
                <c:pt idx="1">
                  <c:v>399.42534385188253</c:v>
                </c:pt>
                <c:pt idx="2">
                  <c:v>295.6413123346897</c:v>
                </c:pt>
                <c:pt idx="3">
                  <c:v>235.28193498810901</c:v>
                </c:pt>
                <c:pt idx="4">
                  <c:v>211.34230845590577</c:v>
                </c:pt>
                <c:pt idx="5">
                  <c:v>191.75363858892098</c:v>
                </c:pt>
                <c:pt idx="6">
                  <c:v>167.26242271581293</c:v>
                </c:pt>
                <c:pt idx="7">
                  <c:v>141.25693070577412</c:v>
                </c:pt>
                <c:pt idx="8">
                  <c:v>127.5596961417733</c:v>
                </c:pt>
                <c:pt idx="9">
                  <c:v>106.81037061272008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30-4A0A-B403-279C43E9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342271"/>
        <c:axId val="1197356495"/>
      </c:lineChart>
      <c:catAx>
        <c:axId val="13283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56495"/>
        <c:crosses val="autoZero"/>
        <c:auto val="1"/>
        <c:lblAlgn val="ctr"/>
        <c:lblOffset val="100"/>
        <c:noMultiLvlLbl val="0"/>
      </c:catAx>
      <c:valAx>
        <c:axId val="11973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4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summary!$F$44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summary!$G$43:$P$43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summary!$G$44:$P$44</c:f>
              <c:numCache>
                <c:formatCode>0</c:formatCode>
                <c:ptCount val="10"/>
                <c:pt idx="0">
                  <c:v>23.08051141</c:v>
                </c:pt>
                <c:pt idx="1">
                  <c:v>39.35617998</c:v>
                </c:pt>
                <c:pt idx="2">
                  <c:v>8.8515839849999995</c:v>
                </c:pt>
                <c:pt idx="3">
                  <c:v>3.8131476900000001</c:v>
                </c:pt>
                <c:pt idx="4">
                  <c:v>2.3652340399999998</c:v>
                </c:pt>
                <c:pt idx="5">
                  <c:v>1.7644906650000001</c:v>
                </c:pt>
                <c:pt idx="6">
                  <c:v>1.5356875399999999</c:v>
                </c:pt>
                <c:pt idx="7">
                  <c:v>1.5079526449999998</c:v>
                </c:pt>
                <c:pt idx="8">
                  <c:v>1.6197235649999999</c:v>
                </c:pt>
                <c:pt idx="9">
                  <c:v>1.7784124450000001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D-480A-A2A9-E6361695ABF9}"/>
            </c:ext>
          </c:extLst>
        </c:ser>
        <c:ser>
          <c:idx val="1"/>
          <c:order val="1"/>
          <c:tx>
            <c:strRef>
              <c:f>summary!$F$45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summary!$G$43:$P$43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summary!$G$45:$P$45</c:f>
              <c:numCache>
                <c:formatCode>0</c:formatCode>
                <c:ptCount val="10"/>
                <c:pt idx="0">
                  <c:v>10.955057055098738</c:v>
                </c:pt>
                <c:pt idx="1">
                  <c:v>15.52098272068916</c:v>
                </c:pt>
                <c:pt idx="2">
                  <c:v>13.36718038706109</c:v>
                </c:pt>
                <c:pt idx="3">
                  <c:v>8.8668188766878302</c:v>
                </c:pt>
                <c:pt idx="4">
                  <c:v>6.7983655507379899</c:v>
                </c:pt>
                <c:pt idx="5">
                  <c:v>4.3249240221027661</c:v>
                </c:pt>
                <c:pt idx="6">
                  <c:v>1.600208956476693</c:v>
                </c:pt>
                <c:pt idx="7">
                  <c:v>1.5928501829368891</c:v>
                </c:pt>
                <c:pt idx="8">
                  <c:v>1.2307294797256298</c:v>
                </c:pt>
                <c:pt idx="9">
                  <c:v>1.242671636935039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D-480A-A2A9-E6361695ABF9}"/>
            </c:ext>
          </c:extLst>
        </c:ser>
        <c:ser>
          <c:idx val="2"/>
          <c:order val="2"/>
          <c:tx>
            <c:strRef>
              <c:f>summary!$F$46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summary!$G$43:$P$43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summary!$G$46:$P$46</c:f>
              <c:numCache>
                <c:formatCode>0</c:formatCode>
                <c:ptCount val="10"/>
                <c:pt idx="0">
                  <c:v>10.955057055098738</c:v>
                </c:pt>
                <c:pt idx="1">
                  <c:v>15.84171453103572</c:v>
                </c:pt>
                <c:pt idx="2">
                  <c:v>13.337443254191211</c:v>
                </c:pt>
                <c:pt idx="3">
                  <c:v>9.0007930453453397</c:v>
                </c:pt>
                <c:pt idx="4">
                  <c:v>6.8741369804170098</c:v>
                </c:pt>
                <c:pt idx="5">
                  <c:v>4.3358718034172217</c:v>
                </c:pt>
                <c:pt idx="6">
                  <c:v>1.1533383625457239</c:v>
                </c:pt>
                <c:pt idx="7">
                  <c:v>1.159637331874829</c:v>
                </c:pt>
                <c:pt idx="8">
                  <c:v>0.41024315990854343</c:v>
                </c:pt>
                <c:pt idx="9">
                  <c:v>0.41422387897834639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E5B-41D0-B41C-D9857C97D945}"/>
            </c:ext>
          </c:extLst>
        </c:ser>
        <c:ser>
          <c:idx val="3"/>
          <c:order val="3"/>
          <c:tx>
            <c:strRef>
              <c:f>summary!$F$47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summary!$G$43:$P$43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summary!$G$47:$P$47</c:f>
              <c:numCache>
                <c:formatCode>0</c:formatCode>
                <c:ptCount val="10"/>
                <c:pt idx="0">
                  <c:v>9.3162739049812799</c:v>
                </c:pt>
                <c:pt idx="1">
                  <c:v>13.627384828160499</c:v>
                </c:pt>
                <c:pt idx="2">
                  <c:v>24.679289300536304</c:v>
                </c:pt>
                <c:pt idx="3">
                  <c:v>22.307143521834806</c:v>
                </c:pt>
                <c:pt idx="4">
                  <c:v>18.611831424554886</c:v>
                </c:pt>
                <c:pt idx="5">
                  <c:v>5.3635777691259676</c:v>
                </c:pt>
                <c:pt idx="6">
                  <c:v>2.4883482768835949</c:v>
                </c:pt>
                <c:pt idx="7">
                  <c:v>0.40644088405265</c:v>
                </c:pt>
                <c:pt idx="8">
                  <c:v>0.148577487903333</c:v>
                </c:pt>
                <c:pt idx="9">
                  <c:v>0.41422387897834639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D-437E-8EA3-39226351A5BF}"/>
            </c:ext>
          </c:extLst>
        </c:ser>
        <c:ser>
          <c:idx val="4"/>
          <c:order val="4"/>
          <c:tx>
            <c:strRef>
              <c:f>summary!$F$48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summary!$G$43:$P$43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summary!$G$48:$P$48</c:f>
              <c:numCache>
                <c:formatCode>0</c:formatCode>
                <c:ptCount val="10"/>
                <c:pt idx="0">
                  <c:v>11.194145024523131</c:v>
                </c:pt>
                <c:pt idx="1">
                  <c:v>12.797710920839169</c:v>
                </c:pt>
                <c:pt idx="2">
                  <c:v>15.477743770870262</c:v>
                </c:pt>
                <c:pt idx="3">
                  <c:v>13.159671276117786</c:v>
                </c:pt>
                <c:pt idx="4">
                  <c:v>11.636762945255029</c:v>
                </c:pt>
                <c:pt idx="5">
                  <c:v>4.9592201018514785</c:v>
                </c:pt>
                <c:pt idx="6">
                  <c:v>2.0584279342918022</c:v>
                </c:pt>
                <c:pt idx="7">
                  <c:v>0.33045322315217901</c:v>
                </c:pt>
                <c:pt idx="8">
                  <c:v>0.87671666626816336</c:v>
                </c:pt>
                <c:pt idx="9">
                  <c:v>0.35583789230531887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D-437E-8EA3-39226351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86496"/>
        <c:axId val="1053687152"/>
        <c:extLst/>
      </c:lineChart>
      <c:catAx>
        <c:axId val="10536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87152"/>
        <c:crosses val="autoZero"/>
        <c:auto val="1"/>
        <c:lblAlgn val="ctr"/>
        <c:lblOffset val="100"/>
        <c:noMultiLvlLbl val="0"/>
      </c:catAx>
      <c:valAx>
        <c:axId val="10536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Car Classes - TRN CO2 red vs ref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'carclass charts'!$AC$16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'carclass charts'!$AD$15:$AM$15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charts'!$AD$16:$AM$16</c:f>
              <c:numCache>
                <c:formatCode>0.00</c:formatCode>
                <c:ptCount val="10"/>
                <c:pt idx="0">
                  <c:v>1.6486142150597516E-2</c:v>
                </c:pt>
                <c:pt idx="1">
                  <c:v>0.38522086982800374</c:v>
                </c:pt>
                <c:pt idx="2">
                  <c:v>8.7094986401481265</c:v>
                </c:pt>
                <c:pt idx="3">
                  <c:v>-97.431373717704901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94.480148424164668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9-48B4-913C-666EF0AF8C13}"/>
            </c:ext>
          </c:extLst>
        </c:ser>
        <c:ser>
          <c:idx val="1"/>
          <c:order val="1"/>
          <c:tx>
            <c:strRef>
              <c:f>'carclass charts'!$AC$17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'carclass charts'!$AD$15:$AM$15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charts'!$AD$17:$AM$17</c:f>
              <c:numCache>
                <c:formatCode>0.00</c:formatCode>
                <c:ptCount val="10"/>
                <c:pt idx="0">
                  <c:v>0</c:v>
                </c:pt>
                <c:pt idx="1">
                  <c:v>0.10215134058807962</c:v>
                </c:pt>
                <c:pt idx="2">
                  <c:v>-2.8289076915484657E-2</c:v>
                </c:pt>
                <c:pt idx="3">
                  <c:v>155.89257586388294</c:v>
                </c:pt>
                <c:pt idx="4">
                  <c:v>147.03808924631301</c:v>
                </c:pt>
                <c:pt idx="5">
                  <c:v>253.74157027771673</c:v>
                </c:pt>
                <c:pt idx="6">
                  <c:v>409.8054151089317</c:v>
                </c:pt>
                <c:pt idx="7">
                  <c:v>570.23356027784473</c:v>
                </c:pt>
                <c:pt idx="8">
                  <c:v>595.28093163022845</c:v>
                </c:pt>
                <c:pt idx="9">
                  <c:v>615.61136901131454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9-48B4-913C-666EF0AF8C13}"/>
            </c:ext>
          </c:extLst>
        </c:ser>
        <c:ser>
          <c:idx val="2"/>
          <c:order val="2"/>
          <c:tx>
            <c:strRef>
              <c:f>'carclass charts'!$AC$18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'carclass charts'!$AD$15:$AM$15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charts'!$AD$18:$AM$18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-0.13563038002280337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9-48B4-913C-666EF0AF8C13}"/>
            </c:ext>
          </c:extLst>
        </c:ser>
        <c:ser>
          <c:idx val="3"/>
          <c:order val="3"/>
          <c:tx>
            <c:strRef>
              <c:f>'carclass charts'!$AC$19</c:f>
              <c:strCache>
                <c:ptCount val="1"/>
                <c:pt idx="0">
                  <c:v>Minivan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'carclass charts'!$AD$15:$AM$15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charts'!$AD$19:$AM$19</c:f>
              <c:numCache>
                <c:formatCode>0.00</c:formatCode>
                <c:ptCount val="10"/>
                <c:pt idx="0">
                  <c:v>0</c:v>
                </c:pt>
                <c:pt idx="1">
                  <c:v>0.11539385904673338</c:v>
                </c:pt>
                <c:pt idx="2">
                  <c:v>-3.8133383185908087E-2</c:v>
                </c:pt>
                <c:pt idx="3">
                  <c:v>0.79091361937364013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9-48B4-913C-666EF0AF8C13}"/>
            </c:ext>
          </c:extLst>
        </c:ser>
        <c:ser>
          <c:idx val="4"/>
          <c:order val="4"/>
          <c:tx>
            <c:strRef>
              <c:f>'carclass charts'!$AC$20</c:f>
              <c:strCache>
                <c:ptCount val="1"/>
                <c:pt idx="0">
                  <c:v>Mini-comp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'carclass charts'!$AD$15:$AM$15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charts'!$AD$20:$AM$20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9-48B4-913C-666EF0AF8C13}"/>
            </c:ext>
          </c:extLst>
        </c:ser>
        <c:ser>
          <c:idx val="5"/>
          <c:order val="5"/>
          <c:tx>
            <c:strRef>
              <c:f>'carclass charts'!$AC$21</c:f>
              <c:strCache>
                <c:ptCount val="1"/>
                <c:pt idx="0">
                  <c:v>Large 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'carclass charts'!$AD$15:$AM$15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charts'!$AD$21:$AM$21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9-48B4-913C-666EF0AF8C13}"/>
            </c:ext>
          </c:extLst>
        </c:ser>
        <c:ser>
          <c:idx val="6"/>
          <c:order val="6"/>
          <c:tx>
            <c:strRef>
              <c:f>'carclass charts'!$AC$22</c:f>
              <c:strCache>
                <c:ptCount val="1"/>
                <c:pt idx="0">
                  <c:v>Small SUV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'carclass charts'!$AD$15:$AM$15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charts'!$AD$22:$AM$22</c:f>
              <c:numCache>
                <c:formatCode>0.00</c:formatCode>
                <c:ptCount val="10"/>
                <c:pt idx="0">
                  <c:v>0</c:v>
                </c:pt>
                <c:pt idx="1">
                  <c:v>-1.1797134675362031E-5</c:v>
                </c:pt>
                <c:pt idx="2">
                  <c:v>0</c:v>
                </c:pt>
                <c:pt idx="3">
                  <c:v>-59.252115765551707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59-48B4-913C-666EF0AF8C13}"/>
            </c:ext>
          </c:extLst>
        </c:ser>
        <c:ser>
          <c:idx val="7"/>
          <c:order val="7"/>
          <c:tx>
            <c:strRef>
              <c:f>'carclass charts'!$AC$23</c:f>
              <c:strCache>
                <c:ptCount val="1"/>
                <c:pt idx="0">
                  <c:v>Crossover Truck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'carclass charts'!$AD$15:$AM$15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charts'!$AD$23:$AM$23</c:f>
              <c:numCache>
                <c:formatCode>0.00</c:formatCode>
                <c:ptCount val="10"/>
                <c:pt idx="0">
                  <c:v>-1.6486142150540672E-2</c:v>
                </c:pt>
                <c:pt idx="1">
                  <c:v>-0.60275427232807033</c:v>
                </c:pt>
                <c:pt idx="2">
                  <c:v>-8.5074458000239588</c:v>
                </c:pt>
                <c:pt idx="3">
                  <c:v>0</c:v>
                </c:pt>
                <c:pt idx="4">
                  <c:v>92.320344618401464</c:v>
                </c:pt>
                <c:pt idx="5">
                  <c:v>12.781211684923619</c:v>
                </c:pt>
                <c:pt idx="6">
                  <c:v>4.6007562553900812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59-48B4-913C-666EF0AF8C13}"/>
            </c:ext>
          </c:extLst>
        </c:ser>
        <c:ser>
          <c:idx val="8"/>
          <c:order val="8"/>
          <c:tx>
            <c:strRef>
              <c:f>'carclass charts'!$AC$24</c:f>
              <c:strCache>
                <c:ptCount val="1"/>
                <c:pt idx="0">
                  <c:v>Crossover Car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'carclass charts'!$AD$15:$AM$15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charts'!$AD$24:$AM$24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-239.35843386471481</c:v>
                </c:pt>
                <c:pt idx="5">
                  <c:v>-266.52278196264052</c:v>
                </c:pt>
                <c:pt idx="6">
                  <c:v>-414.40617136432149</c:v>
                </c:pt>
                <c:pt idx="7">
                  <c:v>-664.7137087020094</c:v>
                </c:pt>
                <c:pt idx="8">
                  <c:v>-595.28093163022868</c:v>
                </c:pt>
                <c:pt idx="9">
                  <c:v>-615.61136901131499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59-48B4-913C-666EF0AF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785904"/>
        <c:axId val="431970752"/>
      </c:barChart>
      <c:catAx>
        <c:axId val="10107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70752"/>
        <c:crosses val="autoZero"/>
        <c:auto val="1"/>
        <c:lblAlgn val="ctr"/>
        <c:lblOffset val="100"/>
        <c:noMultiLvlLbl val="0"/>
      </c:catAx>
      <c:valAx>
        <c:axId val="4319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Car Classes - Lo BLND vs ref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'carclass charts'!$AC$28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'carclass charts'!$AD$27:$AM$27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charts'!$AD$28:$AM$28</c:f>
              <c:numCache>
                <c:formatCode>0.00</c:formatCode>
                <c:ptCount val="10"/>
                <c:pt idx="0">
                  <c:v>0</c:v>
                </c:pt>
                <c:pt idx="1">
                  <c:v>9.725344825949378E-2</c:v>
                </c:pt>
                <c:pt idx="2">
                  <c:v>8.8815296225552629</c:v>
                </c:pt>
                <c:pt idx="3">
                  <c:v>-104.78847350495505</c:v>
                </c:pt>
                <c:pt idx="4">
                  <c:v>0</c:v>
                </c:pt>
                <c:pt idx="5">
                  <c:v>0</c:v>
                </c:pt>
                <c:pt idx="6">
                  <c:v>-71.277766356058578</c:v>
                </c:pt>
                <c:pt idx="7">
                  <c:v>31.381505876193273</c:v>
                </c:pt>
                <c:pt idx="8">
                  <c:v>0</c:v>
                </c:pt>
                <c:pt idx="9">
                  <c:v>-9.0949470177292824E-13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1-47AF-B3AD-1AE23F4FF32D}"/>
            </c:ext>
          </c:extLst>
        </c:ser>
        <c:ser>
          <c:idx val="1"/>
          <c:order val="1"/>
          <c:tx>
            <c:strRef>
              <c:f>'carclass charts'!$AC$29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'carclass charts'!$AD$27:$AM$27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charts'!$AD$29:$AM$29</c:f>
              <c:numCache>
                <c:formatCode>0.00</c:formatCode>
                <c:ptCount val="10"/>
                <c:pt idx="0">
                  <c:v>0</c:v>
                </c:pt>
                <c:pt idx="1">
                  <c:v>0.17990543182429519</c:v>
                </c:pt>
                <c:pt idx="2">
                  <c:v>-0.15776228460788388</c:v>
                </c:pt>
                <c:pt idx="3">
                  <c:v>164.13279243479019</c:v>
                </c:pt>
                <c:pt idx="4">
                  <c:v>204.91566943101168</c:v>
                </c:pt>
                <c:pt idx="5">
                  <c:v>247.27858089446602</c:v>
                </c:pt>
                <c:pt idx="6">
                  <c:v>489.58691233190177</c:v>
                </c:pt>
                <c:pt idx="7">
                  <c:v>484.99890849876908</c:v>
                </c:pt>
                <c:pt idx="8">
                  <c:v>595.28093163023004</c:v>
                </c:pt>
                <c:pt idx="9">
                  <c:v>615.61136901131636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1-47AF-B3AD-1AE23F4FF32D}"/>
            </c:ext>
          </c:extLst>
        </c:ser>
        <c:ser>
          <c:idx val="2"/>
          <c:order val="2"/>
          <c:tx>
            <c:strRef>
              <c:f>'carclass charts'!$AC$30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'carclass charts'!$AD$27:$AM$27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charts'!$AD$30:$AM$30</c:f>
              <c:numCache>
                <c:formatCode>0.00</c:formatCode>
                <c:ptCount val="10"/>
                <c:pt idx="0">
                  <c:v>0</c:v>
                </c:pt>
                <c:pt idx="1">
                  <c:v>-0.14031063939791011</c:v>
                </c:pt>
                <c:pt idx="2">
                  <c:v>-0.13648252888157231</c:v>
                </c:pt>
                <c:pt idx="3">
                  <c:v>-5.744590326605703E-2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1-47AF-B3AD-1AE23F4FF32D}"/>
            </c:ext>
          </c:extLst>
        </c:ser>
        <c:ser>
          <c:idx val="3"/>
          <c:order val="3"/>
          <c:tx>
            <c:strRef>
              <c:f>'carclass charts'!$AC$31</c:f>
              <c:strCache>
                <c:ptCount val="1"/>
                <c:pt idx="0">
                  <c:v>Minivan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'carclass charts'!$AD$27:$AM$27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charts'!$AD$31:$AM$31</c:f>
              <c:numCache>
                <c:formatCode>0.00</c:formatCode>
                <c:ptCount val="10"/>
                <c:pt idx="0">
                  <c:v>0</c:v>
                </c:pt>
                <c:pt idx="1">
                  <c:v>0.17325296746710706</c:v>
                </c:pt>
                <c:pt idx="2">
                  <c:v>-7.9839009041705822E-2</c:v>
                </c:pt>
                <c:pt idx="3">
                  <c:v>-3.4757261017318797E-2</c:v>
                </c:pt>
                <c:pt idx="4">
                  <c:v>0.98445545123340139</c:v>
                </c:pt>
                <c:pt idx="5">
                  <c:v>3.2129504159300382E-2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1-47AF-B3AD-1AE23F4FF32D}"/>
            </c:ext>
          </c:extLst>
        </c:ser>
        <c:ser>
          <c:idx val="4"/>
          <c:order val="4"/>
          <c:tx>
            <c:strRef>
              <c:f>'carclass charts'!$AC$32</c:f>
              <c:strCache>
                <c:ptCount val="1"/>
                <c:pt idx="0">
                  <c:v>Mini-comp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'carclass charts'!$AD$27:$AM$27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charts'!$AD$32:$AM$32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1-47AF-B3AD-1AE23F4FF32D}"/>
            </c:ext>
          </c:extLst>
        </c:ser>
        <c:ser>
          <c:idx val="5"/>
          <c:order val="5"/>
          <c:tx>
            <c:strRef>
              <c:f>'carclass charts'!$AC$33</c:f>
              <c:strCache>
                <c:ptCount val="1"/>
                <c:pt idx="0">
                  <c:v>Large 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'carclass charts'!$AD$27:$AM$27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charts'!$AD$33:$AM$33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1-47AF-B3AD-1AE23F4FF32D}"/>
            </c:ext>
          </c:extLst>
        </c:ser>
        <c:ser>
          <c:idx val="6"/>
          <c:order val="6"/>
          <c:tx>
            <c:strRef>
              <c:f>'carclass charts'!$AC$34</c:f>
              <c:strCache>
                <c:ptCount val="1"/>
                <c:pt idx="0">
                  <c:v>Small SUV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'carclass charts'!$AD$27:$AM$27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charts'!$AD$34:$AM$34</c:f>
              <c:numCache>
                <c:formatCode>0.00</c:formatCode>
                <c:ptCount val="10"/>
                <c:pt idx="0">
                  <c:v>0</c:v>
                </c:pt>
                <c:pt idx="1">
                  <c:v>-1.1797134675362031E-5</c:v>
                </c:pt>
                <c:pt idx="2">
                  <c:v>0</c:v>
                </c:pt>
                <c:pt idx="3">
                  <c:v>-59.252115765551707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0.12716940030173873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1-47AF-B3AD-1AE23F4FF32D}"/>
            </c:ext>
          </c:extLst>
        </c:ser>
        <c:ser>
          <c:idx val="7"/>
          <c:order val="7"/>
          <c:tx>
            <c:strRef>
              <c:f>'carclass charts'!$AC$35</c:f>
              <c:strCache>
                <c:ptCount val="1"/>
                <c:pt idx="0">
                  <c:v>Crossover Truck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'carclass charts'!$AD$27:$AM$27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charts'!$AD$35:$AM$35</c:f>
              <c:numCache>
                <c:formatCode>0.00</c:formatCode>
                <c:ptCount val="10"/>
                <c:pt idx="0">
                  <c:v>0</c:v>
                </c:pt>
                <c:pt idx="1">
                  <c:v>-0.3100894110181116</c:v>
                </c:pt>
                <c:pt idx="2">
                  <c:v>-8.5074458000239019</c:v>
                </c:pt>
                <c:pt idx="3">
                  <c:v>0</c:v>
                </c:pt>
                <c:pt idx="4">
                  <c:v>33.458308982469816</c:v>
                </c:pt>
                <c:pt idx="5">
                  <c:v>19.212071564016014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1-47AF-B3AD-1AE23F4FF32D}"/>
            </c:ext>
          </c:extLst>
        </c:ser>
        <c:ser>
          <c:idx val="8"/>
          <c:order val="8"/>
          <c:tx>
            <c:strRef>
              <c:f>'carclass charts'!$AC$36</c:f>
              <c:strCache>
                <c:ptCount val="1"/>
                <c:pt idx="0">
                  <c:v>Crossover Car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'carclass charts'!$AD$27:$AM$27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'carclass charts'!$AD$36:$AM$36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-239.35843386471481</c:v>
                </c:pt>
                <c:pt idx="5">
                  <c:v>-266.52278196264052</c:v>
                </c:pt>
                <c:pt idx="6">
                  <c:v>-418.30914597584353</c:v>
                </c:pt>
                <c:pt idx="7">
                  <c:v>-516.50758377526483</c:v>
                </c:pt>
                <c:pt idx="8">
                  <c:v>-595.28093163022868</c:v>
                </c:pt>
                <c:pt idx="9">
                  <c:v>-615.61136901131511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1-47AF-B3AD-1AE23F4F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843824"/>
        <c:axId val="931404016"/>
      </c:barChart>
      <c:catAx>
        <c:axId val="10088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04016"/>
        <c:crosses val="autoZero"/>
        <c:auto val="1"/>
        <c:lblAlgn val="ctr"/>
        <c:lblOffset val="100"/>
        <c:noMultiLvlLbl val="0"/>
      </c:catAx>
      <c:valAx>
        <c:axId val="931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TL-ELC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summary!$F$52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summary!$G$51:$P$51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summary!$G$52:$P$52</c:f>
              <c:numCache>
                <c:formatCode>0</c:formatCode>
                <c:ptCount val="10"/>
                <c:pt idx="0">
                  <c:v>0.35278039499999997</c:v>
                </c:pt>
                <c:pt idx="1">
                  <c:v>0.41387227999999993</c:v>
                </c:pt>
                <c:pt idx="2">
                  <c:v>9.1614290449999984</c:v>
                </c:pt>
                <c:pt idx="3">
                  <c:v>30.704790684999999</c:v>
                </c:pt>
                <c:pt idx="4">
                  <c:v>74.560792535000004</c:v>
                </c:pt>
                <c:pt idx="5">
                  <c:v>124.05772008</c:v>
                </c:pt>
                <c:pt idx="6">
                  <c:v>187.86463069999999</c:v>
                </c:pt>
                <c:pt idx="7">
                  <c:v>264.21785662999997</c:v>
                </c:pt>
                <c:pt idx="8">
                  <c:v>342.08210842</c:v>
                </c:pt>
                <c:pt idx="9">
                  <c:v>419.08925183499997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4-42DF-A236-E67993EDB6F4}"/>
            </c:ext>
          </c:extLst>
        </c:ser>
        <c:ser>
          <c:idx val="1"/>
          <c:order val="1"/>
          <c:tx>
            <c:strRef>
              <c:f>summary!$F$53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summary!$G$51:$P$51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summary!$G$53:$P$53</c:f>
              <c:numCache>
                <c:formatCode>0</c:formatCode>
                <c:ptCount val="10"/>
                <c:pt idx="0">
                  <c:v>0.23008625481984521</c:v>
                </c:pt>
                <c:pt idx="1">
                  <c:v>40.077727248135098</c:v>
                </c:pt>
                <c:pt idx="2">
                  <c:v>61.182135699709619</c:v>
                </c:pt>
                <c:pt idx="3">
                  <c:v>193.96583322624332</c:v>
                </c:pt>
                <c:pt idx="4">
                  <c:v>176.41561537229845</c:v>
                </c:pt>
                <c:pt idx="5">
                  <c:v>116.56499927252901</c:v>
                </c:pt>
                <c:pt idx="6">
                  <c:v>32.968545189415295</c:v>
                </c:pt>
                <c:pt idx="7">
                  <c:v>29.421836895716009</c:v>
                </c:pt>
                <c:pt idx="8">
                  <c:v>29.406055967731621</c:v>
                </c:pt>
                <c:pt idx="9">
                  <c:v>29.413275407549513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4-42DF-A236-E67993EDB6F4}"/>
            </c:ext>
          </c:extLst>
        </c:ser>
        <c:ser>
          <c:idx val="2"/>
          <c:order val="2"/>
          <c:tx>
            <c:strRef>
              <c:f>summary!$F$54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summary!$G$51:$P$51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summary!$G$54:$P$54</c:f>
              <c:numCache>
                <c:formatCode>0</c:formatCode>
                <c:ptCount val="10"/>
                <c:pt idx="0">
                  <c:v>0.23008625481984521</c:v>
                </c:pt>
                <c:pt idx="1">
                  <c:v>35.591190534582843</c:v>
                </c:pt>
                <c:pt idx="2">
                  <c:v>61.182135699709647</c:v>
                </c:pt>
                <c:pt idx="3">
                  <c:v>192.35833092317699</c:v>
                </c:pt>
                <c:pt idx="4">
                  <c:v>174.94323021771237</c:v>
                </c:pt>
                <c:pt idx="5">
                  <c:v>115.61901481938962</c:v>
                </c:pt>
                <c:pt idx="6">
                  <c:v>22.814957056686286</c:v>
                </c:pt>
                <c:pt idx="7">
                  <c:v>17.424236579393352</c:v>
                </c:pt>
                <c:pt idx="8">
                  <c:v>17.408391629295465</c:v>
                </c:pt>
                <c:pt idx="9">
                  <c:v>17.416343215002147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D0-4F97-B550-75F139E84930}"/>
            </c:ext>
          </c:extLst>
        </c:ser>
        <c:ser>
          <c:idx val="3"/>
          <c:order val="3"/>
          <c:tx>
            <c:strRef>
              <c:f>summary!$F$55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summary!$G$51:$P$51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summary!$G$55:$P$55</c:f>
              <c:numCache>
                <c:formatCode>0</c:formatCode>
                <c:ptCount val="10"/>
                <c:pt idx="0">
                  <c:v>0.25744165295983418</c:v>
                </c:pt>
                <c:pt idx="1">
                  <c:v>36.490567970242253</c:v>
                </c:pt>
                <c:pt idx="2">
                  <c:v>74.265312057136612</c:v>
                </c:pt>
                <c:pt idx="3">
                  <c:v>227.76555479934711</c:v>
                </c:pt>
                <c:pt idx="4">
                  <c:v>207.67146067324774</c:v>
                </c:pt>
                <c:pt idx="5">
                  <c:v>148.27489589969571</c:v>
                </c:pt>
                <c:pt idx="6">
                  <c:v>993.99045273165359</c:v>
                </c:pt>
                <c:pt idx="7">
                  <c:v>2380.3923723345815</c:v>
                </c:pt>
                <c:pt idx="8">
                  <c:v>3145.0102184865536</c:v>
                </c:pt>
                <c:pt idx="9">
                  <c:v>4187.8165526717203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CAF-ADDE-C262346F7D80}"/>
            </c:ext>
          </c:extLst>
        </c:ser>
        <c:ser>
          <c:idx val="4"/>
          <c:order val="4"/>
          <c:tx>
            <c:strRef>
              <c:f>summary!$F$56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summary!$G$51:$P$51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summary!$G$56:$P$56</c:f>
              <c:numCache>
                <c:formatCode>0</c:formatCode>
                <c:ptCount val="10"/>
                <c:pt idx="0">
                  <c:v>0.23008625481984521</c:v>
                </c:pt>
                <c:pt idx="1">
                  <c:v>36.053511965469305</c:v>
                </c:pt>
                <c:pt idx="2">
                  <c:v>74.265312057136939</c:v>
                </c:pt>
                <c:pt idx="3">
                  <c:v>227.84198810510617</c:v>
                </c:pt>
                <c:pt idx="4">
                  <c:v>207.74402167150055</c:v>
                </c:pt>
                <c:pt idx="5">
                  <c:v>399.02485527894805</c:v>
                </c:pt>
                <c:pt idx="6">
                  <c:v>1450.4106998319073</c:v>
                </c:pt>
                <c:pt idx="7">
                  <c:v>2639.9458140892839</c:v>
                </c:pt>
                <c:pt idx="8">
                  <c:v>3254.9554480816378</c:v>
                </c:pt>
                <c:pt idx="9">
                  <c:v>4266.299324399034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C-4CAF-ADDE-C262346F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615816"/>
        <c:axId val="972610568"/>
        <c:extLst/>
      </c:lineChart>
      <c:catAx>
        <c:axId val="9726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10568"/>
        <c:crosses val="autoZero"/>
        <c:auto val="1"/>
        <c:lblAlgn val="ctr"/>
        <c:lblOffset val="100"/>
        <c:noMultiLvlLbl val="0"/>
      </c:catAx>
      <c:valAx>
        <c:axId val="9726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TL-H2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summary!$F$67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summary!$G$66:$P$66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summary!$G$67:$P$67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0.29072212999999997</c:v>
                </c:pt>
                <c:pt idx="3">
                  <c:v>0.284943895</c:v>
                </c:pt>
                <c:pt idx="4">
                  <c:v>0.30173949499999997</c:v>
                </c:pt>
                <c:pt idx="5">
                  <c:v>0.35978453999999999</c:v>
                </c:pt>
                <c:pt idx="6">
                  <c:v>0.47193842499999994</c:v>
                </c:pt>
                <c:pt idx="7">
                  <c:v>0.65418545499999992</c:v>
                </c:pt>
                <c:pt idx="8">
                  <c:v>0.90896373499999994</c:v>
                </c:pt>
                <c:pt idx="9">
                  <c:v>1.1631206199999999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9-4053-B8E1-212F845930FE}"/>
            </c:ext>
          </c:extLst>
        </c:ser>
        <c:ser>
          <c:idx val="1"/>
          <c:order val="1"/>
          <c:tx>
            <c:strRef>
              <c:f>summary!$F$68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summary!$G$66:$P$66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summary!$G$68:$P$68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9-4053-B8E1-212F845930FE}"/>
            </c:ext>
          </c:extLst>
        </c:ser>
        <c:ser>
          <c:idx val="2"/>
          <c:order val="2"/>
          <c:tx>
            <c:strRef>
              <c:f>summary!$F$69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summary!$G$66:$P$66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summary!$G$69:$P$69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809-4271-BF07-5CE1EF7DD992}"/>
            </c:ext>
          </c:extLst>
        </c:ser>
        <c:ser>
          <c:idx val="3"/>
          <c:order val="3"/>
          <c:tx>
            <c:strRef>
              <c:f>summary!$F$70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summary!$G$66:$P$66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summary!$G$70:$P$70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E-4D67-95FE-5D637DFED4F3}"/>
            </c:ext>
          </c:extLst>
        </c:ser>
        <c:ser>
          <c:idx val="4"/>
          <c:order val="4"/>
          <c:tx>
            <c:strRef>
              <c:f>summary!$F$71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summary!$G$66:$P$66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summary!$G$71:$P$71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E-4D67-95FE-5D637DFE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02648"/>
        <c:axId val="1129802976"/>
        <c:extLst/>
      </c:lineChart>
      <c:catAx>
        <c:axId val="112980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02976"/>
        <c:crosses val="autoZero"/>
        <c:auto val="1"/>
        <c:lblAlgn val="ctr"/>
        <c:lblOffset val="100"/>
        <c:noMultiLvlLbl val="0"/>
      </c:catAx>
      <c:valAx>
        <c:axId val="11298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0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TH-Total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summary!$F$222</c:f>
              <c:strCache>
                <c:ptCount val="1"/>
                <c:pt idx="0">
                  <c:v>AEO20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summary!$G$221:$P$221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summary!$G$222:$P$222</c:f>
              <c:numCache>
                <c:formatCode>0</c:formatCode>
                <c:ptCount val="10"/>
                <c:pt idx="0">
                  <c:v>5125.5370907799997</c:v>
                </c:pt>
                <c:pt idx="1">
                  <c:v>5223.82329407</c:v>
                </c:pt>
                <c:pt idx="2">
                  <c:v>5853.5253777850003</c:v>
                </c:pt>
                <c:pt idx="3">
                  <c:v>6196.3188252299997</c:v>
                </c:pt>
                <c:pt idx="4">
                  <c:v>6194.2811834600006</c:v>
                </c:pt>
                <c:pt idx="5">
                  <c:v>6027.8194400950006</c:v>
                </c:pt>
                <c:pt idx="6">
                  <c:v>5947.2022575899991</c:v>
                </c:pt>
                <c:pt idx="7">
                  <c:v>5987.6130925850002</c:v>
                </c:pt>
                <c:pt idx="8">
                  <c:v>6190.6574546899992</c:v>
                </c:pt>
                <c:pt idx="9">
                  <c:v>6437.8764275899994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4-4345-AEE6-C29D3515DF58}"/>
            </c:ext>
          </c:extLst>
        </c:ser>
        <c:ser>
          <c:idx val="1"/>
          <c:order val="1"/>
          <c:tx>
            <c:strRef>
              <c:f>summary!$F$223</c:f>
              <c:strCache>
                <c:ptCount val="1"/>
                <c:pt idx="0">
                  <c:v>US9rT_ref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summary!$G$221:$P$221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summary!$G$223:$P$223</c:f>
              <c:numCache>
                <c:formatCode>0</c:formatCode>
                <c:ptCount val="10"/>
                <c:pt idx="0">
                  <c:v>5140.2372338636051</c:v>
                </c:pt>
                <c:pt idx="1">
                  <c:v>5286.4927272289015</c:v>
                </c:pt>
                <c:pt idx="2">
                  <c:v>5225.0680290601022</c:v>
                </c:pt>
                <c:pt idx="3">
                  <c:v>5522.6684903046616</c:v>
                </c:pt>
                <c:pt idx="4">
                  <c:v>5756.4829282790679</c:v>
                </c:pt>
                <c:pt idx="5">
                  <c:v>5744.7677976614514</c:v>
                </c:pt>
                <c:pt idx="6">
                  <c:v>6071.5532188293682</c:v>
                </c:pt>
                <c:pt idx="7">
                  <c:v>6376.9221797906466</c:v>
                </c:pt>
                <c:pt idx="8">
                  <c:v>6758.9531973219373</c:v>
                </c:pt>
                <c:pt idx="9">
                  <c:v>7148.9774359254543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4-4345-AEE6-C29D3515DF58}"/>
            </c:ext>
          </c:extLst>
        </c:ser>
        <c:ser>
          <c:idx val="2"/>
          <c:order val="2"/>
          <c:tx>
            <c:strRef>
              <c:f>summary!$F$224</c:f>
              <c:strCache>
                <c:ptCount val="1"/>
                <c:pt idx="0">
                  <c:v>US9rT_trnlax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summary!$G$221:$P$221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summary!$G$224:$P$224</c:f>
              <c:numCache>
                <c:formatCode>0</c:formatCode>
                <c:ptCount val="10"/>
                <c:pt idx="0">
                  <c:v>5140.2372338636051</c:v>
                </c:pt>
                <c:pt idx="1">
                  <c:v>5330.4708245826687</c:v>
                </c:pt>
                <c:pt idx="2">
                  <c:v>5286.9248467766238</c:v>
                </c:pt>
                <c:pt idx="3">
                  <c:v>5741.6861704340708</c:v>
                </c:pt>
                <c:pt idx="4">
                  <c:v>6653.3663345633731</c:v>
                </c:pt>
                <c:pt idx="5">
                  <c:v>7464.1627181740469</c:v>
                </c:pt>
                <c:pt idx="6">
                  <c:v>7887.3693539536862</c:v>
                </c:pt>
                <c:pt idx="7">
                  <c:v>8217.3488972277773</c:v>
                </c:pt>
                <c:pt idx="8">
                  <c:v>8751.1577377701542</c:v>
                </c:pt>
                <c:pt idx="9">
                  <c:v>9358.3982631557956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D-4205-B4BC-DFDC1BBAE833}"/>
            </c:ext>
          </c:extLst>
        </c:ser>
        <c:ser>
          <c:idx val="3"/>
          <c:order val="3"/>
          <c:tx>
            <c:strRef>
              <c:f>summary!$F$225</c:f>
              <c:strCache>
                <c:ptCount val="1"/>
                <c:pt idx="0">
                  <c:v>US9rT_tco260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summary!$G$221:$P$221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summary!$G$225:$P$225</c:f>
              <c:numCache>
                <c:formatCode>0</c:formatCode>
                <c:ptCount val="10"/>
                <c:pt idx="0">
                  <c:v>5140.2372338636051</c:v>
                </c:pt>
                <c:pt idx="1">
                  <c:v>5253.8651016495132</c:v>
                </c:pt>
                <c:pt idx="2">
                  <c:v>5175.2385255050294</c:v>
                </c:pt>
                <c:pt idx="3">
                  <c:v>5374.176657324555</c:v>
                </c:pt>
                <c:pt idx="4">
                  <c:v>4919.7072313539811</c:v>
                </c:pt>
                <c:pt idx="5">
                  <c:v>4149.8899501884771</c:v>
                </c:pt>
                <c:pt idx="6">
                  <c:v>4289.3487871362022</c:v>
                </c:pt>
                <c:pt idx="7">
                  <c:v>4447.8063156194412</c:v>
                </c:pt>
                <c:pt idx="8">
                  <c:v>4632.020749285809</c:v>
                </c:pt>
                <c:pt idx="9">
                  <c:v>4806.4328867047325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9-4806-AB95-D22B43D52321}"/>
            </c:ext>
          </c:extLst>
        </c:ser>
        <c:ser>
          <c:idx val="4"/>
          <c:order val="4"/>
          <c:tx>
            <c:strRef>
              <c:f>summary!$F$226</c:f>
              <c:strCache>
                <c:ptCount val="1"/>
                <c:pt idx="0">
                  <c:v>US9rT_loBLND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summary!$G$221:$P$221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summary!$G$226:$P$226</c:f>
              <c:numCache>
                <c:formatCode>0</c:formatCode>
                <c:ptCount val="10"/>
                <c:pt idx="0">
                  <c:v>5140.2372338636051</c:v>
                </c:pt>
                <c:pt idx="1">
                  <c:v>5254.4354021802446</c:v>
                </c:pt>
                <c:pt idx="2">
                  <c:v>5176.0958699108014</c:v>
                </c:pt>
                <c:pt idx="3">
                  <c:v>4860.152884723806</c:v>
                </c:pt>
                <c:pt idx="4">
                  <c:v>4883.472612599885</c:v>
                </c:pt>
                <c:pt idx="5">
                  <c:v>4093.3639773007335</c:v>
                </c:pt>
                <c:pt idx="6">
                  <c:v>4289.3487871362022</c:v>
                </c:pt>
                <c:pt idx="7">
                  <c:v>4611.5056907602593</c:v>
                </c:pt>
                <c:pt idx="8">
                  <c:v>4632.020749285809</c:v>
                </c:pt>
                <c:pt idx="9">
                  <c:v>4682.3198336439418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9-4806-AB95-D22B43D5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15128"/>
        <c:axId val="1133617424"/>
      </c:lineChart>
      <c:catAx>
        <c:axId val="113361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17424"/>
        <c:crosses val="autoZero"/>
        <c:auto val="1"/>
        <c:lblAlgn val="ctr"/>
        <c:lblOffset val="100"/>
        <c:noMultiLvlLbl val="0"/>
      </c:catAx>
      <c:valAx>
        <c:axId val="11336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1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64</xdr:row>
      <xdr:rowOff>37203</xdr:rowOff>
    </xdr:from>
    <xdr:to>
      <xdr:col>15</xdr:col>
      <xdr:colOff>83820</xdr:colOff>
      <xdr:row>79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828B8-0E96-4E6F-A9CB-E7CE94F11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116989</xdr:colOff>
      <xdr:row>64</xdr:row>
      <xdr:rowOff>38548</xdr:rowOff>
    </xdr:from>
    <xdr:to>
      <xdr:col>22</xdr:col>
      <xdr:colOff>421789</xdr:colOff>
      <xdr:row>79</xdr:row>
      <xdr:rowOff>80682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5CE89-B27E-44C5-8A9C-B69F0866D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129540</xdr:colOff>
      <xdr:row>79</xdr:row>
      <xdr:rowOff>134468</xdr:rowOff>
    </xdr:from>
    <xdr:to>
      <xdr:col>22</xdr:col>
      <xdr:colOff>434340</xdr:colOff>
      <xdr:row>95</xdr:row>
      <xdr:rowOff>17929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E67B0-5F69-4632-8C41-F2B2054ED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53788</xdr:colOff>
      <xdr:row>64</xdr:row>
      <xdr:rowOff>35858</xdr:rowOff>
    </xdr:from>
    <xdr:to>
      <xdr:col>7</xdr:col>
      <xdr:colOff>358588</xdr:colOff>
      <xdr:row>79</xdr:row>
      <xdr:rowOff>89646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D3298-0E91-458D-A63F-E528AE26A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62752</xdr:colOff>
      <xdr:row>79</xdr:row>
      <xdr:rowOff>125506</xdr:rowOff>
    </xdr:from>
    <xdr:to>
      <xdr:col>7</xdr:col>
      <xdr:colOff>367552</xdr:colOff>
      <xdr:row>95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9A8B2-46B7-448D-9F4C-A00AE9737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71717</xdr:colOff>
      <xdr:row>95</xdr:row>
      <xdr:rowOff>26894</xdr:rowOff>
    </xdr:from>
    <xdr:to>
      <xdr:col>7</xdr:col>
      <xdr:colOff>376517</xdr:colOff>
      <xdr:row>110</xdr:row>
      <xdr:rowOff>80683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A46A03-61D4-45FF-91D1-B07E21932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391310</xdr:colOff>
      <xdr:row>79</xdr:row>
      <xdr:rowOff>137608</xdr:rowOff>
    </xdr:from>
    <xdr:to>
      <xdr:col>15</xdr:col>
      <xdr:colOff>86510</xdr:colOff>
      <xdr:row>95</xdr:row>
      <xdr:rowOff>12102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5E8BB5-8C23-4412-A420-E98631EDD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403412</xdr:colOff>
      <xdr:row>95</xdr:row>
      <xdr:rowOff>33617</xdr:rowOff>
    </xdr:from>
    <xdr:to>
      <xdr:col>15</xdr:col>
      <xdr:colOff>98612</xdr:colOff>
      <xdr:row>110</xdr:row>
      <xdr:rowOff>87406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7BF908-C301-42CB-AD70-12EF4C8D1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62753</xdr:colOff>
      <xdr:row>158</xdr:row>
      <xdr:rowOff>35858</xdr:rowOff>
    </xdr:from>
    <xdr:to>
      <xdr:col>7</xdr:col>
      <xdr:colOff>367553</xdr:colOff>
      <xdr:row>173</xdr:row>
      <xdr:rowOff>89647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EB0C2D-5ACD-4702-9CCD-E6488CEE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403412</xdr:colOff>
      <xdr:row>158</xdr:row>
      <xdr:rowOff>33168</xdr:rowOff>
    </xdr:from>
    <xdr:to>
      <xdr:col>15</xdr:col>
      <xdr:colOff>98612</xdr:colOff>
      <xdr:row>173</xdr:row>
      <xdr:rowOff>86957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87E9A58-77FF-4948-8812-56427BA4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124161</xdr:colOff>
      <xdr:row>158</xdr:row>
      <xdr:rowOff>33168</xdr:rowOff>
    </xdr:from>
    <xdr:to>
      <xdr:col>22</xdr:col>
      <xdr:colOff>428961</xdr:colOff>
      <xdr:row>173</xdr:row>
      <xdr:rowOff>86957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55BDC1-B8F2-48AE-BA7D-F85C5A16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405652</xdr:colOff>
      <xdr:row>173</xdr:row>
      <xdr:rowOff>125505</xdr:rowOff>
    </xdr:from>
    <xdr:to>
      <xdr:col>15</xdr:col>
      <xdr:colOff>100852</xdr:colOff>
      <xdr:row>188</xdr:row>
      <xdr:rowOff>179293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54CD750-CA6B-4E2A-B7A6-02F357FB2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125954</xdr:colOff>
      <xdr:row>173</xdr:row>
      <xdr:rowOff>129092</xdr:rowOff>
    </xdr:from>
    <xdr:to>
      <xdr:col>22</xdr:col>
      <xdr:colOff>430754</xdr:colOff>
      <xdr:row>189</xdr:row>
      <xdr:rowOff>3586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2FB691-9183-426B-92BC-C07B62AD9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59166</xdr:colOff>
      <xdr:row>173</xdr:row>
      <xdr:rowOff>120128</xdr:rowOff>
    </xdr:from>
    <xdr:to>
      <xdr:col>7</xdr:col>
      <xdr:colOff>363966</xdr:colOff>
      <xdr:row>188</xdr:row>
      <xdr:rowOff>173916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0B6345F-860D-48E0-A5D7-E573A56D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64994</xdr:colOff>
      <xdr:row>189</xdr:row>
      <xdr:rowOff>22412</xdr:rowOff>
    </xdr:from>
    <xdr:to>
      <xdr:col>7</xdr:col>
      <xdr:colOff>369794</xdr:colOff>
      <xdr:row>204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DBE7A0F-6E61-4146-A53A-397EF0CFB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408342</xdr:colOff>
      <xdr:row>189</xdr:row>
      <xdr:rowOff>24654</xdr:rowOff>
    </xdr:from>
    <xdr:to>
      <xdr:col>15</xdr:col>
      <xdr:colOff>103542</xdr:colOff>
      <xdr:row>204</xdr:row>
      <xdr:rowOff>78442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596BB16-2E41-459C-9C51-02B8BD6FE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62753</xdr:colOff>
      <xdr:row>205</xdr:row>
      <xdr:rowOff>26894</xdr:rowOff>
    </xdr:from>
    <xdr:to>
      <xdr:col>7</xdr:col>
      <xdr:colOff>367553</xdr:colOff>
      <xdr:row>220</xdr:row>
      <xdr:rowOff>80682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17C80A9-C665-4BFA-8B00-2ABC0E5F2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403412</xdr:colOff>
      <xdr:row>205</xdr:row>
      <xdr:rowOff>30480</xdr:rowOff>
    </xdr:from>
    <xdr:to>
      <xdr:col>15</xdr:col>
      <xdr:colOff>98612</xdr:colOff>
      <xdr:row>220</xdr:row>
      <xdr:rowOff>84268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D44BA86-430A-4E47-9649-B5B52C3DC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124161</xdr:colOff>
      <xdr:row>205</xdr:row>
      <xdr:rowOff>33169</xdr:rowOff>
    </xdr:from>
    <xdr:to>
      <xdr:col>22</xdr:col>
      <xdr:colOff>428961</xdr:colOff>
      <xdr:row>220</xdr:row>
      <xdr:rowOff>86957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D9387C9-79C7-457D-8916-34C44EAB4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64097</xdr:colOff>
      <xdr:row>220</xdr:row>
      <xdr:rowOff>109818</xdr:rowOff>
    </xdr:from>
    <xdr:to>
      <xdr:col>7</xdr:col>
      <xdr:colOff>368897</xdr:colOff>
      <xdr:row>235</xdr:row>
      <xdr:rowOff>163606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DBDDBE2-F462-419D-950D-CA5E71D93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126852</xdr:colOff>
      <xdr:row>220</xdr:row>
      <xdr:rowOff>125954</xdr:rowOff>
    </xdr:from>
    <xdr:to>
      <xdr:col>22</xdr:col>
      <xdr:colOff>431652</xdr:colOff>
      <xdr:row>236</xdr:row>
      <xdr:rowOff>449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5C10483-ED8E-48C2-992C-5B35FA94F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71718</xdr:colOff>
      <xdr:row>252</xdr:row>
      <xdr:rowOff>35859</xdr:rowOff>
    </xdr:from>
    <xdr:to>
      <xdr:col>7</xdr:col>
      <xdr:colOff>376518</xdr:colOff>
      <xdr:row>267</xdr:row>
      <xdr:rowOff>89648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4057999-A065-47A2-81AA-E01FF2948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408342</xdr:colOff>
      <xdr:row>252</xdr:row>
      <xdr:rowOff>44823</xdr:rowOff>
    </xdr:from>
    <xdr:to>
      <xdr:col>15</xdr:col>
      <xdr:colOff>103542</xdr:colOff>
      <xdr:row>267</xdr:row>
      <xdr:rowOff>98612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5F3A085-10EF-4D1F-9F97-F8D832A41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134470</xdr:colOff>
      <xdr:row>252</xdr:row>
      <xdr:rowOff>48410</xdr:rowOff>
    </xdr:from>
    <xdr:to>
      <xdr:col>22</xdr:col>
      <xdr:colOff>439270</xdr:colOff>
      <xdr:row>267</xdr:row>
      <xdr:rowOff>102199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F83E5BB-D2A8-46D1-BD63-754638B0D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73959</xdr:colOff>
      <xdr:row>267</xdr:row>
      <xdr:rowOff>117885</xdr:rowOff>
    </xdr:from>
    <xdr:to>
      <xdr:col>7</xdr:col>
      <xdr:colOff>378759</xdr:colOff>
      <xdr:row>282</xdr:row>
      <xdr:rowOff>171673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E811C5D-F8D1-4A91-A87E-76CBC76F7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403412</xdr:colOff>
      <xdr:row>284</xdr:row>
      <xdr:rowOff>34962</xdr:rowOff>
    </xdr:from>
    <xdr:to>
      <xdr:col>15</xdr:col>
      <xdr:colOff>98612</xdr:colOff>
      <xdr:row>299</xdr:row>
      <xdr:rowOff>88750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10BE365-7D95-4CF1-81EB-F71EF92A0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134470</xdr:colOff>
      <xdr:row>284</xdr:row>
      <xdr:rowOff>32722</xdr:rowOff>
    </xdr:from>
    <xdr:to>
      <xdr:col>22</xdr:col>
      <xdr:colOff>439270</xdr:colOff>
      <xdr:row>299</xdr:row>
      <xdr:rowOff>86510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E60082C-C721-4EBA-8CA4-40BD7DA7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59167</xdr:colOff>
      <xdr:row>284</xdr:row>
      <xdr:rowOff>35411</xdr:rowOff>
    </xdr:from>
    <xdr:to>
      <xdr:col>7</xdr:col>
      <xdr:colOff>363967</xdr:colOff>
      <xdr:row>299</xdr:row>
      <xdr:rowOff>89199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A2585B4-E7B4-4EB2-8EEB-CEBE0AA95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53788</xdr:colOff>
      <xdr:row>301</xdr:row>
      <xdr:rowOff>37651</xdr:rowOff>
    </xdr:from>
    <xdr:to>
      <xdr:col>7</xdr:col>
      <xdr:colOff>358588</xdr:colOff>
      <xdr:row>316</xdr:row>
      <xdr:rowOff>91439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1A09A8CB-8ED0-4B85-B74C-CC398C531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374725</xdr:colOff>
      <xdr:row>301</xdr:row>
      <xdr:rowOff>35858</xdr:rowOff>
    </xdr:from>
    <xdr:to>
      <xdr:col>15</xdr:col>
      <xdr:colOff>69925</xdr:colOff>
      <xdr:row>316</xdr:row>
      <xdr:rowOff>89646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FB5558CB-FE67-4986-A34A-9D5534FBF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89647</xdr:colOff>
      <xdr:row>0</xdr:row>
      <xdr:rowOff>26895</xdr:rowOff>
    </xdr:from>
    <xdr:to>
      <xdr:col>22</xdr:col>
      <xdr:colOff>394447</xdr:colOff>
      <xdr:row>15</xdr:row>
      <xdr:rowOff>80683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07C93C0-26D1-47C1-ACF7-94190EC85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358589</xdr:colOff>
      <xdr:row>0</xdr:row>
      <xdr:rowOff>26894</xdr:rowOff>
    </xdr:from>
    <xdr:to>
      <xdr:col>15</xdr:col>
      <xdr:colOff>53789</xdr:colOff>
      <xdr:row>15</xdr:row>
      <xdr:rowOff>80682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FB3B57B8-7911-45EA-AA58-64469B255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26894</xdr:colOff>
      <xdr:row>15</xdr:row>
      <xdr:rowOff>107576</xdr:rowOff>
    </xdr:from>
    <xdr:to>
      <xdr:col>7</xdr:col>
      <xdr:colOff>331694</xdr:colOff>
      <xdr:row>30</xdr:row>
      <xdr:rowOff>161364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BA5ACA6-EBD2-403F-98F1-0C540F0C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101301</xdr:colOff>
      <xdr:row>31</xdr:row>
      <xdr:rowOff>17929</xdr:rowOff>
    </xdr:from>
    <xdr:to>
      <xdr:col>22</xdr:col>
      <xdr:colOff>406101</xdr:colOff>
      <xdr:row>46</xdr:row>
      <xdr:rowOff>71718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6A2BA77-4FE0-4470-8522-8B1B78DDD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86958</xdr:colOff>
      <xdr:row>15</xdr:row>
      <xdr:rowOff>109369</xdr:rowOff>
    </xdr:from>
    <xdr:to>
      <xdr:col>22</xdr:col>
      <xdr:colOff>391758</xdr:colOff>
      <xdr:row>30</xdr:row>
      <xdr:rowOff>163157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F8E671A-6F4E-4DBA-85D6-C56E4D0C1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26894</xdr:colOff>
      <xdr:row>0</xdr:row>
      <xdr:rowOff>24652</xdr:rowOff>
    </xdr:from>
    <xdr:to>
      <xdr:col>7</xdr:col>
      <xdr:colOff>331694</xdr:colOff>
      <xdr:row>15</xdr:row>
      <xdr:rowOff>78440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8C979923-806E-4C84-8776-66FD7AFDE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403411</xdr:colOff>
      <xdr:row>111</xdr:row>
      <xdr:rowOff>44823</xdr:rowOff>
    </xdr:from>
    <xdr:to>
      <xdr:col>15</xdr:col>
      <xdr:colOff>98611</xdr:colOff>
      <xdr:row>126</xdr:row>
      <xdr:rowOff>98611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B1DA4A4-08BF-40B8-93ED-472F081E3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128643</xdr:colOff>
      <xdr:row>111</xdr:row>
      <xdr:rowOff>57822</xdr:rowOff>
    </xdr:from>
    <xdr:to>
      <xdr:col>22</xdr:col>
      <xdr:colOff>433443</xdr:colOff>
      <xdr:row>126</xdr:row>
      <xdr:rowOff>111610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A10F2F1-25FA-4F58-A43F-FD8B341AB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402963</xdr:colOff>
      <xdr:row>126</xdr:row>
      <xdr:rowOff>124161</xdr:rowOff>
    </xdr:from>
    <xdr:to>
      <xdr:col>15</xdr:col>
      <xdr:colOff>98163</xdr:colOff>
      <xdr:row>141</xdr:row>
      <xdr:rowOff>177949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C1B6E39-07B6-42D3-8640-BF2C1C17A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123265</xdr:colOff>
      <xdr:row>126</xdr:row>
      <xdr:rowOff>134471</xdr:rowOff>
    </xdr:from>
    <xdr:to>
      <xdr:col>22</xdr:col>
      <xdr:colOff>428065</xdr:colOff>
      <xdr:row>142</xdr:row>
      <xdr:rowOff>8965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4E0C357-754F-494F-989D-0E1F1941B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74407</xdr:colOff>
      <xdr:row>126</xdr:row>
      <xdr:rowOff>114300</xdr:rowOff>
    </xdr:from>
    <xdr:to>
      <xdr:col>7</xdr:col>
      <xdr:colOff>379207</xdr:colOff>
      <xdr:row>141</xdr:row>
      <xdr:rowOff>168088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D8590C7-5F99-47BD-99A2-46B57BD23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64994</xdr:colOff>
      <xdr:row>142</xdr:row>
      <xdr:rowOff>26894</xdr:rowOff>
    </xdr:from>
    <xdr:to>
      <xdr:col>7</xdr:col>
      <xdr:colOff>369794</xdr:colOff>
      <xdr:row>157</xdr:row>
      <xdr:rowOff>80683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ADF4412D-E437-48A6-8A85-174FCF03E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60063</xdr:colOff>
      <xdr:row>111</xdr:row>
      <xdr:rowOff>33618</xdr:rowOff>
    </xdr:from>
    <xdr:to>
      <xdr:col>7</xdr:col>
      <xdr:colOff>364863</xdr:colOff>
      <xdr:row>126</xdr:row>
      <xdr:rowOff>87406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1B95CA2-6D2E-46AC-BC4F-B90B028D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107577</xdr:colOff>
      <xdr:row>46</xdr:row>
      <xdr:rowOff>116542</xdr:rowOff>
    </xdr:from>
    <xdr:to>
      <xdr:col>22</xdr:col>
      <xdr:colOff>412377</xdr:colOff>
      <xdr:row>61</xdr:row>
      <xdr:rowOff>170330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CF1C5AE-19E1-4DAD-8642-8A3794F7D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358589</xdr:colOff>
      <xdr:row>46</xdr:row>
      <xdr:rowOff>107577</xdr:rowOff>
    </xdr:from>
    <xdr:to>
      <xdr:col>15</xdr:col>
      <xdr:colOff>53789</xdr:colOff>
      <xdr:row>61</xdr:row>
      <xdr:rowOff>161365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225705E-A10B-433A-AD76-29B1B0EC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125507</xdr:colOff>
      <xdr:row>95</xdr:row>
      <xdr:rowOff>44824</xdr:rowOff>
    </xdr:from>
    <xdr:to>
      <xdr:col>22</xdr:col>
      <xdr:colOff>430307</xdr:colOff>
      <xdr:row>110</xdr:row>
      <xdr:rowOff>98612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CDE27DB8-AE13-4155-A51D-A6FEFA1E8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403412</xdr:colOff>
      <xdr:row>142</xdr:row>
      <xdr:rowOff>35858</xdr:rowOff>
    </xdr:from>
    <xdr:to>
      <xdr:col>15</xdr:col>
      <xdr:colOff>98612</xdr:colOff>
      <xdr:row>157</xdr:row>
      <xdr:rowOff>89647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4074FC46-636F-45C9-9432-3849D897C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134470</xdr:colOff>
      <xdr:row>189</xdr:row>
      <xdr:rowOff>35859</xdr:rowOff>
    </xdr:from>
    <xdr:to>
      <xdr:col>22</xdr:col>
      <xdr:colOff>439270</xdr:colOff>
      <xdr:row>204</xdr:row>
      <xdr:rowOff>89647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6D2B1DD-DB16-44D0-80EE-2CCEC5B9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53788</xdr:colOff>
      <xdr:row>236</xdr:row>
      <xdr:rowOff>26893</xdr:rowOff>
    </xdr:from>
    <xdr:to>
      <xdr:col>7</xdr:col>
      <xdr:colOff>358588</xdr:colOff>
      <xdr:row>251</xdr:row>
      <xdr:rowOff>80681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239E60B4-E955-45B2-BBD4-F5AA1B15D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398033</xdr:colOff>
      <xdr:row>236</xdr:row>
      <xdr:rowOff>23756</xdr:rowOff>
    </xdr:from>
    <xdr:to>
      <xdr:col>15</xdr:col>
      <xdr:colOff>93233</xdr:colOff>
      <xdr:row>251</xdr:row>
      <xdr:rowOff>77544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D61BEDA-5669-4676-BEC5-0733B2081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412376</xdr:colOff>
      <xdr:row>267</xdr:row>
      <xdr:rowOff>134470</xdr:rowOff>
    </xdr:from>
    <xdr:to>
      <xdr:col>15</xdr:col>
      <xdr:colOff>107576</xdr:colOff>
      <xdr:row>283</xdr:row>
      <xdr:rowOff>8964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6056C57-B3BF-45CC-AA0A-1BBACF1D2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367553</xdr:colOff>
      <xdr:row>15</xdr:row>
      <xdr:rowOff>107576</xdr:rowOff>
    </xdr:from>
    <xdr:to>
      <xdr:col>15</xdr:col>
      <xdr:colOff>62753</xdr:colOff>
      <xdr:row>30</xdr:row>
      <xdr:rowOff>161364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4B196E7-B23F-48AC-B494-9858822DF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35859</xdr:colOff>
      <xdr:row>31</xdr:row>
      <xdr:rowOff>17929</xdr:rowOff>
    </xdr:from>
    <xdr:to>
      <xdr:col>7</xdr:col>
      <xdr:colOff>340659</xdr:colOff>
      <xdr:row>46</xdr:row>
      <xdr:rowOff>71718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99361AE7-D63A-4EB2-B847-471D3B3CE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367552</xdr:colOff>
      <xdr:row>31</xdr:row>
      <xdr:rowOff>17930</xdr:rowOff>
    </xdr:from>
    <xdr:to>
      <xdr:col>15</xdr:col>
      <xdr:colOff>62752</xdr:colOff>
      <xdr:row>46</xdr:row>
      <xdr:rowOff>71719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9A698497-5A6C-40EF-B808-A9122A3C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44824</xdr:colOff>
      <xdr:row>46</xdr:row>
      <xdr:rowOff>107576</xdr:rowOff>
    </xdr:from>
    <xdr:to>
      <xdr:col>7</xdr:col>
      <xdr:colOff>349624</xdr:colOff>
      <xdr:row>61</xdr:row>
      <xdr:rowOff>161364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56216F50-1EC5-495C-86D4-D7DC6841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83820</xdr:rowOff>
    </xdr:from>
    <xdr:to>
      <xdr:col>7</xdr:col>
      <xdr:colOff>342900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667D5-FC3B-43F9-9E57-36E4A85DC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0</xdr:row>
      <xdr:rowOff>76200</xdr:rowOff>
    </xdr:from>
    <xdr:to>
      <xdr:col>15</xdr:col>
      <xdr:colOff>83820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CC43A-A793-4D29-BAE7-5300E0430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15</xdr:row>
      <xdr:rowOff>129540</xdr:rowOff>
    </xdr:from>
    <xdr:to>
      <xdr:col>7</xdr:col>
      <xdr:colOff>350520</xdr:colOff>
      <xdr:row>30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031A2-2DD6-45DB-9E95-CE8D84CF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15</xdr:row>
      <xdr:rowOff>137160</xdr:rowOff>
    </xdr:from>
    <xdr:to>
      <xdr:col>15</xdr:col>
      <xdr:colOff>76200</xdr:colOff>
      <xdr:row>30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B50968-3AAB-458D-8EB9-26E1DB76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220980</xdr:colOff>
      <xdr:row>22</xdr:row>
      <xdr:rowOff>171450</xdr:rowOff>
    </xdr:from>
    <xdr:to>
      <xdr:col>36</xdr:col>
      <xdr:colOff>525780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D4CEE-4C10-496A-9B61-45D5607A6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594360</xdr:colOff>
      <xdr:row>23</xdr:row>
      <xdr:rowOff>3810</xdr:rowOff>
    </xdr:from>
    <xdr:to>
      <xdr:col>44</xdr:col>
      <xdr:colOff>289560</xdr:colOff>
      <xdr:row>38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48F3B-08BA-4B22-8934-A554B2084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AC90-EB99-4A1B-ADAD-F6A154AF8082}">
  <sheetPr>
    <pageSetUpPr fitToPage="1"/>
  </sheetPr>
  <dimension ref="A1:A64"/>
  <sheetViews>
    <sheetView tabSelected="1" topLeftCell="A273" zoomScale="85" zoomScaleNormal="85" workbookViewId="0">
      <selection activeCell="AA8" sqref="AA8"/>
    </sheetView>
  </sheetViews>
  <sheetFormatPr defaultRowHeight="14.4" x14ac:dyDescent="0.3"/>
  <sheetData>
    <row r="1" s="12" customFormat="1" x14ac:dyDescent="0.3"/>
    <row r="2" s="12" customFormat="1" x14ac:dyDescent="0.3"/>
    <row r="3" s="12" customFormat="1" x14ac:dyDescent="0.3"/>
    <row r="4" s="12" customFormat="1" x14ac:dyDescent="0.3"/>
    <row r="5" s="12" customFormat="1" x14ac:dyDescent="0.3"/>
    <row r="6" s="12" customFormat="1" x14ac:dyDescent="0.3"/>
    <row r="7" s="12" customFormat="1" x14ac:dyDescent="0.3"/>
    <row r="8" s="12" customFormat="1" x14ac:dyDescent="0.3"/>
    <row r="9" s="12" customFormat="1" x14ac:dyDescent="0.3"/>
    <row r="10" s="12" customFormat="1" x14ac:dyDescent="0.3"/>
    <row r="11" s="12" customFormat="1" x14ac:dyDescent="0.3"/>
    <row r="12" s="12" customFormat="1" x14ac:dyDescent="0.3"/>
    <row r="13" s="12" customFormat="1" x14ac:dyDescent="0.3"/>
    <row r="14" s="12" customFormat="1" x14ac:dyDescent="0.3"/>
    <row r="15" s="12" customFormat="1" x14ac:dyDescent="0.3"/>
    <row r="16" s="12" customFormat="1" x14ac:dyDescent="0.3"/>
    <row r="17" s="12" customFormat="1" x14ac:dyDescent="0.3"/>
    <row r="18" s="12" customFormat="1" x14ac:dyDescent="0.3"/>
    <row r="19" s="12" customFormat="1" x14ac:dyDescent="0.3"/>
    <row r="20" s="12" customFormat="1" x14ac:dyDescent="0.3"/>
    <row r="21" s="12" customFormat="1" x14ac:dyDescent="0.3"/>
    <row r="22" s="12" customFormat="1" x14ac:dyDescent="0.3"/>
    <row r="23" s="12" customFormat="1" x14ac:dyDescent="0.3"/>
    <row r="24" s="12" customFormat="1" x14ac:dyDescent="0.3"/>
    <row r="25" s="12" customFormat="1" x14ac:dyDescent="0.3"/>
    <row r="26" s="12" customFormat="1" x14ac:dyDescent="0.3"/>
    <row r="27" s="12" customFormat="1" x14ac:dyDescent="0.3"/>
    <row r="28" s="12" customFormat="1" x14ac:dyDescent="0.3"/>
    <row r="29" s="12" customFormat="1" x14ac:dyDescent="0.3"/>
    <row r="30" s="12" customFormat="1" x14ac:dyDescent="0.3"/>
    <row r="31" s="12" customFormat="1" x14ac:dyDescent="0.3"/>
    <row r="32" s="12" customFormat="1" x14ac:dyDescent="0.3"/>
    <row r="33" s="12" customFormat="1" x14ac:dyDescent="0.3"/>
    <row r="34" s="12" customFormat="1" x14ac:dyDescent="0.3"/>
    <row r="35" s="12" customFormat="1" x14ac:dyDescent="0.3"/>
    <row r="36" s="12" customFormat="1" x14ac:dyDescent="0.3"/>
    <row r="37" s="12" customFormat="1" x14ac:dyDescent="0.3"/>
    <row r="38" s="12" customFormat="1" x14ac:dyDescent="0.3"/>
    <row r="39" s="12" customFormat="1" x14ac:dyDescent="0.3"/>
    <row r="40" s="12" customFormat="1" x14ac:dyDescent="0.3"/>
    <row r="41" s="12" customFormat="1" x14ac:dyDescent="0.3"/>
    <row r="42" s="12" customFormat="1" x14ac:dyDescent="0.3"/>
    <row r="43" s="12" customFormat="1" x14ac:dyDescent="0.3"/>
    <row r="44" s="12" customFormat="1" x14ac:dyDescent="0.3"/>
    <row r="45" s="12" customFormat="1" x14ac:dyDescent="0.3"/>
    <row r="46" s="12" customFormat="1" x14ac:dyDescent="0.3"/>
    <row r="47" s="12" customFormat="1" x14ac:dyDescent="0.3"/>
    <row r="48" s="12" customFormat="1" x14ac:dyDescent="0.3"/>
    <row r="49" s="12" customFormat="1" x14ac:dyDescent="0.3"/>
    <row r="50" s="12" customFormat="1" x14ac:dyDescent="0.3"/>
    <row r="51" s="12" customFormat="1" x14ac:dyDescent="0.3"/>
    <row r="52" s="12" customFormat="1" x14ac:dyDescent="0.3"/>
    <row r="53" s="12" customFormat="1" x14ac:dyDescent="0.3"/>
    <row r="54" s="12" customFormat="1" x14ac:dyDescent="0.3"/>
    <row r="55" s="12" customFormat="1" x14ac:dyDescent="0.3"/>
    <row r="56" s="12" customFormat="1" x14ac:dyDescent="0.3"/>
    <row r="57" s="12" customFormat="1" x14ac:dyDescent="0.3"/>
    <row r="58" s="12" customFormat="1" x14ac:dyDescent="0.3"/>
    <row r="59" s="12" customFormat="1" x14ac:dyDescent="0.3"/>
    <row r="60" s="12" customFormat="1" x14ac:dyDescent="0.3"/>
    <row r="61" s="12" customFormat="1" x14ac:dyDescent="0.3"/>
    <row r="62" s="12" customFormat="1" x14ac:dyDescent="0.3"/>
    <row r="63" s="12" customFormat="1" x14ac:dyDescent="0.3"/>
    <row r="64" s="12" customFormat="1" x14ac:dyDescent="0.3"/>
  </sheetData>
  <pageMargins left="0.2" right="0.2" top="0.25" bottom="0.25" header="0.3" footer="0.3"/>
  <pageSetup scale="66" fitToHeight="0" orientation="landscape" r:id="rId1"/>
  <rowBreaks count="4" manualBreakCount="4">
    <brk id="158" max="16383" man="1"/>
    <brk id="205" max="16383" man="1"/>
    <brk id="252" max="16383" man="1"/>
    <brk id="28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A462-4B81-4185-9520-B2807B3E4226}">
  <dimension ref="A1:X128"/>
  <sheetViews>
    <sheetView topLeftCell="A50" workbookViewId="0">
      <selection activeCell="D19" sqref="D19"/>
    </sheetView>
  </sheetViews>
  <sheetFormatPr defaultRowHeight="14.4" x14ac:dyDescent="0.3"/>
  <cols>
    <col min="1" max="1" width="31.109375" bestFit="1" customWidth="1"/>
    <col min="3" max="8" width="8.88671875" customWidth="1"/>
    <col min="13" max="23" width="11.77734375" style="10" customWidth="1"/>
  </cols>
  <sheetData>
    <row r="1" spans="1:23" s="12" customFormat="1" ht="16.8" x14ac:dyDescent="0.45">
      <c r="A1" s="12" t="s">
        <v>165</v>
      </c>
      <c r="B1" s="12" t="s">
        <v>166</v>
      </c>
      <c r="C1" s="12" t="s">
        <v>157</v>
      </c>
      <c r="M1" s="10"/>
      <c r="N1" s="10"/>
      <c r="O1" s="10"/>
      <c r="P1" s="10"/>
      <c r="Q1" s="10"/>
      <c r="R1" s="39"/>
      <c r="S1" s="20"/>
      <c r="T1" s="20"/>
      <c r="U1" s="10"/>
      <c r="V1" s="10"/>
      <c r="W1" s="10"/>
    </row>
    <row r="2" spans="1:23" s="12" customFormat="1" ht="16.8" x14ac:dyDescent="0.45">
      <c r="B2" s="16" t="s">
        <v>167</v>
      </c>
      <c r="C2" s="16">
        <v>2011</v>
      </c>
      <c r="D2" s="16" t="s">
        <v>168</v>
      </c>
      <c r="E2" s="16" t="s">
        <v>169</v>
      </c>
      <c r="F2" s="16" t="s">
        <v>170</v>
      </c>
      <c r="G2" s="16">
        <v>2030</v>
      </c>
      <c r="H2" s="16">
        <v>2035</v>
      </c>
      <c r="I2" s="16">
        <v>2040</v>
      </c>
      <c r="J2" s="16">
        <v>2045</v>
      </c>
      <c r="K2" s="16">
        <v>2050</v>
      </c>
      <c r="M2" s="10"/>
      <c r="N2" s="10"/>
      <c r="O2" s="10"/>
      <c r="P2" s="10"/>
      <c r="Q2" s="39"/>
      <c r="R2" s="10"/>
      <c r="S2" s="20"/>
      <c r="T2" s="20"/>
      <c r="U2" s="10"/>
      <c r="V2" s="10"/>
      <c r="W2" s="10"/>
    </row>
    <row r="3" spans="1:23" s="12" customFormat="1" ht="16.8" x14ac:dyDescent="0.45">
      <c r="A3" s="15" t="s">
        <v>164</v>
      </c>
      <c r="B3" s="10">
        <v>45.621939454</v>
      </c>
      <c r="C3" s="10">
        <v>61.146094464000008</v>
      </c>
      <c r="D3" s="10">
        <v>9.6323236100000003</v>
      </c>
      <c r="E3" s="10">
        <v>8.1691786176000019</v>
      </c>
      <c r="F3" s="10">
        <v>7.6774917492000014</v>
      </c>
      <c r="G3" s="10">
        <v>7.6144122599999999</v>
      </c>
      <c r="H3" s="10">
        <v>7.9886499056000018</v>
      </c>
      <c r="I3" s="10">
        <v>8.8240147996000022</v>
      </c>
      <c r="J3" s="10">
        <v>10.113328861999999</v>
      </c>
      <c r="K3" s="10">
        <v>11.761307303200001</v>
      </c>
      <c r="M3" s="20"/>
      <c r="N3" s="20"/>
      <c r="O3" s="20"/>
      <c r="P3" s="20"/>
      <c r="Q3" s="20"/>
      <c r="R3" s="20"/>
      <c r="S3" s="39"/>
      <c r="T3" s="39"/>
      <c r="U3" s="10"/>
      <c r="V3" s="10"/>
      <c r="W3" s="10"/>
    </row>
    <row r="4" spans="1:23" x14ac:dyDescent="0.3">
      <c r="A4" s="10" t="s">
        <v>205</v>
      </c>
      <c r="B4" s="10">
        <v>33.036315617859984</v>
      </c>
      <c r="C4" s="10">
        <v>63.056143952897877</v>
      </c>
      <c r="D4" s="10">
        <v>51.177742469520794</v>
      </c>
      <c r="E4" s="10">
        <v>38.662736299215531</v>
      </c>
      <c r="F4" s="10">
        <v>28.520725700715893</v>
      </c>
      <c r="G4" s="10">
        <v>23.285305074193232</v>
      </c>
      <c r="H4" s="10">
        <v>24.717859193100093</v>
      </c>
      <c r="I4" s="10">
        <v>28.788731135113501</v>
      </c>
      <c r="J4" s="10">
        <v>32.31877722677639</v>
      </c>
      <c r="K4" s="10">
        <v>36.254438108206003</v>
      </c>
    </row>
    <row r="5" spans="1:23" s="12" customFormat="1" x14ac:dyDescent="0.3">
      <c r="A5" s="7" t="s">
        <v>219</v>
      </c>
      <c r="B5" s="10">
        <v>33.036315617859984</v>
      </c>
      <c r="C5" s="10">
        <v>63.325986942506304</v>
      </c>
      <c r="D5" s="10">
        <v>41.539152890114096</v>
      </c>
      <c r="E5" s="10">
        <v>56.387224215747139</v>
      </c>
      <c r="F5" s="10">
        <v>102.22218314599596</v>
      </c>
      <c r="G5" s="10">
        <v>119.22870344916493</v>
      </c>
      <c r="H5" s="10">
        <v>118.90990116276296</v>
      </c>
      <c r="I5" s="10">
        <v>121.13211550242589</v>
      </c>
      <c r="J5" s="10">
        <v>122.78652587840278</v>
      </c>
      <c r="K5" s="10">
        <v>124.45456980481225</v>
      </c>
    </row>
    <row r="6" spans="1:23" s="12" customFormat="1" ht="16.8" x14ac:dyDescent="0.45">
      <c r="A6" s="20" t="s">
        <v>221</v>
      </c>
      <c r="B6" s="20">
        <v>31.397532467742529</v>
      </c>
      <c r="C6" s="20">
        <v>35.342045710354959</v>
      </c>
      <c r="D6" s="20">
        <v>34.319546192124768</v>
      </c>
      <c r="E6" s="20">
        <v>27.069367057160513</v>
      </c>
      <c r="F6" s="20">
        <v>30.749958639731265</v>
      </c>
      <c r="G6" s="10">
        <v>33.765700591448777</v>
      </c>
      <c r="H6" s="39">
        <v>40.996142907542009</v>
      </c>
      <c r="I6" s="10">
        <v>32.995399936223478</v>
      </c>
      <c r="J6" s="10">
        <v>14.508439460658337</v>
      </c>
      <c r="K6" s="10">
        <v>3.4895422111373464</v>
      </c>
      <c r="M6" s="20"/>
      <c r="N6" s="20"/>
      <c r="O6" s="20"/>
      <c r="P6" s="20"/>
      <c r="Q6" s="20"/>
      <c r="R6" s="20"/>
      <c r="S6" s="10"/>
      <c r="T6" s="39"/>
      <c r="U6" s="10"/>
      <c r="V6" s="10"/>
      <c r="W6" s="10"/>
    </row>
    <row r="7" spans="1:23" s="12" customFormat="1" ht="16.8" x14ac:dyDescent="0.45">
      <c r="A7" s="7" t="s">
        <v>224</v>
      </c>
      <c r="B7" s="10">
        <v>33.27540358728438</v>
      </c>
      <c r="C7" s="10">
        <v>34.49401902926391</v>
      </c>
      <c r="D7" s="10">
        <v>22.792757608898253</v>
      </c>
      <c r="E7" s="10">
        <v>14.879651495063037</v>
      </c>
      <c r="F7" s="10">
        <v>30.803148590610974</v>
      </c>
      <c r="G7" s="10">
        <v>74.678756792704661</v>
      </c>
      <c r="H7" s="10">
        <v>75.067577332711352</v>
      </c>
      <c r="I7" s="10">
        <v>46.647156409359191</v>
      </c>
      <c r="J7" s="10">
        <v>15.704790550788472</v>
      </c>
      <c r="K7" s="10">
        <v>1.2911424760379462</v>
      </c>
      <c r="M7" s="20"/>
      <c r="N7" s="20"/>
      <c r="O7" s="20"/>
      <c r="P7" s="20"/>
      <c r="Q7" s="20"/>
      <c r="R7" s="20"/>
      <c r="S7" s="10"/>
      <c r="T7" s="39"/>
      <c r="U7" s="10"/>
      <c r="V7" s="10"/>
      <c r="W7" s="10"/>
    </row>
    <row r="8" spans="1:23" s="12" customFormat="1" ht="16.8" x14ac:dyDescent="0.45">
      <c r="M8" s="20"/>
      <c r="N8" s="20"/>
      <c r="O8" s="20"/>
      <c r="P8" s="20"/>
      <c r="Q8" s="20"/>
      <c r="R8" s="20"/>
      <c r="S8" s="10"/>
      <c r="T8" s="39"/>
      <c r="U8" s="10"/>
      <c r="V8" s="10"/>
      <c r="W8" s="10"/>
    </row>
    <row r="9" spans="1:23" s="12" customFormat="1" x14ac:dyDescent="0.3">
      <c r="M9" s="20"/>
      <c r="N9" s="20"/>
      <c r="O9" s="20"/>
      <c r="P9" s="20"/>
      <c r="Q9" s="20"/>
      <c r="R9" s="10"/>
      <c r="S9" s="20"/>
      <c r="T9" s="10"/>
      <c r="U9" s="20"/>
      <c r="V9" s="10"/>
      <c r="W9" s="10"/>
    </row>
    <row r="10" spans="1:23" s="12" customFormat="1" ht="16.8" x14ac:dyDescent="0.45">
      <c r="A10" s="12" t="s">
        <v>195</v>
      </c>
      <c r="B10" s="12" t="s">
        <v>171</v>
      </c>
      <c r="C10" s="12" t="s">
        <v>190</v>
      </c>
      <c r="M10" s="20"/>
      <c r="N10" s="20"/>
      <c r="O10" s="20"/>
      <c r="P10" s="20"/>
      <c r="Q10" s="10"/>
      <c r="R10" s="39"/>
      <c r="S10" s="20"/>
      <c r="T10" s="20"/>
      <c r="U10" s="10"/>
      <c r="V10" s="10"/>
      <c r="W10" s="10"/>
    </row>
    <row r="11" spans="1:23" s="12" customFormat="1" ht="16.8" x14ac:dyDescent="0.45">
      <c r="B11" s="16" t="s">
        <v>167</v>
      </c>
      <c r="C11" s="16">
        <v>2011</v>
      </c>
      <c r="D11" s="16" t="s">
        <v>168</v>
      </c>
      <c r="E11" s="16" t="s">
        <v>169</v>
      </c>
      <c r="F11" s="16" t="s">
        <v>170</v>
      </c>
      <c r="G11" s="16">
        <v>2030</v>
      </c>
      <c r="H11" s="16">
        <v>2035</v>
      </c>
      <c r="I11" s="16">
        <v>2040</v>
      </c>
      <c r="J11" s="16">
        <v>2045</v>
      </c>
      <c r="K11" s="16">
        <v>2050</v>
      </c>
    </row>
    <row r="12" spans="1:23" s="12" customFormat="1" x14ac:dyDescent="0.3">
      <c r="A12" s="15" t="s">
        <v>164</v>
      </c>
      <c r="B12" s="10">
        <v>6.4523877236000002</v>
      </c>
      <c r="C12" s="10">
        <v>51.593545712800008</v>
      </c>
      <c r="D12" s="10">
        <v>25.428487739200001</v>
      </c>
      <c r="E12" s="10">
        <v>26.388715334800004</v>
      </c>
      <c r="F12" s="10">
        <v>36.307023152400006</v>
      </c>
      <c r="G12" s="10">
        <v>40.653777054800003</v>
      </c>
      <c r="H12" s="10">
        <v>35.198178688400006</v>
      </c>
      <c r="I12" s="10">
        <v>30.386246144800005</v>
      </c>
      <c r="J12" s="10">
        <v>27.689778225200005</v>
      </c>
      <c r="K12" s="10">
        <v>23.366334082000005</v>
      </c>
    </row>
    <row r="13" spans="1:23" ht="16.8" x14ac:dyDescent="0.45">
      <c r="A13" s="20" t="s">
        <v>205</v>
      </c>
      <c r="B13" s="20">
        <v>12.054575556194299</v>
      </c>
      <c r="C13" s="20">
        <v>18.08186333429143</v>
      </c>
      <c r="D13" s="20">
        <v>24.109151112388453</v>
      </c>
      <c r="E13" s="39">
        <v>24.109151112388499</v>
      </c>
      <c r="F13" s="10">
        <v>24.109151112388499</v>
      </c>
      <c r="G13" s="20">
        <v>24.109151112388499</v>
      </c>
      <c r="H13" s="20">
        <v>24.109151112388499</v>
      </c>
      <c r="I13" s="10">
        <v>24.109151112388499</v>
      </c>
      <c r="J13" s="10">
        <v>24.109151112388499</v>
      </c>
      <c r="K13" s="10">
        <v>24.109151112388499</v>
      </c>
    </row>
    <row r="14" spans="1:23" s="12" customFormat="1" ht="16.8" x14ac:dyDescent="0.45">
      <c r="A14" s="7" t="s">
        <v>219</v>
      </c>
      <c r="B14" s="10">
        <v>12.054575556194299</v>
      </c>
      <c r="C14" s="10">
        <v>18.08186333429143</v>
      </c>
      <c r="D14" s="10">
        <v>24.109151112388453</v>
      </c>
      <c r="E14" s="10">
        <v>24.109151112388499</v>
      </c>
      <c r="F14" s="10">
        <v>24.109151112388499</v>
      </c>
      <c r="G14" s="10">
        <v>24.109151112388499</v>
      </c>
      <c r="H14" s="10">
        <v>24.109151112388499</v>
      </c>
      <c r="I14" s="10">
        <v>24.109151112388499</v>
      </c>
      <c r="J14" s="10">
        <v>24.109151112388499</v>
      </c>
      <c r="K14" s="10">
        <v>24.109151112388499</v>
      </c>
      <c r="M14" s="20"/>
      <c r="N14" s="20"/>
      <c r="O14" s="20"/>
      <c r="P14" s="20"/>
      <c r="Q14" s="20"/>
      <c r="R14" s="20"/>
      <c r="S14" s="10"/>
      <c r="T14" s="39"/>
      <c r="U14" s="10"/>
      <c r="V14" s="10"/>
      <c r="W14" s="10"/>
    </row>
    <row r="15" spans="1:23" s="12" customFormat="1" ht="16.8" x14ac:dyDescent="0.45">
      <c r="A15" s="20" t="s">
        <v>221</v>
      </c>
      <c r="B15" s="20">
        <v>12.054575556194299</v>
      </c>
      <c r="C15" s="20">
        <v>18.08186333429143</v>
      </c>
      <c r="D15" s="20">
        <v>24.109151112388499</v>
      </c>
      <c r="E15" s="20">
        <v>24.109151112388499</v>
      </c>
      <c r="F15" s="20">
        <v>24.109151112388499</v>
      </c>
      <c r="G15" s="39">
        <v>24.109151112388499</v>
      </c>
      <c r="H15" s="39">
        <v>24.109151112388499</v>
      </c>
      <c r="I15" s="10">
        <v>24.109151112388499</v>
      </c>
      <c r="J15" s="10">
        <v>24.109151112388499</v>
      </c>
      <c r="K15" s="10">
        <v>24.109151112388499</v>
      </c>
      <c r="M15" s="20"/>
      <c r="N15" s="20"/>
      <c r="O15" s="20"/>
      <c r="P15" s="20"/>
      <c r="Q15" s="20"/>
      <c r="R15" s="20"/>
      <c r="S15" s="10"/>
      <c r="T15" s="39"/>
      <c r="U15" s="10"/>
      <c r="V15" s="10"/>
      <c r="W15" s="10"/>
    </row>
    <row r="16" spans="1:23" s="12" customFormat="1" ht="16.8" x14ac:dyDescent="0.45">
      <c r="A16" s="7" t="s">
        <v>224</v>
      </c>
      <c r="B16" s="10">
        <v>12.054575556194301</v>
      </c>
      <c r="C16" s="10">
        <v>18.081863334291402</v>
      </c>
      <c r="D16" s="10">
        <v>24.109151112388453</v>
      </c>
      <c r="E16" s="10">
        <v>24.10915111238851</v>
      </c>
      <c r="F16" s="10">
        <v>24.109151112388499</v>
      </c>
      <c r="G16" s="10">
        <v>24.109151112388499</v>
      </c>
      <c r="H16" s="10">
        <v>24.109151112388499</v>
      </c>
      <c r="I16" s="10">
        <v>24.109151112388499</v>
      </c>
      <c r="J16" s="10">
        <v>24.109151112388499</v>
      </c>
      <c r="K16" s="10">
        <v>24.109151112388499</v>
      </c>
      <c r="M16" s="20"/>
      <c r="N16" s="20"/>
      <c r="O16" s="20"/>
      <c r="P16" s="20"/>
      <c r="Q16" s="20"/>
      <c r="R16" s="20"/>
      <c r="S16" s="10"/>
      <c r="T16" s="39"/>
      <c r="U16" s="10"/>
      <c r="V16" s="10"/>
      <c r="W16" s="10"/>
    </row>
    <row r="17" spans="1:24" s="12" customFormat="1" ht="16.8" x14ac:dyDescent="0.45">
      <c r="M17" s="20"/>
      <c r="N17" s="20"/>
      <c r="O17" s="20"/>
      <c r="P17" s="20"/>
      <c r="Q17" s="20"/>
      <c r="R17" s="20"/>
      <c r="S17" s="10"/>
      <c r="T17" s="39"/>
      <c r="U17" s="10"/>
      <c r="V17" s="10"/>
      <c r="W17" s="10"/>
    </row>
    <row r="18" spans="1:24" s="12" customFormat="1" x14ac:dyDescent="0.3"/>
    <row r="19" spans="1:24" s="12" customFormat="1" x14ac:dyDescent="0.3">
      <c r="A19" s="12" t="s">
        <v>172</v>
      </c>
      <c r="B19" s="12" t="s">
        <v>173</v>
      </c>
      <c r="C19" s="12" t="s">
        <v>152</v>
      </c>
    </row>
    <row r="20" spans="1:24" s="12" customFormat="1" ht="16.8" x14ac:dyDescent="0.45">
      <c r="B20" s="16" t="s">
        <v>167</v>
      </c>
      <c r="C20" s="16">
        <v>2011</v>
      </c>
      <c r="D20" s="16" t="s">
        <v>168</v>
      </c>
      <c r="E20" s="16" t="s">
        <v>169</v>
      </c>
      <c r="F20" s="16" t="s">
        <v>170</v>
      </c>
      <c r="G20" s="16">
        <v>2030</v>
      </c>
      <c r="H20" s="16">
        <v>2035</v>
      </c>
      <c r="I20" s="16">
        <v>2040</v>
      </c>
      <c r="J20" s="16">
        <v>2045</v>
      </c>
      <c r="K20" s="16">
        <v>2050</v>
      </c>
      <c r="M20" s="20"/>
      <c r="N20" s="20"/>
      <c r="O20" s="20"/>
      <c r="P20" s="20"/>
      <c r="Q20" s="39"/>
      <c r="R20" s="10"/>
      <c r="S20" s="20"/>
      <c r="T20" s="20"/>
      <c r="U20" s="10"/>
      <c r="V20" s="10"/>
      <c r="W20" s="10"/>
    </row>
    <row r="21" spans="1:24" s="12" customFormat="1" x14ac:dyDescent="0.3">
      <c r="A21" s="15" t="s">
        <v>164</v>
      </c>
      <c r="B21" s="10">
        <v>18140.984495110446</v>
      </c>
      <c r="C21" s="10">
        <v>17712.922659257205</v>
      </c>
      <c r="D21" s="10">
        <v>18227.418988024405</v>
      </c>
      <c r="E21" s="10">
        <v>17714.927234490202</v>
      </c>
      <c r="F21" s="10">
        <v>16243.752515436199</v>
      </c>
      <c r="G21" s="10">
        <v>15149.452331089402</v>
      </c>
      <c r="H21" s="10">
        <v>14473.329458245802</v>
      </c>
      <c r="I21" s="10">
        <v>14147.698295940003</v>
      </c>
      <c r="J21" s="10">
        <v>14179.723853121401</v>
      </c>
      <c r="K21" s="10">
        <v>14449.033506358403</v>
      </c>
      <c r="M21" s="10"/>
      <c r="N21" s="10"/>
      <c r="O21" s="10"/>
      <c r="P21" s="10"/>
      <c r="Q21" s="10"/>
      <c r="R21" s="10"/>
      <c r="S21" s="10"/>
      <c r="T21" s="10"/>
      <c r="U21" s="10"/>
      <c r="V21" s="20"/>
      <c r="W21" s="20"/>
      <c r="X21" s="17"/>
    </row>
    <row r="22" spans="1:24" x14ac:dyDescent="0.3">
      <c r="A22" s="20" t="s">
        <v>205</v>
      </c>
      <c r="B22" s="20">
        <v>17793.549069775876</v>
      </c>
      <c r="C22" s="20">
        <v>16885.345333056957</v>
      </c>
      <c r="D22" s="20">
        <v>17039.22214908605</v>
      </c>
      <c r="E22" s="20">
        <v>16256.499719755109</v>
      </c>
      <c r="F22" s="10">
        <v>13599.917681294683</v>
      </c>
      <c r="G22" s="20">
        <v>12733.736611123444</v>
      </c>
      <c r="H22" s="10">
        <v>13084.53521430567</v>
      </c>
      <c r="I22" s="20">
        <v>13626.104666098963</v>
      </c>
      <c r="J22" s="10">
        <v>14261.748783850189</v>
      </c>
      <c r="K22" s="10">
        <v>14896.744927852978</v>
      </c>
    </row>
    <row r="23" spans="1:24" s="12" customFormat="1" x14ac:dyDescent="0.3">
      <c r="A23" s="7" t="s">
        <v>219</v>
      </c>
      <c r="B23" s="10">
        <v>17793.549069775876</v>
      </c>
      <c r="C23" s="10">
        <v>16908.112834809857</v>
      </c>
      <c r="D23" s="10">
        <v>17039.145010681434</v>
      </c>
      <c r="E23" s="10">
        <v>16260.901327551024</v>
      </c>
      <c r="F23" s="10">
        <v>13601.35033577379</v>
      </c>
      <c r="G23" s="10">
        <v>12743.539012677516</v>
      </c>
      <c r="H23" s="10">
        <v>13134.499893335786</v>
      </c>
      <c r="I23" s="10">
        <v>13696.186524363173</v>
      </c>
      <c r="J23" s="10">
        <v>14339.30582947909</v>
      </c>
      <c r="K23" s="10">
        <v>14971.703169550907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4" s="12" customFormat="1" ht="16.8" x14ac:dyDescent="0.45">
      <c r="A24" s="20" t="s">
        <v>221</v>
      </c>
      <c r="B24" s="20">
        <v>17632.362745171631</v>
      </c>
      <c r="C24" s="20">
        <v>16907.298903096264</v>
      </c>
      <c r="D24" s="20">
        <v>16839.379446847663</v>
      </c>
      <c r="E24" s="10">
        <v>14728.622161586078</v>
      </c>
      <c r="F24" s="39">
        <v>12932.41736772309</v>
      </c>
      <c r="G24" s="20">
        <v>12110.920721075723</v>
      </c>
      <c r="H24" s="20">
        <v>10123.974068230158</v>
      </c>
      <c r="I24" s="10">
        <v>6986.9720672724925</v>
      </c>
      <c r="J24" s="10">
        <v>5392.5715353184705</v>
      </c>
      <c r="K24" s="10">
        <v>3016.7517429086197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4" s="12" customFormat="1" x14ac:dyDescent="0.3">
      <c r="A25" s="7" t="s">
        <v>224</v>
      </c>
      <c r="B25" s="10">
        <v>17630.617159991631</v>
      </c>
      <c r="C25" s="10">
        <v>16900.393727582919</v>
      </c>
      <c r="D25" s="10">
        <v>15495.24281467557</v>
      </c>
      <c r="E25" s="10">
        <v>13341.458904310546</v>
      </c>
      <c r="F25" s="10">
        <v>12027.531662102878</v>
      </c>
      <c r="G25" s="10">
        <v>11440.459347692649</v>
      </c>
      <c r="H25" s="10">
        <v>8857.2695624262287</v>
      </c>
      <c r="I25" s="10">
        <v>6383.0990815807618</v>
      </c>
      <c r="J25" s="10">
        <v>4914.1151782074103</v>
      </c>
      <c r="K25" s="10">
        <v>2621.008726443406</v>
      </c>
    </row>
    <row r="26" spans="1:24" s="12" customFormat="1" x14ac:dyDescent="0.3"/>
    <row r="27" spans="1:24" s="12" customFormat="1" x14ac:dyDescent="0.3">
      <c r="M27" s="40"/>
      <c r="N27" s="40"/>
      <c r="O27" s="40"/>
      <c r="P27" s="40"/>
      <c r="Q27" s="40"/>
      <c r="R27" s="40"/>
      <c r="S27" s="40"/>
      <c r="T27" s="40"/>
      <c r="U27" s="40"/>
      <c r="V27" s="10"/>
      <c r="W27" s="10"/>
    </row>
    <row r="28" spans="1:24" s="12" customFormat="1" ht="16.8" x14ac:dyDescent="0.45">
      <c r="A28" s="12" t="s">
        <v>174</v>
      </c>
      <c r="B28" s="12" t="s">
        <v>175</v>
      </c>
      <c r="C28" s="12" t="s">
        <v>153</v>
      </c>
      <c r="M28" s="20"/>
      <c r="N28" s="20"/>
      <c r="O28" s="20"/>
      <c r="P28" s="20"/>
      <c r="Q28" s="10"/>
      <c r="R28" s="39"/>
      <c r="S28" s="20"/>
      <c r="T28" s="20"/>
      <c r="U28" s="10"/>
      <c r="V28" s="10"/>
      <c r="W28" s="10"/>
    </row>
    <row r="29" spans="1:24" s="12" customFormat="1" ht="16.8" x14ac:dyDescent="0.45">
      <c r="B29" s="16" t="s">
        <v>167</v>
      </c>
      <c r="C29" s="16">
        <v>2011</v>
      </c>
      <c r="D29" s="16" t="s">
        <v>168</v>
      </c>
      <c r="E29" s="16" t="s">
        <v>169</v>
      </c>
      <c r="F29" s="16" t="s">
        <v>170</v>
      </c>
      <c r="G29" s="16">
        <v>2030</v>
      </c>
      <c r="H29" s="16">
        <v>2035</v>
      </c>
      <c r="I29" s="16">
        <v>2040</v>
      </c>
      <c r="J29" s="16">
        <v>2045</v>
      </c>
      <c r="K29" s="16">
        <v>2050</v>
      </c>
      <c r="M29" s="20"/>
      <c r="N29" s="20"/>
      <c r="O29" s="20"/>
      <c r="P29" s="20"/>
      <c r="Q29" s="39"/>
      <c r="R29" s="10"/>
      <c r="S29" s="20"/>
      <c r="T29" s="20"/>
      <c r="U29" s="10"/>
      <c r="V29" s="10"/>
      <c r="W29" s="10"/>
    </row>
    <row r="30" spans="1:24" s="12" customFormat="1" ht="16.8" x14ac:dyDescent="0.45">
      <c r="A30" s="15" t="s">
        <v>164</v>
      </c>
      <c r="B30" s="10">
        <v>6792.2115072306915</v>
      </c>
      <c r="C30" s="10">
        <v>6959.058785525257</v>
      </c>
      <c r="D30" s="10">
        <v>7615.143907009201</v>
      </c>
      <c r="E30" s="10">
        <v>8035.8863037232013</v>
      </c>
      <c r="F30" s="10">
        <v>8019.6732735722017</v>
      </c>
      <c r="G30" s="10">
        <v>7819.4192266646023</v>
      </c>
      <c r="H30" s="10">
        <v>7677.4769905732001</v>
      </c>
      <c r="I30" s="10">
        <v>7633.4229076694</v>
      </c>
      <c r="J30" s="10">
        <v>7747.5117709509996</v>
      </c>
      <c r="K30" s="10">
        <v>7873.9177303562001</v>
      </c>
      <c r="M30" s="20"/>
      <c r="N30" s="20"/>
      <c r="O30" s="20"/>
      <c r="P30" s="20"/>
      <c r="Q30" s="20"/>
      <c r="R30" s="20"/>
      <c r="S30" s="39"/>
      <c r="T30" s="39"/>
      <c r="U30" s="10"/>
      <c r="V30" s="10"/>
      <c r="W30" s="10"/>
    </row>
    <row r="31" spans="1:24" x14ac:dyDescent="0.3">
      <c r="A31" s="10" t="s">
        <v>205</v>
      </c>
      <c r="B31" s="10">
        <v>6740.673264715555</v>
      </c>
      <c r="C31" s="10">
        <v>6758.0512638968994</v>
      </c>
      <c r="D31" s="10">
        <v>6876.7989556313796</v>
      </c>
      <c r="E31" s="10">
        <v>7204.4881617283145</v>
      </c>
      <c r="F31" s="10">
        <v>7350.8073015408045</v>
      </c>
      <c r="G31" s="10">
        <v>7403.1235099555106</v>
      </c>
      <c r="H31" s="10">
        <v>7739.9067693827128</v>
      </c>
      <c r="I31" s="10">
        <v>8129.0563744340343</v>
      </c>
      <c r="J31" s="10">
        <v>8785.0087953638158</v>
      </c>
      <c r="K31" s="10">
        <v>9240.3903772604408</v>
      </c>
    </row>
    <row r="32" spans="1:24" s="12" customFormat="1" x14ac:dyDescent="0.3">
      <c r="A32" s="7" t="s">
        <v>219</v>
      </c>
      <c r="B32" s="10">
        <v>6740.673264715555</v>
      </c>
      <c r="C32" s="10">
        <v>6755.4536830557818</v>
      </c>
      <c r="D32" s="10">
        <v>6864.0071856591121</v>
      </c>
      <c r="E32" s="10">
        <v>7200.749737325621</v>
      </c>
      <c r="F32" s="10">
        <v>7344.9035292456465</v>
      </c>
      <c r="G32" s="10">
        <v>7373.2619026519878</v>
      </c>
      <c r="H32" s="10">
        <v>7750.6247071018624</v>
      </c>
      <c r="I32" s="10">
        <v>8147.8829490210346</v>
      </c>
      <c r="J32" s="10">
        <v>8799.7455417461024</v>
      </c>
      <c r="K32" s="10">
        <v>9256.5458261393505</v>
      </c>
    </row>
    <row r="33" spans="1:23" s="12" customFormat="1" ht="16.8" x14ac:dyDescent="0.45">
      <c r="A33" s="20" t="s">
        <v>221</v>
      </c>
      <c r="B33" s="20">
        <v>6743.8197201667081</v>
      </c>
      <c r="C33" s="20">
        <v>6758.4487848750932</v>
      </c>
      <c r="D33" s="20">
        <v>6856.6744676341777</v>
      </c>
      <c r="E33" s="20">
        <v>7075.1682261719843</v>
      </c>
      <c r="F33" s="20">
        <v>5794.2017181355686</v>
      </c>
      <c r="G33" s="10">
        <v>4371.7594625621468</v>
      </c>
      <c r="H33" s="39">
        <v>4410.0670383616125</v>
      </c>
      <c r="I33" s="10">
        <v>4516.9127278848791</v>
      </c>
      <c r="J33" s="10">
        <v>4659.0027544956492</v>
      </c>
      <c r="K33" s="10">
        <v>4887.9356835688632</v>
      </c>
    </row>
    <row r="34" spans="1:23" s="12" customFormat="1" ht="16.8" x14ac:dyDescent="0.45">
      <c r="A34" s="7" t="s">
        <v>224</v>
      </c>
      <c r="B34" s="10">
        <v>6743.8197201667081</v>
      </c>
      <c r="C34" s="10">
        <v>6746.8920074040489</v>
      </c>
      <c r="D34" s="10">
        <v>6721.0415490388368</v>
      </c>
      <c r="E34" s="10">
        <v>6919.0671197548363</v>
      </c>
      <c r="F34" s="10">
        <v>5722.2873275059446</v>
      </c>
      <c r="G34" s="10">
        <v>4131.7805146359024</v>
      </c>
      <c r="H34" s="10">
        <v>4176.377466295693</v>
      </c>
      <c r="I34" s="10">
        <v>4408.7227104130834</v>
      </c>
      <c r="J34" s="10">
        <v>4625.5335053005811</v>
      </c>
      <c r="K34" s="10">
        <v>4632.1095716492373</v>
      </c>
      <c r="M34" s="20"/>
      <c r="N34" s="20"/>
      <c r="O34" s="20"/>
      <c r="P34" s="20"/>
      <c r="Q34" s="20"/>
      <c r="R34" s="20"/>
      <c r="S34" s="10"/>
      <c r="T34" s="39"/>
      <c r="U34" s="10"/>
      <c r="V34" s="10"/>
      <c r="W34" s="10"/>
    </row>
    <row r="35" spans="1:23" s="12" customFormat="1" ht="16.8" x14ac:dyDescent="0.45">
      <c r="M35" s="20"/>
      <c r="N35" s="20"/>
      <c r="O35" s="20"/>
      <c r="P35" s="20"/>
      <c r="Q35" s="20"/>
      <c r="R35" s="20"/>
      <c r="S35" s="10"/>
      <c r="T35" s="39"/>
      <c r="U35" s="10"/>
      <c r="V35" s="10"/>
      <c r="W35" s="10"/>
    </row>
    <row r="36" spans="1:23" s="12" customFormat="1" x14ac:dyDescent="0.3">
      <c r="M36" s="20"/>
      <c r="N36" s="20"/>
      <c r="O36" s="20"/>
      <c r="P36" s="20"/>
      <c r="Q36" s="20"/>
      <c r="R36" s="10"/>
      <c r="S36" s="20"/>
      <c r="T36" s="10"/>
      <c r="U36" s="20"/>
      <c r="V36" s="10"/>
      <c r="W36" s="10"/>
    </row>
    <row r="37" spans="1:23" s="12" customFormat="1" ht="16.8" x14ac:dyDescent="0.45">
      <c r="A37" s="12" t="s">
        <v>176</v>
      </c>
      <c r="B37" s="12" t="s">
        <v>177</v>
      </c>
      <c r="C37" s="12" t="s">
        <v>158</v>
      </c>
      <c r="D37" s="12" t="s">
        <v>178</v>
      </c>
      <c r="M37" s="20"/>
      <c r="N37" s="20"/>
      <c r="O37" s="20"/>
      <c r="P37" s="20"/>
      <c r="Q37" s="10"/>
      <c r="R37" s="39"/>
      <c r="S37" s="20"/>
      <c r="T37" s="20"/>
      <c r="U37" s="10"/>
      <c r="V37" s="10"/>
      <c r="W37" s="10"/>
    </row>
    <row r="38" spans="1:23" s="12" customFormat="1" ht="16.8" x14ac:dyDescent="0.45">
      <c r="B38" s="16" t="s">
        <v>167</v>
      </c>
      <c r="C38" s="16">
        <v>2011</v>
      </c>
      <c r="D38" s="16" t="s">
        <v>168</v>
      </c>
      <c r="E38" s="16" t="s">
        <v>169</v>
      </c>
      <c r="F38" s="16" t="s">
        <v>170</v>
      </c>
      <c r="G38" s="16">
        <v>2030</v>
      </c>
      <c r="H38" s="16">
        <v>2035</v>
      </c>
      <c r="I38" s="16">
        <v>2040</v>
      </c>
      <c r="J38" s="16">
        <v>2045</v>
      </c>
      <c r="K38" s="16">
        <v>2050</v>
      </c>
      <c r="M38" s="20"/>
      <c r="N38" s="20"/>
      <c r="O38" s="20"/>
      <c r="P38" s="20"/>
      <c r="Q38" s="39"/>
      <c r="R38" s="10"/>
      <c r="S38" s="20"/>
      <c r="T38" s="20"/>
      <c r="U38" s="10"/>
      <c r="V38" s="10"/>
      <c r="W38" s="10"/>
    </row>
    <row r="39" spans="1:23" s="12" customFormat="1" x14ac:dyDescent="0.3">
      <c r="A39" s="15" t="s">
        <v>164</v>
      </c>
      <c r="B39" s="10">
        <v>66.938736410000004</v>
      </c>
      <c r="C39" s="10">
        <v>65.579942755600001</v>
      </c>
      <c r="D39" s="10">
        <v>3.6488809084000002</v>
      </c>
      <c r="E39" s="10">
        <v>3.3484244248000001</v>
      </c>
      <c r="F39" s="10">
        <v>1.263136238</v>
      </c>
      <c r="G39" s="10">
        <v>0.82866711200000009</v>
      </c>
      <c r="H39" s="10">
        <v>0.51556348480000003</v>
      </c>
      <c r="I39" s="10">
        <v>0.25450093760000003</v>
      </c>
      <c r="J39" s="10">
        <v>0.24125632440000003</v>
      </c>
      <c r="K39" s="10">
        <v>0.22769608680000003</v>
      </c>
    </row>
    <row r="40" spans="1:23" ht="16.8" x14ac:dyDescent="0.45">
      <c r="A40" s="20" t="s">
        <v>205</v>
      </c>
      <c r="B40" s="20">
        <v>76.528729549696152</v>
      </c>
      <c r="C40" s="20">
        <v>63.04626908648919</v>
      </c>
      <c r="D40" s="20">
        <v>68.83905938520914</v>
      </c>
      <c r="E40" s="20">
        <v>56.203594986399928</v>
      </c>
      <c r="F40" s="20">
        <v>49.626584570494899</v>
      </c>
      <c r="G40" s="10">
        <v>43.309848834647823</v>
      </c>
      <c r="H40" s="39">
        <v>40.30124877534027</v>
      </c>
      <c r="I40" s="10">
        <v>36.914615570779027</v>
      </c>
      <c r="J40" s="10">
        <v>36.902917070579171</v>
      </c>
      <c r="K40" s="10">
        <v>36.834871173784975</v>
      </c>
    </row>
    <row r="41" spans="1:23" s="12" customFormat="1" ht="16.8" x14ac:dyDescent="0.45">
      <c r="A41" s="7" t="s">
        <v>219</v>
      </c>
      <c r="B41" s="10">
        <v>76.528729549696152</v>
      </c>
      <c r="C41" s="10">
        <v>63.046269086489097</v>
      </c>
      <c r="D41" s="10">
        <v>68.839059385209168</v>
      </c>
      <c r="E41" s="10">
        <v>56.203594986399963</v>
      </c>
      <c r="F41" s="10">
        <v>49.626584570494842</v>
      </c>
      <c r="G41" s="10">
        <v>43.309848834647774</v>
      </c>
      <c r="H41" s="10">
        <v>40.301248775340206</v>
      </c>
      <c r="I41" s="10">
        <v>36.91461557077897</v>
      </c>
      <c r="J41" s="10">
        <v>36.902917070579178</v>
      </c>
      <c r="K41" s="10">
        <v>36.834871173784975</v>
      </c>
      <c r="M41" s="20"/>
      <c r="N41" s="20"/>
      <c r="O41" s="20"/>
      <c r="P41" s="20"/>
      <c r="Q41" s="20"/>
      <c r="R41" s="20"/>
      <c r="S41" s="10"/>
      <c r="T41" s="39"/>
      <c r="U41" s="10"/>
      <c r="V41" s="10"/>
      <c r="W41" s="10"/>
    </row>
    <row r="42" spans="1:23" s="12" customFormat="1" ht="16.8" x14ac:dyDescent="0.45">
      <c r="A42" s="20" t="s">
        <v>221</v>
      </c>
      <c r="B42" s="20">
        <v>74.074724165278113</v>
      </c>
      <c r="C42" s="20">
        <v>57.297070081532333</v>
      </c>
      <c r="D42" s="20">
        <v>68.268937101541923</v>
      </c>
      <c r="E42" s="20">
        <v>55.634395058685968</v>
      </c>
      <c r="F42" s="20">
        <v>48.927490488922224</v>
      </c>
      <c r="G42" s="10">
        <v>42.286240728280262</v>
      </c>
      <c r="H42" s="39">
        <v>38.689691630378391</v>
      </c>
      <c r="I42" s="10">
        <v>34.630972733394145</v>
      </c>
      <c r="J42" s="10">
        <v>34.024759983999871</v>
      </c>
      <c r="K42" s="10">
        <v>32.863840214580897</v>
      </c>
      <c r="M42" s="20"/>
      <c r="N42" s="20"/>
      <c r="O42" s="20"/>
      <c r="P42" s="20"/>
      <c r="Q42" s="20"/>
      <c r="R42" s="20"/>
      <c r="S42" s="10"/>
      <c r="T42" s="39"/>
      <c r="U42" s="10"/>
      <c r="V42" s="10"/>
      <c r="W42" s="10"/>
    </row>
    <row r="43" spans="1:23" s="12" customFormat="1" ht="16.8" x14ac:dyDescent="0.45">
      <c r="A43" s="7" t="s">
        <v>224</v>
      </c>
      <c r="B43" s="10">
        <v>74.074724165278113</v>
      </c>
      <c r="C43" s="10">
        <v>57.176375399691445</v>
      </c>
      <c r="D43" s="10">
        <v>68.338181694591185</v>
      </c>
      <c r="E43" s="10">
        <v>55.092853908309436</v>
      </c>
      <c r="F43" s="10">
        <v>48.778593640676107</v>
      </c>
      <c r="G43" s="10">
        <v>42.241822349961311</v>
      </c>
      <c r="H43" s="10">
        <v>38.689691630378391</v>
      </c>
      <c r="I43" s="10">
        <v>34.630972733394145</v>
      </c>
      <c r="J43" s="10">
        <v>33.903362849255565</v>
      </c>
      <c r="K43" s="10">
        <v>33.294639349960462</v>
      </c>
      <c r="M43" s="20"/>
      <c r="N43" s="20"/>
      <c r="O43" s="20"/>
      <c r="P43" s="20"/>
      <c r="Q43" s="20"/>
      <c r="R43" s="20"/>
      <c r="S43" s="10"/>
      <c r="T43" s="39"/>
      <c r="U43" s="10"/>
      <c r="V43" s="10"/>
      <c r="W43" s="10"/>
    </row>
    <row r="44" spans="1:23" s="12" customFormat="1" ht="16.8" x14ac:dyDescent="0.45">
      <c r="M44" s="20"/>
      <c r="N44" s="20"/>
      <c r="O44" s="20"/>
      <c r="P44" s="20"/>
      <c r="Q44" s="20"/>
      <c r="R44" s="20"/>
      <c r="S44" s="10"/>
      <c r="T44" s="39"/>
      <c r="U44" s="10"/>
      <c r="V44" s="10"/>
      <c r="W44" s="10"/>
    </row>
    <row r="45" spans="1:23" s="12" customFormat="1" ht="16.8" x14ac:dyDescent="0.45">
      <c r="M45" s="20"/>
      <c r="N45" s="20"/>
      <c r="O45" s="20"/>
      <c r="P45" s="20"/>
      <c r="Q45" s="20"/>
      <c r="R45" s="20"/>
      <c r="S45" s="10"/>
      <c r="T45" s="39"/>
      <c r="U45" s="10"/>
      <c r="V45" s="10"/>
      <c r="W45" s="10"/>
    </row>
    <row r="46" spans="1:23" s="12" customFormat="1" ht="16.8" x14ac:dyDescent="0.45">
      <c r="A46" s="12" t="s">
        <v>179</v>
      </c>
      <c r="B46" s="12" t="s">
        <v>180</v>
      </c>
      <c r="C46" s="12" t="s">
        <v>154</v>
      </c>
      <c r="M46" s="20"/>
      <c r="N46" s="20"/>
      <c r="O46" s="20"/>
      <c r="P46" s="20"/>
      <c r="Q46" s="20"/>
      <c r="R46" s="20"/>
      <c r="S46" s="10"/>
      <c r="T46" s="39"/>
      <c r="U46" s="10"/>
      <c r="V46" s="10"/>
      <c r="W46" s="10"/>
    </row>
    <row r="47" spans="1:23" s="12" customFormat="1" ht="16.8" x14ac:dyDescent="0.45">
      <c r="B47" s="16" t="s">
        <v>167</v>
      </c>
      <c r="C47" s="16">
        <v>2011</v>
      </c>
      <c r="D47" s="16" t="s">
        <v>168</v>
      </c>
      <c r="E47" s="16" t="s">
        <v>169</v>
      </c>
      <c r="F47" s="16" t="s">
        <v>170</v>
      </c>
      <c r="G47" s="16">
        <v>2030</v>
      </c>
      <c r="H47" s="16">
        <v>2035</v>
      </c>
      <c r="I47" s="16">
        <v>2040</v>
      </c>
      <c r="J47" s="16">
        <v>2045</v>
      </c>
      <c r="K47" s="16">
        <v>2050</v>
      </c>
      <c r="L47" s="13"/>
      <c r="M47" s="20"/>
      <c r="N47" s="20"/>
      <c r="O47" s="20"/>
      <c r="P47" s="20"/>
      <c r="Q47" s="20"/>
      <c r="R47" s="20"/>
      <c r="S47" s="10"/>
      <c r="T47" s="39"/>
      <c r="U47" s="10"/>
      <c r="V47" s="10"/>
      <c r="W47" s="10"/>
    </row>
    <row r="48" spans="1:23" s="12" customFormat="1" ht="16.8" x14ac:dyDescent="0.45">
      <c r="A48" s="15" t="s">
        <v>164</v>
      </c>
      <c r="B48" s="10">
        <v>38.895520081599997</v>
      </c>
      <c r="C48" s="10">
        <v>44.218387304000011</v>
      </c>
      <c r="D48" s="10">
        <v>66.798725848400011</v>
      </c>
      <c r="E48" s="10">
        <v>92.837002039600009</v>
      </c>
      <c r="F48" s="10">
        <v>90.771475740399993</v>
      </c>
      <c r="G48" s="10">
        <v>86.253404291599992</v>
      </c>
      <c r="H48" s="10">
        <v>90.6557745912</v>
      </c>
      <c r="I48" s="10">
        <v>109.42856499120002</v>
      </c>
      <c r="J48" s="10">
        <v>145.92022102839999</v>
      </c>
      <c r="K48" s="10">
        <v>204.48075524240002</v>
      </c>
      <c r="M48" s="20"/>
      <c r="N48" s="20"/>
      <c r="O48" s="20"/>
      <c r="P48" s="20"/>
      <c r="Q48" s="20"/>
      <c r="R48" s="20"/>
      <c r="S48" s="10"/>
      <c r="T48" s="39"/>
      <c r="U48" s="10"/>
      <c r="V48" s="10"/>
      <c r="W48" s="10"/>
    </row>
    <row r="49" spans="1:23" ht="16.8" x14ac:dyDescent="0.45">
      <c r="A49" s="20" t="s">
        <v>205</v>
      </c>
      <c r="B49" s="20">
        <v>42.038666849836439</v>
      </c>
      <c r="C49" s="20">
        <v>58.177027800668206</v>
      </c>
      <c r="D49" s="20">
        <v>111.87451423873047</v>
      </c>
      <c r="E49" s="20">
        <v>152.68311139513636</v>
      </c>
      <c r="F49" s="20">
        <v>162.05538934407625</v>
      </c>
      <c r="G49" s="39">
        <v>163.85062106665393</v>
      </c>
      <c r="H49" s="39">
        <v>156.38390607454943</v>
      </c>
      <c r="I49" s="10">
        <v>146.37598701335679</v>
      </c>
      <c r="J49" s="10">
        <v>147.6028449049056</v>
      </c>
      <c r="K49" s="10">
        <v>147.45515387696639</v>
      </c>
      <c r="M49" s="20"/>
      <c r="N49" s="20"/>
      <c r="O49" s="20"/>
      <c r="P49" s="20"/>
      <c r="Q49" s="20"/>
      <c r="R49" s="20"/>
      <c r="T49" s="39"/>
    </row>
    <row r="50" spans="1:23" s="12" customFormat="1" ht="16.8" x14ac:dyDescent="0.45">
      <c r="A50" s="7" t="s">
        <v>219</v>
      </c>
      <c r="B50" s="10">
        <v>42.038666849836439</v>
      </c>
      <c r="C50" s="10">
        <v>105.52145014026243</v>
      </c>
      <c r="D50" s="10">
        <v>183.4552348224824</v>
      </c>
      <c r="E50" s="10">
        <v>202.68902378981647</v>
      </c>
      <c r="F50" s="10">
        <v>193.98419075627507</v>
      </c>
      <c r="G50" s="10">
        <v>66.274352334674532</v>
      </c>
      <c r="H50" s="10">
        <v>36.623978793221198</v>
      </c>
      <c r="I50" s="10">
        <v>25.287333241444692</v>
      </c>
      <c r="J50" s="10">
        <v>24.87515212237286</v>
      </c>
      <c r="K50" s="10">
        <v>25.341159892540809</v>
      </c>
      <c r="M50" s="20"/>
      <c r="N50" s="20"/>
      <c r="O50" s="20"/>
      <c r="P50" s="20"/>
      <c r="Q50" s="20"/>
      <c r="R50" s="20"/>
      <c r="S50" s="10"/>
      <c r="T50" s="39"/>
      <c r="U50" s="10"/>
      <c r="V50" s="10"/>
      <c r="W50" s="10"/>
    </row>
    <row r="51" spans="1:23" s="12" customFormat="1" ht="16.8" x14ac:dyDescent="0.45">
      <c r="A51" s="10" t="s">
        <v>221</v>
      </c>
      <c r="B51" s="10">
        <v>42.038666849836439</v>
      </c>
      <c r="C51" s="10">
        <v>81.855206081936473</v>
      </c>
      <c r="D51" s="10">
        <v>147.2192991555375</v>
      </c>
      <c r="E51" s="10">
        <v>138.74846764783328</v>
      </c>
      <c r="F51" s="10">
        <v>153.71659020776204</v>
      </c>
      <c r="G51" s="10">
        <v>96.91251577355952</v>
      </c>
      <c r="H51" s="10">
        <v>66.366939659999119</v>
      </c>
      <c r="I51" s="10">
        <v>43.033054343973056</v>
      </c>
      <c r="J51" s="10">
        <v>22.671227178553433</v>
      </c>
      <c r="K51" s="10">
        <v>14.565304183966834</v>
      </c>
      <c r="M51" s="20"/>
      <c r="N51" s="20"/>
      <c r="O51" s="20"/>
      <c r="P51" s="20"/>
      <c r="Q51" s="20"/>
      <c r="R51" s="20"/>
      <c r="S51" s="10"/>
      <c r="T51" s="39"/>
      <c r="U51" s="10"/>
      <c r="V51" s="10"/>
      <c r="W51" s="10"/>
    </row>
    <row r="52" spans="1:23" s="12" customFormat="1" ht="16.8" x14ac:dyDescent="0.45">
      <c r="A52" s="7" t="s">
        <v>224</v>
      </c>
      <c r="B52" s="10">
        <v>42.038666849836439</v>
      </c>
      <c r="C52" s="10">
        <v>86.671076297557676</v>
      </c>
      <c r="D52" s="10">
        <v>145.62451301300658</v>
      </c>
      <c r="E52" s="10">
        <v>144.98317497319937</v>
      </c>
      <c r="F52" s="10">
        <v>171.87919551457858</v>
      </c>
      <c r="G52" s="10">
        <v>118.14259754346911</v>
      </c>
      <c r="H52" s="10">
        <v>134.77575342828385</v>
      </c>
      <c r="I52" s="10">
        <v>112.49865769129222</v>
      </c>
      <c r="J52" s="10">
        <v>44.945902549891152</v>
      </c>
      <c r="K52" s="10">
        <v>14.88975898172977</v>
      </c>
      <c r="M52" s="20"/>
      <c r="N52" s="20"/>
      <c r="O52" s="20"/>
      <c r="P52" s="20"/>
      <c r="Q52" s="20"/>
      <c r="R52" s="20"/>
      <c r="S52" s="10"/>
      <c r="T52" s="39"/>
      <c r="U52" s="10"/>
      <c r="V52" s="10"/>
      <c r="W52" s="10"/>
    </row>
    <row r="53" spans="1:23" s="12" customFormat="1" ht="16.8" x14ac:dyDescent="0.45">
      <c r="M53" s="20"/>
      <c r="N53" s="20"/>
      <c r="O53" s="20"/>
      <c r="P53" s="20"/>
      <c r="Q53" s="20"/>
      <c r="R53" s="20"/>
      <c r="S53" s="10"/>
      <c r="T53" s="39"/>
      <c r="U53" s="10"/>
      <c r="V53" s="10"/>
      <c r="W53" s="10"/>
    </row>
    <row r="54" spans="1:23" s="12" customFormat="1" ht="16.8" x14ac:dyDescent="0.45">
      <c r="M54" s="20"/>
      <c r="N54" s="20"/>
      <c r="O54" s="20"/>
      <c r="P54" s="20"/>
      <c r="Q54" s="20"/>
      <c r="R54" s="20"/>
      <c r="S54" s="10"/>
      <c r="T54" s="39"/>
      <c r="U54" s="10"/>
      <c r="V54" s="10"/>
      <c r="W54" s="10"/>
    </row>
    <row r="55" spans="1:23" s="12" customFormat="1" ht="16.8" x14ac:dyDescent="0.45">
      <c r="A55" s="12" t="s">
        <v>181</v>
      </c>
      <c r="B55" s="12" t="s">
        <v>182</v>
      </c>
      <c r="C55" s="12" t="s">
        <v>156</v>
      </c>
      <c r="M55" s="20"/>
      <c r="N55" s="20"/>
      <c r="O55" s="20"/>
      <c r="P55" s="20"/>
      <c r="Q55" s="20"/>
      <c r="R55" s="20"/>
      <c r="S55" s="10"/>
      <c r="T55" s="39"/>
      <c r="U55" s="10"/>
      <c r="V55" s="10"/>
      <c r="W55" s="10"/>
    </row>
    <row r="56" spans="1:23" s="12" customFormat="1" ht="16.8" x14ac:dyDescent="0.45">
      <c r="B56" s="16" t="s">
        <v>167</v>
      </c>
      <c r="C56" s="16">
        <v>2011</v>
      </c>
      <c r="D56" s="16" t="s">
        <v>168</v>
      </c>
      <c r="E56" s="16" t="s">
        <v>169</v>
      </c>
      <c r="F56" s="16" t="s">
        <v>170</v>
      </c>
      <c r="G56" s="16">
        <v>2030</v>
      </c>
      <c r="H56" s="16">
        <v>2035</v>
      </c>
      <c r="I56" s="16">
        <v>2040</v>
      </c>
      <c r="J56" s="16">
        <v>2045</v>
      </c>
      <c r="K56" s="16">
        <v>2050</v>
      </c>
      <c r="M56" s="20"/>
      <c r="N56" s="20"/>
      <c r="O56" s="20"/>
      <c r="P56" s="20"/>
      <c r="Q56" s="20"/>
      <c r="R56" s="20"/>
      <c r="S56" s="10"/>
      <c r="T56" s="39"/>
      <c r="U56" s="10"/>
      <c r="V56" s="10"/>
      <c r="W56" s="10"/>
    </row>
    <row r="57" spans="1:23" s="12" customFormat="1" ht="16.8" x14ac:dyDescent="0.45">
      <c r="A57" s="15" t="s">
        <v>164</v>
      </c>
      <c r="B57" s="10">
        <v>23.070546517200004</v>
      </c>
      <c r="C57" s="10">
        <v>23.362432584400004</v>
      </c>
      <c r="D57" s="10">
        <v>33.120689274400007</v>
      </c>
      <c r="E57" s="10">
        <v>58.314130784000007</v>
      </c>
      <c r="F57" s="10">
        <v>105.00515975040001</v>
      </c>
      <c r="G57" s="10">
        <v>158.82512948120004</v>
      </c>
      <c r="H57" s="10">
        <v>231.48102399240005</v>
      </c>
      <c r="I57" s="10">
        <v>309.8211904424</v>
      </c>
      <c r="J57" s="10">
        <v>389.48422320079999</v>
      </c>
      <c r="K57" s="10">
        <v>468.4795435684</v>
      </c>
      <c r="M57" s="20"/>
      <c r="N57" s="20"/>
      <c r="O57" s="20"/>
      <c r="P57" s="20"/>
      <c r="Q57" s="20"/>
      <c r="R57" s="20"/>
      <c r="S57" s="10"/>
      <c r="T57" s="39"/>
      <c r="U57" s="10"/>
      <c r="V57" s="10"/>
      <c r="W57" s="10"/>
    </row>
    <row r="58" spans="1:23" ht="16.8" x14ac:dyDescent="0.45">
      <c r="A58" s="41" t="s">
        <v>205</v>
      </c>
      <c r="B58" s="41">
        <v>18.931173224825169</v>
      </c>
      <c r="C58" s="41">
        <v>86.619849205857577</v>
      </c>
      <c r="D58" s="41">
        <v>107.58830699051623</v>
      </c>
      <c r="E58" s="41">
        <v>300.71412154730064</v>
      </c>
      <c r="F58" s="42">
        <v>364.6487503571833</v>
      </c>
      <c r="G58" s="43">
        <v>283.29276527832587</v>
      </c>
      <c r="H58" s="43">
        <v>179.05482792533627</v>
      </c>
      <c r="I58" s="41">
        <v>117.24651364101825</v>
      </c>
      <c r="J58" s="41">
        <v>56.246813447381861</v>
      </c>
      <c r="K58" s="41">
        <v>57.239757583358376</v>
      </c>
      <c r="M58" s="20"/>
      <c r="N58" s="20"/>
      <c r="O58" s="20"/>
      <c r="P58" s="20"/>
      <c r="Q58" s="20"/>
      <c r="R58" s="20"/>
      <c r="T58" s="39"/>
    </row>
    <row r="59" spans="1:23" s="12" customFormat="1" ht="16.8" x14ac:dyDescent="0.45">
      <c r="A59" s="7" t="s">
        <v>219</v>
      </c>
      <c r="B59" s="10">
        <v>18.931173224825169</v>
      </c>
      <c r="C59" s="10">
        <v>81.415457168335678</v>
      </c>
      <c r="D59" s="10">
        <v>120.26502654209037</v>
      </c>
      <c r="E59" s="10">
        <v>454.54120628310341</v>
      </c>
      <c r="F59" s="10">
        <v>1170.6775164236517</v>
      </c>
      <c r="G59" s="10">
        <v>2011.8748889772635</v>
      </c>
      <c r="H59" s="10">
        <v>1969.8657488312983</v>
      </c>
      <c r="I59" s="10">
        <v>1936.325740633092</v>
      </c>
      <c r="J59" s="10">
        <v>2039.8146802248075</v>
      </c>
      <c r="K59" s="10">
        <v>2259.019932850339</v>
      </c>
      <c r="M59" s="20"/>
      <c r="N59" s="20"/>
      <c r="O59" s="20"/>
      <c r="P59" s="20"/>
      <c r="Q59" s="20"/>
      <c r="R59" s="20"/>
      <c r="S59" s="10"/>
      <c r="T59" s="39"/>
      <c r="U59" s="10"/>
      <c r="V59" s="10"/>
      <c r="W59" s="10"/>
    </row>
    <row r="60" spans="1:23" s="12" customFormat="1" ht="16.8" x14ac:dyDescent="0.45">
      <c r="A60" s="10" t="s">
        <v>221</v>
      </c>
      <c r="B60" s="10">
        <v>18.958528622965158</v>
      </c>
      <c r="C60" s="10">
        <v>54.442937929215759</v>
      </c>
      <c r="D60" s="10">
        <v>94.665618618498257</v>
      </c>
      <c r="E60" s="39">
        <v>306.35469739876771</v>
      </c>
      <c r="F60" s="10">
        <v>1129.7228743559792</v>
      </c>
      <c r="G60" s="20">
        <v>1942.9024226702884</v>
      </c>
      <c r="H60" s="20">
        <v>2901.0121834789179</v>
      </c>
      <c r="I60" s="10">
        <v>4360.8816145151259</v>
      </c>
      <c r="J60" s="10">
        <v>5223.4614600720824</v>
      </c>
      <c r="K60" s="10">
        <v>6358.1318137821836</v>
      </c>
      <c r="M60" s="20"/>
      <c r="N60" s="20"/>
      <c r="O60" s="20"/>
      <c r="P60" s="20"/>
      <c r="Q60" s="20"/>
      <c r="R60" s="20"/>
      <c r="S60" s="10"/>
      <c r="T60" s="39"/>
      <c r="U60" s="10"/>
      <c r="V60" s="10"/>
      <c r="W60" s="10"/>
    </row>
    <row r="61" spans="1:23" s="12" customFormat="1" ht="16.8" x14ac:dyDescent="0.45">
      <c r="A61" s="7" t="s">
        <v>224</v>
      </c>
      <c r="B61" s="10">
        <v>18.931173224825169</v>
      </c>
      <c r="C61" s="10">
        <v>54.005881924442811</v>
      </c>
      <c r="D61" s="10">
        <v>141.99316094465254</v>
      </c>
      <c r="E61" s="10">
        <v>458.98707901692484</v>
      </c>
      <c r="F61" s="10">
        <v>1110.0993261458098</v>
      </c>
      <c r="G61" s="10">
        <v>2227.2887275156554</v>
      </c>
      <c r="H61" s="10">
        <v>3359.0796432932812</v>
      </c>
      <c r="I61" s="10">
        <v>4565.5725061943995</v>
      </c>
      <c r="J61" s="10">
        <v>5346.8122409415164</v>
      </c>
      <c r="K61" s="10">
        <v>6601.1949903081495</v>
      </c>
      <c r="M61" s="20"/>
      <c r="N61" s="20"/>
      <c r="O61" s="20"/>
      <c r="P61" s="20"/>
      <c r="Q61" s="20"/>
      <c r="R61" s="20"/>
      <c r="S61" s="10"/>
      <c r="T61" s="39"/>
      <c r="U61" s="10"/>
      <c r="V61" s="10"/>
      <c r="W61" s="10"/>
    </row>
    <row r="62" spans="1:23" s="12" customFormat="1" ht="16.8" x14ac:dyDescent="0.45">
      <c r="M62" s="20"/>
      <c r="N62" s="20"/>
      <c r="O62" s="20"/>
      <c r="P62" s="20"/>
      <c r="Q62" s="20"/>
      <c r="R62" s="20"/>
      <c r="S62" s="10"/>
      <c r="T62" s="39"/>
      <c r="U62" s="10"/>
      <c r="V62" s="10"/>
      <c r="W62" s="10"/>
    </row>
    <row r="63" spans="1:23" s="12" customFormat="1" ht="16.8" x14ac:dyDescent="0.45">
      <c r="M63" s="20"/>
      <c r="N63" s="20"/>
      <c r="O63" s="20"/>
      <c r="P63" s="20"/>
      <c r="Q63" s="20"/>
      <c r="R63" s="20"/>
      <c r="S63" s="10"/>
      <c r="T63" s="39"/>
      <c r="U63" s="10"/>
      <c r="V63" s="10"/>
      <c r="W63" s="10"/>
    </row>
    <row r="64" spans="1:23" s="12" customFormat="1" ht="16.8" x14ac:dyDescent="0.45">
      <c r="A64" s="12" t="s">
        <v>197</v>
      </c>
      <c r="B64" s="12" t="s">
        <v>185</v>
      </c>
      <c r="C64" s="12" t="s">
        <v>155</v>
      </c>
      <c r="M64" s="20"/>
      <c r="N64" s="20"/>
      <c r="O64" s="20"/>
      <c r="P64" s="20"/>
      <c r="Q64" s="20"/>
      <c r="R64" s="20"/>
      <c r="S64" s="10"/>
      <c r="T64" s="39"/>
      <c r="U64" s="10"/>
      <c r="V64" s="10"/>
      <c r="W64" s="10"/>
    </row>
    <row r="65" spans="1:23" s="12" customFormat="1" ht="16.8" x14ac:dyDescent="0.45">
      <c r="B65" s="16" t="s">
        <v>167</v>
      </c>
      <c r="C65" s="16">
        <v>2011</v>
      </c>
      <c r="D65" s="16" t="s">
        <v>168</v>
      </c>
      <c r="E65" s="16" t="s">
        <v>169</v>
      </c>
      <c r="F65" s="16" t="s">
        <v>170</v>
      </c>
      <c r="G65" s="16">
        <v>2030</v>
      </c>
      <c r="H65" s="16">
        <v>2035</v>
      </c>
      <c r="I65" s="16">
        <v>2040</v>
      </c>
      <c r="J65" s="16">
        <v>2045</v>
      </c>
      <c r="K65" s="16">
        <v>2050</v>
      </c>
      <c r="M65" s="20"/>
      <c r="N65" s="20"/>
      <c r="O65" s="20"/>
      <c r="P65" s="20"/>
      <c r="Q65" s="20"/>
      <c r="R65" s="10"/>
      <c r="S65" s="20"/>
      <c r="T65" s="10"/>
      <c r="U65" s="20"/>
      <c r="V65" s="10"/>
      <c r="W65" s="10"/>
    </row>
    <row r="66" spans="1:23" s="12" customFormat="1" x14ac:dyDescent="0.3">
      <c r="A66" s="15" t="s">
        <v>164</v>
      </c>
      <c r="B66" s="10">
        <v>2621.0653665560003</v>
      </c>
      <c r="C66" s="10">
        <v>2568.1320258776004</v>
      </c>
      <c r="D66" s="10">
        <v>2472.3079777396006</v>
      </c>
      <c r="E66" s="10">
        <v>2793.3928392552002</v>
      </c>
      <c r="F66" s="10">
        <v>2905.3864330764004</v>
      </c>
      <c r="G66" s="10">
        <v>3056.4135160104001</v>
      </c>
      <c r="H66" s="10">
        <v>3212.3224924336005</v>
      </c>
      <c r="I66" s="10">
        <v>3362.5184455408003</v>
      </c>
      <c r="J66" s="10">
        <v>3540.8318616580004</v>
      </c>
      <c r="K66" s="10">
        <v>3754.2138245612005</v>
      </c>
    </row>
    <row r="67" spans="1:23" ht="16.8" x14ac:dyDescent="0.45">
      <c r="A67" s="10" t="s">
        <v>205</v>
      </c>
      <c r="B67" s="10">
        <v>419.83294335756432</v>
      </c>
      <c r="C67" s="10">
        <v>2078.0059334132311</v>
      </c>
      <c r="D67" s="10">
        <v>2304.7468003634722</v>
      </c>
      <c r="E67" s="20">
        <v>2630.2872585020664</v>
      </c>
      <c r="F67" s="20">
        <v>2816.8517023699073</v>
      </c>
      <c r="G67" s="10">
        <v>3063.7525619107159</v>
      </c>
      <c r="H67" s="39">
        <v>3341.3172695597509</v>
      </c>
      <c r="I67" s="10">
        <v>3629.8593936808816</v>
      </c>
      <c r="J67" s="10">
        <v>4087.8730353700344</v>
      </c>
      <c r="K67" s="10">
        <v>4475.0761325293006</v>
      </c>
    </row>
    <row r="68" spans="1:23" s="12" customFormat="1" ht="16.8" x14ac:dyDescent="0.45">
      <c r="A68" s="7" t="s">
        <v>219</v>
      </c>
      <c r="B68" s="10">
        <v>419.83294335756443</v>
      </c>
      <c r="C68" s="10">
        <v>2078.0059334132311</v>
      </c>
      <c r="D68" s="10">
        <v>2304.7468003634722</v>
      </c>
      <c r="E68" s="10">
        <v>2630.2872585020664</v>
      </c>
      <c r="F68" s="10">
        <v>2816.8517023699073</v>
      </c>
      <c r="G68" s="10">
        <v>3063.7525619107159</v>
      </c>
      <c r="H68" s="10">
        <v>3341.3172695597509</v>
      </c>
      <c r="I68" s="10">
        <v>3629.8593936808816</v>
      </c>
      <c r="J68" s="10">
        <v>4087.8730353700344</v>
      </c>
      <c r="K68" s="10">
        <v>4475.0761325293006</v>
      </c>
      <c r="M68" s="10"/>
      <c r="N68" s="10"/>
      <c r="O68" s="10"/>
      <c r="P68" s="10"/>
      <c r="Q68" s="20"/>
      <c r="R68" s="20"/>
      <c r="S68" s="39"/>
      <c r="T68" s="39"/>
      <c r="U68" s="10"/>
      <c r="V68" s="10"/>
      <c r="W68" s="10"/>
    </row>
    <row r="69" spans="1:23" s="12" customFormat="1" x14ac:dyDescent="0.3">
      <c r="A69" s="10" t="s">
        <v>221</v>
      </c>
      <c r="B69" s="10">
        <v>582.52576517238401</v>
      </c>
      <c r="C69" s="10">
        <v>2078.0059334132311</v>
      </c>
      <c r="D69" s="10">
        <v>2304.7468003634722</v>
      </c>
      <c r="E69" s="10">
        <v>2630.2872585020664</v>
      </c>
      <c r="F69" s="10">
        <v>2816.8517023699073</v>
      </c>
      <c r="G69" s="10">
        <v>3063.7525619107159</v>
      </c>
      <c r="H69" s="10">
        <v>3341.3172695597509</v>
      </c>
      <c r="I69" s="10">
        <v>3583.00851986827</v>
      </c>
      <c r="J69" s="10">
        <v>3097.528014946884</v>
      </c>
      <c r="K69" s="10">
        <v>3388.8992971641328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s="12" customFormat="1" x14ac:dyDescent="0.3">
      <c r="A70" s="7" t="s">
        <v>224</v>
      </c>
      <c r="B70" s="10">
        <v>582.52576517238401</v>
      </c>
      <c r="C70" s="10">
        <v>2078.0059334132311</v>
      </c>
      <c r="D70" s="10">
        <v>2304.7468003634722</v>
      </c>
      <c r="E70" s="10">
        <v>2630.2872585020664</v>
      </c>
      <c r="F70" s="10">
        <v>2816.8517023699073</v>
      </c>
      <c r="G70" s="10">
        <v>3063.7525619107159</v>
      </c>
      <c r="H70" s="10">
        <v>3341.3172695597509</v>
      </c>
      <c r="I70" s="10">
        <v>3583.00851986827</v>
      </c>
      <c r="J70" s="10">
        <v>2898.9278084973071</v>
      </c>
      <c r="K70" s="10">
        <v>3173.5140826254765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s="12" customFormat="1" x14ac:dyDescent="0.3">
      <c r="B71" s="18"/>
      <c r="C71" s="18"/>
      <c r="D71" s="18"/>
      <c r="E71" s="18"/>
      <c r="F71" s="18"/>
      <c r="G71" s="18"/>
      <c r="H71" s="18"/>
      <c r="I71" s="18"/>
      <c r="J71" s="13"/>
      <c r="K71" s="13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s="12" customFormat="1" x14ac:dyDescent="0.3">
      <c r="B72" s="19"/>
      <c r="C72" s="19"/>
      <c r="D72" s="19"/>
      <c r="E72" s="19"/>
      <c r="F72" s="19"/>
      <c r="G72" s="19"/>
      <c r="H72" s="19"/>
      <c r="I72" s="19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s="12" customFormat="1" x14ac:dyDescent="0.3">
      <c r="A73" s="12" t="s">
        <v>196</v>
      </c>
      <c r="B73" s="12" t="s">
        <v>186</v>
      </c>
      <c r="C73" s="12" t="s">
        <v>163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s="12" customFormat="1" ht="16.8" x14ac:dyDescent="0.45">
      <c r="B74" s="16" t="s">
        <v>167</v>
      </c>
      <c r="C74" s="16">
        <v>2011</v>
      </c>
      <c r="D74" s="16" t="s">
        <v>168</v>
      </c>
      <c r="E74" s="16" t="s">
        <v>169</v>
      </c>
      <c r="F74" s="16" t="s">
        <v>170</v>
      </c>
      <c r="G74" s="16">
        <v>2030</v>
      </c>
      <c r="H74" s="16">
        <v>2035</v>
      </c>
      <c r="I74" s="16">
        <v>2040</v>
      </c>
      <c r="J74" s="16">
        <v>2045</v>
      </c>
      <c r="K74" s="16">
        <v>2050</v>
      </c>
    </row>
    <row r="75" spans="1:23" s="12" customFormat="1" x14ac:dyDescent="0.3">
      <c r="A75" s="15" t="s">
        <v>164</v>
      </c>
      <c r="B75" s="10">
        <v>0</v>
      </c>
      <c r="C75" s="10">
        <v>0</v>
      </c>
      <c r="D75" s="10">
        <v>0.2908874696</v>
      </c>
      <c r="E75" s="10">
        <v>0.50029739760000003</v>
      </c>
      <c r="F75" s="10">
        <v>1.2179628916000003</v>
      </c>
      <c r="G75" s="10">
        <v>1.9937549995999999</v>
      </c>
      <c r="H75" s="10">
        <v>2.873047632</v>
      </c>
      <c r="I75" s="10">
        <v>3.8969363524000005</v>
      </c>
      <c r="J75" s="10">
        <v>5.2066773304000016</v>
      </c>
      <c r="K75" s="10">
        <v>6.7617766944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6.8" x14ac:dyDescent="0.45">
      <c r="A76" s="20" t="s">
        <v>205</v>
      </c>
      <c r="B76" s="20">
        <v>0</v>
      </c>
      <c r="C76" s="20">
        <v>0</v>
      </c>
      <c r="D76" s="20">
        <v>0</v>
      </c>
      <c r="E76" s="20">
        <v>0</v>
      </c>
      <c r="F76" s="20">
        <v>4.7757734620701771E-2</v>
      </c>
      <c r="G76" s="10">
        <v>4.5483556781620721E-2</v>
      </c>
      <c r="H76" s="39">
        <v>4.5257270429473348E-2</v>
      </c>
      <c r="I76" s="10">
        <v>4.0823172607203452E-2</v>
      </c>
      <c r="J76" s="10">
        <v>3.9142590728843366E-2</v>
      </c>
      <c r="K76" s="10">
        <v>3.8947851471485995E-2</v>
      </c>
    </row>
    <row r="77" spans="1:23" s="12" customFormat="1" x14ac:dyDescent="0.3">
      <c r="A77" s="7" t="s">
        <v>219</v>
      </c>
      <c r="B77" s="10">
        <v>0</v>
      </c>
      <c r="C77" s="10">
        <v>0</v>
      </c>
      <c r="D77" s="10">
        <v>0</v>
      </c>
      <c r="E77" s="10">
        <v>0</v>
      </c>
      <c r="F77" s="10">
        <v>9.5515469241403542E-2</v>
      </c>
      <c r="G77" s="10">
        <v>9.0967113563241456E-2</v>
      </c>
      <c r="H77" s="10">
        <v>9.0514540858946696E-2</v>
      </c>
      <c r="I77" s="10">
        <v>8.164634521440689E-2</v>
      </c>
      <c r="J77" s="10">
        <v>7.8285181457686745E-2</v>
      </c>
      <c r="K77" s="10">
        <v>7.7895702942971989E-2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s="12" customFormat="1" x14ac:dyDescent="0.3">
      <c r="A78" s="10" t="s">
        <v>221</v>
      </c>
      <c r="B78" s="10">
        <v>0</v>
      </c>
      <c r="C78" s="10">
        <v>0</v>
      </c>
      <c r="D78" s="10">
        <v>0</v>
      </c>
      <c r="E78" s="10">
        <v>0</v>
      </c>
      <c r="F78" s="10">
        <v>4.7757734620701771E-2</v>
      </c>
      <c r="G78" s="10">
        <v>4.5483556781620721E-2</v>
      </c>
      <c r="H78" s="10">
        <v>4.5257270429473348E-2</v>
      </c>
      <c r="I78" s="10">
        <v>4.0823172607203452E-2</v>
      </c>
      <c r="J78" s="10">
        <v>3.9142590728843366E-2</v>
      </c>
      <c r="K78" s="10">
        <v>3.8947851471485995E-2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s="12" customFormat="1" x14ac:dyDescent="0.3">
      <c r="A79" s="7" t="s">
        <v>224</v>
      </c>
      <c r="B79" s="10">
        <v>0</v>
      </c>
      <c r="C79" s="10">
        <v>0</v>
      </c>
      <c r="D79" s="10">
        <v>0</v>
      </c>
      <c r="E79" s="10">
        <v>0</v>
      </c>
      <c r="F79" s="10">
        <v>4.7757734620701771E-2</v>
      </c>
      <c r="G79" s="10">
        <v>4.5483556781620721E-2</v>
      </c>
      <c r="H79" s="10">
        <v>4.5257270429473348E-2</v>
      </c>
      <c r="I79" s="10">
        <v>4.0823172607203452E-2</v>
      </c>
      <c r="J79" s="10">
        <v>3.9142590728843366E-2</v>
      </c>
      <c r="K79" s="10">
        <v>3.8947851471485995E-2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s="12" customFormat="1" x14ac:dyDescent="0.3">
      <c r="B80" s="18"/>
      <c r="C80" s="18"/>
      <c r="D80" s="18"/>
      <c r="E80" s="18"/>
      <c r="F80" s="18"/>
      <c r="G80" s="18"/>
      <c r="H80" s="18"/>
      <c r="I80" s="18"/>
      <c r="J80" s="13"/>
      <c r="K80" s="13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s="12" customFormat="1" x14ac:dyDescent="0.3">
      <c r="B81" s="19"/>
      <c r="C81" s="19"/>
      <c r="D81" s="19"/>
      <c r="E81" s="19"/>
      <c r="F81" s="19"/>
      <c r="G81" s="19"/>
      <c r="H81" s="19"/>
      <c r="I81" s="19"/>
    </row>
    <row r="82" spans="1:23" s="12" customFormat="1" x14ac:dyDescent="0.3">
      <c r="A82" s="12" t="s">
        <v>183</v>
      </c>
      <c r="B82" s="12" t="s">
        <v>184</v>
      </c>
      <c r="C82" s="12" t="s">
        <v>191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s="12" customFormat="1" ht="16.8" x14ac:dyDescent="0.45">
      <c r="B83" s="16" t="s">
        <v>167</v>
      </c>
      <c r="C83" s="16">
        <v>2011</v>
      </c>
      <c r="D83" s="16" t="s">
        <v>168</v>
      </c>
      <c r="E83" s="16" t="s">
        <v>169</v>
      </c>
      <c r="F83" s="16" t="s">
        <v>170</v>
      </c>
      <c r="G83" s="16">
        <v>2030</v>
      </c>
      <c r="H83" s="16">
        <v>2035</v>
      </c>
      <c r="I83" s="16">
        <v>2040</v>
      </c>
      <c r="J83" s="16">
        <v>2045</v>
      </c>
      <c r="K83" s="16">
        <v>2050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s="12" customFormat="1" x14ac:dyDescent="0.3">
      <c r="A84" s="15" t="s">
        <v>164</v>
      </c>
      <c r="B84" s="10">
        <v>27735.240499083538</v>
      </c>
      <c r="C84" s="10">
        <v>27486.013873480864</v>
      </c>
      <c r="D84" s="10">
        <v>28453.790867623207</v>
      </c>
      <c r="E84" s="10">
        <v>28733.764126067006</v>
      </c>
      <c r="F84" s="10">
        <v>27411.054471606796</v>
      </c>
      <c r="G84" s="10">
        <v>26321.454218963605</v>
      </c>
      <c r="H84" s="10">
        <v>25731.841179547002</v>
      </c>
      <c r="I84" s="10">
        <v>25606.251102818202</v>
      </c>
      <c r="J84" s="10">
        <v>26046.722970701601</v>
      </c>
      <c r="K84" s="10">
        <v>26792.242474253002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x14ac:dyDescent="0.3">
      <c r="A85" s="10" t="s">
        <v>205</v>
      </c>
      <c r="B85" s="10">
        <v>25136.644738647406</v>
      </c>
      <c r="C85" s="10">
        <v>26010.383683747292</v>
      </c>
      <c r="D85" s="10">
        <v>26584.356679277269</v>
      </c>
      <c r="E85" s="10">
        <v>26663.647855325933</v>
      </c>
      <c r="F85" s="10">
        <v>24396.585044024876</v>
      </c>
      <c r="G85" s="10">
        <v>23738.505857912663</v>
      </c>
      <c r="H85" s="10">
        <v>24590.371503599283</v>
      </c>
      <c r="I85" s="10">
        <v>25738.49625585914</v>
      </c>
      <c r="J85" s="10">
        <v>27431.850260936801</v>
      </c>
      <c r="K85" s="10">
        <v>28914.143757348895</v>
      </c>
    </row>
    <row r="86" spans="1:23" s="12" customFormat="1" x14ac:dyDescent="0.3">
      <c r="A86" s="7" t="s">
        <v>219</v>
      </c>
      <c r="B86" s="10">
        <v>25136.644738647406</v>
      </c>
      <c r="C86" s="10">
        <v>26072.963477950754</v>
      </c>
      <c r="D86" s="10">
        <v>26646.1066214563</v>
      </c>
      <c r="E86" s="10">
        <v>26885.868523766167</v>
      </c>
      <c r="F86" s="10">
        <v>25303.820708867395</v>
      </c>
      <c r="G86" s="10">
        <v>25445.441389061925</v>
      </c>
      <c r="H86" s="10">
        <v>26416.342413213271</v>
      </c>
      <c r="I86" s="10">
        <v>27617.779469470432</v>
      </c>
      <c r="J86" s="10">
        <v>29475.491118185237</v>
      </c>
      <c r="K86" s="10">
        <v>31173.162708756368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s="12" customFormat="1" x14ac:dyDescent="0.3">
      <c r="A87" s="10" t="s">
        <v>221</v>
      </c>
      <c r="B87" s="10">
        <v>25137.232258172742</v>
      </c>
      <c r="C87" s="10">
        <v>25990.772744521917</v>
      </c>
      <c r="D87" s="10">
        <v>26369.383267025405</v>
      </c>
      <c r="E87" s="10">
        <v>24985.993724534965</v>
      </c>
      <c r="F87" s="10">
        <v>22930.744610767972</v>
      </c>
      <c r="G87" s="10">
        <v>21686.454259981336</v>
      </c>
      <c r="H87" s="10">
        <v>20946.577742211179</v>
      </c>
      <c r="I87" s="10">
        <v>19582.584330839352</v>
      </c>
      <c r="J87" s="10">
        <v>18467.916485159414</v>
      </c>
      <c r="K87" s="10">
        <v>17726.785322997344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s="12" customFormat="1" x14ac:dyDescent="0.3">
      <c r="A88" s="7" t="s">
        <v>224</v>
      </c>
      <c r="B88" s="10">
        <v>25137.33718871414</v>
      </c>
      <c r="C88" s="10">
        <v>25975.720884385446</v>
      </c>
      <c r="D88" s="10">
        <v>24923.888928451419</v>
      </c>
      <c r="E88" s="10">
        <v>23588.865193073336</v>
      </c>
      <c r="F88" s="10">
        <v>21952.387864717413</v>
      </c>
      <c r="G88" s="10">
        <v>21122.498963110229</v>
      </c>
      <c r="H88" s="10">
        <v>20006.731372349146</v>
      </c>
      <c r="I88" s="10">
        <v>19158.329579175555</v>
      </c>
      <c r="J88" s="10">
        <v>17904.091082599865</v>
      </c>
      <c r="K88" s="10">
        <v>17101.451010797857</v>
      </c>
    </row>
    <row r="89" spans="1:23" s="12" customFormat="1" ht="16.8" x14ac:dyDescent="0.45">
      <c r="M89" s="10"/>
      <c r="N89" s="10"/>
      <c r="O89" s="10"/>
      <c r="P89" s="10"/>
      <c r="Q89" s="20"/>
      <c r="R89" s="20"/>
      <c r="S89" s="10"/>
      <c r="T89" s="39"/>
      <c r="U89" s="10"/>
      <c r="V89" s="10"/>
      <c r="W89" s="10"/>
    </row>
    <row r="90" spans="1:23" ht="16.8" x14ac:dyDescent="0.45">
      <c r="Q90" s="20"/>
      <c r="R90" s="20"/>
      <c r="T90" s="39"/>
    </row>
    <row r="91" spans="1:23" ht="16.8" x14ac:dyDescent="0.45">
      <c r="Q91" s="20"/>
      <c r="R91" s="20"/>
      <c r="T91" s="39"/>
    </row>
    <row r="92" spans="1:23" x14ac:dyDescent="0.3"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x14ac:dyDescent="0.3">
      <c r="Q93" s="20"/>
      <c r="S93" s="20"/>
      <c r="U93" s="20"/>
    </row>
    <row r="94" spans="1:23" ht="16.8" x14ac:dyDescent="0.45">
      <c r="R94" s="39"/>
      <c r="S94" s="20"/>
      <c r="T94" s="20"/>
    </row>
    <row r="95" spans="1:23" ht="16.8" x14ac:dyDescent="0.45">
      <c r="Q95" s="39"/>
      <c r="S95" s="20"/>
      <c r="T95" s="20"/>
    </row>
    <row r="96" spans="1:23" ht="16.8" x14ac:dyDescent="0.45">
      <c r="M96" s="20"/>
      <c r="N96" s="20"/>
      <c r="O96" s="20"/>
      <c r="P96" s="20"/>
      <c r="Q96" s="20"/>
      <c r="R96" s="20"/>
      <c r="S96" s="39"/>
      <c r="T96" s="39"/>
    </row>
    <row r="98" spans="13:23" ht="16.8" x14ac:dyDescent="0.45">
      <c r="M98" s="20"/>
      <c r="N98" s="20"/>
      <c r="O98" s="20"/>
      <c r="P98" s="20"/>
      <c r="Q98" s="20"/>
      <c r="R98" s="20"/>
      <c r="T98" s="39"/>
    </row>
    <row r="99" spans="13:23" x14ac:dyDescent="0.3"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3:23" ht="16.8" x14ac:dyDescent="0.45">
      <c r="M100" s="20"/>
      <c r="N100" s="20"/>
      <c r="O100" s="20"/>
      <c r="P100" s="20"/>
      <c r="Q100" s="20"/>
      <c r="R100" s="20"/>
      <c r="T100" s="39"/>
    </row>
    <row r="101" spans="13:23" ht="16.8" x14ac:dyDescent="0.45">
      <c r="M101" s="20"/>
      <c r="N101" s="20"/>
      <c r="O101" s="20"/>
      <c r="P101" s="20"/>
      <c r="Q101" s="20"/>
      <c r="R101" s="20"/>
      <c r="T101" s="39"/>
    </row>
    <row r="102" spans="13:23" x14ac:dyDescent="0.3">
      <c r="M102" s="20"/>
      <c r="N102" s="20"/>
      <c r="O102" s="20"/>
      <c r="P102" s="20"/>
      <c r="Q102" s="20"/>
      <c r="S102" s="20"/>
      <c r="U102" s="20"/>
    </row>
    <row r="103" spans="13:23" ht="16.8" x14ac:dyDescent="0.45">
      <c r="R103" s="39"/>
      <c r="S103" s="20"/>
      <c r="T103" s="20"/>
    </row>
    <row r="104" spans="13:23" ht="16.8" x14ac:dyDescent="0.45">
      <c r="Q104" s="39"/>
      <c r="S104" s="20"/>
      <c r="T104" s="20"/>
    </row>
    <row r="105" spans="13:23" ht="16.8" x14ac:dyDescent="0.45">
      <c r="M105" s="20"/>
      <c r="N105" s="20"/>
      <c r="O105" s="20"/>
      <c r="P105" s="20"/>
      <c r="Q105" s="20"/>
      <c r="R105" s="20"/>
      <c r="S105" s="39"/>
      <c r="T105" s="39"/>
    </row>
    <row r="106" spans="13:23" x14ac:dyDescent="0.3"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3:23" ht="16.8" x14ac:dyDescent="0.45">
      <c r="M107" s="20"/>
      <c r="N107" s="20"/>
      <c r="O107" s="20"/>
      <c r="P107" s="20"/>
      <c r="Q107" s="20"/>
      <c r="R107" s="20"/>
      <c r="T107" s="39"/>
    </row>
    <row r="108" spans="13:23" ht="16.8" x14ac:dyDescent="0.45">
      <c r="M108" s="20"/>
      <c r="N108" s="20"/>
      <c r="O108" s="20"/>
      <c r="P108" s="20"/>
      <c r="Q108" s="20"/>
      <c r="R108" s="20"/>
      <c r="T108" s="39"/>
    </row>
    <row r="109" spans="13:23" ht="16.8" x14ac:dyDescent="0.45">
      <c r="M109" s="20"/>
      <c r="N109" s="20"/>
      <c r="O109" s="20"/>
      <c r="P109" s="20"/>
      <c r="Q109" s="20"/>
      <c r="R109" s="20"/>
      <c r="T109" s="39"/>
    </row>
    <row r="110" spans="13:23" ht="16.8" x14ac:dyDescent="0.45">
      <c r="M110" s="20"/>
      <c r="N110" s="20"/>
      <c r="O110" s="20"/>
      <c r="P110" s="20"/>
      <c r="Q110" s="20"/>
      <c r="R110" s="20"/>
      <c r="T110" s="39"/>
    </row>
    <row r="111" spans="13:23" x14ac:dyDescent="0.3">
      <c r="M111" s="20"/>
      <c r="N111" s="20"/>
      <c r="O111" s="20"/>
      <c r="P111" s="20"/>
      <c r="Q111" s="20"/>
      <c r="S111" s="20"/>
      <c r="U111" s="20"/>
    </row>
    <row r="112" spans="13:23" ht="16.8" x14ac:dyDescent="0.45">
      <c r="R112" s="39"/>
      <c r="S112" s="20"/>
      <c r="T112" s="20"/>
    </row>
    <row r="113" spans="13:23" ht="16.8" x14ac:dyDescent="0.45">
      <c r="Q113" s="39"/>
      <c r="S113" s="20"/>
      <c r="T113" s="20"/>
    </row>
    <row r="114" spans="13:23" ht="16.8" x14ac:dyDescent="0.45">
      <c r="M114" s="20"/>
      <c r="N114" s="20"/>
      <c r="O114" s="20"/>
      <c r="P114" s="20"/>
      <c r="Q114" s="20"/>
      <c r="R114" s="20"/>
      <c r="S114" s="39"/>
      <c r="T114" s="39"/>
    </row>
    <row r="116" spans="13:23" ht="16.8" x14ac:dyDescent="0.45">
      <c r="M116" s="20"/>
      <c r="N116" s="20"/>
      <c r="O116" s="20"/>
      <c r="P116" s="20"/>
      <c r="Q116" s="20"/>
      <c r="R116" s="20"/>
      <c r="T116" s="39"/>
    </row>
    <row r="117" spans="13:23" ht="16.8" x14ac:dyDescent="0.45">
      <c r="M117" s="20"/>
      <c r="N117" s="20"/>
      <c r="O117" s="20"/>
      <c r="P117" s="20"/>
      <c r="Q117" s="20"/>
      <c r="R117" s="20"/>
      <c r="T117" s="39"/>
    </row>
    <row r="118" spans="13:23" ht="16.8" x14ac:dyDescent="0.45">
      <c r="M118" s="20"/>
      <c r="N118" s="20"/>
      <c r="O118" s="20"/>
      <c r="P118" s="20"/>
      <c r="Q118" s="20"/>
      <c r="R118" s="20"/>
      <c r="T118" s="39"/>
    </row>
    <row r="119" spans="13:23" ht="16.8" x14ac:dyDescent="0.45">
      <c r="M119" s="20"/>
      <c r="N119" s="20"/>
      <c r="O119" s="20"/>
      <c r="P119" s="20"/>
      <c r="Q119" s="20"/>
      <c r="R119" s="20"/>
      <c r="T119" s="39"/>
    </row>
    <row r="120" spans="13:23" x14ac:dyDescent="0.3">
      <c r="M120" s="20"/>
      <c r="N120" s="20"/>
      <c r="O120" s="20"/>
      <c r="P120" s="20"/>
      <c r="Q120" s="20"/>
      <c r="S120" s="20"/>
      <c r="U120" s="20"/>
    </row>
    <row r="121" spans="13:23" ht="16.8" x14ac:dyDescent="0.45">
      <c r="M121" s="20"/>
      <c r="N121" s="20"/>
      <c r="O121" s="20"/>
      <c r="P121" s="20"/>
      <c r="R121" s="39"/>
      <c r="S121" s="20"/>
      <c r="T121" s="20"/>
    </row>
    <row r="122" spans="13:23" ht="16.8" x14ac:dyDescent="0.45">
      <c r="M122" s="20"/>
      <c r="N122" s="20"/>
      <c r="O122" s="20"/>
      <c r="P122" s="20"/>
      <c r="Q122" s="39"/>
      <c r="S122" s="20"/>
      <c r="T122" s="20"/>
    </row>
    <row r="123" spans="13:23" x14ac:dyDescent="0.3"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5" spans="13:23" ht="16.8" x14ac:dyDescent="0.45">
      <c r="M125" s="20"/>
      <c r="N125" s="20"/>
      <c r="O125" s="20"/>
      <c r="P125" s="20"/>
      <c r="Q125" s="20"/>
      <c r="R125" s="20"/>
      <c r="T125" s="39"/>
    </row>
    <row r="126" spans="13:23" ht="16.8" x14ac:dyDescent="0.45">
      <c r="M126" s="20"/>
      <c r="N126" s="20"/>
      <c r="O126" s="20"/>
      <c r="P126" s="20"/>
      <c r="Q126" s="20"/>
      <c r="R126" s="20"/>
      <c r="T126" s="39"/>
    </row>
    <row r="127" spans="13:23" x14ac:dyDescent="0.3">
      <c r="M127" s="20"/>
      <c r="N127" s="20"/>
      <c r="O127" s="20"/>
      <c r="P127" s="20"/>
      <c r="Q127" s="20"/>
      <c r="S127" s="20"/>
    </row>
    <row r="128" spans="13:23" ht="16.8" x14ac:dyDescent="0.45">
      <c r="M128" s="20"/>
      <c r="N128" s="20"/>
      <c r="O128" s="20"/>
      <c r="P128" s="20"/>
      <c r="R128" s="39"/>
      <c r="S128" s="20"/>
      <c r="T128" s="20"/>
      <c r="U128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0261-56E4-44AC-BE37-45F1AD9D9178}">
  <dimension ref="A1:AC567"/>
  <sheetViews>
    <sheetView topLeftCell="B334" workbookViewId="0">
      <selection activeCell="J1" sqref="J1"/>
    </sheetView>
  </sheetViews>
  <sheetFormatPr defaultColWidth="8.88671875" defaultRowHeight="14.4" x14ac:dyDescent="0.3"/>
  <cols>
    <col min="1" max="1" width="18.88671875" hidden="1" customWidth="1"/>
    <col min="2" max="2" width="8.88671875" style="12" customWidth="1"/>
    <col min="3" max="3" width="8.88671875" style="26" customWidth="1"/>
    <col min="6" max="6" width="14.77734375" customWidth="1"/>
    <col min="7" max="7" width="10.6640625" bestFit="1" customWidth="1"/>
    <col min="8" max="8" width="10.5546875" customWidth="1"/>
    <col min="9" max="14" width="8.88671875" customWidth="1"/>
    <col min="15" max="15" width="9.5546875" bestFit="1" customWidth="1"/>
    <col min="16" max="16" width="9" bestFit="1" customWidth="1"/>
    <col min="18" max="18" width="8.88671875" customWidth="1"/>
    <col min="19" max="28" width="8.88671875" style="9"/>
    <col min="29" max="29" width="8.88671875" style="10"/>
  </cols>
  <sheetData>
    <row r="1" spans="1:29" ht="15" customHeight="1" x14ac:dyDescent="0.3">
      <c r="A1" s="1" t="s">
        <v>0</v>
      </c>
    </row>
    <row r="2" spans="1:29" ht="15" customHeight="1" x14ac:dyDescent="0.3"/>
    <row r="3" spans="1:29" ht="15" customHeight="1" x14ac:dyDescent="0.3">
      <c r="G3" t="s">
        <v>1</v>
      </c>
      <c r="H3" t="s">
        <v>139</v>
      </c>
      <c r="I3" t="s">
        <v>152</v>
      </c>
    </row>
    <row r="4" spans="1:29" ht="15" customHeight="1" x14ac:dyDescent="0.3">
      <c r="E4" s="2"/>
      <c r="F4" s="3"/>
      <c r="G4" s="4">
        <v>2010</v>
      </c>
      <c r="H4" s="4">
        <v>2011</v>
      </c>
      <c r="I4" s="4">
        <v>2015</v>
      </c>
      <c r="J4" s="4">
        <v>2020</v>
      </c>
      <c r="K4" s="4">
        <v>2025</v>
      </c>
      <c r="L4" s="4">
        <v>2030</v>
      </c>
      <c r="M4" s="4">
        <v>2035</v>
      </c>
      <c r="N4" s="4">
        <v>2040</v>
      </c>
      <c r="O4" s="4">
        <v>2045</v>
      </c>
      <c r="P4" s="4">
        <v>2050</v>
      </c>
    </row>
    <row r="5" spans="1:29" ht="15" customHeight="1" x14ac:dyDescent="0.3">
      <c r="E5" s="2" t="s">
        <v>2</v>
      </c>
      <c r="F5" s="5" t="s">
        <v>164</v>
      </c>
      <c r="G5" s="6">
        <v>16727.722495315</v>
      </c>
      <c r="H5" s="6">
        <v>16231.05445781</v>
      </c>
      <c r="I5" s="6">
        <v>16521.433935415</v>
      </c>
      <c r="J5" s="6">
        <v>15986.874502084998</v>
      </c>
      <c r="K5" s="6">
        <v>14508.436240629999</v>
      </c>
      <c r="L5" s="6">
        <v>13378.89080573</v>
      </c>
      <c r="M5" s="6">
        <v>12624.821313015</v>
      </c>
      <c r="N5" s="6">
        <v>12189.900654165</v>
      </c>
      <c r="O5" s="6">
        <v>12088.693803644999</v>
      </c>
      <c r="P5" s="6">
        <v>12205.614384369999</v>
      </c>
    </row>
    <row r="6" spans="1:29" s="12" customFormat="1" ht="15" customHeight="1" x14ac:dyDescent="0.3">
      <c r="C6" s="26"/>
      <c r="E6" s="2"/>
      <c r="F6" s="12" t="s">
        <v>205</v>
      </c>
      <c r="G6" s="9">
        <v>15620.959415884879</v>
      </c>
      <c r="H6" s="9">
        <v>15229.707539258829</v>
      </c>
      <c r="I6" s="9">
        <v>15331.846220329269</v>
      </c>
      <c r="J6" s="9">
        <v>14618.637614253486</v>
      </c>
      <c r="K6" s="9">
        <v>11911.885345361114</v>
      </c>
      <c r="L6" s="9">
        <v>11007.320516432743</v>
      </c>
      <c r="M6" s="9">
        <v>11253.292128149693</v>
      </c>
      <c r="N6" s="9">
        <v>11699.402211047751</v>
      </c>
      <c r="O6" s="9">
        <v>12167.636361738016</v>
      </c>
      <c r="P6" s="9">
        <v>12685.93207880543</v>
      </c>
      <c r="AC6" s="10"/>
    </row>
    <row r="7" spans="1:29" ht="15" customHeight="1" x14ac:dyDescent="0.3">
      <c r="A7" s="1" t="s">
        <v>3</v>
      </c>
      <c r="B7" s="11"/>
      <c r="C7" s="27" t="s">
        <v>218</v>
      </c>
      <c r="D7" t="s">
        <v>152</v>
      </c>
      <c r="E7" s="2"/>
      <c r="F7" s="7" t="s">
        <v>219</v>
      </c>
      <c r="G7" s="6">
        <v>15620.959415884879</v>
      </c>
      <c r="H7" s="6">
        <v>15252.475041011727</v>
      </c>
      <c r="I7" s="6">
        <v>15331.769081924653</v>
      </c>
      <c r="J7" s="6">
        <v>14623.039222049401</v>
      </c>
      <c r="K7" s="6">
        <v>11918.571744801526</v>
      </c>
      <c r="L7" s="6">
        <v>11029.361081183606</v>
      </c>
      <c r="M7" s="6">
        <v>11317.000128883483</v>
      </c>
      <c r="N7" s="6">
        <v>11807.164717450307</v>
      </c>
      <c r="O7" s="6">
        <v>12258.339288808949</v>
      </c>
      <c r="P7" s="6">
        <v>12773.712197878858</v>
      </c>
    </row>
    <row r="8" spans="1:29" s="12" customFormat="1" ht="15" customHeight="1" x14ac:dyDescent="0.3">
      <c r="A8" s="1"/>
      <c r="B8" s="11"/>
      <c r="C8" s="27"/>
      <c r="E8" s="2"/>
      <c r="F8" t="s">
        <v>221</v>
      </c>
      <c r="G8" s="9">
        <v>15622.465913095453</v>
      </c>
      <c r="H8" s="9">
        <v>15250.014228408309</v>
      </c>
      <c r="I8" s="9">
        <v>15195.299979913656</v>
      </c>
      <c r="J8" s="9">
        <v>13110.342011850422</v>
      </c>
      <c r="K8" s="9">
        <v>11272.170409483582</v>
      </c>
      <c r="L8" s="9">
        <v>10451.886597501669</v>
      </c>
      <c r="M8" s="9">
        <v>8379.6210860093743</v>
      </c>
      <c r="N8" s="9">
        <v>5036.7240642077832</v>
      </c>
      <c r="O8" s="9">
        <v>3428.5992341142282</v>
      </c>
      <c r="P8" s="9">
        <v>1309.2606835030297</v>
      </c>
      <c r="S8" s="9"/>
      <c r="T8" s="9"/>
      <c r="U8" s="9"/>
      <c r="V8" s="9"/>
      <c r="W8" s="9"/>
      <c r="X8" s="9"/>
      <c r="Y8" s="9"/>
      <c r="Z8" s="9"/>
      <c r="AA8" s="9"/>
      <c r="AB8" s="9"/>
      <c r="AC8" s="10"/>
    </row>
    <row r="9" spans="1:29" ht="15" customHeight="1" x14ac:dyDescent="0.3">
      <c r="A9" s="1" t="s">
        <v>4</v>
      </c>
      <c r="C9" s="26" t="s">
        <v>223</v>
      </c>
      <c r="D9" t="s">
        <v>152</v>
      </c>
      <c r="E9" s="2"/>
      <c r="F9" s="7" t="s">
        <v>224</v>
      </c>
      <c r="G9" s="6">
        <v>15620.720327915455</v>
      </c>
      <c r="H9" s="6">
        <v>15247.041989890118</v>
      </c>
      <c r="I9" s="6">
        <v>13867.594909687605</v>
      </c>
      <c r="J9" s="6">
        <v>12301.314819955725</v>
      </c>
      <c r="K9" s="6">
        <v>10399.584633449784</v>
      </c>
      <c r="L9" s="6">
        <v>9848.17652320876</v>
      </c>
      <c r="M9" s="6">
        <v>7146.4238016437203</v>
      </c>
      <c r="N9" s="6">
        <v>4391.1443807773448</v>
      </c>
      <c r="O9" s="6">
        <v>3234.4344912222482</v>
      </c>
      <c r="P9" s="6">
        <v>1009.2505237508111</v>
      </c>
    </row>
    <row r="10" spans="1:29" ht="15" customHeight="1" x14ac:dyDescent="0.3">
      <c r="A10" s="1" t="s">
        <v>5</v>
      </c>
      <c r="D10" s="12"/>
      <c r="E10" s="2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29" ht="15" customHeight="1" x14ac:dyDescent="0.3">
      <c r="A11" s="1" t="s">
        <v>6</v>
      </c>
      <c r="G11" t="s">
        <v>7</v>
      </c>
      <c r="H11" s="12" t="s">
        <v>139</v>
      </c>
      <c r="I11" t="s">
        <v>190</v>
      </c>
    </row>
    <row r="12" spans="1:29" ht="15" customHeight="1" x14ac:dyDescent="0.3">
      <c r="A12" s="1" t="s">
        <v>8</v>
      </c>
      <c r="E12" s="2"/>
      <c r="F12" s="3"/>
      <c r="G12" s="4">
        <v>2010</v>
      </c>
      <c r="H12" s="4">
        <v>2011</v>
      </c>
      <c r="I12" s="4">
        <v>2015</v>
      </c>
      <c r="J12" s="4">
        <v>2020</v>
      </c>
      <c r="K12" s="4">
        <v>2025</v>
      </c>
      <c r="L12" s="4">
        <v>2030</v>
      </c>
      <c r="M12" s="4">
        <v>2035</v>
      </c>
      <c r="N12" s="4">
        <v>2040</v>
      </c>
      <c r="O12" s="4">
        <v>2045</v>
      </c>
      <c r="P12" s="4">
        <v>2050</v>
      </c>
    </row>
    <row r="13" spans="1:29" ht="15" customHeight="1" x14ac:dyDescent="0.3">
      <c r="A13" s="1" t="s">
        <v>9</v>
      </c>
      <c r="E13" s="2" t="s">
        <v>10</v>
      </c>
      <c r="F13" s="5" t="s">
        <v>164</v>
      </c>
      <c r="G13" s="6">
        <v>6.448720204999999</v>
      </c>
      <c r="H13" s="6">
        <v>51.564220089999999</v>
      </c>
      <c r="I13" s="6">
        <v>23.023178489999999</v>
      </c>
      <c r="J13" s="6">
        <v>21.593263140000001</v>
      </c>
      <c r="K13" s="6">
        <v>27.897393484999998</v>
      </c>
      <c r="L13" s="6">
        <v>28.831236229999998</v>
      </c>
      <c r="M13" s="6">
        <v>22.376925579999998</v>
      </c>
      <c r="N13" s="6">
        <v>17.159761735</v>
      </c>
      <c r="O13" s="6">
        <v>13.92163863</v>
      </c>
      <c r="P13" s="6">
        <v>10.561647199999999</v>
      </c>
    </row>
    <row r="14" spans="1:29" s="12" customFormat="1" ht="15" customHeight="1" x14ac:dyDescent="0.3">
      <c r="A14" s="1"/>
      <c r="C14" s="26"/>
      <c r="E14" s="2"/>
      <c r="F14" t="s">
        <v>205</v>
      </c>
      <c r="G14" s="9">
        <v>12.054575556194299</v>
      </c>
      <c r="H14" s="9">
        <v>15.918332639205801</v>
      </c>
      <c r="I14" s="9">
        <v>9.6800963884834506</v>
      </c>
      <c r="J14" s="9">
        <v>0</v>
      </c>
      <c r="K14" s="9">
        <v>0</v>
      </c>
      <c r="L14" s="9">
        <v>24.109151112388499</v>
      </c>
      <c r="M14" s="9">
        <v>24.109151112388499</v>
      </c>
      <c r="N14" s="9">
        <v>24.109151112388499</v>
      </c>
      <c r="O14" s="9">
        <v>0</v>
      </c>
      <c r="P14" s="9">
        <v>0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10"/>
    </row>
    <row r="15" spans="1:29" ht="15" customHeight="1" x14ac:dyDescent="0.3">
      <c r="A15" s="1" t="s">
        <v>11</v>
      </c>
      <c r="C15" s="26" t="s">
        <v>218</v>
      </c>
      <c r="D15" t="s">
        <v>190</v>
      </c>
      <c r="E15" s="2"/>
      <c r="F15" s="7" t="s">
        <v>219</v>
      </c>
      <c r="G15" s="6">
        <v>12.054575556194299</v>
      </c>
      <c r="H15" s="6">
        <v>15.918332639205801</v>
      </c>
      <c r="I15" s="6">
        <v>9.6800963884834506</v>
      </c>
      <c r="J15" s="6">
        <v>0</v>
      </c>
      <c r="K15" s="6">
        <v>0</v>
      </c>
      <c r="L15" s="6">
        <v>24.109151112388499</v>
      </c>
      <c r="M15" s="6">
        <v>24.109151112388499</v>
      </c>
      <c r="N15" s="6">
        <v>0</v>
      </c>
      <c r="O15" s="6">
        <v>0</v>
      </c>
      <c r="P15" s="6">
        <v>0</v>
      </c>
    </row>
    <row r="16" spans="1:29" s="12" customFormat="1" ht="15" customHeight="1" x14ac:dyDescent="0.3">
      <c r="A16" s="1"/>
      <c r="C16" s="26"/>
      <c r="E16" s="2"/>
      <c r="F16" t="s">
        <v>221</v>
      </c>
      <c r="G16" s="9">
        <v>12.054575556194299</v>
      </c>
      <c r="H16" s="9">
        <v>15.918332639205801</v>
      </c>
      <c r="I16" s="9">
        <v>24.109151112388499</v>
      </c>
      <c r="J16" s="9">
        <v>24.109151112388499</v>
      </c>
      <c r="K16" s="9">
        <v>24.109151112388499</v>
      </c>
      <c r="L16" s="9">
        <v>24.109151112388499</v>
      </c>
      <c r="M16" s="9">
        <v>24.109151112388499</v>
      </c>
      <c r="N16" s="9">
        <v>24.109151112388499</v>
      </c>
      <c r="O16" s="9">
        <v>24.109151112388499</v>
      </c>
      <c r="P16" s="9">
        <v>0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10"/>
    </row>
    <row r="17" spans="1:29" ht="15" customHeight="1" x14ac:dyDescent="0.3">
      <c r="A17" s="1" t="s">
        <v>12</v>
      </c>
      <c r="C17" s="26" t="s">
        <v>223</v>
      </c>
      <c r="D17" s="12" t="s">
        <v>190</v>
      </c>
      <c r="E17" s="2"/>
      <c r="F17" s="7" t="s">
        <v>224</v>
      </c>
      <c r="G17" s="6">
        <v>12.054575556194301</v>
      </c>
      <c r="H17" s="6">
        <v>13.632276533878592</v>
      </c>
      <c r="I17" s="6">
        <v>24.109151112388453</v>
      </c>
      <c r="J17" s="6">
        <v>24.10915111238851</v>
      </c>
      <c r="K17" s="6">
        <v>24.109151112388499</v>
      </c>
      <c r="L17" s="6">
        <v>24.109151112388499</v>
      </c>
      <c r="M17" s="6">
        <v>24.109151112388499</v>
      </c>
      <c r="N17" s="6">
        <v>24.109151112388499</v>
      </c>
      <c r="O17" s="6">
        <v>24.109151112388499</v>
      </c>
      <c r="P17" s="6">
        <v>0</v>
      </c>
    </row>
    <row r="18" spans="1:29" ht="15" customHeight="1" x14ac:dyDescent="0.3">
      <c r="E18" s="2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29" ht="15" customHeight="1" x14ac:dyDescent="0.3">
      <c r="A19" s="1" t="s">
        <v>13</v>
      </c>
      <c r="B19" s="11"/>
      <c r="C19" s="30"/>
      <c r="D19" s="30"/>
      <c r="E19" s="30"/>
      <c r="F19" s="30"/>
      <c r="G19" s="30" t="s">
        <v>207</v>
      </c>
      <c r="H19" s="30"/>
      <c r="I19" s="30"/>
      <c r="J19" s="30"/>
      <c r="K19" s="30"/>
      <c r="L19" s="30"/>
      <c r="M19" s="30"/>
      <c r="N19" s="30"/>
      <c r="O19" s="30"/>
      <c r="P19" s="30"/>
    </row>
    <row r="20" spans="1:29" ht="15" customHeight="1" x14ac:dyDescent="0.3">
      <c r="A20" s="1" t="s">
        <v>15</v>
      </c>
      <c r="C20" s="30"/>
      <c r="D20" s="30"/>
      <c r="E20" s="31"/>
      <c r="F20" s="32"/>
      <c r="G20" s="33">
        <v>2010</v>
      </c>
      <c r="H20" s="33">
        <v>2011</v>
      </c>
      <c r="I20" s="33">
        <v>2015</v>
      </c>
      <c r="J20" s="33">
        <v>2020</v>
      </c>
      <c r="K20" s="33">
        <v>2025</v>
      </c>
      <c r="L20" s="33">
        <v>2030</v>
      </c>
      <c r="M20" s="33">
        <v>2035</v>
      </c>
      <c r="N20" s="33">
        <v>2040</v>
      </c>
      <c r="O20" s="33">
        <v>2045</v>
      </c>
      <c r="P20" s="33">
        <v>2050</v>
      </c>
    </row>
    <row r="21" spans="1:29" s="12" customFormat="1" ht="15" customHeight="1" x14ac:dyDescent="0.3">
      <c r="A21" s="1"/>
      <c r="C21" s="30"/>
      <c r="D21" s="30"/>
      <c r="E21" s="31"/>
      <c r="F21" t="s">
        <v>205</v>
      </c>
      <c r="G21" s="9">
        <v>3115.2382078193555</v>
      </c>
      <c r="H21" s="9">
        <v>3520.2568622273643</v>
      </c>
      <c r="I21" s="9">
        <v>3888.9416893196371</v>
      </c>
      <c r="J21" s="9">
        <v>6045.2958725825583</v>
      </c>
      <c r="K21" s="9">
        <v>6316.8513569599099</v>
      </c>
      <c r="L21" s="9">
        <v>3674.292740214175</v>
      </c>
      <c r="M21" s="9">
        <v>3673.9644042837563</v>
      </c>
      <c r="N21" s="9">
        <v>3677.7267793684073</v>
      </c>
      <c r="O21" s="9">
        <v>3577.77534373052</v>
      </c>
      <c r="P21" s="9">
        <v>3564.3332792128631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10"/>
    </row>
    <row r="22" spans="1:29" ht="15" customHeight="1" x14ac:dyDescent="0.3">
      <c r="A22" s="1" t="s">
        <v>16</v>
      </c>
      <c r="C22" s="34" t="s">
        <v>218</v>
      </c>
      <c r="D22" s="30" t="s">
        <v>207</v>
      </c>
      <c r="E22" s="31"/>
      <c r="F22" s="35" t="s">
        <v>219</v>
      </c>
      <c r="G22" s="36">
        <v>2850.0852152526854</v>
      </c>
      <c r="H22" s="36">
        <v>3522.0980989961022</v>
      </c>
      <c r="I22" s="36">
        <v>4040.9310617419978</v>
      </c>
      <c r="J22" s="36">
        <v>6045.2973664125839</v>
      </c>
      <c r="K22" s="36">
        <v>6412.2633640989025</v>
      </c>
      <c r="L22" s="36">
        <v>3679.2958960252399</v>
      </c>
      <c r="M22" s="36">
        <v>3680.2875600351936</v>
      </c>
      <c r="N22" s="36">
        <v>3658.3655757364836</v>
      </c>
      <c r="O22" s="36">
        <v>3607.8730962075601</v>
      </c>
      <c r="P22" s="36">
        <v>3571.7656150286052</v>
      </c>
    </row>
    <row r="23" spans="1:29" s="12" customFormat="1" ht="15" customHeight="1" x14ac:dyDescent="0.3">
      <c r="A23" s="1"/>
      <c r="C23" s="34"/>
      <c r="D23" s="30"/>
      <c r="E23" s="31"/>
      <c r="F23" t="s">
        <v>221</v>
      </c>
      <c r="G23" s="9">
        <v>5258.4662361536903</v>
      </c>
      <c r="H23" s="9">
        <v>6038.9936606789006</v>
      </c>
      <c r="I23" s="9">
        <v>10350.293301697231</v>
      </c>
      <c r="J23" s="9">
        <v>11907.913517761432</v>
      </c>
      <c r="K23" s="9">
        <v>11277.812090373827</v>
      </c>
      <c r="L23" s="9">
        <v>10457.513879105758</v>
      </c>
      <c r="M23" s="9">
        <v>8393.2157972587138</v>
      </c>
      <c r="N23" s="9">
        <v>5312.2098188771988</v>
      </c>
      <c r="O23" s="9">
        <v>3713.8670455683077</v>
      </c>
      <c r="P23" s="9">
        <v>1604.7020417744618</v>
      </c>
      <c r="AC23" s="10"/>
    </row>
    <row r="24" spans="1:29" ht="15" customHeight="1" x14ac:dyDescent="0.3">
      <c r="C24" s="30" t="s">
        <v>223</v>
      </c>
      <c r="D24" s="30" t="s">
        <v>207</v>
      </c>
      <c r="E24" s="31"/>
      <c r="F24" s="35" t="s">
        <v>224</v>
      </c>
      <c r="G24" s="36">
        <v>2335.3568399790274</v>
      </c>
      <c r="H24" s="36">
        <v>2940.2995746480801</v>
      </c>
      <c r="I24" s="36">
        <v>3770.8794389284044</v>
      </c>
      <c r="J24" s="36">
        <v>3666.726892887541</v>
      </c>
      <c r="K24" s="36">
        <v>4004.0430887095708</v>
      </c>
      <c r="L24" s="36">
        <v>3949.1883175599028</v>
      </c>
      <c r="M24" s="36">
        <v>3704.001012940304</v>
      </c>
      <c r="N24" s="36">
        <v>3001.954305354489</v>
      </c>
      <c r="O24" s="36">
        <v>2901.7581310120281</v>
      </c>
      <c r="P24" s="36">
        <v>1286.1225068914721</v>
      </c>
    </row>
    <row r="25" spans="1:29" ht="15" customHeight="1" x14ac:dyDescent="0.3">
      <c r="A25" s="1" t="s">
        <v>18</v>
      </c>
      <c r="D25" s="12"/>
      <c r="E25" s="2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29" ht="15" customHeight="1" x14ac:dyDescent="0.3">
      <c r="A26" s="1" t="s">
        <v>19</v>
      </c>
      <c r="C26" s="27"/>
      <c r="G26" t="s">
        <v>42</v>
      </c>
      <c r="H26" s="12" t="s">
        <v>139</v>
      </c>
      <c r="I26" t="s">
        <v>153</v>
      </c>
    </row>
    <row r="27" spans="1:29" ht="15" customHeight="1" x14ac:dyDescent="0.3">
      <c r="A27" s="1" t="s">
        <v>20</v>
      </c>
      <c r="C27" s="27"/>
      <c r="G27" s="8">
        <v>2010</v>
      </c>
      <c r="H27" s="4">
        <v>2011</v>
      </c>
      <c r="I27" s="8">
        <v>2015</v>
      </c>
      <c r="J27" s="8">
        <v>2020</v>
      </c>
      <c r="K27" s="8">
        <v>2025</v>
      </c>
      <c r="L27" s="8">
        <v>2030</v>
      </c>
      <c r="M27" s="8">
        <v>2035</v>
      </c>
      <c r="N27" s="8">
        <v>2040</v>
      </c>
      <c r="O27" s="8">
        <v>2045</v>
      </c>
      <c r="P27" s="8">
        <v>2050</v>
      </c>
    </row>
    <row r="28" spans="1:29" ht="15" customHeight="1" x14ac:dyDescent="0.3">
      <c r="A28" s="1" t="s">
        <v>22</v>
      </c>
      <c r="E28" t="s">
        <v>45</v>
      </c>
      <c r="F28" t="s">
        <v>164</v>
      </c>
      <c r="G28" s="6">
        <v>40.221187139999998</v>
      </c>
      <c r="H28" s="6">
        <v>66.127166845000005</v>
      </c>
      <c r="I28" s="6">
        <v>64.965908299999995</v>
      </c>
      <c r="J28" s="6">
        <v>70.456545024999997</v>
      </c>
      <c r="K28" s="6">
        <v>87.077729259999998</v>
      </c>
      <c r="L28" s="6">
        <v>95.462230985000005</v>
      </c>
      <c r="M28" s="6">
        <v>104.36030037999998</v>
      </c>
      <c r="N28" s="6">
        <v>112.34837214</v>
      </c>
      <c r="O28" s="6">
        <v>118.445321585</v>
      </c>
      <c r="P28" s="6">
        <v>123.19280576</v>
      </c>
      <c r="Q28" s="6"/>
    </row>
    <row r="29" spans="1:29" s="12" customFormat="1" ht="15" customHeight="1" x14ac:dyDescent="0.3">
      <c r="A29" s="1"/>
      <c r="C29" s="26"/>
      <c r="F29" s="12" t="s">
        <v>205</v>
      </c>
      <c r="G29" s="9">
        <v>73.166667924088927</v>
      </c>
      <c r="H29" s="9">
        <v>72.538807943786338</v>
      </c>
      <c r="I29" s="9">
        <v>71.439808961379015</v>
      </c>
      <c r="J29" s="9">
        <v>67.886098465171258</v>
      </c>
      <c r="K29" s="9">
        <v>55.766056215725847</v>
      </c>
      <c r="L29" s="9">
        <v>49.405350728708598</v>
      </c>
      <c r="M29" s="9">
        <v>44.380052128585021</v>
      </c>
      <c r="N29" s="9">
        <v>40.422261161085714</v>
      </c>
      <c r="O29" s="9">
        <v>37.328490546157049</v>
      </c>
      <c r="P29" s="9">
        <v>35.53468441063491</v>
      </c>
      <c r="Q29" s="6"/>
      <c r="AC29" s="10"/>
    </row>
    <row r="30" spans="1:29" ht="15" customHeight="1" x14ac:dyDescent="0.3">
      <c r="A30" s="1" t="s">
        <v>23</v>
      </c>
      <c r="B30" s="11"/>
      <c r="C30" s="26" t="s">
        <v>218</v>
      </c>
      <c r="D30" t="s">
        <v>153</v>
      </c>
      <c r="F30" s="7" t="s">
        <v>219</v>
      </c>
      <c r="G30" s="6">
        <v>73.166667924088927</v>
      </c>
      <c r="H30" s="6">
        <v>72.538807943786338</v>
      </c>
      <c r="I30" s="6">
        <v>71.439808961379015</v>
      </c>
      <c r="J30" s="6">
        <v>67.886098465171258</v>
      </c>
      <c r="K30" s="6">
        <v>55.766056215725847</v>
      </c>
      <c r="L30" s="6">
        <v>40.265219127736962</v>
      </c>
      <c r="M30" s="6">
        <v>30.331308279949379</v>
      </c>
      <c r="N30" s="6">
        <v>21.102760983956571</v>
      </c>
      <c r="O30" s="6">
        <v>12.223194481779995</v>
      </c>
      <c r="P30" s="6">
        <v>12.00754650228045</v>
      </c>
    </row>
    <row r="31" spans="1:29" s="12" customFormat="1" ht="15" customHeight="1" x14ac:dyDescent="0.3">
      <c r="A31" s="1"/>
      <c r="B31" s="11"/>
      <c r="C31" s="26"/>
      <c r="F31" t="s">
        <v>221</v>
      </c>
      <c r="G31" s="9">
        <v>73.166667924088927</v>
      </c>
      <c r="H31" s="9">
        <v>72.538807943786338</v>
      </c>
      <c r="I31" s="9">
        <v>71.439808961379015</v>
      </c>
      <c r="J31" s="9">
        <v>67.886098465171258</v>
      </c>
      <c r="K31" s="9">
        <v>105.25847808364833</v>
      </c>
      <c r="L31" s="9">
        <v>238.83389251166187</v>
      </c>
      <c r="M31" s="9">
        <v>234.02594084196886</v>
      </c>
      <c r="N31" s="9">
        <v>227.15959678414785</v>
      </c>
      <c r="O31" s="9">
        <v>171.6075933020937</v>
      </c>
      <c r="P31" s="9">
        <v>21.977398433539243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10"/>
    </row>
    <row r="32" spans="1:29" ht="15" customHeight="1" x14ac:dyDescent="0.3">
      <c r="B32" s="11"/>
      <c r="C32" s="26" t="s">
        <v>223</v>
      </c>
      <c r="D32" s="12" t="s">
        <v>153</v>
      </c>
      <c r="E32" s="2"/>
      <c r="F32" s="7" t="s">
        <v>224</v>
      </c>
      <c r="G32" s="6">
        <v>73.166667924088927</v>
      </c>
      <c r="H32" s="6">
        <v>72.538807943786338</v>
      </c>
      <c r="I32" s="6">
        <v>64.036982547263264</v>
      </c>
      <c r="J32" s="6">
        <v>60.087834631967056</v>
      </c>
      <c r="K32" s="6">
        <v>60.148443647388738</v>
      </c>
      <c r="L32" s="6">
        <v>76.070107485919138</v>
      </c>
      <c r="M32" s="6">
        <v>45.579253360166199</v>
      </c>
      <c r="N32" s="6">
        <v>40.430164750066922</v>
      </c>
      <c r="O32" s="6">
        <v>20.450303030718207</v>
      </c>
      <c r="P32" s="6">
        <v>8.0218211561316686</v>
      </c>
    </row>
    <row r="33" spans="1:29" ht="15" customHeight="1" x14ac:dyDescent="0.3">
      <c r="A33" s="1" t="s">
        <v>25</v>
      </c>
      <c r="F33" s="7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29" ht="15" customHeight="1" x14ac:dyDescent="0.3">
      <c r="A34" s="1" t="s">
        <v>26</v>
      </c>
      <c r="G34" t="s">
        <v>14</v>
      </c>
      <c r="H34" s="12" t="s">
        <v>139</v>
      </c>
      <c r="I34" t="s">
        <v>154</v>
      </c>
    </row>
    <row r="35" spans="1:29" ht="15" customHeight="1" x14ac:dyDescent="0.3">
      <c r="A35" s="1" t="s">
        <v>27</v>
      </c>
      <c r="E35" s="2"/>
      <c r="F35" s="3"/>
      <c r="G35" s="4">
        <v>2010</v>
      </c>
      <c r="H35" s="4">
        <v>2011</v>
      </c>
      <c r="I35" s="4">
        <v>2015</v>
      </c>
      <c r="J35" s="4">
        <v>2020</v>
      </c>
      <c r="K35" s="4">
        <v>2025</v>
      </c>
      <c r="L35" s="4">
        <v>2030</v>
      </c>
      <c r="M35" s="4">
        <v>2035</v>
      </c>
      <c r="N35" s="4">
        <v>2040</v>
      </c>
      <c r="O35" s="4">
        <v>2045</v>
      </c>
      <c r="P35" s="4">
        <v>2050</v>
      </c>
    </row>
    <row r="36" spans="1:29" ht="15" customHeight="1" x14ac:dyDescent="0.3">
      <c r="A36" s="1" t="s">
        <v>29</v>
      </c>
      <c r="C36" s="27"/>
      <c r="E36" s="2" t="s">
        <v>17</v>
      </c>
      <c r="F36" s="5" t="s">
        <v>164</v>
      </c>
      <c r="G36" s="6">
        <v>19.899461694999999</v>
      </c>
      <c r="H36" s="6">
        <v>22.308011924999999</v>
      </c>
      <c r="I36" s="6">
        <v>14.980357504999999</v>
      </c>
      <c r="J36" s="6">
        <v>5.5561564449999992</v>
      </c>
      <c r="K36" s="6">
        <v>4.0771582749999995</v>
      </c>
      <c r="L36" s="6">
        <v>3.214440465</v>
      </c>
      <c r="M36" s="6">
        <v>2.8148117399999997</v>
      </c>
      <c r="N36" s="6">
        <v>2.7236143749999995</v>
      </c>
      <c r="O36" s="6">
        <v>2.7928234299999999</v>
      </c>
      <c r="P36" s="6">
        <v>2.915331085</v>
      </c>
    </row>
    <row r="37" spans="1:29" s="12" customFormat="1" ht="15" customHeight="1" x14ac:dyDescent="0.3">
      <c r="A37" s="1"/>
      <c r="C37" s="27"/>
      <c r="E37" s="2"/>
      <c r="F37" s="12" t="s">
        <v>205</v>
      </c>
      <c r="G37" s="9">
        <v>0</v>
      </c>
      <c r="H37" s="9">
        <v>3.8075172875685808</v>
      </c>
      <c r="I37" s="9">
        <v>0</v>
      </c>
      <c r="J37" s="9">
        <v>3.0628652397675342</v>
      </c>
      <c r="K37" s="9">
        <v>5.0358063596176583</v>
      </c>
      <c r="L37" s="9">
        <v>5.1381572843404557</v>
      </c>
      <c r="M37" s="9">
        <v>4.2516994208197305</v>
      </c>
      <c r="N37" s="9">
        <v>3.9385372858801628</v>
      </c>
      <c r="O37" s="9">
        <v>3.5915643242195259</v>
      </c>
      <c r="P37" s="9">
        <v>3.6257624908853359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10"/>
    </row>
    <row r="38" spans="1:29" ht="15" customHeight="1" x14ac:dyDescent="0.3">
      <c r="A38" s="1" t="s">
        <v>30</v>
      </c>
      <c r="C38" s="26" t="s">
        <v>218</v>
      </c>
      <c r="D38" t="s">
        <v>154</v>
      </c>
      <c r="E38" s="2"/>
      <c r="F38" s="7" t="s">
        <v>219</v>
      </c>
      <c r="G38" s="6">
        <v>0</v>
      </c>
      <c r="H38" s="6">
        <v>3.8075172875685808</v>
      </c>
      <c r="I38" s="6">
        <v>0</v>
      </c>
      <c r="J38" s="6">
        <v>3.0628652397675271</v>
      </c>
      <c r="K38" s="6">
        <v>5.1139923428073688</v>
      </c>
      <c r="L38" s="6">
        <v>5.2166195397820641</v>
      </c>
      <c r="M38" s="6">
        <v>2.9659793485809933</v>
      </c>
      <c r="N38" s="6">
        <v>2.1633517354298597</v>
      </c>
      <c r="O38" s="6">
        <v>1.2174305808426951</v>
      </c>
      <c r="P38" s="6">
        <v>1.2290227145619652</v>
      </c>
    </row>
    <row r="39" spans="1:29" s="12" customFormat="1" ht="15" customHeight="1" x14ac:dyDescent="0.3">
      <c r="A39" s="1"/>
      <c r="C39" s="26"/>
      <c r="E39" s="2"/>
      <c r="F39" t="s">
        <v>221</v>
      </c>
      <c r="G39" s="9">
        <v>0</v>
      </c>
      <c r="H39" s="9">
        <v>0.91772304797312265</v>
      </c>
      <c r="I39" s="9">
        <v>0.83057554465804262</v>
      </c>
      <c r="J39" s="9">
        <v>0.33256081668730569</v>
      </c>
      <c r="K39" s="9">
        <v>0.94224153075553341</v>
      </c>
      <c r="L39" s="9">
        <v>0.70406165300944112</v>
      </c>
      <c r="M39" s="9">
        <v>1.3914273230512502</v>
      </c>
      <c r="N39" s="9">
        <v>1.4159833500863415</v>
      </c>
      <c r="O39" s="9">
        <v>1.1303064063472674</v>
      </c>
      <c r="P39" s="9">
        <v>1.1410689608717777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10"/>
    </row>
    <row r="40" spans="1:29" ht="15" customHeight="1" x14ac:dyDescent="0.3">
      <c r="C40" s="26" t="s">
        <v>223</v>
      </c>
      <c r="D40" s="12" t="s">
        <v>154</v>
      </c>
      <c r="E40" s="2"/>
      <c r="F40" s="7" t="s">
        <v>224</v>
      </c>
      <c r="G40" s="6">
        <v>0</v>
      </c>
      <c r="H40" s="6">
        <v>0</v>
      </c>
      <c r="I40" s="6">
        <v>0</v>
      </c>
      <c r="J40" s="6">
        <v>0</v>
      </c>
      <c r="K40" s="6">
        <v>0.2937062459476526</v>
      </c>
      <c r="L40" s="6">
        <v>0.85638004036386262</v>
      </c>
      <c r="M40" s="6">
        <v>0.85749660129998806</v>
      </c>
      <c r="N40" s="6">
        <v>0.99026293287530176</v>
      </c>
      <c r="O40" s="6">
        <v>0.70195799333951803</v>
      </c>
      <c r="P40" s="6">
        <v>0</v>
      </c>
    </row>
    <row r="41" spans="1:29" ht="15" customHeight="1" x14ac:dyDescent="0.3">
      <c r="A41" s="1" t="s">
        <v>32</v>
      </c>
      <c r="E41" s="2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29" ht="15" customHeight="1" x14ac:dyDescent="0.3">
      <c r="A42" s="1" t="s">
        <v>33</v>
      </c>
      <c r="B42" s="11"/>
      <c r="G42" t="s">
        <v>21</v>
      </c>
      <c r="H42" s="12" t="s">
        <v>139</v>
      </c>
      <c r="I42" t="s">
        <v>157</v>
      </c>
    </row>
    <row r="43" spans="1:29" ht="15" customHeight="1" x14ac:dyDescent="0.3">
      <c r="A43" s="1" t="s">
        <v>34</v>
      </c>
      <c r="B43" s="11"/>
      <c r="E43" s="2"/>
      <c r="F43" s="3"/>
      <c r="G43" s="4">
        <v>2010</v>
      </c>
      <c r="H43" s="4">
        <v>2011</v>
      </c>
      <c r="I43" s="4">
        <v>2015</v>
      </c>
      <c r="J43" s="4">
        <v>2020</v>
      </c>
      <c r="K43" s="4">
        <v>2025</v>
      </c>
      <c r="L43" s="4">
        <v>2030</v>
      </c>
      <c r="M43" s="4">
        <v>2035</v>
      </c>
      <c r="N43" s="4">
        <v>2040</v>
      </c>
      <c r="O43" s="4">
        <v>2045</v>
      </c>
      <c r="P43" s="4">
        <v>2050</v>
      </c>
    </row>
    <row r="44" spans="1:29" ht="15" customHeight="1" x14ac:dyDescent="0.3">
      <c r="A44" s="1" t="s">
        <v>36</v>
      </c>
      <c r="B44" s="11"/>
      <c r="E44" s="2" t="s">
        <v>24</v>
      </c>
      <c r="F44" s="5" t="s">
        <v>164</v>
      </c>
      <c r="G44" s="6">
        <v>23.08051141</v>
      </c>
      <c r="H44" s="6">
        <v>39.35617998</v>
      </c>
      <c r="I44" s="6">
        <v>8.8515839849999995</v>
      </c>
      <c r="J44" s="6">
        <v>3.8131476900000001</v>
      </c>
      <c r="K44" s="6">
        <v>2.3652340399999998</v>
      </c>
      <c r="L44" s="6">
        <v>1.7644906650000001</v>
      </c>
      <c r="M44" s="6">
        <v>1.5356875399999999</v>
      </c>
      <c r="N44" s="6">
        <v>1.5079526449999998</v>
      </c>
      <c r="O44" s="6">
        <v>1.6197235649999999</v>
      </c>
      <c r="P44" s="6">
        <v>1.7784124450000001</v>
      </c>
      <c r="R44" s="12"/>
    </row>
    <row r="45" spans="1:29" s="12" customFormat="1" ht="15" customHeight="1" x14ac:dyDescent="0.3">
      <c r="A45" s="1"/>
      <c r="B45" s="11"/>
      <c r="C45" s="26"/>
      <c r="E45" s="2"/>
      <c r="F45" t="s">
        <v>205</v>
      </c>
      <c r="G45" s="9">
        <v>10.955057055098738</v>
      </c>
      <c r="H45" s="9">
        <v>15.52098272068916</v>
      </c>
      <c r="I45" s="9">
        <v>13.36718038706109</v>
      </c>
      <c r="J45" s="9">
        <v>8.8668188766878302</v>
      </c>
      <c r="K45" s="9">
        <v>6.7983655507379899</v>
      </c>
      <c r="L45" s="9">
        <v>4.3249240221027661</v>
      </c>
      <c r="M45" s="9">
        <v>1.600208956476693</v>
      </c>
      <c r="N45" s="9">
        <v>1.5928501829368891</v>
      </c>
      <c r="O45" s="9">
        <v>1.2307294797256298</v>
      </c>
      <c r="P45" s="9">
        <v>1.242671636935039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10"/>
    </row>
    <row r="46" spans="1:29" ht="15" customHeight="1" x14ac:dyDescent="0.3">
      <c r="A46" s="1" t="s">
        <v>37</v>
      </c>
      <c r="C46" s="27" t="s">
        <v>218</v>
      </c>
      <c r="D46" s="12" t="s">
        <v>157</v>
      </c>
      <c r="F46" s="7" t="s">
        <v>219</v>
      </c>
      <c r="G46" s="6">
        <v>10.955057055098738</v>
      </c>
      <c r="H46" s="6">
        <v>15.84171453103572</v>
      </c>
      <c r="I46" s="6">
        <v>13.337443254191211</v>
      </c>
      <c r="J46" s="6">
        <v>9.0007930453453397</v>
      </c>
      <c r="K46" s="6">
        <v>6.8741369804170098</v>
      </c>
      <c r="L46" s="6">
        <v>4.3358718034172217</v>
      </c>
      <c r="M46" s="6">
        <v>1.1533383625457239</v>
      </c>
      <c r="N46" s="6">
        <v>1.159637331874829</v>
      </c>
      <c r="O46" s="6">
        <v>0.41024315990854343</v>
      </c>
      <c r="P46" s="6">
        <v>0.41422387897834639</v>
      </c>
      <c r="R46" s="12"/>
    </row>
    <row r="47" spans="1:29" s="12" customFormat="1" ht="15" customHeight="1" x14ac:dyDescent="0.3">
      <c r="A47" s="1"/>
      <c r="C47" s="27"/>
      <c r="F47" t="s">
        <v>221</v>
      </c>
      <c r="G47" s="9">
        <v>9.3162739049812799</v>
      </c>
      <c r="H47" s="9">
        <v>13.627384828160499</v>
      </c>
      <c r="I47" s="9">
        <v>24.679289300536304</v>
      </c>
      <c r="J47" s="9">
        <v>22.307143521834806</v>
      </c>
      <c r="K47" s="9">
        <v>18.611831424554886</v>
      </c>
      <c r="L47" s="9">
        <v>5.3635777691259676</v>
      </c>
      <c r="M47" s="9">
        <v>2.4883482768835949</v>
      </c>
      <c r="N47" s="9">
        <v>0.40644088405265</v>
      </c>
      <c r="O47" s="9">
        <v>0.148577487903333</v>
      </c>
      <c r="P47" s="9">
        <v>0.41422387897834639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10"/>
    </row>
    <row r="48" spans="1:29" ht="15" customHeight="1" x14ac:dyDescent="0.3">
      <c r="C48" s="26" t="s">
        <v>223</v>
      </c>
      <c r="D48" s="12" t="s">
        <v>157</v>
      </c>
      <c r="E48" s="2"/>
      <c r="F48" s="7" t="s">
        <v>224</v>
      </c>
      <c r="G48" s="6">
        <v>11.194145024523131</v>
      </c>
      <c r="H48" s="6">
        <v>12.797710920839169</v>
      </c>
      <c r="I48" s="6">
        <v>15.477743770870262</v>
      </c>
      <c r="J48" s="6">
        <v>13.159671276117786</v>
      </c>
      <c r="K48" s="6">
        <v>11.636762945255029</v>
      </c>
      <c r="L48" s="6">
        <v>4.9592201018514785</v>
      </c>
      <c r="M48" s="6">
        <v>2.0584279342918022</v>
      </c>
      <c r="N48" s="6">
        <v>0.33045322315217901</v>
      </c>
      <c r="O48" s="6">
        <v>0.87671666626816336</v>
      </c>
      <c r="P48" s="6">
        <v>0.35583789230531887</v>
      </c>
      <c r="R48" s="12"/>
    </row>
    <row r="49" spans="1:29" ht="15" customHeight="1" x14ac:dyDescent="0.3">
      <c r="A49" s="1" t="s">
        <v>39</v>
      </c>
      <c r="C49" s="2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R49" s="12"/>
    </row>
    <row r="50" spans="1:29" ht="15" customHeight="1" x14ac:dyDescent="0.3">
      <c r="A50" s="1" t="s">
        <v>40</v>
      </c>
      <c r="C50" s="27"/>
      <c r="G50" t="s">
        <v>28</v>
      </c>
      <c r="H50" s="12" t="s">
        <v>139</v>
      </c>
      <c r="I50" t="s">
        <v>156</v>
      </c>
      <c r="R50" s="12"/>
    </row>
    <row r="51" spans="1:29" ht="15" customHeight="1" x14ac:dyDescent="0.3">
      <c r="A51" s="1" t="s">
        <v>41</v>
      </c>
      <c r="C51" s="27"/>
      <c r="E51" s="2"/>
      <c r="F51" s="3"/>
      <c r="G51" s="4">
        <v>2010</v>
      </c>
      <c r="H51" s="4">
        <v>2011</v>
      </c>
      <c r="I51" s="4">
        <v>2015</v>
      </c>
      <c r="J51" s="4">
        <v>2020</v>
      </c>
      <c r="K51" s="4">
        <v>2025</v>
      </c>
      <c r="L51" s="4">
        <v>2030</v>
      </c>
      <c r="M51" s="4">
        <v>2035</v>
      </c>
      <c r="N51" s="4">
        <v>2040</v>
      </c>
      <c r="O51" s="4">
        <v>2045</v>
      </c>
      <c r="P51" s="4">
        <v>2050</v>
      </c>
      <c r="R51" s="12"/>
    </row>
    <row r="52" spans="1:29" ht="15" customHeight="1" x14ac:dyDescent="0.3">
      <c r="A52" s="1" t="s">
        <v>43</v>
      </c>
      <c r="E52" s="2" t="s">
        <v>31</v>
      </c>
      <c r="F52" s="5" t="s">
        <v>164</v>
      </c>
      <c r="G52" s="6">
        <v>0.35278039499999997</v>
      </c>
      <c r="H52" s="6">
        <v>0.41387227999999993</v>
      </c>
      <c r="I52" s="6">
        <v>9.1614290449999984</v>
      </c>
      <c r="J52" s="6">
        <v>30.704790684999999</v>
      </c>
      <c r="K52" s="6">
        <v>74.560792535000004</v>
      </c>
      <c r="L52" s="6">
        <v>124.05772008</v>
      </c>
      <c r="M52" s="6">
        <v>187.86463069999999</v>
      </c>
      <c r="N52" s="6">
        <v>264.21785662999997</v>
      </c>
      <c r="O52" s="6">
        <v>342.08210842</v>
      </c>
      <c r="P52" s="6">
        <v>419.08925183499997</v>
      </c>
      <c r="R52" s="12"/>
    </row>
    <row r="53" spans="1:29" s="12" customFormat="1" ht="15" customHeight="1" x14ac:dyDescent="0.3">
      <c r="A53" s="1"/>
      <c r="C53" s="26"/>
      <c r="E53" s="2"/>
      <c r="F53" t="s">
        <v>205</v>
      </c>
      <c r="G53" s="9">
        <v>0.23008625481984521</v>
      </c>
      <c r="H53" s="9">
        <v>40.077727248135098</v>
      </c>
      <c r="I53" s="9">
        <v>61.182135699709619</v>
      </c>
      <c r="J53" s="9">
        <v>193.96583322624332</v>
      </c>
      <c r="K53" s="9">
        <v>176.41561537229845</v>
      </c>
      <c r="L53" s="9">
        <v>116.56499927252901</v>
      </c>
      <c r="M53" s="9">
        <v>32.968545189415295</v>
      </c>
      <c r="N53" s="9">
        <v>29.421836895716009</v>
      </c>
      <c r="O53" s="9">
        <v>29.406055967731621</v>
      </c>
      <c r="P53" s="9">
        <v>29.413275407549513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10"/>
    </row>
    <row r="54" spans="1:29" ht="15" customHeight="1" x14ac:dyDescent="0.3">
      <c r="A54" s="1" t="s">
        <v>44</v>
      </c>
      <c r="C54" s="26" t="s">
        <v>218</v>
      </c>
      <c r="D54" t="s">
        <v>156</v>
      </c>
      <c r="F54" s="7" t="s">
        <v>219</v>
      </c>
      <c r="G54" s="6">
        <v>0.23008625481984521</v>
      </c>
      <c r="H54" s="6">
        <v>35.591190534582843</v>
      </c>
      <c r="I54" s="6">
        <v>61.182135699709647</v>
      </c>
      <c r="J54" s="6">
        <v>192.35833092317699</v>
      </c>
      <c r="K54" s="6">
        <v>174.94323021771237</v>
      </c>
      <c r="L54" s="6">
        <v>115.61901481938962</v>
      </c>
      <c r="M54" s="6">
        <v>22.814957056686286</v>
      </c>
      <c r="N54" s="6">
        <v>17.424236579393352</v>
      </c>
      <c r="O54" s="6">
        <v>17.408391629295465</v>
      </c>
      <c r="P54" s="6">
        <v>17.416343215002147</v>
      </c>
      <c r="R54" s="12"/>
    </row>
    <row r="55" spans="1:29" s="12" customFormat="1" ht="15" customHeight="1" x14ac:dyDescent="0.3">
      <c r="A55" s="1"/>
      <c r="C55" s="26"/>
      <c r="F55" t="s">
        <v>221</v>
      </c>
      <c r="G55" s="9">
        <v>0.25744165295983418</v>
      </c>
      <c r="H55" s="9">
        <v>36.490567970242253</v>
      </c>
      <c r="I55" s="9">
        <v>74.265312057136612</v>
      </c>
      <c r="J55" s="9">
        <v>227.76555479934711</v>
      </c>
      <c r="K55" s="9">
        <v>207.67146067324774</v>
      </c>
      <c r="L55" s="9">
        <v>148.27489589969571</v>
      </c>
      <c r="M55" s="9">
        <v>993.99045273165359</v>
      </c>
      <c r="N55" s="9">
        <v>2380.3923723345815</v>
      </c>
      <c r="O55" s="9">
        <v>3145.0102184865536</v>
      </c>
      <c r="P55" s="9">
        <v>4187.8165526717203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10"/>
    </row>
    <row r="56" spans="1:29" ht="15" customHeight="1" x14ac:dyDescent="0.3">
      <c r="C56" s="26" t="s">
        <v>223</v>
      </c>
      <c r="D56" s="12" t="s">
        <v>156</v>
      </c>
      <c r="E56" s="2"/>
      <c r="F56" s="7" t="s">
        <v>224</v>
      </c>
      <c r="G56" s="6">
        <v>0.23008625481984521</v>
      </c>
      <c r="H56" s="6">
        <v>36.053511965469305</v>
      </c>
      <c r="I56" s="6">
        <v>74.265312057136939</v>
      </c>
      <c r="J56" s="6">
        <v>227.84198810510617</v>
      </c>
      <c r="K56" s="6">
        <v>207.74402167150055</v>
      </c>
      <c r="L56" s="6">
        <v>399.02485527894805</v>
      </c>
      <c r="M56" s="6">
        <v>1450.4106998319073</v>
      </c>
      <c r="N56" s="6">
        <v>2639.9458140892839</v>
      </c>
      <c r="O56" s="6">
        <v>3254.9554480816378</v>
      </c>
      <c r="P56" s="6">
        <v>4266.299324399034</v>
      </c>
      <c r="R56" s="12"/>
    </row>
    <row r="57" spans="1:29" ht="15" customHeight="1" x14ac:dyDescent="0.3">
      <c r="A57" s="1" t="s">
        <v>46</v>
      </c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R57" s="12"/>
    </row>
    <row r="58" spans="1:29" ht="15" customHeight="1" x14ac:dyDescent="0.3">
      <c r="A58" s="1" t="s">
        <v>47</v>
      </c>
      <c r="C58" s="27"/>
      <c r="D58" s="12"/>
      <c r="E58" s="12"/>
      <c r="F58" s="12"/>
      <c r="G58" s="12" t="s">
        <v>210</v>
      </c>
      <c r="H58" s="12" t="s">
        <v>139</v>
      </c>
      <c r="I58" s="12"/>
      <c r="J58" s="12"/>
      <c r="K58" s="12"/>
      <c r="L58" s="12"/>
      <c r="M58" s="12"/>
      <c r="N58" s="12"/>
      <c r="O58" s="12"/>
      <c r="P58" s="12"/>
      <c r="R58" s="12"/>
    </row>
    <row r="59" spans="1:29" ht="15" customHeight="1" x14ac:dyDescent="0.3">
      <c r="A59" s="1" t="s">
        <v>48</v>
      </c>
      <c r="B59" s="11"/>
      <c r="C59" s="27"/>
      <c r="D59" s="12"/>
      <c r="E59" s="2"/>
      <c r="F59" s="3"/>
      <c r="G59" s="4">
        <v>2010</v>
      </c>
      <c r="H59" s="4">
        <v>2011</v>
      </c>
      <c r="I59" s="4">
        <v>2015</v>
      </c>
      <c r="J59" s="4">
        <v>2020</v>
      </c>
      <c r="K59" s="4">
        <v>2025</v>
      </c>
      <c r="L59" s="4">
        <v>2030</v>
      </c>
      <c r="M59" s="4">
        <v>2035</v>
      </c>
      <c r="N59" s="4">
        <v>2040</v>
      </c>
      <c r="O59" s="4">
        <v>2045</v>
      </c>
      <c r="P59" s="4">
        <v>2050</v>
      </c>
      <c r="R59" s="12"/>
    </row>
    <row r="60" spans="1:29" s="12" customFormat="1" ht="15" customHeight="1" x14ac:dyDescent="0.3">
      <c r="A60" s="1"/>
      <c r="B60" s="11"/>
      <c r="C60" s="27"/>
      <c r="E60" s="2"/>
      <c r="F60" s="12" t="s">
        <v>205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10"/>
    </row>
    <row r="61" spans="1:29" ht="15" customHeight="1" x14ac:dyDescent="0.3">
      <c r="B61" s="11"/>
      <c r="C61" s="26" t="s">
        <v>218</v>
      </c>
      <c r="D61" s="12" t="s">
        <v>209</v>
      </c>
      <c r="E61" s="12"/>
      <c r="F61" s="7" t="s">
        <v>219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R61" s="12"/>
    </row>
    <row r="62" spans="1:29" s="12" customFormat="1" ht="15" customHeight="1" x14ac:dyDescent="0.3">
      <c r="B62" s="11"/>
      <c r="C62" s="26"/>
      <c r="F62" s="12" t="s">
        <v>221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10"/>
    </row>
    <row r="63" spans="1:29" ht="15" customHeight="1" x14ac:dyDescent="0.3">
      <c r="A63" s="1" t="s">
        <v>49</v>
      </c>
      <c r="C63" s="26" t="s">
        <v>223</v>
      </c>
      <c r="D63" s="12" t="s">
        <v>209</v>
      </c>
      <c r="E63" s="2"/>
      <c r="F63" s="7" t="s">
        <v>224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R63" s="12"/>
    </row>
    <row r="64" spans="1:29" ht="15" customHeight="1" x14ac:dyDescent="0.3">
      <c r="A64" s="1" t="s">
        <v>50</v>
      </c>
      <c r="D64" s="12"/>
      <c r="E64" s="12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R64" s="12"/>
    </row>
    <row r="65" spans="1:29" ht="15" customHeight="1" x14ac:dyDescent="0.3">
      <c r="A65" s="1" t="s">
        <v>51</v>
      </c>
      <c r="G65" t="s">
        <v>35</v>
      </c>
      <c r="H65" s="12" t="s">
        <v>139</v>
      </c>
      <c r="I65" t="s">
        <v>163</v>
      </c>
    </row>
    <row r="66" spans="1:29" ht="15" customHeight="1" x14ac:dyDescent="0.3">
      <c r="A66" s="1" t="s">
        <v>52</v>
      </c>
      <c r="B66" s="11"/>
      <c r="E66" s="2"/>
      <c r="F66" s="3"/>
      <c r="G66" s="4">
        <v>2010</v>
      </c>
      <c r="H66" s="4">
        <v>2011</v>
      </c>
      <c r="I66" s="4">
        <v>2015</v>
      </c>
      <c r="J66" s="4">
        <v>2020</v>
      </c>
      <c r="K66" s="4">
        <v>2025</v>
      </c>
      <c r="L66" s="4">
        <v>2030</v>
      </c>
      <c r="M66" s="4">
        <v>2035</v>
      </c>
      <c r="N66" s="4">
        <v>2040</v>
      </c>
      <c r="O66" s="4">
        <v>2045</v>
      </c>
      <c r="P66" s="4">
        <v>2050</v>
      </c>
      <c r="R66" s="12"/>
    </row>
    <row r="67" spans="1:29" ht="15" customHeight="1" x14ac:dyDescent="0.3">
      <c r="B67" s="11"/>
      <c r="E67" s="2" t="s">
        <v>38</v>
      </c>
      <c r="F67" s="5" t="s">
        <v>164</v>
      </c>
      <c r="G67" s="21">
        <v>0</v>
      </c>
      <c r="H67" s="21">
        <v>0</v>
      </c>
      <c r="I67" s="21">
        <v>0.29072212999999997</v>
      </c>
      <c r="J67" s="21">
        <v>0.284943895</v>
      </c>
      <c r="K67" s="21">
        <v>0.30173949499999997</v>
      </c>
      <c r="L67" s="21">
        <v>0.35978453999999999</v>
      </c>
      <c r="M67" s="21">
        <v>0.47193842499999994</v>
      </c>
      <c r="N67" s="21">
        <v>0.65418545499999992</v>
      </c>
      <c r="O67" s="21">
        <v>0.90896373499999994</v>
      </c>
      <c r="P67" s="21">
        <v>1.1631206199999999</v>
      </c>
      <c r="R67" s="12"/>
    </row>
    <row r="68" spans="1:29" s="12" customFormat="1" ht="15" customHeight="1" x14ac:dyDescent="0.3">
      <c r="B68" s="11"/>
      <c r="C68" s="26"/>
      <c r="E68" s="2"/>
      <c r="F68" s="12" t="s">
        <v>205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10"/>
    </row>
    <row r="69" spans="1:29" ht="15" customHeight="1" x14ac:dyDescent="0.3">
      <c r="A69" s="1" t="s">
        <v>54</v>
      </c>
      <c r="B69" s="11"/>
      <c r="C69" s="27" t="s">
        <v>218</v>
      </c>
      <c r="D69" t="s">
        <v>163</v>
      </c>
      <c r="F69" s="7" t="s">
        <v>219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R69" s="12"/>
    </row>
    <row r="70" spans="1:29" s="12" customFormat="1" ht="15" customHeight="1" x14ac:dyDescent="0.3">
      <c r="A70" s="1"/>
      <c r="B70" s="11"/>
      <c r="C70" s="27"/>
      <c r="F70" s="12" t="s">
        <v>221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10"/>
    </row>
    <row r="71" spans="1:29" ht="15" customHeight="1" x14ac:dyDescent="0.3">
      <c r="A71" s="1" t="s">
        <v>55</v>
      </c>
      <c r="C71" s="26" t="s">
        <v>223</v>
      </c>
      <c r="D71" s="12" t="s">
        <v>163</v>
      </c>
      <c r="E71" s="2"/>
      <c r="F71" s="7" t="s">
        <v>224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</row>
    <row r="72" spans="1:29" ht="15" customHeight="1" x14ac:dyDescent="0.3">
      <c r="A72" s="1" t="s">
        <v>56</v>
      </c>
      <c r="C72" s="2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R72" s="12"/>
    </row>
    <row r="73" spans="1:29" ht="15" customHeight="1" x14ac:dyDescent="0.3">
      <c r="A73" s="1" t="s">
        <v>57</v>
      </c>
      <c r="D73" s="12"/>
      <c r="E73" s="2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R73" s="12"/>
    </row>
    <row r="74" spans="1:29" ht="15" customHeight="1" x14ac:dyDescent="0.3">
      <c r="A74" s="1" t="s">
        <v>58</v>
      </c>
      <c r="B74" s="11"/>
      <c r="C74" s="27"/>
      <c r="R74" s="12"/>
    </row>
    <row r="75" spans="1:29" ht="15" customHeight="1" x14ac:dyDescent="0.3">
      <c r="A75" s="1" t="s">
        <v>62</v>
      </c>
      <c r="C75" s="27"/>
      <c r="G75" s="8">
        <v>2010</v>
      </c>
      <c r="H75" s="4">
        <v>2011</v>
      </c>
      <c r="I75" s="8">
        <v>2015</v>
      </c>
      <c r="J75" s="8">
        <v>2020</v>
      </c>
      <c r="K75" s="8">
        <v>2025</v>
      </c>
      <c r="L75" s="8">
        <v>2030</v>
      </c>
      <c r="M75" s="8">
        <v>2035</v>
      </c>
      <c r="N75" s="8">
        <v>2040</v>
      </c>
      <c r="O75" s="8">
        <v>2045</v>
      </c>
      <c r="P75" s="8">
        <v>2050</v>
      </c>
      <c r="R75" s="12"/>
    </row>
    <row r="76" spans="1:29" ht="15" customHeight="1" x14ac:dyDescent="0.3">
      <c r="A76" s="1" t="s">
        <v>63</v>
      </c>
      <c r="C76" s="27"/>
      <c r="E76" t="s">
        <v>53</v>
      </c>
      <c r="F76" t="s">
        <v>164</v>
      </c>
      <c r="G76" s="9">
        <v>16817.725156159999</v>
      </c>
      <c r="H76" s="9">
        <v>16410.82390893</v>
      </c>
      <c r="I76" s="9">
        <v>16642.707114870002</v>
      </c>
      <c r="J76" s="9">
        <v>16119.283348964997</v>
      </c>
      <c r="K76" s="9">
        <v>14704.716287719999</v>
      </c>
      <c r="L76" s="9">
        <v>13632.580708695001</v>
      </c>
      <c r="M76" s="9">
        <v>12944.245607379999</v>
      </c>
      <c r="N76" s="9">
        <v>12588.512397145001</v>
      </c>
      <c r="O76" s="9">
        <v>12568.464383009999</v>
      </c>
      <c r="P76" s="9">
        <v>12764.314953314999</v>
      </c>
      <c r="R76" s="12"/>
    </row>
    <row r="77" spans="1:29" s="12" customFormat="1" ht="15" customHeight="1" x14ac:dyDescent="0.3">
      <c r="A77" s="1"/>
      <c r="C77" s="27"/>
      <c r="F77" s="12" t="s">
        <v>205</v>
      </c>
      <c r="G77" s="9">
        <v>15717.365802675082</v>
      </c>
      <c r="H77" s="9">
        <v>15377.570907098216</v>
      </c>
      <c r="I77" s="9">
        <v>15487.515441765901</v>
      </c>
      <c r="J77" s="9">
        <v>14892.419230061356</v>
      </c>
      <c r="K77" s="9">
        <v>12155.901188859492</v>
      </c>
      <c r="L77" s="9">
        <v>11206.863098852811</v>
      </c>
      <c r="M77" s="9">
        <v>11360.601784957378</v>
      </c>
      <c r="N77" s="9">
        <v>11798.886847685757</v>
      </c>
      <c r="O77" s="9">
        <v>12239.193202055849</v>
      </c>
      <c r="P77" s="9">
        <v>12755.748472751435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10"/>
    </row>
    <row r="78" spans="1:29" ht="15" customHeight="1" x14ac:dyDescent="0.3">
      <c r="A78" s="1" t="s">
        <v>65</v>
      </c>
      <c r="C78" s="26" t="s">
        <v>218</v>
      </c>
      <c r="D78" t="s">
        <v>191</v>
      </c>
      <c r="F78" t="s">
        <v>219</v>
      </c>
      <c r="G78" s="9">
        <v>15717.365802675082</v>
      </c>
      <c r="H78" s="9">
        <v>15396.172603947905</v>
      </c>
      <c r="I78" s="9">
        <v>15487.408566228416</v>
      </c>
      <c r="J78" s="9">
        <v>14895.347309722862</v>
      </c>
      <c r="K78" s="9">
        <v>12161.269160558188</v>
      </c>
      <c r="L78" s="9">
        <v>11218.906957586321</v>
      </c>
      <c r="M78" s="9">
        <v>11398.374863043633</v>
      </c>
      <c r="N78" s="9">
        <v>11849.014704080961</v>
      </c>
      <c r="O78" s="9">
        <v>12289.598548660775</v>
      </c>
      <c r="P78" s="9">
        <v>12804.779334189681</v>
      </c>
    </row>
    <row r="79" spans="1:29" s="12" customFormat="1" ht="15" customHeight="1" x14ac:dyDescent="0.3">
      <c r="A79" s="1"/>
      <c r="C79" s="26"/>
      <c r="F79" s="12" t="s">
        <v>221</v>
      </c>
      <c r="G79" s="9">
        <v>15717.26087213368</v>
      </c>
      <c r="H79" s="9">
        <v>15389.507044837675</v>
      </c>
      <c r="I79" s="9">
        <v>15390.624116889754</v>
      </c>
      <c r="J79" s="9">
        <v>13452.742520565851</v>
      </c>
      <c r="K79" s="9">
        <v>11628.763572308177</v>
      </c>
      <c r="L79" s="9">
        <v>10869.172176447551</v>
      </c>
      <c r="M79" s="9">
        <v>9635.6264062953214</v>
      </c>
      <c r="N79" s="9">
        <v>7670.2076086730394</v>
      </c>
      <c r="O79" s="9">
        <v>6770.605080909515</v>
      </c>
      <c r="P79" s="9">
        <v>5520.6099274481385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10"/>
    </row>
    <row r="80" spans="1:29" ht="15" customHeight="1" x14ac:dyDescent="0.3">
      <c r="A80" s="1" t="s">
        <v>66</v>
      </c>
      <c r="C80" s="26" t="s">
        <v>223</v>
      </c>
      <c r="D80" s="12" t="s">
        <v>191</v>
      </c>
      <c r="E80" s="2"/>
      <c r="F80" s="7" t="s">
        <v>224</v>
      </c>
      <c r="G80" s="9">
        <v>15717.365802675082</v>
      </c>
      <c r="H80" s="9">
        <v>15382.064297254092</v>
      </c>
      <c r="I80" s="9">
        <v>14045.484099175264</v>
      </c>
      <c r="J80" s="9">
        <v>12626.513465081307</v>
      </c>
      <c r="K80" s="9">
        <v>10703.516719072264</v>
      </c>
      <c r="L80" s="9">
        <v>10353.196237228231</v>
      </c>
      <c r="M80" s="9">
        <v>8669.4388304837757</v>
      </c>
      <c r="N80" s="9">
        <v>7096.950226885112</v>
      </c>
      <c r="O80" s="9">
        <v>6535.5280681066006</v>
      </c>
      <c r="P80" s="9">
        <v>5283.927507198282</v>
      </c>
      <c r="R80" s="12"/>
    </row>
    <row r="81" spans="1:29" ht="15" customHeight="1" x14ac:dyDescent="0.3">
      <c r="A81" s="1" t="s">
        <v>67</v>
      </c>
      <c r="B81" s="11"/>
      <c r="F81" s="7"/>
      <c r="G81" s="9"/>
      <c r="H81" s="9"/>
      <c r="I81" s="9"/>
      <c r="J81" s="9"/>
      <c r="K81" s="9"/>
      <c r="L81" s="9"/>
      <c r="M81" s="9"/>
      <c r="N81" s="9"/>
      <c r="O81" s="9"/>
      <c r="P81" s="9"/>
      <c r="R81" s="12"/>
    </row>
    <row r="82" spans="1:29" ht="15" customHeight="1" x14ac:dyDescent="0.3">
      <c r="A82" s="1" t="s">
        <v>68</v>
      </c>
      <c r="G82" s="10"/>
      <c r="H82" s="6"/>
      <c r="I82" s="10"/>
      <c r="J82" s="10"/>
      <c r="K82" s="10"/>
      <c r="L82" s="10"/>
      <c r="M82" s="10"/>
      <c r="N82" s="10"/>
      <c r="O82" s="10"/>
      <c r="P82" s="10"/>
      <c r="R82" s="12"/>
    </row>
    <row r="83" spans="1:29" ht="15" customHeight="1" x14ac:dyDescent="0.3">
      <c r="A83" s="1" t="s">
        <v>72</v>
      </c>
      <c r="D83" s="12"/>
      <c r="E83" s="12"/>
      <c r="F83" s="12"/>
      <c r="G83" s="12" t="s">
        <v>61</v>
      </c>
      <c r="H83" s="12" t="s">
        <v>138</v>
      </c>
      <c r="I83" t="s">
        <v>153</v>
      </c>
      <c r="J83" s="12"/>
      <c r="K83" s="12"/>
      <c r="L83" s="12"/>
      <c r="M83" s="12"/>
      <c r="N83" s="12"/>
      <c r="O83" s="12"/>
      <c r="P83" s="12"/>
      <c r="R83" s="12"/>
    </row>
    <row r="84" spans="1:29" ht="15" customHeight="1" x14ac:dyDescent="0.3">
      <c r="A84" s="1" t="s">
        <v>73</v>
      </c>
      <c r="C84" s="27"/>
      <c r="D84" s="12"/>
      <c r="E84" s="12"/>
      <c r="F84" s="12"/>
      <c r="G84" s="8">
        <v>2010</v>
      </c>
      <c r="H84" s="4">
        <v>2011</v>
      </c>
      <c r="I84" s="8">
        <v>2015</v>
      </c>
      <c r="J84" s="8">
        <v>2020</v>
      </c>
      <c r="K84" s="8">
        <v>2025</v>
      </c>
      <c r="L84" s="8">
        <v>2030</v>
      </c>
      <c r="M84" s="8">
        <v>2035</v>
      </c>
      <c r="N84" s="8">
        <v>2040</v>
      </c>
      <c r="O84" s="8">
        <v>2045</v>
      </c>
      <c r="P84" s="8">
        <v>2050</v>
      </c>
      <c r="R84" s="12"/>
    </row>
    <row r="85" spans="1:29" ht="15" customHeight="1" x14ac:dyDescent="0.3">
      <c r="A85" s="1" t="s">
        <v>75</v>
      </c>
      <c r="C85" s="27"/>
      <c r="D85" s="12"/>
      <c r="E85" s="12" t="s">
        <v>199</v>
      </c>
      <c r="F85" s="12" t="s">
        <v>164</v>
      </c>
      <c r="G85" s="6">
        <v>229.64819785013981</v>
      </c>
      <c r="H85" s="6">
        <v>255.04744205571092</v>
      </c>
      <c r="I85" s="6">
        <v>278.687032875</v>
      </c>
      <c r="J85" s="6">
        <v>311.78643512999997</v>
      </c>
      <c r="K85" s="6">
        <v>326.47317558499998</v>
      </c>
      <c r="L85" s="6">
        <v>332.39286920499995</v>
      </c>
      <c r="M85" s="6">
        <v>337.28460774999996</v>
      </c>
      <c r="N85" s="6">
        <v>339.77114041499999</v>
      </c>
      <c r="O85" s="6">
        <v>350.80958642499996</v>
      </c>
      <c r="P85" s="6">
        <v>363.15831500499996</v>
      </c>
    </row>
    <row r="86" spans="1:29" s="12" customFormat="1" ht="15" customHeight="1" x14ac:dyDescent="0.3">
      <c r="A86" s="1"/>
      <c r="C86" s="27"/>
      <c r="F86" s="12" t="s">
        <v>205</v>
      </c>
      <c r="G86" s="9">
        <v>316.46677109298849</v>
      </c>
      <c r="H86" s="9">
        <v>344.5971507456988</v>
      </c>
      <c r="I86" s="9">
        <v>318.24222070553111</v>
      </c>
      <c r="J86" s="9">
        <v>344.03073959867595</v>
      </c>
      <c r="K86" s="9">
        <v>339.22415867556577</v>
      </c>
      <c r="L86" s="9">
        <v>325.10361956754838</v>
      </c>
      <c r="M86" s="9">
        <v>325.80446923635901</v>
      </c>
      <c r="N86" s="9">
        <v>323.27208525348232</v>
      </c>
      <c r="O86" s="9">
        <v>321.23933821729645</v>
      </c>
      <c r="P86" s="9">
        <v>317.34000743830416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10"/>
    </row>
    <row r="87" spans="1:29" ht="15" customHeight="1" x14ac:dyDescent="0.3">
      <c r="A87" s="1" t="s">
        <v>76</v>
      </c>
      <c r="C87" s="26" t="s">
        <v>218</v>
      </c>
      <c r="D87" s="12" t="s">
        <v>153</v>
      </c>
      <c r="E87" s="12"/>
      <c r="F87" s="7" t="s">
        <v>219</v>
      </c>
      <c r="G87" s="6">
        <v>316.46677109298849</v>
      </c>
      <c r="H87" s="6">
        <v>344.5971507456988</v>
      </c>
      <c r="I87" s="6">
        <v>318.24222070553111</v>
      </c>
      <c r="J87" s="6">
        <v>344.03073959867595</v>
      </c>
      <c r="K87" s="6">
        <v>339.22415867556577</v>
      </c>
      <c r="L87" s="6">
        <v>325.10361956754838</v>
      </c>
      <c r="M87" s="6">
        <v>325.80446923635901</v>
      </c>
      <c r="N87" s="6">
        <v>323.27208525348232</v>
      </c>
      <c r="O87" s="6">
        <v>321.23933821729645</v>
      </c>
      <c r="P87" s="6">
        <v>317.34000743830416</v>
      </c>
      <c r="R87" s="12"/>
    </row>
    <row r="88" spans="1:29" s="12" customFormat="1" ht="15" customHeight="1" x14ac:dyDescent="0.3">
      <c r="A88" s="1"/>
      <c r="C88" s="26"/>
      <c r="F88" t="s">
        <v>221</v>
      </c>
      <c r="G88" s="9">
        <v>316.46677109298849</v>
      </c>
      <c r="H88" s="9">
        <v>344.5971507456988</v>
      </c>
      <c r="I88" s="9">
        <v>326.39748981990368</v>
      </c>
      <c r="J88" s="9">
        <v>345.93706612206461</v>
      </c>
      <c r="K88" s="9">
        <v>345.23104549372579</v>
      </c>
      <c r="L88" s="9">
        <v>347.42208339062978</v>
      </c>
      <c r="M88" s="9">
        <v>357.78803742687859</v>
      </c>
      <c r="N88" s="9">
        <v>368.74763201681208</v>
      </c>
      <c r="O88" s="9">
        <v>422.05172206581807</v>
      </c>
      <c r="P88" s="9">
        <v>636.80277138117845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10"/>
    </row>
    <row r="89" spans="1:29" ht="15" customHeight="1" x14ac:dyDescent="0.3">
      <c r="A89" s="1" t="s">
        <v>77</v>
      </c>
      <c r="C89" s="26" t="s">
        <v>223</v>
      </c>
      <c r="D89" s="12" t="s">
        <v>153</v>
      </c>
      <c r="E89" s="2"/>
      <c r="F89" s="7" t="s">
        <v>224</v>
      </c>
      <c r="G89" s="6">
        <v>316.46677109298849</v>
      </c>
      <c r="H89" s="6">
        <v>344.5971507456988</v>
      </c>
      <c r="I89" s="6">
        <v>322.84454439337168</v>
      </c>
      <c r="J89" s="6">
        <v>338.37954725773034</v>
      </c>
      <c r="K89" s="6">
        <v>345.7519227208935</v>
      </c>
      <c r="L89" s="6">
        <v>330.26220299762542</v>
      </c>
      <c r="M89" s="6">
        <v>325.81898606030501</v>
      </c>
      <c r="N89" s="6">
        <v>323.27208525348232</v>
      </c>
      <c r="O89" s="6">
        <v>561.11639293716109</v>
      </c>
      <c r="P89" s="6">
        <v>646.27577431510929</v>
      </c>
    </row>
    <row r="90" spans="1:29" ht="15" customHeight="1" x14ac:dyDescent="0.3">
      <c r="D90" s="12"/>
      <c r="E90" s="12"/>
      <c r="F90" s="12"/>
      <c r="G90" s="25">
        <v>86.818573242848686</v>
      </c>
      <c r="H90" s="25">
        <v>89.549708689987881</v>
      </c>
      <c r="I90" s="25">
        <v>39.555187830531111</v>
      </c>
      <c r="J90" s="25">
        <v>32.244304468675978</v>
      </c>
      <c r="K90" s="25">
        <v>12.750983090565796</v>
      </c>
      <c r="L90" s="25">
        <v>-7.2892496374515758</v>
      </c>
      <c r="M90" s="25">
        <v>-11.480138513640952</v>
      </c>
      <c r="N90" s="25">
        <v>-16.499055161517674</v>
      </c>
      <c r="O90" s="25">
        <v>-29.570248207703514</v>
      </c>
      <c r="P90" s="25">
        <v>-45.818307566695808</v>
      </c>
      <c r="R90" s="12"/>
    </row>
    <row r="91" spans="1:29" ht="15" customHeight="1" x14ac:dyDescent="0.3">
      <c r="A91" s="1" t="s">
        <v>81</v>
      </c>
      <c r="D91" s="12"/>
      <c r="E91" s="12"/>
      <c r="F91" s="12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1:29" ht="15" customHeight="1" x14ac:dyDescent="0.3">
      <c r="A92" s="1" t="s">
        <v>82</v>
      </c>
      <c r="C92" s="27"/>
      <c r="D92" s="12"/>
      <c r="E92" s="12"/>
      <c r="F92" s="12"/>
      <c r="G92" s="12" t="s">
        <v>71</v>
      </c>
      <c r="H92" s="12" t="s">
        <v>138</v>
      </c>
      <c r="I92" t="s">
        <v>152</v>
      </c>
      <c r="J92" s="12"/>
      <c r="K92" s="12"/>
      <c r="L92" s="12"/>
      <c r="M92" s="12"/>
      <c r="N92" s="12"/>
      <c r="O92" s="12"/>
      <c r="P92" s="12"/>
    </row>
    <row r="93" spans="1:29" ht="15" customHeight="1" x14ac:dyDescent="0.3">
      <c r="A93" s="1" t="s">
        <v>84</v>
      </c>
      <c r="C93" s="27"/>
      <c r="D93" s="12"/>
      <c r="E93" s="2"/>
      <c r="F93" s="3"/>
      <c r="G93" s="4">
        <v>2010</v>
      </c>
      <c r="H93" s="4">
        <v>2011</v>
      </c>
      <c r="I93" s="4">
        <v>2015</v>
      </c>
      <c r="J93" s="4">
        <v>2020</v>
      </c>
      <c r="K93" s="4">
        <v>2025</v>
      </c>
      <c r="L93" s="4">
        <v>2030</v>
      </c>
      <c r="M93" s="4">
        <v>2035</v>
      </c>
      <c r="N93" s="4">
        <v>2040</v>
      </c>
      <c r="O93" s="4">
        <v>2045</v>
      </c>
      <c r="P93" s="4">
        <v>2050</v>
      </c>
    </row>
    <row r="94" spans="1:29" ht="15" customHeight="1" x14ac:dyDescent="0.3">
      <c r="A94" s="1" t="s">
        <v>85</v>
      </c>
      <c r="C94" s="27"/>
      <c r="D94" s="12"/>
      <c r="E94" s="2" t="s">
        <v>200</v>
      </c>
      <c r="F94" s="5" t="s">
        <v>164</v>
      </c>
      <c r="G94" s="6">
        <v>512.84829551237772</v>
      </c>
      <c r="H94" s="6">
        <v>570.76921723597525</v>
      </c>
      <c r="I94" s="6">
        <v>623.94750286999999</v>
      </c>
      <c r="J94" s="6">
        <v>621.37845127000003</v>
      </c>
      <c r="K94" s="6">
        <v>595.34292600499998</v>
      </c>
      <c r="L94" s="6">
        <v>596.53488821500002</v>
      </c>
      <c r="M94" s="6">
        <v>620.79022968999993</v>
      </c>
      <c r="N94" s="6">
        <v>659.67101084499996</v>
      </c>
      <c r="O94" s="6">
        <v>706.60852948999991</v>
      </c>
      <c r="P94" s="6">
        <v>752.82807737999985</v>
      </c>
    </row>
    <row r="95" spans="1:29" s="12" customFormat="1" ht="15" customHeight="1" x14ac:dyDescent="0.3">
      <c r="A95" s="1"/>
      <c r="C95" s="27"/>
      <c r="E95" s="2"/>
      <c r="F95" t="s">
        <v>205</v>
      </c>
      <c r="G95" s="9">
        <v>515.37356143772104</v>
      </c>
      <c r="H95" s="9">
        <v>580.10395925129524</v>
      </c>
      <c r="I95" s="9">
        <v>656.63130853061784</v>
      </c>
      <c r="J95" s="9">
        <v>650.52132741276421</v>
      </c>
      <c r="K95" s="9">
        <v>700.7563280937203</v>
      </c>
      <c r="L95" s="9">
        <v>758.17123265043847</v>
      </c>
      <c r="M95" s="9">
        <v>829.82680222160889</v>
      </c>
      <c r="N95" s="9">
        <v>901.53804020837151</v>
      </c>
      <c r="O95" s="9">
        <v>959.79089133682191</v>
      </c>
      <c r="P95" s="9">
        <v>1047.2199745651224</v>
      </c>
      <c r="R95"/>
      <c r="S95" s="9"/>
      <c r="T95" s="9"/>
      <c r="U95" s="9"/>
      <c r="V95" s="9"/>
      <c r="W95" s="9"/>
      <c r="X95" s="9"/>
      <c r="Y95" s="9"/>
      <c r="Z95" s="9"/>
      <c r="AA95" s="9"/>
      <c r="AB95" s="9"/>
      <c r="AC95" s="10"/>
    </row>
    <row r="96" spans="1:29" ht="15" customHeight="1" x14ac:dyDescent="0.3">
      <c r="A96" s="1" t="s">
        <v>86</v>
      </c>
      <c r="C96" s="26" t="s">
        <v>218</v>
      </c>
      <c r="D96" s="12" t="s">
        <v>152</v>
      </c>
      <c r="E96" s="2"/>
      <c r="F96" s="7" t="s">
        <v>219</v>
      </c>
      <c r="G96" s="6">
        <v>515.37356143772104</v>
      </c>
      <c r="H96" s="6">
        <v>580.10395925129524</v>
      </c>
      <c r="I96" s="6">
        <v>656.63130853061784</v>
      </c>
      <c r="J96" s="6">
        <v>650.52132741276421</v>
      </c>
      <c r="K96" s="6">
        <v>700.7563280937203</v>
      </c>
      <c r="L96" s="6">
        <v>758.17123265043847</v>
      </c>
      <c r="M96" s="6">
        <v>829.82680222160889</v>
      </c>
      <c r="N96" s="6">
        <v>877.4288890959831</v>
      </c>
      <c r="O96" s="6">
        <v>959.79089133682191</v>
      </c>
      <c r="P96" s="6">
        <v>1047.2199745651224</v>
      </c>
    </row>
    <row r="97" spans="1:29" s="12" customFormat="1" ht="15" customHeight="1" x14ac:dyDescent="0.3">
      <c r="A97" s="1"/>
      <c r="C97" s="26"/>
      <c r="E97" s="2"/>
      <c r="F97" t="s">
        <v>221</v>
      </c>
      <c r="G97" s="9">
        <v>515.37356143772104</v>
      </c>
      <c r="H97" s="9">
        <v>580.10395925129524</v>
      </c>
      <c r="I97" s="9">
        <v>654.52338300577117</v>
      </c>
      <c r="J97" s="9">
        <v>666.3343383983588</v>
      </c>
      <c r="K97" s="9">
        <v>688.50687472304014</v>
      </c>
      <c r="L97" s="9">
        <v>675.32376941792381</v>
      </c>
      <c r="M97" s="9">
        <v>710.18923914256879</v>
      </c>
      <c r="N97" s="9">
        <v>790.90119977991174</v>
      </c>
      <c r="O97" s="9">
        <v>814.41591004548991</v>
      </c>
      <c r="P97" s="9">
        <v>604.23348873254088</v>
      </c>
      <c r="R97"/>
      <c r="S97" s="9"/>
      <c r="T97" s="9"/>
      <c r="U97" s="9"/>
      <c r="V97" s="9"/>
      <c r="W97" s="9"/>
      <c r="X97" s="9"/>
      <c r="Y97" s="9"/>
      <c r="Z97" s="9"/>
      <c r="AA97" s="9"/>
      <c r="AB97" s="9"/>
      <c r="AC97" s="10"/>
    </row>
    <row r="98" spans="1:29" ht="15" customHeight="1" x14ac:dyDescent="0.3">
      <c r="A98" s="1" t="s">
        <v>87</v>
      </c>
      <c r="C98" s="26" t="s">
        <v>223</v>
      </c>
      <c r="D98" s="26" t="s">
        <v>152</v>
      </c>
      <c r="E98" s="2"/>
      <c r="F98" s="7" t="s">
        <v>224</v>
      </c>
      <c r="G98" s="6">
        <v>515.37356143772104</v>
      </c>
      <c r="H98" s="6">
        <v>577.8179031459681</v>
      </c>
      <c r="I98" s="6">
        <v>651.28210347752974</v>
      </c>
      <c r="J98" s="6">
        <v>657.13123908697071</v>
      </c>
      <c r="K98" s="6">
        <v>668.73362971427423</v>
      </c>
      <c r="L98" s="6">
        <v>636.0869114407526</v>
      </c>
      <c r="M98" s="6">
        <v>694.31751357665314</v>
      </c>
      <c r="N98" s="6">
        <v>787.69171222532532</v>
      </c>
      <c r="O98" s="6">
        <v>623.60878303083109</v>
      </c>
      <c r="P98" s="6">
        <v>591.92836175875868</v>
      </c>
    </row>
    <row r="99" spans="1:29" ht="15" customHeight="1" x14ac:dyDescent="0.3">
      <c r="A99" s="1" t="s">
        <v>89</v>
      </c>
      <c r="D99" s="12"/>
      <c r="E99" s="2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29" ht="15" customHeight="1" x14ac:dyDescent="0.3">
      <c r="A100" s="1" t="s">
        <v>90</v>
      </c>
      <c r="D100" s="12"/>
      <c r="E100" s="12"/>
      <c r="F100" s="12"/>
      <c r="G100" s="12" t="s">
        <v>80</v>
      </c>
      <c r="H100" s="12" t="s">
        <v>138</v>
      </c>
      <c r="I100" t="s">
        <v>154</v>
      </c>
      <c r="J100" s="12"/>
      <c r="K100" s="12"/>
      <c r="L100" s="12"/>
      <c r="M100" s="12"/>
      <c r="N100" s="12"/>
      <c r="O100" s="12"/>
      <c r="P100" s="12"/>
      <c r="R100" s="12"/>
    </row>
    <row r="101" spans="1:29" ht="15" customHeight="1" x14ac:dyDescent="0.3">
      <c r="A101" s="1" t="s">
        <v>92</v>
      </c>
      <c r="C101" s="27"/>
      <c r="D101" s="12"/>
      <c r="E101" s="2"/>
      <c r="F101" s="3"/>
      <c r="G101" s="4">
        <v>2010</v>
      </c>
      <c r="H101" s="4">
        <v>2011</v>
      </c>
      <c r="I101" s="4">
        <v>2015</v>
      </c>
      <c r="J101" s="4">
        <v>2020</v>
      </c>
      <c r="K101" s="4">
        <v>2025</v>
      </c>
      <c r="L101" s="4">
        <v>2030</v>
      </c>
      <c r="M101" s="4">
        <v>2035</v>
      </c>
      <c r="N101" s="4">
        <v>2040</v>
      </c>
      <c r="O101" s="4">
        <v>2045</v>
      </c>
      <c r="P101" s="4">
        <v>2050</v>
      </c>
      <c r="R101" s="12"/>
    </row>
    <row r="102" spans="1:29" ht="15" customHeight="1" x14ac:dyDescent="0.3">
      <c r="A102" s="1" t="s">
        <v>93</v>
      </c>
      <c r="D102" s="12"/>
      <c r="E102" s="2" t="s">
        <v>201</v>
      </c>
      <c r="F102" s="5" t="s">
        <v>164</v>
      </c>
      <c r="G102" s="21">
        <v>0</v>
      </c>
      <c r="H102" s="21">
        <v>1.0549999999999999</v>
      </c>
      <c r="I102" s="21">
        <v>1.5427686999999999</v>
      </c>
      <c r="J102" s="21">
        <v>0.93953235999999996</v>
      </c>
      <c r="K102" s="21">
        <v>0.74749387499999986</v>
      </c>
      <c r="L102" s="21">
        <v>0.64627928499999998</v>
      </c>
      <c r="M102" s="21">
        <v>0.59758153999999997</v>
      </c>
      <c r="N102" s="21">
        <v>0.613243015</v>
      </c>
      <c r="O102" s="21">
        <v>0.7187419599999999</v>
      </c>
      <c r="P102" s="21">
        <v>0.94521142499999999</v>
      </c>
      <c r="R102" s="12"/>
    </row>
    <row r="103" spans="1:29" s="12" customFormat="1" ht="15" customHeight="1" x14ac:dyDescent="0.3">
      <c r="A103" s="1"/>
      <c r="C103" s="26"/>
      <c r="E103" s="2"/>
      <c r="F103" s="44" t="s">
        <v>205</v>
      </c>
      <c r="G103" s="44">
        <v>0</v>
      </c>
      <c r="H103" s="44">
        <v>0</v>
      </c>
      <c r="I103" s="44">
        <v>1.6191681178869259</v>
      </c>
      <c r="J103" s="44">
        <v>1.5420648741780221</v>
      </c>
      <c r="K103" s="44">
        <v>1.5420648741780221</v>
      </c>
      <c r="L103" s="44">
        <v>0.95290595562897829</v>
      </c>
      <c r="M103" s="44">
        <v>0.9549628581992875</v>
      </c>
      <c r="N103" s="44">
        <v>0.95021179920326804</v>
      </c>
      <c r="O103" s="44">
        <v>0.9415903712565924</v>
      </c>
      <c r="P103" s="44">
        <v>0.93015846831594851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0"/>
    </row>
    <row r="104" spans="1:29" ht="15" customHeight="1" x14ac:dyDescent="0.3">
      <c r="A104" s="1" t="s">
        <v>94</v>
      </c>
      <c r="C104" s="26" t="s">
        <v>218</v>
      </c>
      <c r="D104" s="12" t="s">
        <v>154</v>
      </c>
      <c r="E104" s="12"/>
      <c r="F104" s="7" t="s">
        <v>219</v>
      </c>
      <c r="G104" s="21">
        <v>0</v>
      </c>
      <c r="H104" s="21">
        <v>0</v>
      </c>
      <c r="I104" s="21">
        <v>1.6191681178869259</v>
      </c>
      <c r="J104" s="21">
        <v>1.5420648741780221</v>
      </c>
      <c r="K104" s="21">
        <v>1.5420648741780221</v>
      </c>
      <c r="L104" s="21">
        <v>0.95290595562897829</v>
      </c>
      <c r="M104" s="21">
        <v>0.9549628581992875</v>
      </c>
      <c r="N104" s="21">
        <v>0.95021179920326804</v>
      </c>
      <c r="O104" s="21">
        <v>0.9415903712565924</v>
      </c>
      <c r="P104" s="21">
        <v>0.93015846831594851</v>
      </c>
      <c r="R104" s="12"/>
    </row>
    <row r="105" spans="1:29" s="12" customFormat="1" ht="15" customHeight="1" x14ac:dyDescent="0.3">
      <c r="A105" s="1"/>
      <c r="C105" s="26"/>
      <c r="F105" t="s">
        <v>221</v>
      </c>
      <c r="G105" s="9">
        <v>0</v>
      </c>
      <c r="H105" s="9">
        <v>0</v>
      </c>
      <c r="I105" s="9">
        <v>5.8816441776031256</v>
      </c>
      <c r="J105" s="9">
        <v>5.6015658834315403</v>
      </c>
      <c r="K105" s="9">
        <v>29.952132543074192</v>
      </c>
      <c r="L105" s="9">
        <v>44.577672079668005</v>
      </c>
      <c r="M105" s="9">
        <v>50.872558957428929</v>
      </c>
      <c r="N105" s="9">
        <v>30.214846618376008</v>
      </c>
      <c r="O105" s="9">
        <v>9.8605590258264879</v>
      </c>
      <c r="P105" s="9">
        <v>1.5035215367984038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0"/>
    </row>
    <row r="106" spans="1:29" ht="15" customHeight="1" x14ac:dyDescent="0.3">
      <c r="A106" s="1" t="s">
        <v>95</v>
      </c>
      <c r="C106" s="26" t="s">
        <v>223</v>
      </c>
      <c r="D106" s="12" t="s">
        <v>154</v>
      </c>
      <c r="E106" s="2"/>
      <c r="F106" s="7" t="s">
        <v>224</v>
      </c>
      <c r="G106" s="21">
        <v>0</v>
      </c>
      <c r="H106" s="21">
        <v>0</v>
      </c>
      <c r="I106" s="21">
        <v>16.583907508737244</v>
      </c>
      <c r="J106" s="21">
        <v>10.10761748382088</v>
      </c>
      <c r="K106" s="21">
        <v>41.024856123423334</v>
      </c>
      <c r="L106" s="21">
        <v>101.96722528399491</v>
      </c>
      <c r="M106" s="21">
        <v>121.85450175566832</v>
      </c>
      <c r="N106" s="21">
        <v>100.10617038290623</v>
      </c>
      <c r="O106" s="21">
        <v>30.316293680318772</v>
      </c>
      <c r="P106" s="21">
        <v>2.9690452954331179</v>
      </c>
      <c r="R106" s="12"/>
    </row>
    <row r="107" spans="1:29" ht="15" customHeight="1" x14ac:dyDescent="0.3">
      <c r="A107" s="1" t="s">
        <v>98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R107" s="12"/>
    </row>
    <row r="108" spans="1:29" ht="15" customHeight="1" x14ac:dyDescent="0.3">
      <c r="D108" s="12"/>
      <c r="E108" s="12"/>
      <c r="F108" s="12"/>
      <c r="G108" s="12" t="s">
        <v>188</v>
      </c>
      <c r="H108" s="12" t="s">
        <v>138</v>
      </c>
      <c r="I108" s="12" t="s">
        <v>157</v>
      </c>
      <c r="J108" s="12"/>
      <c r="K108" s="12"/>
      <c r="L108" s="12"/>
      <c r="M108" s="12"/>
      <c r="N108" s="12"/>
      <c r="O108" s="12"/>
      <c r="P108" s="12"/>
      <c r="R108" s="12"/>
    </row>
    <row r="109" spans="1:29" ht="15" customHeight="1" x14ac:dyDescent="0.3">
      <c r="A109" s="1" t="s">
        <v>100</v>
      </c>
      <c r="C109" s="27"/>
      <c r="D109" s="12"/>
      <c r="E109" s="2"/>
      <c r="F109" s="3"/>
      <c r="G109" s="4">
        <v>2010</v>
      </c>
      <c r="H109" s="4">
        <v>2011</v>
      </c>
      <c r="I109" s="4">
        <v>2015</v>
      </c>
      <c r="J109" s="4">
        <v>2020</v>
      </c>
      <c r="K109" s="4">
        <v>2025</v>
      </c>
      <c r="L109" s="4">
        <v>2030</v>
      </c>
      <c r="M109" s="4">
        <v>2035</v>
      </c>
      <c r="N109" s="4">
        <v>2040</v>
      </c>
      <c r="O109" s="4">
        <v>2045</v>
      </c>
      <c r="P109" s="4">
        <v>2050</v>
      </c>
      <c r="R109" s="12"/>
    </row>
    <row r="110" spans="1:29" ht="15" customHeight="1" x14ac:dyDescent="0.3">
      <c r="A110" s="1" t="s">
        <v>101</v>
      </c>
      <c r="D110" s="12"/>
      <c r="E110" s="2" t="s">
        <v>189</v>
      </c>
      <c r="F110" s="5" t="s">
        <v>164</v>
      </c>
      <c r="G110" s="21">
        <v>0</v>
      </c>
      <c r="H110" s="21">
        <v>0</v>
      </c>
      <c r="I110" s="21">
        <v>1.9886749999999996E-3</v>
      </c>
      <c r="J110" s="21">
        <v>0.27985457499999994</v>
      </c>
      <c r="K110" s="21">
        <v>0.6394597649999999</v>
      </c>
      <c r="L110" s="21">
        <v>0.86588386499999992</v>
      </c>
      <c r="M110" s="21">
        <v>1.097125095</v>
      </c>
      <c r="N110" s="21">
        <v>1.3642067849999999</v>
      </c>
      <c r="O110" s="21">
        <v>1.6919910649999998</v>
      </c>
      <c r="P110" s="21">
        <v>2.0826427949999999</v>
      </c>
      <c r="R110" s="12"/>
    </row>
    <row r="111" spans="1:29" s="12" customFormat="1" ht="15" customHeight="1" x14ac:dyDescent="0.3">
      <c r="A111" s="1"/>
      <c r="C111" s="26"/>
      <c r="E111" s="2"/>
      <c r="F111" t="s">
        <v>205</v>
      </c>
      <c r="G111" s="9">
        <v>0</v>
      </c>
      <c r="H111" s="9">
        <v>0</v>
      </c>
      <c r="I111" s="9">
        <v>0</v>
      </c>
      <c r="J111" s="9">
        <v>0.3276174071152636</v>
      </c>
      <c r="K111" s="9">
        <v>0.3276174071152636</v>
      </c>
      <c r="L111" s="9">
        <v>0.31464085329442459</v>
      </c>
      <c r="M111" s="9">
        <v>0.31532002375824819</v>
      </c>
      <c r="N111" s="9">
        <v>0.31287053664834674</v>
      </c>
      <c r="O111" s="9">
        <v>0.31090455056547128</v>
      </c>
      <c r="P111" s="9">
        <v>0.30712984050644099</v>
      </c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0"/>
    </row>
    <row r="112" spans="1:29" ht="15" customHeight="1" x14ac:dyDescent="0.3">
      <c r="A112" s="1" t="s">
        <v>102</v>
      </c>
      <c r="C112" s="26" t="s">
        <v>218</v>
      </c>
      <c r="D112" s="12" t="s">
        <v>157</v>
      </c>
      <c r="E112" s="12"/>
      <c r="F112" s="7" t="s">
        <v>219</v>
      </c>
      <c r="G112" s="21">
        <v>0</v>
      </c>
      <c r="H112" s="21">
        <v>0</v>
      </c>
      <c r="I112" s="21">
        <v>0</v>
      </c>
      <c r="J112" s="21">
        <v>0.3276174071152636</v>
      </c>
      <c r="K112" s="21">
        <v>0.3276174071152636</v>
      </c>
      <c r="L112" s="21">
        <v>0.31464085329442459</v>
      </c>
      <c r="M112" s="21">
        <v>0.31532002375824819</v>
      </c>
      <c r="N112" s="21">
        <v>0.31287053664834674</v>
      </c>
      <c r="O112" s="21">
        <v>0.31090455056547128</v>
      </c>
      <c r="P112" s="21">
        <v>0.30712984050644099</v>
      </c>
      <c r="R112" s="12"/>
    </row>
    <row r="113" spans="1:29" s="12" customFormat="1" ht="15" customHeight="1" x14ac:dyDescent="0.3">
      <c r="A113" s="1"/>
      <c r="C113" s="26"/>
      <c r="F113" s="12" t="s">
        <v>221</v>
      </c>
      <c r="G113" s="9">
        <v>0</v>
      </c>
      <c r="H113" s="9">
        <v>0</v>
      </c>
      <c r="I113" s="9">
        <v>2.3642119838369213</v>
      </c>
      <c r="J113" s="9">
        <v>2.3207745994187654</v>
      </c>
      <c r="K113" s="9">
        <v>2.3212807829036226</v>
      </c>
      <c r="L113" s="9">
        <v>14.766894480980296</v>
      </c>
      <c r="M113" s="9">
        <v>22.652516614323691</v>
      </c>
      <c r="N113" s="9">
        <v>22.539207489506744</v>
      </c>
      <c r="O113" s="9">
        <v>9.8991331012616577</v>
      </c>
      <c r="P113" s="9">
        <v>1.1645260739368588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0"/>
    </row>
    <row r="114" spans="1:29" ht="15" customHeight="1" x14ac:dyDescent="0.3">
      <c r="B114" s="11"/>
      <c r="C114" s="26" t="s">
        <v>223</v>
      </c>
      <c r="D114" s="12" t="s">
        <v>157</v>
      </c>
      <c r="E114" s="2"/>
      <c r="F114" s="7" t="s">
        <v>224</v>
      </c>
      <c r="G114" s="21">
        <v>0</v>
      </c>
      <c r="H114" s="21">
        <v>0</v>
      </c>
      <c r="I114" s="21">
        <v>3.8968930276449099E-2</v>
      </c>
      <c r="J114" s="21">
        <v>0.3276174071152636</v>
      </c>
      <c r="K114" s="21">
        <v>9.8567372804622764</v>
      </c>
      <c r="L114" s="21">
        <v>19.554617202586197</v>
      </c>
      <c r="M114" s="21">
        <v>20.098131949814913</v>
      </c>
      <c r="N114" s="21">
        <v>11.982696782787894</v>
      </c>
      <c r="O114" s="21">
        <v>2.0405507010735078</v>
      </c>
      <c r="P114" s="21">
        <v>0.30712984050644099</v>
      </c>
      <c r="R114" s="12"/>
    </row>
    <row r="115" spans="1:29" ht="15" customHeight="1" x14ac:dyDescent="0.3">
      <c r="A115" s="1" t="s">
        <v>106</v>
      </c>
      <c r="B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R115" s="12"/>
    </row>
    <row r="116" spans="1:29" ht="15" customHeight="1" x14ac:dyDescent="0.3">
      <c r="A116" s="1" t="s">
        <v>107</v>
      </c>
      <c r="D116" s="12"/>
      <c r="E116" s="12"/>
      <c r="F116" s="12"/>
      <c r="G116" s="12" t="s">
        <v>97</v>
      </c>
      <c r="H116" t="s">
        <v>138</v>
      </c>
      <c r="I116" s="12" t="s">
        <v>190</v>
      </c>
      <c r="J116" s="12"/>
      <c r="K116" s="12"/>
      <c r="L116" s="12"/>
      <c r="M116" s="12"/>
      <c r="N116" s="12"/>
      <c r="O116" s="12"/>
      <c r="P116" s="12"/>
      <c r="R116" s="12"/>
    </row>
    <row r="117" spans="1:29" ht="15" customHeight="1" x14ac:dyDescent="0.3">
      <c r="D117" s="12"/>
      <c r="E117" s="2"/>
      <c r="F117" s="3"/>
      <c r="G117" s="4">
        <v>2010</v>
      </c>
      <c r="H117" s="4">
        <v>2011</v>
      </c>
      <c r="I117" s="4">
        <v>2015</v>
      </c>
      <c r="J117" s="4">
        <v>2020</v>
      </c>
      <c r="K117" s="4">
        <v>2025</v>
      </c>
      <c r="L117" s="4">
        <v>2030</v>
      </c>
      <c r="M117" s="4">
        <v>2035</v>
      </c>
      <c r="N117" s="4">
        <v>2040</v>
      </c>
      <c r="O117" s="4">
        <v>2045</v>
      </c>
      <c r="P117" s="4">
        <v>2050</v>
      </c>
      <c r="R117" s="12"/>
    </row>
    <row r="118" spans="1:29" ht="15" customHeight="1" x14ac:dyDescent="0.3">
      <c r="A118" s="1" t="s">
        <v>108</v>
      </c>
      <c r="D118" s="12"/>
      <c r="E118" s="2" t="s">
        <v>202</v>
      </c>
      <c r="F118" s="5" t="s">
        <v>164</v>
      </c>
      <c r="G118" s="6">
        <v>0</v>
      </c>
      <c r="H118" s="6">
        <v>0</v>
      </c>
      <c r="I118" s="6">
        <v>1.7484293449999999</v>
      </c>
      <c r="J118" s="6">
        <v>3.8363872299999997</v>
      </c>
      <c r="K118" s="6">
        <v>6.6420922099999995</v>
      </c>
      <c r="L118" s="6">
        <v>9.1734919149999978</v>
      </c>
      <c r="M118" s="6">
        <v>9.7822047600000008</v>
      </c>
      <c r="N118" s="6">
        <v>9.9786647499999983</v>
      </c>
      <c r="O118" s="6">
        <v>10.316161359999999</v>
      </c>
      <c r="P118" s="6">
        <v>9.5729539500000005</v>
      </c>
      <c r="R118" s="12"/>
    </row>
    <row r="119" spans="1:29" s="12" customFormat="1" ht="15" customHeight="1" x14ac:dyDescent="0.3">
      <c r="A119" s="1"/>
      <c r="C119" s="26"/>
      <c r="E119" s="2"/>
      <c r="F119" t="s">
        <v>205</v>
      </c>
      <c r="G119" s="9">
        <v>0</v>
      </c>
      <c r="H119" s="9">
        <v>2.1635306950856301</v>
      </c>
      <c r="I119" s="9">
        <v>14.429054723905001</v>
      </c>
      <c r="J119" s="9">
        <v>24.109151112388499</v>
      </c>
      <c r="K119" s="9">
        <v>24.109151112388499</v>
      </c>
      <c r="L119" s="9">
        <v>0</v>
      </c>
      <c r="M119" s="9">
        <v>0</v>
      </c>
      <c r="N119" s="9">
        <v>0</v>
      </c>
      <c r="O119" s="9">
        <v>24.109151112388499</v>
      </c>
      <c r="P119" s="9">
        <v>24.109151112388499</v>
      </c>
      <c r="R11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0"/>
    </row>
    <row r="120" spans="1:29" ht="15" customHeight="1" x14ac:dyDescent="0.3">
      <c r="C120" s="26" t="s">
        <v>218</v>
      </c>
      <c r="D120" s="12" t="s">
        <v>190</v>
      </c>
      <c r="E120" s="12"/>
      <c r="F120" s="7" t="s">
        <v>219</v>
      </c>
      <c r="G120" s="21">
        <v>0</v>
      </c>
      <c r="H120" s="21">
        <v>2.1635306950856301</v>
      </c>
      <c r="I120" s="21">
        <v>14.429054723905001</v>
      </c>
      <c r="J120" s="21">
        <v>24.109151112388499</v>
      </c>
      <c r="K120" s="21">
        <v>24.109151112388499</v>
      </c>
      <c r="L120" s="21">
        <v>0</v>
      </c>
      <c r="M120" s="21">
        <v>0</v>
      </c>
      <c r="N120" s="21">
        <v>24.109151112388499</v>
      </c>
      <c r="O120" s="21">
        <v>24.109151112388499</v>
      </c>
      <c r="P120" s="21">
        <v>24.109151112388499</v>
      </c>
    </row>
    <row r="121" spans="1:29" s="12" customFormat="1" ht="15" customHeight="1" x14ac:dyDescent="0.3">
      <c r="C121" s="26"/>
      <c r="F121" t="s">
        <v>221</v>
      </c>
      <c r="G121" s="9">
        <v>0</v>
      </c>
      <c r="H121" s="9">
        <v>2.1635306950856301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24.109151112388499</v>
      </c>
      <c r="R121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0"/>
    </row>
    <row r="122" spans="1:29" ht="15" customHeight="1" x14ac:dyDescent="0.3">
      <c r="C122" s="26" t="s">
        <v>223</v>
      </c>
      <c r="D122" s="26" t="s">
        <v>190</v>
      </c>
      <c r="E122" s="2"/>
      <c r="F122" s="7" t="s">
        <v>224</v>
      </c>
      <c r="G122" s="21">
        <v>0</v>
      </c>
      <c r="H122" s="21">
        <v>4.4495868004128099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24.109151112388499</v>
      </c>
    </row>
    <row r="123" spans="1:29" ht="15" customHeight="1" x14ac:dyDescent="0.3">
      <c r="C123" s="27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9" ht="15" customHeight="1" x14ac:dyDescent="0.3">
      <c r="D124" s="12"/>
      <c r="E124" s="12"/>
      <c r="F124" s="12"/>
      <c r="G124" s="12" t="s">
        <v>142</v>
      </c>
      <c r="H124" t="s">
        <v>138</v>
      </c>
      <c r="I124" s="12" t="s">
        <v>156</v>
      </c>
      <c r="J124" s="12"/>
      <c r="K124" s="12"/>
      <c r="L124" s="12"/>
      <c r="M124" s="12"/>
      <c r="N124" s="12"/>
      <c r="O124" s="12"/>
      <c r="P124" s="12"/>
    </row>
    <row r="125" spans="1:29" ht="15" customHeight="1" x14ac:dyDescent="0.3">
      <c r="D125" s="12"/>
      <c r="E125" s="2"/>
      <c r="F125" s="3"/>
      <c r="G125" s="4">
        <v>2010</v>
      </c>
      <c r="H125" s="4">
        <v>2011</v>
      </c>
      <c r="I125" s="4">
        <v>2015</v>
      </c>
      <c r="J125" s="4">
        <v>2020</v>
      </c>
      <c r="K125" s="4">
        <v>2025</v>
      </c>
      <c r="L125" s="4">
        <v>2030</v>
      </c>
      <c r="M125" s="4">
        <v>2035</v>
      </c>
      <c r="N125" s="4">
        <v>2040</v>
      </c>
      <c r="O125" s="4">
        <v>2045</v>
      </c>
      <c r="P125" s="4">
        <v>2050</v>
      </c>
      <c r="R125" s="12"/>
    </row>
    <row r="126" spans="1:29" ht="15" customHeight="1" x14ac:dyDescent="0.3">
      <c r="D126" s="12"/>
      <c r="E126" s="2" t="s">
        <v>203</v>
      </c>
      <c r="F126" s="5" t="s">
        <v>164</v>
      </c>
      <c r="G126" s="21">
        <v>0</v>
      </c>
      <c r="H126" s="21">
        <v>0</v>
      </c>
      <c r="I126" s="21">
        <v>0</v>
      </c>
      <c r="J126" s="21">
        <v>6.6102079999999994E-2</v>
      </c>
      <c r="K126" s="21">
        <v>0.34782822499999999</v>
      </c>
      <c r="L126" s="21">
        <v>0.53732521499999997</v>
      </c>
      <c r="M126" s="21">
        <v>0.71364419999999995</v>
      </c>
      <c r="N126" s="21">
        <v>0.90702780999999999</v>
      </c>
      <c r="O126" s="21">
        <v>1.1354838399999998</v>
      </c>
      <c r="P126" s="21">
        <v>1.4065745299999999</v>
      </c>
    </row>
    <row r="127" spans="1:29" s="12" customFormat="1" ht="15" customHeight="1" x14ac:dyDescent="0.3">
      <c r="C127" s="26"/>
      <c r="E127" s="2"/>
      <c r="F127" t="s">
        <v>205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R127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0"/>
    </row>
    <row r="128" spans="1:29" ht="15" customHeight="1" x14ac:dyDescent="0.3">
      <c r="C128" s="26" t="s">
        <v>218</v>
      </c>
      <c r="D128" s="12" t="s">
        <v>156</v>
      </c>
      <c r="E128" s="12"/>
      <c r="F128" s="7" t="s">
        <v>219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</row>
    <row r="129" spans="2:29" s="12" customFormat="1" ht="15" customHeight="1" x14ac:dyDescent="0.3">
      <c r="C129" s="26"/>
      <c r="F129" t="s">
        <v>221</v>
      </c>
      <c r="G129" s="9">
        <v>0</v>
      </c>
      <c r="H129" s="9">
        <v>0</v>
      </c>
      <c r="I129" s="9">
        <v>0</v>
      </c>
      <c r="J129" s="9">
        <v>5.0686717241147976E-2</v>
      </c>
      <c r="K129" s="9">
        <v>5.3318120803437508E-2</v>
      </c>
      <c r="L129" s="9">
        <v>5.4087859860256896E-2</v>
      </c>
      <c r="M129" s="9">
        <v>5.7393118197860228E-2</v>
      </c>
      <c r="N129" s="9">
        <v>6.0506478287498298E-2</v>
      </c>
      <c r="O129" s="9">
        <v>6.4134691670819921E-2</v>
      </c>
      <c r="P129" s="9">
        <v>6.7881459304894212E-2</v>
      </c>
      <c r="R12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0"/>
    </row>
    <row r="130" spans="2:29" ht="15" customHeight="1" x14ac:dyDescent="0.3">
      <c r="C130" s="26" t="s">
        <v>223</v>
      </c>
      <c r="D130" s="12" t="s">
        <v>156</v>
      </c>
      <c r="E130" s="2"/>
      <c r="F130" s="7" t="s">
        <v>224</v>
      </c>
      <c r="G130" s="21">
        <v>0</v>
      </c>
      <c r="H130" s="21">
        <v>0</v>
      </c>
      <c r="I130" s="21">
        <v>0</v>
      </c>
      <c r="J130" s="21">
        <v>5.0686717241147976E-2</v>
      </c>
      <c r="K130" s="21">
        <v>5.3318120803437508E-2</v>
      </c>
      <c r="L130" s="21">
        <v>5.4087859860256896E-2</v>
      </c>
      <c r="M130" s="21">
        <v>5.7393118197860228E-2</v>
      </c>
      <c r="N130" s="21">
        <v>6.0506478287498298E-2</v>
      </c>
      <c r="O130" s="21">
        <v>6.4134691670819921E-2</v>
      </c>
      <c r="P130" s="21">
        <v>6.7881459304894212E-2</v>
      </c>
    </row>
    <row r="131" spans="2:29" ht="15" customHeight="1" x14ac:dyDescent="0.3"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R131" s="12"/>
    </row>
    <row r="132" spans="2:29" ht="15" customHeight="1" x14ac:dyDescent="0.3">
      <c r="B132" s="11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2:29" ht="15" customHeight="1" x14ac:dyDescent="0.3">
      <c r="D133" s="12"/>
      <c r="E133" s="12"/>
      <c r="F133" s="12"/>
      <c r="G133" s="12" t="s">
        <v>105</v>
      </c>
      <c r="H133" s="12" t="s">
        <v>138</v>
      </c>
      <c r="I133" s="12" t="s">
        <v>156</v>
      </c>
      <c r="J133" s="12"/>
      <c r="K133" s="12"/>
      <c r="L133" s="12"/>
      <c r="M133" s="12"/>
      <c r="N133" s="12"/>
      <c r="O133" s="12"/>
      <c r="P133" s="12"/>
      <c r="R133" s="12"/>
    </row>
    <row r="134" spans="2:29" ht="15" customHeight="1" x14ac:dyDescent="0.3">
      <c r="D134" s="12"/>
      <c r="E134" s="2"/>
      <c r="F134" s="3"/>
      <c r="G134" s="4">
        <v>2010</v>
      </c>
      <c r="H134" s="4">
        <v>2011</v>
      </c>
      <c r="I134" s="4">
        <v>2015</v>
      </c>
      <c r="J134" s="4">
        <v>2020</v>
      </c>
      <c r="K134" s="4">
        <v>2025</v>
      </c>
      <c r="L134" s="4">
        <v>2030</v>
      </c>
      <c r="M134" s="4">
        <v>2035</v>
      </c>
      <c r="N134" s="4">
        <v>2040</v>
      </c>
      <c r="O134" s="4">
        <v>2045</v>
      </c>
      <c r="P134" s="4">
        <v>2050</v>
      </c>
    </row>
    <row r="135" spans="2:29" s="12" customFormat="1" ht="15" customHeight="1" x14ac:dyDescent="0.3">
      <c r="C135" s="26"/>
      <c r="E135" s="2"/>
      <c r="F135" s="12" t="s">
        <v>205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R135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0"/>
    </row>
    <row r="136" spans="2:29" ht="15" customHeight="1" x14ac:dyDescent="0.3">
      <c r="C136" s="26" t="s">
        <v>218</v>
      </c>
      <c r="D136" s="12" t="s">
        <v>156</v>
      </c>
      <c r="E136" s="12"/>
      <c r="F136" s="7" t="s">
        <v>219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</row>
    <row r="137" spans="2:29" s="12" customFormat="1" ht="15" customHeight="1" x14ac:dyDescent="0.3">
      <c r="C137" s="26"/>
      <c r="F137" t="s">
        <v>221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R137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0"/>
    </row>
    <row r="138" spans="2:29" ht="15" customHeight="1" x14ac:dyDescent="0.3">
      <c r="C138" s="26" t="s">
        <v>223</v>
      </c>
      <c r="D138" s="12" t="s">
        <v>156</v>
      </c>
      <c r="E138" s="2"/>
      <c r="F138" s="7" t="s">
        <v>224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</row>
    <row r="139" spans="2:29" ht="15" customHeight="1" x14ac:dyDescent="0.3"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2:29" ht="15" customHeight="1" x14ac:dyDescent="0.3"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2:29" ht="15" customHeight="1" x14ac:dyDescent="0.3">
      <c r="B141" s="11"/>
      <c r="D141" s="12"/>
      <c r="E141" s="12"/>
      <c r="F141" s="12"/>
      <c r="G141" s="8">
        <v>2010</v>
      </c>
      <c r="H141" s="4">
        <v>2011</v>
      </c>
      <c r="I141" s="8">
        <v>2015</v>
      </c>
      <c r="J141" s="8">
        <v>2020</v>
      </c>
      <c r="K141" s="8">
        <v>2025</v>
      </c>
      <c r="L141" s="8">
        <v>2030</v>
      </c>
      <c r="M141" s="8">
        <v>2035</v>
      </c>
      <c r="N141" s="8">
        <v>2040</v>
      </c>
      <c r="O141" s="8">
        <v>2045</v>
      </c>
      <c r="P141" s="8">
        <v>2050</v>
      </c>
    </row>
    <row r="142" spans="2:29" ht="15" customHeight="1" x14ac:dyDescent="0.3">
      <c r="B142" s="22"/>
      <c r="D142" s="12"/>
      <c r="E142" s="12" t="s">
        <v>198</v>
      </c>
      <c r="F142" s="12" t="s">
        <v>164</v>
      </c>
      <c r="G142" s="10">
        <v>742.49649336251753</v>
      </c>
      <c r="H142" s="10">
        <v>826.87165929168611</v>
      </c>
      <c r="I142" s="10">
        <v>905.92772246499999</v>
      </c>
      <c r="J142" s="10">
        <v>938.28676264499995</v>
      </c>
      <c r="K142" s="10">
        <v>930.19297566499995</v>
      </c>
      <c r="L142" s="10">
        <v>940.15073769999992</v>
      </c>
      <c r="M142" s="10">
        <v>970.26539303499987</v>
      </c>
      <c r="N142" s="10">
        <v>1012.3052936199999</v>
      </c>
      <c r="O142" s="10">
        <v>1071.28049414</v>
      </c>
      <c r="P142" s="10">
        <v>1129.9937750849997</v>
      </c>
      <c r="R142" s="12"/>
    </row>
    <row r="143" spans="2:29" s="12" customFormat="1" ht="15" customHeight="1" x14ac:dyDescent="0.3">
      <c r="B143" s="22"/>
      <c r="C143" s="26"/>
      <c r="F143" t="s">
        <v>205</v>
      </c>
      <c r="G143" s="9">
        <v>831.84033253070947</v>
      </c>
      <c r="H143" s="9">
        <v>926.86464069207977</v>
      </c>
      <c r="I143" s="9">
        <v>990.92175207794094</v>
      </c>
      <c r="J143" s="9">
        <v>1020.5309004051219</v>
      </c>
      <c r="K143" s="9">
        <v>1065.9593201629677</v>
      </c>
      <c r="L143" s="9">
        <v>1084.5423990269103</v>
      </c>
      <c r="M143" s="9">
        <v>1156.9015543399255</v>
      </c>
      <c r="N143" s="9">
        <v>1226.0732077977054</v>
      </c>
      <c r="O143" s="9">
        <v>1306.391875588329</v>
      </c>
      <c r="P143" s="9">
        <v>1389.9064214246373</v>
      </c>
      <c r="R143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10"/>
    </row>
    <row r="144" spans="2:29" ht="15" customHeight="1" x14ac:dyDescent="0.3">
      <c r="B144" s="22"/>
      <c r="C144" s="26" t="s">
        <v>218</v>
      </c>
      <c r="D144" s="12" t="s">
        <v>191</v>
      </c>
      <c r="E144" s="12"/>
      <c r="F144" s="7" t="s">
        <v>219</v>
      </c>
      <c r="G144" s="10">
        <v>831.84033253070947</v>
      </c>
      <c r="H144" s="10">
        <v>926.86464069207977</v>
      </c>
      <c r="I144" s="10">
        <v>990.92175207794094</v>
      </c>
      <c r="J144" s="10">
        <v>1020.5309004051219</v>
      </c>
      <c r="K144" s="10">
        <v>1065.9593201629677</v>
      </c>
      <c r="L144" s="10">
        <v>1084.5423990269103</v>
      </c>
      <c r="M144" s="10">
        <v>1156.9015543399255</v>
      </c>
      <c r="N144" s="10">
        <v>1226.0732077977054</v>
      </c>
      <c r="O144" s="10">
        <v>1306.391875588329</v>
      </c>
      <c r="P144" s="10">
        <v>1389.9064214246373</v>
      </c>
    </row>
    <row r="145" spans="2:29" s="12" customFormat="1" ht="15" customHeight="1" x14ac:dyDescent="0.3">
      <c r="B145" s="22"/>
      <c r="C145" s="26"/>
      <c r="F145" t="s">
        <v>221</v>
      </c>
      <c r="G145" s="9">
        <v>831.84033253070947</v>
      </c>
      <c r="H145" s="9">
        <v>926.86464069207977</v>
      </c>
      <c r="I145" s="9">
        <v>989.16672898711477</v>
      </c>
      <c r="J145" s="9">
        <v>1020.2444317205149</v>
      </c>
      <c r="K145" s="9">
        <v>1066.064651663547</v>
      </c>
      <c r="L145" s="9">
        <v>1082.1445072290621</v>
      </c>
      <c r="M145" s="9">
        <v>1141.5597452593977</v>
      </c>
      <c r="N145" s="9">
        <v>1212.4633923828942</v>
      </c>
      <c r="O145" s="9">
        <v>1256.2914589300669</v>
      </c>
      <c r="P145" s="9">
        <v>1267.881340296148</v>
      </c>
      <c r="R145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0"/>
    </row>
    <row r="146" spans="2:29" ht="15" customHeight="1" x14ac:dyDescent="0.3">
      <c r="B146" s="22"/>
      <c r="C146" s="26" t="s">
        <v>223</v>
      </c>
      <c r="D146" s="12"/>
      <c r="E146" s="12"/>
      <c r="F146" s="7" t="s">
        <v>224</v>
      </c>
      <c r="G146" s="10">
        <v>831.84033253070947</v>
      </c>
      <c r="H146" s="10">
        <v>926.86464069207977</v>
      </c>
      <c r="I146" s="10">
        <v>990.74952430991516</v>
      </c>
      <c r="J146" s="10">
        <v>1005.9967079528782</v>
      </c>
      <c r="K146" s="10">
        <v>1065.4204639598568</v>
      </c>
      <c r="L146" s="10">
        <v>1087.9250447848192</v>
      </c>
      <c r="M146" s="10">
        <v>1162.1465264606393</v>
      </c>
      <c r="N146" s="10">
        <v>1223.1131711227895</v>
      </c>
      <c r="O146" s="10">
        <v>1217.1461550410554</v>
      </c>
      <c r="P146" s="10">
        <v>1265.6573437815009</v>
      </c>
    </row>
    <row r="147" spans="2:29" ht="15" customHeight="1" x14ac:dyDescent="0.3"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2:29" ht="15" customHeight="1" x14ac:dyDescent="0.3">
      <c r="B148" s="23"/>
      <c r="C148" s="27"/>
      <c r="G148" t="s">
        <v>59</v>
      </c>
      <c r="H148" t="s">
        <v>159</v>
      </c>
      <c r="I148" t="s">
        <v>153</v>
      </c>
      <c r="J148" t="s">
        <v>60</v>
      </c>
    </row>
    <row r="149" spans="2:29" ht="15" customHeight="1" x14ac:dyDescent="0.3">
      <c r="B149" s="22"/>
      <c r="C149" s="27"/>
      <c r="G149" s="8">
        <v>2010</v>
      </c>
      <c r="H149" s="4">
        <v>2011</v>
      </c>
      <c r="I149" s="8">
        <v>2015</v>
      </c>
      <c r="J149" s="8">
        <v>2020</v>
      </c>
      <c r="K149" s="8">
        <v>2025</v>
      </c>
      <c r="L149" s="8">
        <v>2030</v>
      </c>
      <c r="M149" s="8">
        <v>2035</v>
      </c>
      <c r="N149" s="8">
        <v>2040</v>
      </c>
      <c r="O149" s="8">
        <v>2045</v>
      </c>
      <c r="P149" s="8">
        <v>2050</v>
      </c>
    </row>
    <row r="150" spans="2:29" ht="15" customHeight="1" x14ac:dyDescent="0.3">
      <c r="B150" s="22"/>
      <c r="E150" t="s">
        <v>64</v>
      </c>
      <c r="F150" t="s">
        <v>164</v>
      </c>
      <c r="G150" s="6">
        <v>4709.19700964</v>
      </c>
      <c r="H150" s="6">
        <v>4800.4653276099998</v>
      </c>
      <c r="I150" s="6">
        <v>5261.0840963500004</v>
      </c>
      <c r="J150" s="6">
        <v>5568.1359742199993</v>
      </c>
      <c r="K150" s="6">
        <v>5550.1092799500002</v>
      </c>
      <c r="L150" s="6">
        <v>5356.8892234350005</v>
      </c>
      <c r="M150" s="6">
        <v>5217.9393354099993</v>
      </c>
      <c r="N150" s="6">
        <v>5169.0348315099991</v>
      </c>
      <c r="O150" s="6">
        <v>5247.1960109399997</v>
      </c>
      <c r="P150" s="6">
        <v>5328.7627588549994</v>
      </c>
    </row>
    <row r="151" spans="2:29" s="12" customFormat="1" ht="15" customHeight="1" x14ac:dyDescent="0.3">
      <c r="B151" s="22"/>
      <c r="C151" s="26"/>
      <c r="F151" t="s">
        <v>205</v>
      </c>
      <c r="G151" s="9">
        <v>4488.501690388548</v>
      </c>
      <c r="H151" s="9">
        <v>4562.1783551924909</v>
      </c>
      <c r="I151" s="9">
        <v>4474.0612537708166</v>
      </c>
      <c r="J151" s="9">
        <v>4722.9682300363947</v>
      </c>
      <c r="K151" s="9">
        <v>4905.5161260366476</v>
      </c>
      <c r="L151" s="9">
        <v>4958.5283790855246</v>
      </c>
      <c r="M151" s="9">
        <v>5297.5423568450087</v>
      </c>
      <c r="N151" s="9">
        <v>5650.8877247687233</v>
      </c>
      <c r="O151" s="9">
        <v>6073.5055438105101</v>
      </c>
      <c r="P151" s="9">
        <v>6444.0840773741238</v>
      </c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0"/>
    </row>
    <row r="152" spans="2:29" ht="15" customHeight="1" x14ac:dyDescent="0.3">
      <c r="C152" s="26" t="s">
        <v>218</v>
      </c>
      <c r="D152" t="s">
        <v>153</v>
      </c>
      <c r="F152" s="7" t="s">
        <v>219</v>
      </c>
      <c r="G152" s="6">
        <v>4488.501690388548</v>
      </c>
      <c r="H152" s="6">
        <v>4559.5807743513724</v>
      </c>
      <c r="I152" s="6">
        <v>4461.2694837985491</v>
      </c>
      <c r="J152" s="6">
        <v>4726.739574610694</v>
      </c>
      <c r="K152" s="6">
        <v>4925.8617912012642</v>
      </c>
      <c r="L152" s="6">
        <v>4986.7731274317021</v>
      </c>
      <c r="M152" s="6">
        <v>5349.1527786139968</v>
      </c>
      <c r="N152" s="6">
        <v>5695.1108293921407</v>
      </c>
      <c r="O152" s="6">
        <v>6103.830124090684</v>
      </c>
      <c r="P152" s="6">
        <v>6471.8215397656959</v>
      </c>
    </row>
    <row r="153" spans="2:29" s="12" customFormat="1" ht="15" customHeight="1" x14ac:dyDescent="0.3">
      <c r="C153" s="26"/>
      <c r="F153" t="s">
        <v>221</v>
      </c>
      <c r="G153" s="9">
        <v>4488.501690388548</v>
      </c>
      <c r="H153" s="9">
        <v>4553.3522420671197</v>
      </c>
      <c r="I153" s="9">
        <v>4510.2520550008167</v>
      </c>
      <c r="J153" s="9">
        <v>4680.2677448418262</v>
      </c>
      <c r="K153" s="9">
        <v>3394.3760591566706</v>
      </c>
      <c r="L153" s="9">
        <v>1831.7547590549398</v>
      </c>
      <c r="M153" s="9">
        <v>1862.8655171010687</v>
      </c>
      <c r="N153" s="9">
        <v>1927.9403132069765</v>
      </c>
      <c r="O153" s="9">
        <v>1993.0356432824683</v>
      </c>
      <c r="P153" s="9">
        <v>2054.4588853988735</v>
      </c>
      <c r="R153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0"/>
    </row>
    <row r="154" spans="2:29" ht="15" customHeight="1" x14ac:dyDescent="0.3">
      <c r="B154" s="22"/>
      <c r="C154" s="26" t="s">
        <v>223</v>
      </c>
      <c r="D154" s="12" t="s">
        <v>153</v>
      </c>
      <c r="E154" s="12"/>
      <c r="F154" s="7" t="s">
        <v>224</v>
      </c>
      <c r="G154" s="6">
        <v>4488.501690388548</v>
      </c>
      <c r="H154" s="6">
        <v>4548.2073021080259</v>
      </c>
      <c r="I154" s="6">
        <v>4502.5359553488724</v>
      </c>
      <c r="J154" s="6">
        <v>4578.9320819235172</v>
      </c>
      <c r="K154" s="6">
        <v>3369.3416232449417</v>
      </c>
      <c r="L154" s="6">
        <v>1776.0564627546444</v>
      </c>
      <c r="M154" s="6">
        <v>1862.8655171010687</v>
      </c>
      <c r="N154" s="6">
        <v>2072.288925369297</v>
      </c>
      <c r="O154" s="6">
        <v>1993.0356432824683</v>
      </c>
      <c r="P154" s="6">
        <v>1839.5136179819399</v>
      </c>
    </row>
    <row r="155" spans="2:29" ht="15" customHeight="1" x14ac:dyDescent="0.3">
      <c r="B155" s="22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2:29" ht="15" customHeight="1" x14ac:dyDescent="0.3">
      <c r="D156" s="12"/>
      <c r="E156" s="12"/>
      <c r="F156" s="12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2:29" ht="15" customHeight="1" x14ac:dyDescent="0.3">
      <c r="B157" s="23"/>
      <c r="C157" s="30"/>
      <c r="D157" s="30"/>
      <c r="E157" s="30"/>
      <c r="F157" s="30"/>
      <c r="G157" s="30" t="s">
        <v>208</v>
      </c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2:29" ht="15" customHeight="1" x14ac:dyDescent="0.3">
      <c r="B158" s="23"/>
      <c r="C158" s="30"/>
      <c r="D158" s="30"/>
      <c r="E158" s="31"/>
      <c r="F158" s="32"/>
      <c r="G158" s="33">
        <v>2010</v>
      </c>
      <c r="H158" s="33">
        <v>2011</v>
      </c>
      <c r="I158" s="33">
        <v>2015</v>
      </c>
      <c r="J158" s="33">
        <v>2020</v>
      </c>
      <c r="K158" s="33">
        <v>2025</v>
      </c>
      <c r="L158" s="33">
        <v>2030</v>
      </c>
      <c r="M158" s="33">
        <v>2035</v>
      </c>
      <c r="N158" s="33">
        <v>2040</v>
      </c>
      <c r="O158" s="33">
        <v>2045</v>
      </c>
      <c r="P158" s="33">
        <v>2050</v>
      </c>
    </row>
    <row r="159" spans="2:29" s="12" customFormat="1" ht="15" customHeight="1" x14ac:dyDescent="0.3">
      <c r="B159" s="23"/>
      <c r="C159" s="30"/>
      <c r="D159" s="30"/>
      <c r="E159" s="31"/>
      <c r="F159" s="12" t="s">
        <v>205</v>
      </c>
      <c r="G159" s="9">
        <v>172.03664378802677</v>
      </c>
      <c r="H159" s="9">
        <v>197.28770463117479</v>
      </c>
      <c r="I159" s="9">
        <v>195.90310727868743</v>
      </c>
      <c r="J159" s="9">
        <v>137.36631914895824</v>
      </c>
      <c r="K159" s="9">
        <v>18.602164613753587</v>
      </c>
      <c r="L159" s="9">
        <v>31.427862610521856</v>
      </c>
      <c r="M159" s="9">
        <v>43.357784522683872</v>
      </c>
      <c r="N159" s="9">
        <v>0</v>
      </c>
      <c r="O159" s="9">
        <v>0</v>
      </c>
      <c r="P159" s="9">
        <v>0</v>
      </c>
      <c r="R15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0"/>
    </row>
    <row r="160" spans="2:29" ht="15" customHeight="1" x14ac:dyDescent="0.3">
      <c r="B160" s="22"/>
      <c r="C160" s="34" t="s">
        <v>218</v>
      </c>
      <c r="D160" s="30" t="s">
        <v>209</v>
      </c>
      <c r="E160" s="31"/>
      <c r="F160" s="35" t="s">
        <v>219</v>
      </c>
      <c r="G160" s="36">
        <v>172.03664378802677</v>
      </c>
      <c r="H160" s="36">
        <v>198.00555995514443</v>
      </c>
      <c r="I160" s="36">
        <v>183.22638772719492</v>
      </c>
      <c r="J160" s="36">
        <v>139.79918346310944</v>
      </c>
      <c r="K160" s="36">
        <v>37.65631331938863</v>
      </c>
      <c r="L160" s="36">
        <v>22.219827447597737</v>
      </c>
      <c r="M160" s="36">
        <v>41.527422201462372</v>
      </c>
      <c r="N160" s="36">
        <v>-1.0658141036401503E-13</v>
      </c>
      <c r="O160" s="36">
        <v>0</v>
      </c>
      <c r="P160" s="36">
        <v>0</v>
      </c>
      <c r="R160" s="12"/>
    </row>
    <row r="161" spans="2:29" s="12" customFormat="1" ht="15" customHeight="1" x14ac:dyDescent="0.3">
      <c r="B161" s="22"/>
      <c r="C161" s="34"/>
      <c r="D161" s="30"/>
      <c r="E161" s="31"/>
      <c r="F161" t="s">
        <v>221</v>
      </c>
      <c r="G161" s="9">
        <v>172.03664378802682</v>
      </c>
      <c r="H161" s="9">
        <v>226.42450243762147</v>
      </c>
      <c r="I161" s="9">
        <v>5467.8509969717124</v>
      </c>
      <c r="J161" s="9">
        <v>6816.0769607996572</v>
      </c>
      <c r="K161" s="9">
        <v>2179.3712093435033</v>
      </c>
      <c r="L161" s="9">
        <v>1998.055877672113</v>
      </c>
      <c r="M161" s="9">
        <v>4234.3935674956965</v>
      </c>
      <c r="N161" s="9">
        <v>2361.6786614629564</v>
      </c>
      <c r="O161" s="9">
        <v>3086.2713312035098</v>
      </c>
      <c r="P161" s="9">
        <v>4659.5570899526601</v>
      </c>
      <c r="R161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0"/>
    </row>
    <row r="162" spans="2:29" ht="15" customHeight="1" x14ac:dyDescent="0.3">
      <c r="B162" s="22"/>
      <c r="C162" s="30" t="s">
        <v>223</v>
      </c>
      <c r="D162" s="30" t="s">
        <v>209</v>
      </c>
      <c r="E162" s="31"/>
      <c r="F162" s="35" t="s">
        <v>224</v>
      </c>
      <c r="G162" s="36">
        <v>168.1698084186923</v>
      </c>
      <c r="H162" s="36">
        <v>171.91828080357632</v>
      </c>
      <c r="I162" s="36">
        <v>180</v>
      </c>
      <c r="J162" s="36">
        <v>180</v>
      </c>
      <c r="K162" s="36">
        <v>171.93324334599481</v>
      </c>
      <c r="L162" s="36">
        <v>172.90138063189659</v>
      </c>
      <c r="M162" s="36">
        <v>173.160280433434</v>
      </c>
      <c r="N162" s="36">
        <v>145.53138290498947</v>
      </c>
      <c r="O162" s="36">
        <v>145.77804669833606</v>
      </c>
      <c r="P162" s="36">
        <v>173.90494087365641</v>
      </c>
    </row>
    <row r="163" spans="2:29" ht="15" customHeight="1" x14ac:dyDescent="0.3">
      <c r="D163" s="12"/>
      <c r="E163" s="2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2:29" ht="15" customHeight="1" x14ac:dyDescent="0.3">
      <c r="B164" s="22"/>
      <c r="G164" t="s">
        <v>69</v>
      </c>
      <c r="H164" t="s">
        <v>159</v>
      </c>
      <c r="I164" t="s">
        <v>152</v>
      </c>
      <c r="J164" t="s">
        <v>70</v>
      </c>
    </row>
    <row r="165" spans="2:29" ht="15" customHeight="1" x14ac:dyDescent="0.3">
      <c r="B165" s="22"/>
      <c r="E165" s="2"/>
      <c r="F165" s="3"/>
      <c r="G165" s="4">
        <v>2010</v>
      </c>
      <c r="H165" s="4">
        <v>2011</v>
      </c>
      <c r="I165" s="4">
        <v>2015</v>
      </c>
      <c r="J165" s="4">
        <v>2020</v>
      </c>
      <c r="K165" s="4">
        <v>2025</v>
      </c>
      <c r="L165" s="4">
        <v>2030</v>
      </c>
      <c r="M165" s="4">
        <v>2035</v>
      </c>
      <c r="N165" s="4">
        <v>2040</v>
      </c>
      <c r="O165" s="4">
        <v>2045</v>
      </c>
      <c r="P165" s="4">
        <v>2050</v>
      </c>
    </row>
    <row r="166" spans="2:29" x14ac:dyDescent="0.3">
      <c r="E166" s="2" t="s">
        <v>74</v>
      </c>
      <c r="F166" s="5" t="s">
        <v>164</v>
      </c>
      <c r="G166" s="6">
        <v>383.42868726999995</v>
      </c>
      <c r="H166" s="6">
        <v>390.97157645999999</v>
      </c>
      <c r="I166" s="6">
        <v>557.37200533500004</v>
      </c>
      <c r="J166" s="6">
        <v>564.83266676999995</v>
      </c>
      <c r="K166" s="6">
        <v>579.70144430999994</v>
      </c>
      <c r="L166" s="6">
        <v>608.58844362000002</v>
      </c>
      <c r="M166" s="6">
        <v>660.83837467499995</v>
      </c>
      <c r="N166" s="6">
        <v>729.66025416999992</v>
      </c>
      <c r="O166" s="6">
        <v>815.59194853500003</v>
      </c>
      <c r="P166" s="6">
        <v>920.11396142499996</v>
      </c>
      <c r="R166" s="12"/>
    </row>
    <row r="167" spans="2:29" s="12" customFormat="1" x14ac:dyDescent="0.3">
      <c r="C167" s="26"/>
      <c r="E167" s="2"/>
      <c r="F167" t="s">
        <v>205</v>
      </c>
      <c r="G167" s="9">
        <v>618.13394715268737</v>
      </c>
      <c r="H167" s="9">
        <v>625.83585066561204</v>
      </c>
      <c r="I167" s="9">
        <v>623.27149559086524</v>
      </c>
      <c r="J167" s="9">
        <v>595.80139112600716</v>
      </c>
      <c r="K167" s="9">
        <v>584.64266813599124</v>
      </c>
      <c r="L167" s="9">
        <v>561.30331557533725</v>
      </c>
      <c r="M167" s="9">
        <v>591.87281964053852</v>
      </c>
      <c r="N167" s="9">
        <v>615.30294935075335</v>
      </c>
      <c r="O167" s="9">
        <v>637.18049590344219</v>
      </c>
      <c r="P167" s="9">
        <v>658.99824109938743</v>
      </c>
      <c r="R167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0"/>
    </row>
    <row r="168" spans="2:29" x14ac:dyDescent="0.3">
      <c r="B168" s="23"/>
      <c r="C168" s="26" t="s">
        <v>218</v>
      </c>
      <c r="D168" t="s">
        <v>152</v>
      </c>
      <c r="E168" s="2"/>
      <c r="F168" s="7" t="s">
        <v>219</v>
      </c>
      <c r="G168" s="6">
        <v>618.13394715268737</v>
      </c>
      <c r="H168" s="6">
        <v>625.83585066561204</v>
      </c>
      <c r="I168" s="6">
        <v>623.27149559086524</v>
      </c>
      <c r="J168" s="6">
        <v>595.80139112600716</v>
      </c>
      <c r="K168" s="6">
        <v>584.64266813599124</v>
      </c>
      <c r="L168" s="6">
        <v>558.84737053114964</v>
      </c>
      <c r="M168" s="6">
        <v>589.52046391569536</v>
      </c>
      <c r="N168" s="6">
        <v>612.96771725688325</v>
      </c>
      <c r="O168" s="6">
        <v>635.06973667930481</v>
      </c>
      <c r="P168" s="6">
        <v>657.02536299676092</v>
      </c>
      <c r="R168" s="12"/>
    </row>
    <row r="169" spans="2:29" s="12" customFormat="1" x14ac:dyDescent="0.3">
      <c r="B169" s="23"/>
      <c r="C169" s="26"/>
      <c r="E169" s="2"/>
      <c r="F169" t="s">
        <v>221</v>
      </c>
      <c r="G169" s="9">
        <v>618.13394715268737</v>
      </c>
      <c r="H169" s="9">
        <v>625.83585066561204</v>
      </c>
      <c r="I169" s="9">
        <v>562.08295929293422</v>
      </c>
      <c r="J169" s="9">
        <v>560.4064243744449</v>
      </c>
      <c r="K169" s="9">
        <v>566.98658164296342</v>
      </c>
      <c r="L169" s="9">
        <v>558.84737053114964</v>
      </c>
      <c r="M169" s="9">
        <v>589.52046391569536</v>
      </c>
      <c r="N169" s="9">
        <v>612.96771725688325</v>
      </c>
      <c r="O169" s="9">
        <v>635.06973667930481</v>
      </c>
      <c r="P169" s="9">
        <v>657.02536299676092</v>
      </c>
      <c r="R16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0"/>
    </row>
    <row r="170" spans="2:29" x14ac:dyDescent="0.3">
      <c r="C170" s="26" t="s">
        <v>223</v>
      </c>
      <c r="D170" s="12" t="s">
        <v>152</v>
      </c>
      <c r="E170" s="12"/>
      <c r="F170" s="7" t="s">
        <v>224</v>
      </c>
      <c r="G170" s="6">
        <v>618.13394715268737</v>
      </c>
      <c r="H170" s="6">
        <v>625.83585066561204</v>
      </c>
      <c r="I170" s="6">
        <v>562.08295929293422</v>
      </c>
      <c r="J170" s="6">
        <v>3.0110775728493451</v>
      </c>
      <c r="K170" s="6">
        <v>566.92771025643651</v>
      </c>
      <c r="L170" s="6">
        <v>558.84737053114964</v>
      </c>
      <c r="M170" s="6">
        <v>589.52046391569536</v>
      </c>
      <c r="N170" s="6">
        <v>687.18103031080966</v>
      </c>
      <c r="O170" s="6">
        <v>635.06973667930481</v>
      </c>
      <c r="P170" s="6">
        <v>621.77965335383635</v>
      </c>
    </row>
    <row r="171" spans="2:29" x14ac:dyDescent="0.3">
      <c r="E171" s="2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2:29" x14ac:dyDescent="0.3">
      <c r="G172" t="s">
        <v>78</v>
      </c>
      <c r="H172" t="s">
        <v>159</v>
      </c>
      <c r="I172" t="s">
        <v>154</v>
      </c>
      <c r="J172" t="s">
        <v>79</v>
      </c>
    </row>
    <row r="173" spans="2:29" x14ac:dyDescent="0.3">
      <c r="E173" s="2"/>
      <c r="F173" s="3"/>
      <c r="G173" s="4">
        <v>2010</v>
      </c>
      <c r="H173" s="4">
        <v>2011</v>
      </c>
      <c r="I173" s="4">
        <v>2015</v>
      </c>
      <c r="J173" s="4">
        <v>2020</v>
      </c>
      <c r="K173" s="4">
        <v>2025</v>
      </c>
      <c r="L173" s="4">
        <v>2030</v>
      </c>
      <c r="M173" s="4">
        <v>2035</v>
      </c>
      <c r="N173" s="4">
        <v>2040</v>
      </c>
      <c r="O173" s="4">
        <v>2045</v>
      </c>
      <c r="P173" s="4">
        <v>2050</v>
      </c>
      <c r="R173" s="12"/>
    </row>
    <row r="174" spans="2:29" x14ac:dyDescent="0.3">
      <c r="E174" s="2" t="s">
        <v>83</v>
      </c>
      <c r="F174" s="5" t="s">
        <v>164</v>
      </c>
      <c r="G174" s="6">
        <v>10.579398629999998</v>
      </c>
      <c r="H174" s="6">
        <v>10.815688034999999</v>
      </c>
      <c r="I174" s="6">
        <v>33.832211584999996</v>
      </c>
      <c r="J174" s="6">
        <v>59.887472734999996</v>
      </c>
      <c r="K174" s="6">
        <v>58.539291399999996</v>
      </c>
      <c r="L174" s="6">
        <v>54.15576429</v>
      </c>
      <c r="M174" s="6">
        <v>58.345543814999992</v>
      </c>
      <c r="N174" s="6">
        <v>76.750267794999999</v>
      </c>
      <c r="O174" s="6">
        <v>113.012455605</v>
      </c>
      <c r="P174" s="6">
        <v>171.23744984500001</v>
      </c>
      <c r="R174" s="12"/>
    </row>
    <row r="175" spans="2:29" s="12" customFormat="1" x14ac:dyDescent="0.3">
      <c r="C175" s="26"/>
      <c r="E175" s="2"/>
      <c r="F175" t="s">
        <v>205</v>
      </c>
      <c r="G175" s="9">
        <v>11.520337759608065</v>
      </c>
      <c r="H175" s="9">
        <v>26.394375513723638</v>
      </c>
      <c r="I175" s="9">
        <v>65.375732991093898</v>
      </c>
      <c r="J175" s="9">
        <v>95.861824212669191</v>
      </c>
      <c r="K175" s="9">
        <v>89.767098585958294</v>
      </c>
      <c r="L175" s="9">
        <v>77.726867847393436</v>
      </c>
      <c r="M175" s="9">
        <v>56.57374297036035</v>
      </c>
      <c r="N175" s="9">
        <v>44.362665119954137</v>
      </c>
      <c r="O175" s="9">
        <v>43.802472546619526</v>
      </c>
      <c r="P175" s="9">
        <v>41.344138826477185</v>
      </c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0"/>
    </row>
    <row r="176" spans="2:29" x14ac:dyDescent="0.3">
      <c r="C176" s="27" t="s">
        <v>218</v>
      </c>
      <c r="D176" t="s">
        <v>154</v>
      </c>
      <c r="F176" s="7" t="s">
        <v>219</v>
      </c>
      <c r="G176" s="6">
        <v>11.520337759608065</v>
      </c>
      <c r="H176" s="6">
        <v>73.738797853317863</v>
      </c>
      <c r="I176" s="6">
        <v>136.95645357484582</v>
      </c>
      <c r="J176" s="6">
        <v>165.54481326342369</v>
      </c>
      <c r="K176" s="6">
        <v>162.04754255426559</v>
      </c>
      <c r="L176" s="6">
        <v>42.475505868873114</v>
      </c>
      <c r="M176" s="6">
        <v>22.809248380001925</v>
      </c>
      <c r="N176" s="6">
        <v>12.461312425979639</v>
      </c>
      <c r="O176" s="6">
        <v>12.789409403992579</v>
      </c>
      <c r="P176" s="6">
        <v>13.026469300534099</v>
      </c>
      <c r="R176" s="12"/>
    </row>
    <row r="177" spans="3:29" s="12" customFormat="1" x14ac:dyDescent="0.3">
      <c r="C177" s="27"/>
      <c r="F177" t="s">
        <v>221</v>
      </c>
      <c r="G177" s="9">
        <v>11.520337759608065</v>
      </c>
      <c r="H177" s="9">
        <v>52.962348034587365</v>
      </c>
      <c r="I177" s="9">
        <v>95.627466303526674</v>
      </c>
      <c r="J177" s="9">
        <v>100.38356134841885</v>
      </c>
      <c r="K177" s="9">
        <v>96.712778182278441</v>
      </c>
      <c r="L177" s="9">
        <v>36.150558378293312</v>
      </c>
      <c r="M177" s="9">
        <v>6.1112222218812242</v>
      </c>
      <c r="N177" s="9">
        <v>6.2306562129898193</v>
      </c>
      <c r="O177" s="9">
        <v>6.3947047019962904</v>
      </c>
      <c r="P177" s="9">
        <v>6.5132346502670497</v>
      </c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0"/>
    </row>
    <row r="178" spans="3:29" x14ac:dyDescent="0.3">
      <c r="C178" s="26" t="s">
        <v>223</v>
      </c>
      <c r="D178" s="12" t="s">
        <v>154</v>
      </c>
      <c r="E178" s="12"/>
      <c r="F178" s="7" t="s">
        <v>224</v>
      </c>
      <c r="G178" s="6">
        <v>11.520337759608065</v>
      </c>
      <c r="H178" s="6">
        <v>58.695941298181687</v>
      </c>
      <c r="I178" s="6">
        <v>104.20091036124369</v>
      </c>
      <c r="J178" s="6">
        <v>117.54944713989364</v>
      </c>
      <c r="K178" s="6">
        <v>117.09953924409093</v>
      </c>
      <c r="L178" s="6">
        <v>5.9319511829284846</v>
      </c>
      <c r="M178" s="6">
        <v>6.1112222218812242</v>
      </c>
      <c r="N178" s="6">
        <v>6.2306562129898193</v>
      </c>
      <c r="O178" s="6">
        <v>6.3947047019962904</v>
      </c>
      <c r="P178" s="6">
        <v>6.5132346502670497</v>
      </c>
      <c r="R178" s="12"/>
    </row>
    <row r="179" spans="3:29" x14ac:dyDescent="0.3">
      <c r="R179" s="12"/>
    </row>
    <row r="180" spans="3:29" x14ac:dyDescent="0.3">
      <c r="G180" t="s">
        <v>88</v>
      </c>
      <c r="H180" t="s">
        <v>159</v>
      </c>
      <c r="I180" t="s">
        <v>157</v>
      </c>
      <c r="J180" t="s">
        <v>134</v>
      </c>
      <c r="R180" s="12"/>
    </row>
    <row r="181" spans="3:29" x14ac:dyDescent="0.3">
      <c r="E181" s="2"/>
      <c r="F181" s="3"/>
      <c r="G181" s="4">
        <v>2010</v>
      </c>
      <c r="H181" s="4">
        <v>2011</v>
      </c>
      <c r="I181" s="4">
        <v>2015</v>
      </c>
      <c r="J181" s="4">
        <v>2020</v>
      </c>
      <c r="K181" s="4">
        <v>2025</v>
      </c>
      <c r="L181" s="4">
        <v>2030</v>
      </c>
      <c r="M181" s="4">
        <v>2035</v>
      </c>
      <c r="N181" s="4">
        <v>2040</v>
      </c>
      <c r="O181" s="4">
        <v>2045</v>
      </c>
      <c r="P181" s="4">
        <v>2050</v>
      </c>
      <c r="R181" s="12"/>
    </row>
    <row r="182" spans="3:29" x14ac:dyDescent="0.3">
      <c r="E182" s="2" t="s">
        <v>91</v>
      </c>
      <c r="F182" s="5" t="s">
        <v>164</v>
      </c>
      <c r="G182" s="6">
        <v>22.331995239999998</v>
      </c>
      <c r="H182" s="6">
        <v>21.570701964999998</v>
      </c>
      <c r="I182" s="6">
        <v>0.584850855</v>
      </c>
      <c r="J182" s="6">
        <v>2.2246911599999999</v>
      </c>
      <c r="K182" s="6">
        <v>2.7409627950000002</v>
      </c>
      <c r="L182" s="6">
        <v>2.9801523949999997</v>
      </c>
      <c r="M182" s="6">
        <v>3.2916685749999997</v>
      </c>
      <c r="N182" s="6">
        <v>3.8447132899999996</v>
      </c>
      <c r="O182" s="6">
        <v>4.6821786199999993</v>
      </c>
      <c r="P182" s="6">
        <v>5.7782434399999989</v>
      </c>
      <c r="R182" s="12"/>
    </row>
    <row r="183" spans="3:29" s="12" customFormat="1" x14ac:dyDescent="0.3">
      <c r="C183" s="26"/>
      <c r="E183" s="2"/>
      <c r="F183" s="12" t="s">
        <v>205</v>
      </c>
      <c r="G183" s="9">
        <v>22.081258562761249</v>
      </c>
      <c r="H183" s="9">
        <v>43.494393858325743</v>
      </c>
      <c r="I183" s="9">
        <v>33.769794708576732</v>
      </c>
      <c r="J183" s="9">
        <v>22.410130864630162</v>
      </c>
      <c r="K183" s="9">
        <v>10.642418610205471</v>
      </c>
      <c r="L183" s="9">
        <v>3.985299891056401</v>
      </c>
      <c r="M183" s="9">
        <v>4.1266025068426595</v>
      </c>
      <c r="N183" s="9">
        <v>4.2488106571378461</v>
      </c>
      <c r="O183" s="9">
        <v>4.2986504536736847</v>
      </c>
      <c r="P183" s="9">
        <v>4.3811098451090542</v>
      </c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0"/>
    </row>
    <row r="184" spans="3:29" x14ac:dyDescent="0.3">
      <c r="C184" s="26" t="s">
        <v>218</v>
      </c>
      <c r="D184" t="s">
        <v>157</v>
      </c>
      <c r="F184" s="7" t="s">
        <v>219</v>
      </c>
      <c r="G184" s="6">
        <v>22.081258562761249</v>
      </c>
      <c r="H184" s="6">
        <v>43.443505037587613</v>
      </c>
      <c r="I184" s="6">
        <v>24.16094226203991</v>
      </c>
      <c r="J184" s="6">
        <v>12.53889033011661</v>
      </c>
      <c r="K184" s="6">
        <v>7.3508068059124412</v>
      </c>
      <c r="L184" s="6">
        <v>3.2691873713252746</v>
      </c>
      <c r="M184" s="6">
        <v>3.4393998682555984</v>
      </c>
      <c r="N184" s="6">
        <v>3.5713577776907517</v>
      </c>
      <c r="O184" s="6">
        <v>3.6977592818903759</v>
      </c>
      <c r="P184" s="6">
        <v>2.5389670014483272</v>
      </c>
      <c r="R184" s="12"/>
    </row>
    <row r="185" spans="3:29" s="12" customFormat="1" x14ac:dyDescent="0.3">
      <c r="C185" s="26"/>
      <c r="F185" t="s">
        <v>221</v>
      </c>
      <c r="G185" s="9">
        <v>22.081258562761249</v>
      </c>
      <c r="H185" s="9">
        <v>21.714660882194458</v>
      </c>
      <c r="I185" s="9">
        <v>7.276044907751543</v>
      </c>
      <c r="J185" s="9">
        <v>2.4414489359069407</v>
      </c>
      <c r="K185" s="9">
        <v>2.8965678470055289</v>
      </c>
      <c r="L185" s="9">
        <v>1.6329372605870325</v>
      </c>
      <c r="M185" s="9">
        <v>1.7196999341277994</v>
      </c>
      <c r="N185" s="9">
        <v>1.7856788888453758</v>
      </c>
      <c r="O185" s="9">
        <v>1.8488796409451878</v>
      </c>
      <c r="P185" s="9">
        <v>1.9107922582221413</v>
      </c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0"/>
    </row>
    <row r="186" spans="3:29" x14ac:dyDescent="0.3">
      <c r="C186" s="26" t="s">
        <v>223</v>
      </c>
      <c r="D186" s="12" t="s">
        <v>157</v>
      </c>
      <c r="E186" s="12"/>
      <c r="F186" s="7" t="s">
        <v>224</v>
      </c>
      <c r="G186" s="6">
        <v>22.081258562761249</v>
      </c>
      <c r="H186" s="6">
        <v>21.696308108424738</v>
      </c>
      <c r="I186" s="6">
        <v>7.276044907751543</v>
      </c>
      <c r="J186" s="6">
        <v>1.3923628118299869</v>
      </c>
      <c r="K186" s="6">
        <v>2.0881354148381597</v>
      </c>
      <c r="L186" s="6">
        <v>1.6329372605870325</v>
      </c>
      <c r="M186" s="6">
        <v>1.7196999341277994</v>
      </c>
      <c r="N186" s="6">
        <v>1.7856788888453758</v>
      </c>
      <c r="O186" s="6">
        <v>1.8488796409451878</v>
      </c>
      <c r="P186" s="6">
        <v>0.62817474322618627</v>
      </c>
      <c r="R186" s="12"/>
    </row>
    <row r="187" spans="3:29" x14ac:dyDescent="0.3">
      <c r="R187" s="12"/>
    </row>
    <row r="188" spans="3:29" x14ac:dyDescent="0.3">
      <c r="C188" s="27"/>
      <c r="G188" t="s">
        <v>96</v>
      </c>
      <c r="H188" t="s">
        <v>159</v>
      </c>
      <c r="I188" t="s">
        <v>190</v>
      </c>
      <c r="J188" t="s">
        <v>194</v>
      </c>
      <c r="R188" s="12"/>
    </row>
    <row r="189" spans="3:29" x14ac:dyDescent="0.3">
      <c r="C189" s="28"/>
      <c r="E189" s="2"/>
      <c r="F189" s="3"/>
      <c r="G189" s="4">
        <v>2010</v>
      </c>
      <c r="H189" s="4">
        <v>2011</v>
      </c>
      <c r="I189" s="4">
        <v>2015</v>
      </c>
      <c r="J189" s="4">
        <v>2020</v>
      </c>
      <c r="K189" s="4">
        <v>2025</v>
      </c>
      <c r="L189" s="4">
        <v>2030</v>
      </c>
      <c r="M189" s="4">
        <v>2035</v>
      </c>
      <c r="N189" s="4">
        <v>2040</v>
      </c>
      <c r="O189" s="4">
        <v>2045</v>
      </c>
      <c r="P189" s="4">
        <v>2050</v>
      </c>
      <c r="R189" s="12"/>
    </row>
    <row r="190" spans="3:29" x14ac:dyDescent="0.3">
      <c r="C190" s="28"/>
      <c r="E190" s="2" t="s">
        <v>99</v>
      </c>
      <c r="F190" s="5" t="s">
        <v>164</v>
      </c>
      <c r="G190" s="6">
        <v>0</v>
      </c>
      <c r="H190" s="6">
        <v>0</v>
      </c>
      <c r="I190" s="6">
        <v>0.64242642499999991</v>
      </c>
      <c r="J190" s="6">
        <v>0.93837818999999989</v>
      </c>
      <c r="K190" s="6">
        <v>1.74108971</v>
      </c>
      <c r="L190" s="6">
        <v>2.6200355299999996</v>
      </c>
      <c r="M190" s="6">
        <v>3.0130842199999996</v>
      </c>
      <c r="N190" s="6">
        <v>3.2245980049999998</v>
      </c>
      <c r="O190" s="6">
        <v>3.4303968550000001</v>
      </c>
      <c r="P190" s="6">
        <v>3.2127450799999999</v>
      </c>
      <c r="R190" s="12"/>
    </row>
    <row r="191" spans="3:29" s="12" customFormat="1" x14ac:dyDescent="0.3">
      <c r="C191" s="28"/>
      <c r="E191" s="2"/>
      <c r="F191" s="12" t="s">
        <v>205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R191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0"/>
    </row>
    <row r="192" spans="3:29" x14ac:dyDescent="0.3">
      <c r="C192" s="28" t="s">
        <v>218</v>
      </c>
      <c r="D192" t="s">
        <v>190</v>
      </c>
      <c r="F192" s="7" t="s">
        <v>219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R192" s="12"/>
    </row>
    <row r="193" spans="3:29" s="12" customFormat="1" x14ac:dyDescent="0.3">
      <c r="C193" s="28"/>
      <c r="F193" t="s">
        <v>221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R193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10"/>
    </row>
    <row r="194" spans="3:29" x14ac:dyDescent="0.3">
      <c r="C194" s="26" t="s">
        <v>223</v>
      </c>
      <c r="D194" s="12" t="s">
        <v>190</v>
      </c>
      <c r="E194" s="12"/>
      <c r="F194" s="7" t="s">
        <v>224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</row>
    <row r="196" spans="3:29" x14ac:dyDescent="0.3">
      <c r="C196" s="29"/>
      <c r="G196" t="s">
        <v>141</v>
      </c>
      <c r="H196" t="s">
        <v>159</v>
      </c>
      <c r="I196" t="s">
        <v>156</v>
      </c>
      <c r="J196" t="s">
        <v>146</v>
      </c>
    </row>
    <row r="197" spans="3:29" x14ac:dyDescent="0.3">
      <c r="C197" s="28"/>
      <c r="E197" s="2"/>
      <c r="F197" s="3"/>
      <c r="G197" s="4">
        <v>2010</v>
      </c>
      <c r="H197" s="4">
        <v>2011</v>
      </c>
      <c r="I197" s="4">
        <v>2015</v>
      </c>
      <c r="J197" s="4">
        <v>2020</v>
      </c>
      <c r="K197" s="4">
        <v>2025</v>
      </c>
      <c r="L197" s="4">
        <v>2030</v>
      </c>
      <c r="M197" s="4">
        <v>2035</v>
      </c>
      <c r="N197" s="4">
        <v>2040</v>
      </c>
      <c r="O197" s="4">
        <v>2045</v>
      </c>
      <c r="P197" s="4">
        <v>2050</v>
      </c>
    </row>
    <row r="198" spans="3:29" x14ac:dyDescent="0.3">
      <c r="C198" s="28"/>
      <c r="E198" s="2" t="s">
        <v>144</v>
      </c>
      <c r="F198" s="5" t="s">
        <v>164</v>
      </c>
      <c r="G198" s="6">
        <v>0</v>
      </c>
      <c r="H198" s="6">
        <v>0</v>
      </c>
      <c r="I198" s="6">
        <v>9.787235E-3</v>
      </c>
      <c r="J198" s="6">
        <v>0.11673786</v>
      </c>
      <c r="K198" s="6">
        <v>0.56672279000000003</v>
      </c>
      <c r="L198" s="6">
        <v>0.98688920000000002</v>
      </c>
      <c r="M198" s="6">
        <v>1.4091856549999999</v>
      </c>
      <c r="N198" s="6">
        <v>1.892453725</v>
      </c>
      <c r="O198" s="6">
        <v>2.4838434699999996</v>
      </c>
      <c r="P198" s="6">
        <v>3.2099735949999997</v>
      </c>
    </row>
    <row r="199" spans="3:29" s="12" customFormat="1" x14ac:dyDescent="0.3">
      <c r="C199" s="28"/>
      <c r="E199" s="2"/>
      <c r="F199" s="12" t="s">
        <v>205</v>
      </c>
      <c r="G199" s="9">
        <v>0</v>
      </c>
      <c r="H199" s="9">
        <v>0</v>
      </c>
      <c r="I199" s="9">
        <v>0</v>
      </c>
      <c r="J199" s="9">
        <v>9.9950046725030092E-2</v>
      </c>
      <c r="K199" s="9">
        <v>0.11977051615313872</v>
      </c>
      <c r="L199" s="9">
        <v>0.118741434474036</v>
      </c>
      <c r="M199" s="9">
        <v>0.12433162930536915</v>
      </c>
      <c r="N199" s="9">
        <v>0.12665826309330483</v>
      </c>
      <c r="O199" s="9">
        <v>0.12689201696304264</v>
      </c>
      <c r="P199" s="9">
        <v>0.13092092888505949</v>
      </c>
      <c r="R19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0"/>
    </row>
    <row r="200" spans="3:29" x14ac:dyDescent="0.3">
      <c r="C200" s="26" t="s">
        <v>218</v>
      </c>
      <c r="D200" t="s">
        <v>156</v>
      </c>
      <c r="F200" s="7" t="s">
        <v>219</v>
      </c>
      <c r="G200" s="6">
        <v>0</v>
      </c>
      <c r="H200" s="6">
        <v>0</v>
      </c>
      <c r="I200" s="6">
        <v>0</v>
      </c>
      <c r="J200" s="6">
        <v>159.31789029907819</v>
      </c>
      <c r="K200" s="6">
        <v>828.02555934217548</v>
      </c>
      <c r="L200" s="6">
        <v>1750.9070735691578</v>
      </c>
      <c r="M200" s="6">
        <v>1829.1467336392718</v>
      </c>
      <c r="N200" s="6">
        <v>1844.0398022851427</v>
      </c>
      <c r="O200" s="6">
        <v>1995.6924231328248</v>
      </c>
      <c r="P200" s="6">
        <v>2213.9080283884132</v>
      </c>
    </row>
    <row r="201" spans="3:29" s="12" customFormat="1" x14ac:dyDescent="0.3">
      <c r="C201" s="26"/>
      <c r="F201" t="s">
        <v>221</v>
      </c>
      <c r="G201" s="9">
        <v>0</v>
      </c>
      <c r="H201" s="9">
        <v>0</v>
      </c>
      <c r="I201" s="9">
        <v>0</v>
      </c>
      <c r="J201" s="9">
        <v>30.677477823958149</v>
      </c>
      <c r="K201" s="9">
        <v>858.68748679044177</v>
      </c>
      <c r="L201" s="9">
        <v>1721.4588414067255</v>
      </c>
      <c r="M201" s="9">
        <v>1829.0866266929991</v>
      </c>
      <c r="N201" s="9">
        <v>1898.8411268811394</v>
      </c>
      <c r="O201" s="9">
        <v>1995.6326423903649</v>
      </c>
      <c r="P201" s="9">
        <v>2086.4856635491374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10"/>
    </row>
    <row r="202" spans="3:29" x14ac:dyDescent="0.3">
      <c r="C202" s="26" t="s">
        <v>223</v>
      </c>
      <c r="D202" s="12" t="s">
        <v>156</v>
      </c>
      <c r="E202" s="12"/>
      <c r="F202" s="7" t="s">
        <v>224</v>
      </c>
      <c r="G202" s="6">
        <v>0</v>
      </c>
      <c r="H202" s="6">
        <v>0</v>
      </c>
      <c r="I202" s="6">
        <v>0</v>
      </c>
      <c r="J202" s="6">
        <v>159.26791527571564</v>
      </c>
      <c r="K202" s="6">
        <v>827.96784670495697</v>
      </c>
      <c r="L202" s="6">
        <v>1750.8497720146422</v>
      </c>
      <c r="M202" s="6">
        <v>1829.0866266929991</v>
      </c>
      <c r="N202" s="6">
        <v>1843.9785768057104</v>
      </c>
      <c r="O202" s="6">
        <v>1995.6326423903649</v>
      </c>
      <c r="P202" s="6">
        <v>2213.8462050632006</v>
      </c>
      <c r="R202" s="12"/>
    </row>
    <row r="203" spans="3:29" x14ac:dyDescent="0.3">
      <c r="C203" s="28"/>
      <c r="R203" s="12"/>
    </row>
    <row r="204" spans="3:29" x14ac:dyDescent="0.3">
      <c r="C204" s="28"/>
      <c r="G204" t="s">
        <v>143</v>
      </c>
      <c r="H204" t="s">
        <v>159</v>
      </c>
      <c r="I204" t="s">
        <v>163</v>
      </c>
      <c r="J204" t="s">
        <v>147</v>
      </c>
      <c r="R204" s="12"/>
    </row>
    <row r="205" spans="3:29" x14ac:dyDescent="0.3">
      <c r="E205" s="2"/>
      <c r="F205" s="3"/>
      <c r="G205" s="4">
        <v>2010</v>
      </c>
      <c r="H205" s="4">
        <v>2011</v>
      </c>
      <c r="I205" s="4">
        <v>2015</v>
      </c>
      <c r="J205" s="4">
        <v>2020</v>
      </c>
      <c r="K205" s="4">
        <v>2025</v>
      </c>
      <c r="L205" s="4">
        <v>2030</v>
      </c>
      <c r="M205" s="4">
        <v>2035</v>
      </c>
      <c r="N205" s="4">
        <v>2040</v>
      </c>
      <c r="O205" s="4">
        <v>2045</v>
      </c>
      <c r="P205" s="4">
        <v>2050</v>
      </c>
      <c r="R205" s="12"/>
    </row>
    <row r="206" spans="3:29" x14ac:dyDescent="0.3">
      <c r="C206" s="29"/>
      <c r="E206" s="2" t="s">
        <v>145</v>
      </c>
      <c r="F206" s="5" t="s">
        <v>164</v>
      </c>
      <c r="G206" s="6">
        <v>0</v>
      </c>
      <c r="H206" s="6">
        <v>0</v>
      </c>
      <c r="I206" s="6">
        <v>0</v>
      </c>
      <c r="J206" s="6">
        <v>0.18290429499999999</v>
      </c>
      <c r="K206" s="6">
        <v>0.88239250499999999</v>
      </c>
      <c r="L206" s="6">
        <v>1.5989316249999999</v>
      </c>
      <c r="M206" s="6">
        <v>2.3650652399999998</v>
      </c>
      <c r="N206" s="6">
        <v>3.2059740899999998</v>
      </c>
      <c r="O206" s="6">
        <v>4.2606206650000003</v>
      </c>
      <c r="P206" s="6">
        <v>5.56129535</v>
      </c>
    </row>
    <row r="207" spans="3:29" s="12" customFormat="1" x14ac:dyDescent="0.3">
      <c r="C207" s="29"/>
      <c r="E207" s="2"/>
      <c r="F207" s="12" t="s">
        <v>205</v>
      </c>
      <c r="G207" s="9">
        <v>0</v>
      </c>
      <c r="H207" s="9">
        <v>0</v>
      </c>
      <c r="I207" s="9">
        <v>0</v>
      </c>
      <c r="J207" s="9">
        <v>0</v>
      </c>
      <c r="K207" s="9">
        <v>4.7757734620701771E-2</v>
      </c>
      <c r="L207" s="9">
        <v>4.5483556781620721E-2</v>
      </c>
      <c r="M207" s="9">
        <v>4.5257270429473348E-2</v>
      </c>
      <c r="N207" s="9">
        <v>4.0823172607203452E-2</v>
      </c>
      <c r="O207" s="9">
        <v>3.9142590728843366E-2</v>
      </c>
      <c r="P207" s="9">
        <v>3.8947851471485995E-2</v>
      </c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0"/>
    </row>
    <row r="208" spans="3:29" x14ac:dyDescent="0.3">
      <c r="C208" s="29" t="s">
        <v>218</v>
      </c>
      <c r="D208" t="s">
        <v>163</v>
      </c>
      <c r="F208" s="7" t="s">
        <v>219</v>
      </c>
      <c r="G208" s="21">
        <v>0</v>
      </c>
      <c r="H208" s="21">
        <v>0</v>
      </c>
      <c r="I208" s="21">
        <v>0</v>
      </c>
      <c r="J208" s="21">
        <v>0</v>
      </c>
      <c r="K208" s="21">
        <v>9.5515469241403542E-2</v>
      </c>
      <c r="L208" s="21">
        <v>9.0967113563241456E-2</v>
      </c>
      <c r="M208" s="21">
        <v>9.0514540858946696E-2</v>
      </c>
      <c r="N208" s="21">
        <v>8.164634521440689E-2</v>
      </c>
      <c r="O208" s="21">
        <v>7.8285181457686745E-2</v>
      </c>
      <c r="P208" s="21">
        <v>7.7895702942971989E-2</v>
      </c>
      <c r="R208" s="12"/>
    </row>
    <row r="209" spans="3:29" s="12" customFormat="1" x14ac:dyDescent="0.3">
      <c r="C209" s="29"/>
      <c r="F209" t="s">
        <v>221</v>
      </c>
      <c r="G209" s="9">
        <v>0</v>
      </c>
      <c r="H209" s="9">
        <v>0</v>
      </c>
      <c r="I209" s="9">
        <v>0</v>
      </c>
      <c r="J209" s="9">
        <v>0</v>
      </c>
      <c r="K209" s="9">
        <v>4.7757734620701771E-2</v>
      </c>
      <c r="L209" s="9">
        <v>4.5483556781620721E-2</v>
      </c>
      <c r="M209" s="9">
        <v>4.5257270429473348E-2</v>
      </c>
      <c r="N209" s="9">
        <v>4.0823172607203452E-2</v>
      </c>
      <c r="O209" s="9">
        <v>3.9142590728843366E-2</v>
      </c>
      <c r="P209" s="9">
        <v>3.8947851471485995E-2</v>
      </c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10"/>
    </row>
    <row r="210" spans="3:29" x14ac:dyDescent="0.3">
      <c r="C210" s="26" t="s">
        <v>223</v>
      </c>
      <c r="D210" s="12" t="s">
        <v>163</v>
      </c>
      <c r="E210" s="12"/>
      <c r="F210" s="7" t="s">
        <v>224</v>
      </c>
      <c r="G210" s="21">
        <v>0</v>
      </c>
      <c r="H210" s="21">
        <v>0</v>
      </c>
      <c r="I210" s="21">
        <v>0</v>
      </c>
      <c r="J210" s="21">
        <v>0</v>
      </c>
      <c r="K210" s="21">
        <v>4.7757734620701771E-2</v>
      </c>
      <c r="L210" s="21">
        <v>4.5483556781620721E-2</v>
      </c>
      <c r="M210" s="21">
        <v>4.5257270429473348E-2</v>
      </c>
      <c r="N210" s="21">
        <v>4.0823172607203452E-2</v>
      </c>
      <c r="O210" s="21">
        <v>3.9142590728843366E-2</v>
      </c>
      <c r="P210" s="21">
        <v>3.8947851471485995E-2</v>
      </c>
      <c r="R210" s="12"/>
    </row>
    <row r="211" spans="3:29" x14ac:dyDescent="0.3">
      <c r="C211" s="28"/>
      <c r="R211" s="12"/>
    </row>
    <row r="212" spans="3:29" x14ac:dyDescent="0.3">
      <c r="C212" s="28"/>
    </row>
    <row r="213" spans="3:29" x14ac:dyDescent="0.3">
      <c r="D213" s="12"/>
      <c r="E213" s="12"/>
      <c r="F213" s="12"/>
      <c r="G213" s="12" t="s">
        <v>103</v>
      </c>
      <c r="H213" s="12" t="s">
        <v>138</v>
      </c>
      <c r="I213" s="12" t="s">
        <v>156</v>
      </c>
      <c r="J213" s="12" t="s">
        <v>104</v>
      </c>
      <c r="K213" s="12"/>
      <c r="L213" s="12"/>
      <c r="M213" s="12"/>
      <c r="N213" s="12"/>
      <c r="O213" s="12"/>
      <c r="P213" s="12"/>
      <c r="R213" s="12"/>
    </row>
    <row r="214" spans="3:29" x14ac:dyDescent="0.3">
      <c r="D214" s="12"/>
      <c r="E214" s="2"/>
      <c r="F214" s="3"/>
      <c r="G214" s="4">
        <v>2010</v>
      </c>
      <c r="H214" s="4">
        <v>2011</v>
      </c>
      <c r="I214" s="4">
        <v>2015</v>
      </c>
      <c r="J214" s="4">
        <v>2020</v>
      </c>
      <c r="K214" s="4">
        <v>2025</v>
      </c>
      <c r="L214" s="4">
        <v>2030</v>
      </c>
      <c r="M214" s="4">
        <v>2035</v>
      </c>
      <c r="N214" s="4">
        <v>2040</v>
      </c>
      <c r="O214" s="4">
        <v>2045</v>
      </c>
      <c r="P214" s="4">
        <v>2050</v>
      </c>
      <c r="R214" s="12"/>
    </row>
    <row r="215" spans="3:29" s="12" customFormat="1" x14ac:dyDescent="0.3">
      <c r="C215" s="26"/>
      <c r="E215" s="2"/>
      <c r="F215" s="12" t="s">
        <v>205</v>
      </c>
      <c r="G215" s="9">
        <v>0</v>
      </c>
      <c r="H215" s="9">
        <v>28.589751998748969</v>
      </c>
      <c r="I215" s="9">
        <v>28.589751998748969</v>
      </c>
      <c r="J215" s="9">
        <v>85.52696401823485</v>
      </c>
      <c r="K215" s="9">
        <v>165.747088659491</v>
      </c>
      <c r="L215" s="9">
        <v>143.05971027088304</v>
      </c>
      <c r="M215" s="9">
        <v>121.26810796688157</v>
      </c>
      <c r="N215" s="9">
        <v>61.952548458378672</v>
      </c>
      <c r="O215" s="9">
        <v>0</v>
      </c>
      <c r="P215" s="9">
        <v>0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0"/>
    </row>
    <row r="216" spans="3:29" x14ac:dyDescent="0.3">
      <c r="C216" s="26" t="s">
        <v>218</v>
      </c>
      <c r="D216" s="12" t="s">
        <v>156</v>
      </c>
      <c r="E216" s="12"/>
      <c r="F216" s="7" t="s">
        <v>219</v>
      </c>
      <c r="G216" s="21">
        <v>0</v>
      </c>
      <c r="H216" s="21">
        <v>27.871896674779322</v>
      </c>
      <c r="I216" s="21">
        <v>41.266471550323075</v>
      </c>
      <c r="J216" s="21">
        <v>81.743610804750702</v>
      </c>
      <c r="K216" s="21">
        <v>145.342451054523</v>
      </c>
      <c r="L216" s="21">
        <v>121.7994862882762</v>
      </c>
      <c r="M216" s="21">
        <v>93.210214995606052</v>
      </c>
      <c r="N216" s="21">
        <v>49.116231744725525</v>
      </c>
      <c r="O216" s="21">
        <v>0</v>
      </c>
      <c r="P216" s="21">
        <v>0</v>
      </c>
      <c r="R216" s="12"/>
    </row>
    <row r="217" spans="3:29" s="12" customFormat="1" x14ac:dyDescent="0.3">
      <c r="C217" s="26"/>
      <c r="F217" t="s">
        <v>221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0"/>
    </row>
    <row r="218" spans="3:29" x14ac:dyDescent="0.3">
      <c r="C218" s="26" t="s">
        <v>223</v>
      </c>
      <c r="D218" s="12" t="s">
        <v>156</v>
      </c>
      <c r="E218" s="2"/>
      <c r="F218" s="7" t="s">
        <v>224</v>
      </c>
      <c r="G218" s="21">
        <v>0</v>
      </c>
      <c r="H218" s="21">
        <v>0</v>
      </c>
      <c r="I218" s="21">
        <v>0</v>
      </c>
      <c r="J218" s="21">
        <v>0</v>
      </c>
      <c r="K218" s="21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</row>
    <row r="219" spans="3:29" x14ac:dyDescent="0.3"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R219" s="12"/>
    </row>
    <row r="220" spans="3:29" x14ac:dyDescent="0.3"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R220" s="12"/>
    </row>
    <row r="221" spans="3:29" x14ac:dyDescent="0.3">
      <c r="G221" s="8">
        <v>2010</v>
      </c>
      <c r="H221" s="4">
        <v>2011</v>
      </c>
      <c r="I221" s="8">
        <v>2015</v>
      </c>
      <c r="J221" s="8">
        <v>2020</v>
      </c>
      <c r="K221" s="8">
        <v>2025</v>
      </c>
      <c r="L221" s="8">
        <v>2030</v>
      </c>
      <c r="M221" s="8">
        <v>2035</v>
      </c>
      <c r="N221" s="8">
        <v>2040</v>
      </c>
      <c r="O221" s="8">
        <v>2045</v>
      </c>
      <c r="P221" s="8">
        <v>2050</v>
      </c>
      <c r="R221" s="12"/>
    </row>
    <row r="222" spans="3:29" x14ac:dyDescent="0.3">
      <c r="C222" s="28"/>
      <c r="E222" t="s">
        <v>109</v>
      </c>
      <c r="F222" t="s">
        <v>164</v>
      </c>
      <c r="G222" s="10">
        <v>5125.5370907799997</v>
      </c>
      <c r="H222" s="10">
        <v>5223.82329407</v>
      </c>
      <c r="I222" s="10">
        <v>5853.5253777850003</v>
      </c>
      <c r="J222" s="10">
        <v>6196.3188252299997</v>
      </c>
      <c r="K222" s="10">
        <v>6194.2811834600006</v>
      </c>
      <c r="L222" s="10">
        <v>6027.8194400950006</v>
      </c>
      <c r="M222" s="10">
        <v>5947.2022575899991</v>
      </c>
      <c r="N222" s="10">
        <v>5987.6130925850002</v>
      </c>
      <c r="O222" s="10">
        <v>6190.6574546899992</v>
      </c>
      <c r="P222" s="10">
        <v>6437.8764275899994</v>
      </c>
      <c r="R222" s="12"/>
    </row>
    <row r="223" spans="3:29" s="12" customFormat="1" x14ac:dyDescent="0.3">
      <c r="C223" s="28"/>
      <c r="F223" s="12" t="s">
        <v>205</v>
      </c>
      <c r="G223" s="9">
        <v>5140.2372338636051</v>
      </c>
      <c r="H223" s="9">
        <v>5286.4927272289015</v>
      </c>
      <c r="I223" s="9">
        <v>5225.0680290601022</v>
      </c>
      <c r="J223" s="9">
        <v>5522.6684903046616</v>
      </c>
      <c r="K223" s="9">
        <v>5756.4829282790679</v>
      </c>
      <c r="L223" s="9">
        <v>5744.7677976614514</v>
      </c>
      <c r="M223" s="9">
        <v>6071.5532188293682</v>
      </c>
      <c r="N223" s="9">
        <v>6376.9221797906466</v>
      </c>
      <c r="O223" s="9">
        <v>6758.9531973219373</v>
      </c>
      <c r="P223" s="9">
        <v>7148.9774359254543</v>
      </c>
      <c r="R223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0"/>
    </row>
    <row r="224" spans="3:29" x14ac:dyDescent="0.3">
      <c r="C224" s="28" t="s">
        <v>218</v>
      </c>
      <c r="D224" t="s">
        <v>191</v>
      </c>
      <c r="F224" s="7" t="s">
        <v>219</v>
      </c>
      <c r="G224" s="10">
        <v>5140.2372338636051</v>
      </c>
      <c r="H224" s="10">
        <v>5330.4708245826687</v>
      </c>
      <c r="I224" s="10">
        <v>5286.9248467766238</v>
      </c>
      <c r="J224" s="10">
        <v>5741.6861704340708</v>
      </c>
      <c r="K224" s="10">
        <v>6653.3663345633731</v>
      </c>
      <c r="L224" s="10">
        <v>7464.1627181740469</v>
      </c>
      <c r="M224" s="10">
        <v>7887.3693539536862</v>
      </c>
      <c r="N224" s="10">
        <v>8217.3488972277773</v>
      </c>
      <c r="O224" s="10">
        <v>8751.1577377701542</v>
      </c>
      <c r="P224" s="10">
        <v>9358.3982631557956</v>
      </c>
    </row>
    <row r="225" spans="3:29" s="12" customFormat="1" x14ac:dyDescent="0.3">
      <c r="C225" s="28"/>
      <c r="F225" t="s">
        <v>221</v>
      </c>
      <c r="G225" s="9">
        <v>5140.2372338636051</v>
      </c>
      <c r="H225" s="9">
        <v>5253.8651016495132</v>
      </c>
      <c r="I225" s="9">
        <v>5175.2385255050294</v>
      </c>
      <c r="J225" s="9">
        <v>5374.176657324555</v>
      </c>
      <c r="K225" s="9">
        <v>4919.7072313539811</v>
      </c>
      <c r="L225" s="9">
        <v>4149.8899501884771</v>
      </c>
      <c r="M225" s="9">
        <v>4289.3487871362022</v>
      </c>
      <c r="N225" s="9">
        <v>4447.8063156194412</v>
      </c>
      <c r="O225" s="9">
        <v>4632.020749285809</v>
      </c>
      <c r="P225" s="9">
        <v>4806.4328867047325</v>
      </c>
      <c r="R225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0"/>
    </row>
    <row r="226" spans="3:29" x14ac:dyDescent="0.3">
      <c r="C226" s="26" t="s">
        <v>223</v>
      </c>
      <c r="D226" s="12"/>
      <c r="E226" s="12"/>
      <c r="F226" s="7" t="s">
        <v>224</v>
      </c>
      <c r="G226" s="10">
        <v>5140.2372338636051</v>
      </c>
      <c r="H226" s="10">
        <v>5254.4354021802446</v>
      </c>
      <c r="I226" s="10">
        <v>5176.0958699108014</v>
      </c>
      <c r="J226" s="10">
        <v>4860.152884723806</v>
      </c>
      <c r="K226" s="10">
        <v>4883.472612599885</v>
      </c>
      <c r="L226" s="10">
        <v>4093.3639773007335</v>
      </c>
      <c r="M226" s="10">
        <v>4289.3487871362022</v>
      </c>
      <c r="N226" s="10">
        <v>4611.5056907602593</v>
      </c>
      <c r="O226" s="10">
        <v>4632.020749285809</v>
      </c>
      <c r="P226" s="10">
        <v>4682.3198336439418</v>
      </c>
    </row>
    <row r="228" spans="3:29" x14ac:dyDescent="0.3">
      <c r="C228" s="29"/>
      <c r="G228" t="s">
        <v>110</v>
      </c>
      <c r="H228" t="s">
        <v>137</v>
      </c>
      <c r="I228" t="s">
        <v>153</v>
      </c>
    </row>
    <row r="229" spans="3:29" x14ac:dyDescent="0.3">
      <c r="E229" s="2"/>
      <c r="F229" s="3"/>
      <c r="G229" s="4">
        <v>2010</v>
      </c>
      <c r="H229" s="4">
        <v>2011</v>
      </c>
      <c r="I229" s="4">
        <v>2015</v>
      </c>
      <c r="J229" s="4">
        <v>2020</v>
      </c>
      <c r="K229" s="4">
        <v>2025</v>
      </c>
      <c r="L229" s="4">
        <v>2030</v>
      </c>
      <c r="M229" s="4">
        <v>2035</v>
      </c>
      <c r="N229" s="4">
        <v>2040</v>
      </c>
      <c r="O229" s="4">
        <v>2045</v>
      </c>
      <c r="P229" s="4">
        <v>2050</v>
      </c>
    </row>
    <row r="230" spans="3:29" x14ac:dyDescent="0.3">
      <c r="E230" s="2" t="s">
        <v>111</v>
      </c>
      <c r="F230" s="5" t="s">
        <v>164</v>
      </c>
      <c r="G230" s="6">
        <v>232.49343798499999</v>
      </c>
      <c r="H230" s="6">
        <v>226.81042095499998</v>
      </c>
      <c r="I230" s="6">
        <v>234.81936588999997</v>
      </c>
      <c r="J230" s="6">
        <v>199.27405901999998</v>
      </c>
      <c r="K230" s="6">
        <v>203.92011443999996</v>
      </c>
      <c r="L230" s="6">
        <v>207.26365630999999</v>
      </c>
      <c r="M230" s="6">
        <v>204.97336736</v>
      </c>
      <c r="N230" s="6">
        <v>208.19886422499999</v>
      </c>
      <c r="O230" s="6">
        <v>210.54435815999997</v>
      </c>
      <c r="P230" s="6">
        <v>213.11142108499999</v>
      </c>
    </row>
    <row r="231" spans="3:29" s="12" customFormat="1" x14ac:dyDescent="0.3">
      <c r="C231" s="26"/>
      <c r="E231" s="2"/>
      <c r="F231" s="12" t="s">
        <v>205</v>
      </c>
      <c r="G231" s="9">
        <v>278.06901265269352</v>
      </c>
      <c r="H231" s="9">
        <v>266.88595260243068</v>
      </c>
      <c r="I231" s="9">
        <v>235.79426394303746</v>
      </c>
      <c r="J231" s="9">
        <v>173.82149925248999</v>
      </c>
      <c r="K231" s="9">
        <v>151.45278955085246</v>
      </c>
      <c r="L231" s="9">
        <v>142.53562616289832</v>
      </c>
      <c r="M231" s="9">
        <v>132.24655330849271</v>
      </c>
      <c r="N231" s="9">
        <v>130.87302478081628</v>
      </c>
      <c r="O231" s="9">
        <v>128.45120315363147</v>
      </c>
      <c r="P231" s="9">
        <v>125.89583613595526</v>
      </c>
      <c r="R231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10"/>
    </row>
    <row r="232" spans="3:29" x14ac:dyDescent="0.3">
      <c r="C232" s="26" t="s">
        <v>218</v>
      </c>
      <c r="D232" t="s">
        <v>153</v>
      </c>
      <c r="F232" s="7" t="s">
        <v>219</v>
      </c>
      <c r="G232" s="6">
        <v>278.06901265269352</v>
      </c>
      <c r="H232" s="6">
        <v>266.88595260243068</v>
      </c>
      <c r="I232" s="6">
        <v>235.79426394303746</v>
      </c>
      <c r="J232" s="6">
        <v>166.31173027549721</v>
      </c>
      <c r="K232" s="6">
        <v>125.20335209107814</v>
      </c>
      <c r="L232" s="6">
        <v>93.569402114170344</v>
      </c>
      <c r="M232" s="6">
        <v>105.4028131072895</v>
      </c>
      <c r="N232" s="6">
        <v>124.79599492152872</v>
      </c>
      <c r="O232" s="6">
        <v>137.96866532012166</v>
      </c>
      <c r="P232" s="6">
        <v>137.84096053164708</v>
      </c>
      <c r="R232" s="12"/>
    </row>
    <row r="233" spans="3:29" s="12" customFormat="1" x14ac:dyDescent="0.3">
      <c r="C233" s="26"/>
      <c r="F233" t="s">
        <v>221</v>
      </c>
      <c r="G233" s="9">
        <v>278.06901265269352</v>
      </c>
      <c r="H233" s="9">
        <v>268.73812832869419</v>
      </c>
      <c r="I233" s="9">
        <v>198.97957888907766</v>
      </c>
      <c r="J233" s="9">
        <v>112.77774834421247</v>
      </c>
      <c r="K233" s="9">
        <v>74.686059470745889</v>
      </c>
      <c r="L233" s="9">
        <v>46.991655782924646</v>
      </c>
      <c r="M233" s="9">
        <v>34.463706100824091</v>
      </c>
      <c r="N233" s="9">
        <v>22.511349826330843</v>
      </c>
      <c r="O233" s="9">
        <v>21.51498706689155</v>
      </c>
      <c r="P233" s="9">
        <v>35.907284987165525</v>
      </c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10"/>
    </row>
    <row r="234" spans="3:29" x14ac:dyDescent="0.3">
      <c r="C234" s="26" t="s">
        <v>223</v>
      </c>
      <c r="D234" s="12" t="s">
        <v>153</v>
      </c>
      <c r="E234" s="12"/>
      <c r="F234" s="7" t="s">
        <v>224</v>
      </c>
      <c r="G234" s="6">
        <v>278.06901265269352</v>
      </c>
      <c r="H234" s="6">
        <v>262.17153955090947</v>
      </c>
      <c r="I234" s="6">
        <v>88.497134646398834</v>
      </c>
      <c r="J234" s="6">
        <v>73.330843450397836</v>
      </c>
      <c r="K234" s="6">
        <v>72.590082760131111</v>
      </c>
      <c r="L234" s="6">
        <v>42.60295644169009</v>
      </c>
      <c r="M234" s="6">
        <v>21.189872883281389</v>
      </c>
      <c r="N234" s="6">
        <v>2.1776989896259189</v>
      </c>
      <c r="O234" s="6">
        <v>0</v>
      </c>
      <c r="P234" s="6">
        <v>0</v>
      </c>
      <c r="R234" s="12"/>
    </row>
    <row r="235" spans="3:29" x14ac:dyDescent="0.3"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R235" s="12"/>
    </row>
    <row r="236" spans="3:29" x14ac:dyDescent="0.3">
      <c r="G236" t="s">
        <v>112</v>
      </c>
      <c r="H236" t="s">
        <v>137</v>
      </c>
      <c r="I236" t="s">
        <v>152</v>
      </c>
      <c r="R236" s="12"/>
    </row>
    <row r="237" spans="3:29" x14ac:dyDescent="0.3">
      <c r="E237" s="2"/>
      <c r="F237" s="3"/>
      <c r="G237" s="4">
        <v>2010</v>
      </c>
      <c r="H237" s="4">
        <v>2011</v>
      </c>
      <c r="I237" s="4">
        <v>2015</v>
      </c>
      <c r="J237" s="4">
        <v>2020</v>
      </c>
      <c r="K237" s="4">
        <v>2025</v>
      </c>
      <c r="L237" s="4">
        <v>2030</v>
      </c>
      <c r="M237" s="4">
        <v>2035</v>
      </c>
      <c r="N237" s="4">
        <v>2040</v>
      </c>
      <c r="O237" s="4">
        <v>2045</v>
      </c>
      <c r="P237" s="4">
        <v>2050</v>
      </c>
      <c r="R237" s="12"/>
    </row>
    <row r="238" spans="3:29" x14ac:dyDescent="0.3">
      <c r="E238" s="2" t="s">
        <v>113</v>
      </c>
      <c r="F238" s="5" t="s">
        <v>164</v>
      </c>
      <c r="G238" s="6">
        <v>26.245228669999999</v>
      </c>
      <c r="H238" s="6">
        <v>25.856050775</v>
      </c>
      <c r="I238" s="6">
        <v>26.141571754999998</v>
      </c>
      <c r="J238" s="6">
        <v>24.836793119999999</v>
      </c>
      <c r="K238" s="6">
        <v>25.566206404999996</v>
      </c>
      <c r="L238" s="6">
        <v>26.343399585</v>
      </c>
      <c r="M238" s="6">
        <v>26.985987424999998</v>
      </c>
      <c r="N238" s="6">
        <v>27.449041694999995</v>
      </c>
      <c r="O238" s="6">
        <v>27.725121479999999</v>
      </c>
      <c r="P238" s="6">
        <v>28.014062769999999</v>
      </c>
      <c r="R238" s="12"/>
    </row>
    <row r="239" spans="3:29" s="12" customFormat="1" x14ac:dyDescent="0.3">
      <c r="C239" s="26"/>
      <c r="E239" s="2"/>
      <c r="F239" t="s">
        <v>205</v>
      </c>
      <c r="G239" s="9">
        <v>13.430882543153393</v>
      </c>
      <c r="H239" s="9">
        <v>12.311642331223943</v>
      </c>
      <c r="I239" s="9">
        <v>13.190282417797782</v>
      </c>
      <c r="J239" s="9">
        <v>11.537619267851673</v>
      </c>
      <c r="K239" s="9">
        <v>11.497390023856472</v>
      </c>
      <c r="L239" s="9">
        <v>11.475876784926374</v>
      </c>
      <c r="M239" s="9">
        <v>11.390965978829886</v>
      </c>
      <c r="N239" s="9">
        <v>11.236264932086858</v>
      </c>
      <c r="O239" s="9">
        <v>11.035122217894653</v>
      </c>
      <c r="P239" s="9">
        <v>10.848999272873025</v>
      </c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10"/>
    </row>
    <row r="240" spans="3:29" x14ac:dyDescent="0.3">
      <c r="C240" s="26" t="s">
        <v>218</v>
      </c>
      <c r="D240" t="s">
        <v>152</v>
      </c>
      <c r="F240" s="7" t="s">
        <v>219</v>
      </c>
      <c r="G240" s="6">
        <v>13.430882543153393</v>
      </c>
      <c r="H240" s="6">
        <v>12.311642331223943</v>
      </c>
      <c r="I240" s="6">
        <v>13.190282417797782</v>
      </c>
      <c r="J240" s="6">
        <v>11.537619267851673</v>
      </c>
      <c r="K240" s="6">
        <v>6.2436450625519946</v>
      </c>
      <c r="L240" s="6">
        <v>1.693658632323362</v>
      </c>
      <c r="M240" s="6">
        <v>0</v>
      </c>
      <c r="N240" s="6">
        <v>0</v>
      </c>
      <c r="O240" s="6">
        <v>0</v>
      </c>
      <c r="P240" s="6">
        <v>0</v>
      </c>
      <c r="R240" s="12"/>
    </row>
    <row r="241" spans="3:29" s="12" customFormat="1" x14ac:dyDescent="0.3">
      <c r="C241" s="26"/>
      <c r="F241" t="s">
        <v>221</v>
      </c>
      <c r="G241" s="9">
        <v>13.430882543153393</v>
      </c>
      <c r="H241" s="9">
        <v>13.958523221048893</v>
      </c>
      <c r="I241" s="9">
        <v>13.190282417797796</v>
      </c>
      <c r="J241" s="9">
        <v>11.53761926785169</v>
      </c>
      <c r="K241" s="9">
        <v>13.61755219350548</v>
      </c>
      <c r="L241" s="9">
        <v>29.397313944980265</v>
      </c>
      <c r="M241" s="9">
        <v>46.490780847522032</v>
      </c>
      <c r="N241" s="9">
        <v>67.524158479167809</v>
      </c>
      <c r="O241" s="9">
        <v>76.581897635823722</v>
      </c>
      <c r="P241" s="9">
        <v>48.1820200962879</v>
      </c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10"/>
    </row>
    <row r="242" spans="3:29" x14ac:dyDescent="0.3">
      <c r="C242" s="26" t="s">
        <v>223</v>
      </c>
      <c r="D242" s="12" t="s">
        <v>152</v>
      </c>
      <c r="E242" s="12"/>
      <c r="F242" s="7" t="s">
        <v>224</v>
      </c>
      <c r="G242" s="6">
        <v>13.430882543153393</v>
      </c>
      <c r="H242" s="6">
        <v>12.311642331223943</v>
      </c>
      <c r="I242" s="6">
        <v>0</v>
      </c>
      <c r="J242" s="6">
        <v>0</v>
      </c>
      <c r="K242" s="6">
        <v>1.1497390023856471</v>
      </c>
      <c r="L242" s="6">
        <v>1.8828728319877399</v>
      </c>
      <c r="M242" s="6">
        <v>28.855284975161322</v>
      </c>
      <c r="N242" s="6">
        <v>38.227030718535538</v>
      </c>
      <c r="O242" s="6">
        <v>22.311713910025869</v>
      </c>
      <c r="P242" s="6">
        <v>0</v>
      </c>
      <c r="R242" s="12"/>
    </row>
    <row r="243" spans="3:29" x14ac:dyDescent="0.3">
      <c r="R243" s="12"/>
    </row>
    <row r="244" spans="3:29" x14ac:dyDescent="0.3">
      <c r="G244" t="s">
        <v>114</v>
      </c>
      <c r="H244" t="s">
        <v>137</v>
      </c>
      <c r="I244" t="s">
        <v>154</v>
      </c>
      <c r="R244" s="12"/>
    </row>
    <row r="245" spans="3:29" x14ac:dyDescent="0.3">
      <c r="E245" s="2"/>
      <c r="F245" s="3"/>
      <c r="G245" s="4">
        <v>2010</v>
      </c>
      <c r="H245" s="4">
        <v>2011</v>
      </c>
      <c r="I245" s="4">
        <v>2015</v>
      </c>
      <c r="J245" s="4">
        <v>2020</v>
      </c>
      <c r="K245" s="4">
        <v>2025</v>
      </c>
      <c r="L245" s="4">
        <v>2030</v>
      </c>
      <c r="M245" s="4">
        <v>2035</v>
      </c>
      <c r="N245" s="4">
        <v>2040</v>
      </c>
      <c r="O245" s="4">
        <v>2045</v>
      </c>
      <c r="P245" s="4">
        <v>2050</v>
      </c>
      <c r="R245" s="12"/>
    </row>
    <row r="246" spans="3:29" x14ac:dyDescent="0.3">
      <c r="E246" s="2" t="s">
        <v>115</v>
      </c>
      <c r="F246" s="5" t="s">
        <v>164</v>
      </c>
      <c r="G246" s="6">
        <v>8.394551654999999</v>
      </c>
      <c r="H246" s="6">
        <v>10.01455374</v>
      </c>
      <c r="I246" s="6">
        <v>16.405419854999998</v>
      </c>
      <c r="J246" s="6">
        <v>26.401072214999996</v>
      </c>
      <c r="K246" s="6">
        <v>27.355937944999997</v>
      </c>
      <c r="L246" s="6">
        <v>28.187894064999998</v>
      </c>
      <c r="M246" s="6">
        <v>28.846309014999999</v>
      </c>
      <c r="N246" s="6">
        <v>29.279240925</v>
      </c>
      <c r="O246" s="6">
        <v>29.3132594</v>
      </c>
      <c r="P246" s="6">
        <v>29.266536615</v>
      </c>
      <c r="R246" s="12"/>
    </row>
    <row r="247" spans="3:29" s="12" customFormat="1" x14ac:dyDescent="0.3">
      <c r="C247" s="26"/>
      <c r="E247" s="2"/>
      <c r="F247" t="s">
        <v>205</v>
      </c>
      <c r="G247" s="9">
        <v>30.518329090228374</v>
      </c>
      <c r="H247" s="9">
        <v>27.975134999375989</v>
      </c>
      <c r="I247" s="9">
        <v>44.879613129749643</v>
      </c>
      <c r="J247" s="9">
        <v>52.21635706852161</v>
      </c>
      <c r="K247" s="9">
        <v>65.710419524322276</v>
      </c>
      <c r="L247" s="9">
        <v>80.032689979291064</v>
      </c>
      <c r="M247" s="9">
        <v>94.603500825170045</v>
      </c>
      <c r="N247" s="9">
        <v>97.124572808319215</v>
      </c>
      <c r="O247" s="9">
        <v>99.267217662809955</v>
      </c>
      <c r="P247" s="9">
        <v>101.55509409128794</v>
      </c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10"/>
    </row>
    <row r="248" spans="3:29" x14ac:dyDescent="0.3">
      <c r="C248" s="26" t="s">
        <v>218</v>
      </c>
      <c r="D248" t="s">
        <v>154</v>
      </c>
      <c r="F248" s="7" t="s">
        <v>219</v>
      </c>
      <c r="G248" s="6">
        <v>30.518329090228374</v>
      </c>
      <c r="H248" s="6">
        <v>27.975134999375989</v>
      </c>
      <c r="I248" s="6">
        <v>44.879613129749643</v>
      </c>
      <c r="J248" s="6">
        <v>32.539280412447241</v>
      </c>
      <c r="K248" s="6">
        <v>25.28059098502407</v>
      </c>
      <c r="L248" s="6">
        <v>17.629320970390371</v>
      </c>
      <c r="M248" s="6">
        <v>9.8937882064389893</v>
      </c>
      <c r="N248" s="6">
        <v>9.7124572808319236</v>
      </c>
      <c r="O248" s="6">
        <v>9.9267217662809966</v>
      </c>
      <c r="P248" s="6">
        <v>10.155509409128793</v>
      </c>
      <c r="R248" s="12"/>
    </row>
    <row r="249" spans="3:29" s="12" customFormat="1" x14ac:dyDescent="0.3">
      <c r="C249" s="26"/>
      <c r="F249" t="s">
        <v>221</v>
      </c>
      <c r="G249" s="9">
        <v>30.518329090228374</v>
      </c>
      <c r="H249" s="9">
        <v>27.975134999375989</v>
      </c>
      <c r="I249" s="9">
        <v>44.879613129749664</v>
      </c>
      <c r="J249" s="9">
        <v>32.430779599295597</v>
      </c>
      <c r="K249" s="9">
        <v>26.109437951653877</v>
      </c>
      <c r="L249" s="9">
        <v>15.480223662588759</v>
      </c>
      <c r="M249" s="9">
        <v>7.9917311576377177</v>
      </c>
      <c r="N249" s="9">
        <v>5.1715681625208845</v>
      </c>
      <c r="O249" s="9">
        <v>5.2856570443833872</v>
      </c>
      <c r="P249" s="9">
        <v>5.4074790360296028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10"/>
    </row>
    <row r="250" spans="3:29" x14ac:dyDescent="0.3">
      <c r="C250" s="26" t="s">
        <v>223</v>
      </c>
      <c r="D250" s="12" t="s">
        <v>154</v>
      </c>
      <c r="E250" s="12"/>
      <c r="F250" s="7" t="s">
        <v>224</v>
      </c>
      <c r="G250" s="6">
        <v>30.518329090228374</v>
      </c>
      <c r="H250" s="6">
        <v>27.975134999375989</v>
      </c>
      <c r="I250" s="6">
        <v>24.839695143025654</v>
      </c>
      <c r="J250" s="6">
        <v>17.32611034948485</v>
      </c>
      <c r="K250" s="6">
        <v>13.461093901116682</v>
      </c>
      <c r="L250" s="6">
        <v>9.3870410361818539</v>
      </c>
      <c r="M250" s="6">
        <v>5.9525328494343146</v>
      </c>
      <c r="N250" s="6">
        <v>5.1715681625208845</v>
      </c>
      <c r="O250" s="6">
        <v>7.5329461742365726</v>
      </c>
      <c r="P250" s="6">
        <v>5.4074790360296028</v>
      </c>
      <c r="R250" s="12"/>
    </row>
    <row r="251" spans="3:29" x14ac:dyDescent="0.3">
      <c r="R251" s="12"/>
    </row>
    <row r="252" spans="3:29" x14ac:dyDescent="0.3">
      <c r="G252" t="s">
        <v>148</v>
      </c>
      <c r="H252" t="s">
        <v>137</v>
      </c>
      <c r="I252" t="s">
        <v>156</v>
      </c>
      <c r="R252" s="12"/>
    </row>
    <row r="253" spans="3:29" x14ac:dyDescent="0.3">
      <c r="E253" s="2"/>
      <c r="F253" s="3"/>
      <c r="G253" s="4">
        <v>2010</v>
      </c>
      <c r="H253" s="4">
        <v>2011</v>
      </c>
      <c r="I253" s="4">
        <v>2015</v>
      </c>
      <c r="J253" s="4">
        <v>2020</v>
      </c>
      <c r="K253" s="4">
        <v>2025</v>
      </c>
      <c r="L253" s="4">
        <v>2030</v>
      </c>
      <c r="M253" s="4">
        <v>2035</v>
      </c>
      <c r="N253" s="4">
        <v>2040</v>
      </c>
      <c r="O253" s="4">
        <v>2045</v>
      </c>
      <c r="P253" s="4">
        <v>2050</v>
      </c>
      <c r="R253" s="12"/>
    </row>
    <row r="254" spans="3:29" x14ac:dyDescent="0.3">
      <c r="E254" s="2" t="s">
        <v>212</v>
      </c>
      <c r="F254" s="5" t="s">
        <v>164</v>
      </c>
      <c r="G254" s="6">
        <v>0</v>
      </c>
      <c r="H254" s="6">
        <v>0</v>
      </c>
      <c r="I254" s="6">
        <v>0</v>
      </c>
      <c r="J254" s="6">
        <v>0.68756881999999997</v>
      </c>
      <c r="K254" s="6">
        <v>1.4428549249999998</v>
      </c>
      <c r="L254" s="6">
        <v>3.8348922949999995</v>
      </c>
      <c r="M254" s="6">
        <v>10.860966525</v>
      </c>
      <c r="N254" s="6">
        <v>11.114265694999999</v>
      </c>
      <c r="O254" s="6">
        <v>11.193416015</v>
      </c>
      <c r="P254" s="6">
        <v>11.212072634999998</v>
      </c>
      <c r="R254" s="12"/>
    </row>
    <row r="255" spans="3:29" s="12" customFormat="1" x14ac:dyDescent="0.3">
      <c r="C255" s="26"/>
      <c r="E255" s="2"/>
      <c r="F255" s="12" t="s">
        <v>205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10"/>
    </row>
    <row r="256" spans="3:29" x14ac:dyDescent="0.3">
      <c r="C256" s="26" t="s">
        <v>218</v>
      </c>
      <c r="D256" t="s">
        <v>156</v>
      </c>
      <c r="F256" s="7" t="s">
        <v>219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</row>
    <row r="257" spans="3:29" s="12" customFormat="1" x14ac:dyDescent="0.3">
      <c r="C257" s="26"/>
      <c r="F257" t="s">
        <v>221</v>
      </c>
      <c r="G257" s="9">
        <v>0</v>
      </c>
      <c r="H257" s="9">
        <v>0</v>
      </c>
      <c r="I257" s="9">
        <v>2.4206513467236932</v>
      </c>
      <c r="J257" s="9">
        <v>26.712411845807292</v>
      </c>
      <c r="K257" s="9">
        <v>40.933033412165322</v>
      </c>
      <c r="L257" s="9">
        <v>49.565283203567098</v>
      </c>
      <c r="M257" s="9">
        <v>53.183867796333324</v>
      </c>
      <c r="N257" s="9">
        <v>55.842138797287028</v>
      </c>
      <c r="O257" s="9">
        <v>56.040599040806228</v>
      </c>
      <c r="P257" s="9">
        <v>56.066154855096563</v>
      </c>
      <c r="R257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10"/>
    </row>
    <row r="258" spans="3:29" x14ac:dyDescent="0.3">
      <c r="C258" s="26" t="s">
        <v>223</v>
      </c>
      <c r="D258" s="12" t="s">
        <v>156</v>
      </c>
      <c r="E258" s="12"/>
      <c r="F258" s="7" t="s">
        <v>224</v>
      </c>
      <c r="G258" s="6">
        <v>0</v>
      </c>
      <c r="H258" s="6">
        <v>0</v>
      </c>
      <c r="I258" s="6">
        <v>49.748193672877626</v>
      </c>
      <c r="J258" s="6">
        <v>50.67792270644793</v>
      </c>
      <c r="K258" s="6">
        <v>51.95656428922787</v>
      </c>
      <c r="L258" s="6">
        <v>53.810698061765301</v>
      </c>
      <c r="M258" s="6">
        <v>54.831080510443059</v>
      </c>
      <c r="N258" s="6">
        <v>55.842138797287028</v>
      </c>
      <c r="O258" s="6">
        <v>69.446150315155919</v>
      </c>
      <c r="P258" s="6">
        <v>93.286018139685993</v>
      </c>
    </row>
    <row r="260" spans="3:29" x14ac:dyDescent="0.3">
      <c r="G260" t="s">
        <v>149</v>
      </c>
      <c r="H260" t="s">
        <v>137</v>
      </c>
      <c r="I260" t="s">
        <v>157</v>
      </c>
    </row>
    <row r="261" spans="3:29" x14ac:dyDescent="0.3">
      <c r="E261" s="2"/>
      <c r="F261" s="3"/>
      <c r="G261" s="4">
        <v>2010</v>
      </c>
      <c r="H261" s="4">
        <v>2011</v>
      </c>
      <c r="I261" s="4">
        <v>2015</v>
      </c>
      <c r="J261" s="4">
        <v>2020</v>
      </c>
      <c r="K261" s="4">
        <v>2025</v>
      </c>
      <c r="L261" s="4">
        <v>2030</v>
      </c>
      <c r="M261" s="4">
        <v>2035</v>
      </c>
      <c r="N261" s="4">
        <v>2040</v>
      </c>
      <c r="O261" s="4">
        <v>2045</v>
      </c>
      <c r="P261" s="4">
        <v>2050</v>
      </c>
      <c r="R261" s="12"/>
    </row>
    <row r="262" spans="3:29" x14ac:dyDescent="0.3">
      <c r="E262" s="2" t="s">
        <v>213</v>
      </c>
      <c r="F262" s="5" t="s">
        <v>164</v>
      </c>
      <c r="G262" s="6">
        <v>0.183501425</v>
      </c>
      <c r="H262" s="6">
        <v>0.18445725499999999</v>
      </c>
      <c r="I262" s="6">
        <v>0.18842511000000001</v>
      </c>
      <c r="J262" s="6">
        <v>1.8468418549999999</v>
      </c>
      <c r="K262" s="6">
        <v>1.927471285</v>
      </c>
      <c r="L262" s="6">
        <v>1.9995573250000001</v>
      </c>
      <c r="M262" s="6">
        <v>2.0596279699999998</v>
      </c>
      <c r="N262" s="6">
        <v>2.102126535</v>
      </c>
      <c r="O262" s="6">
        <v>2.1136872250000001</v>
      </c>
      <c r="P262" s="6">
        <v>2.11532353</v>
      </c>
    </row>
    <row r="263" spans="3:29" s="12" customFormat="1" x14ac:dyDescent="0.3">
      <c r="C263" s="26"/>
      <c r="E263" s="2"/>
      <c r="F263" s="12" t="s">
        <v>205</v>
      </c>
      <c r="G263" s="9">
        <v>0</v>
      </c>
      <c r="H263" s="9">
        <v>4.0407673738829688</v>
      </c>
      <c r="I263" s="9">
        <v>4.0407673738829688</v>
      </c>
      <c r="J263" s="9">
        <v>7.0581691507822759</v>
      </c>
      <c r="K263" s="9">
        <v>10.752324132657167</v>
      </c>
      <c r="L263" s="9">
        <v>14.660440307739639</v>
      </c>
      <c r="M263" s="9">
        <v>18.675727706022492</v>
      </c>
      <c r="N263" s="9">
        <v>22.63419975839042</v>
      </c>
      <c r="O263" s="9">
        <v>26.478492742811607</v>
      </c>
      <c r="P263" s="9">
        <v>30.323526785655467</v>
      </c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10"/>
    </row>
    <row r="264" spans="3:29" x14ac:dyDescent="0.3">
      <c r="C264" s="26" t="s">
        <v>218</v>
      </c>
      <c r="D264" t="s">
        <v>157</v>
      </c>
      <c r="F264" s="7" t="s">
        <v>219</v>
      </c>
      <c r="G264" s="6">
        <v>0</v>
      </c>
      <c r="H264" s="6">
        <v>4.0407673738829688</v>
      </c>
      <c r="I264" s="6">
        <v>4.0407673738829688</v>
      </c>
      <c r="J264" s="6">
        <v>34.519923433169922</v>
      </c>
      <c r="K264" s="6">
        <v>87.669621952551239</v>
      </c>
      <c r="L264" s="6">
        <v>111.30900342112801</v>
      </c>
      <c r="M264" s="6">
        <v>114.00184290820339</v>
      </c>
      <c r="N264" s="6">
        <v>116.08824985621196</v>
      </c>
      <c r="O264" s="6">
        <v>118.3676188860384</v>
      </c>
      <c r="P264" s="6">
        <v>121.19424908387914</v>
      </c>
    </row>
    <row r="265" spans="3:29" s="12" customFormat="1" x14ac:dyDescent="0.3">
      <c r="C265" s="26"/>
      <c r="F265" t="s">
        <v>221</v>
      </c>
      <c r="G265" s="9">
        <v>0</v>
      </c>
      <c r="H265" s="9">
        <v>0</v>
      </c>
      <c r="I265" s="9">
        <v>0</v>
      </c>
      <c r="J265" s="9">
        <v>0</v>
      </c>
      <c r="K265" s="9">
        <v>6.9202785852672299</v>
      </c>
      <c r="L265" s="9">
        <v>12.00229108075548</v>
      </c>
      <c r="M265" s="9">
        <v>14.135578082206919</v>
      </c>
      <c r="N265" s="9">
        <v>8.2640726738187098</v>
      </c>
      <c r="O265" s="9">
        <v>2.61184923054816</v>
      </c>
      <c r="P265" s="9">
        <v>0</v>
      </c>
      <c r="R265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0"/>
    </row>
    <row r="266" spans="3:29" x14ac:dyDescent="0.3">
      <c r="C266" s="26" t="s">
        <v>223</v>
      </c>
      <c r="D266" s="12" t="s">
        <v>157</v>
      </c>
      <c r="E266" s="12"/>
      <c r="F266" s="7" t="s">
        <v>224</v>
      </c>
      <c r="G266" s="6">
        <v>0</v>
      </c>
      <c r="H266" s="6">
        <v>0</v>
      </c>
      <c r="I266" s="6">
        <v>0</v>
      </c>
      <c r="J266" s="6">
        <v>0</v>
      </c>
      <c r="K266" s="6">
        <v>7.2215129500555086</v>
      </c>
      <c r="L266" s="6">
        <v>48.531982227679954</v>
      </c>
      <c r="M266" s="6">
        <v>51.191317514476829</v>
      </c>
      <c r="N266" s="6">
        <v>32.548327514573742</v>
      </c>
      <c r="O266" s="6">
        <v>10.938643542501612</v>
      </c>
      <c r="P266" s="6">
        <v>0</v>
      </c>
    </row>
    <row r="268" spans="3:29" x14ac:dyDescent="0.3">
      <c r="D268" s="12"/>
      <c r="E268" s="12"/>
      <c r="F268" s="12"/>
      <c r="G268" s="12" t="s">
        <v>211</v>
      </c>
      <c r="H268" s="12" t="s">
        <v>137</v>
      </c>
      <c r="I268" s="12" t="s">
        <v>163</v>
      </c>
      <c r="J268" s="12"/>
      <c r="K268" s="12"/>
      <c r="L268" s="12"/>
      <c r="M268" s="12"/>
      <c r="N268" s="12"/>
      <c r="O268" s="12"/>
      <c r="P268" s="12"/>
    </row>
    <row r="269" spans="3:29" x14ac:dyDescent="0.3">
      <c r="D269" s="12"/>
      <c r="E269" s="2"/>
      <c r="F269" s="3"/>
      <c r="G269" s="4">
        <v>2010</v>
      </c>
      <c r="H269" s="4">
        <v>2011</v>
      </c>
      <c r="I269" s="4">
        <v>2015</v>
      </c>
      <c r="J269" s="4">
        <v>2020</v>
      </c>
      <c r="K269" s="4">
        <v>2025</v>
      </c>
      <c r="L269" s="4">
        <v>2030</v>
      </c>
      <c r="M269" s="4">
        <v>2035</v>
      </c>
      <c r="N269" s="4">
        <v>2040</v>
      </c>
      <c r="O269" s="4">
        <v>2045</v>
      </c>
      <c r="P269" s="4">
        <v>2050</v>
      </c>
      <c r="R269" s="12"/>
    </row>
    <row r="270" spans="3:29" x14ac:dyDescent="0.3">
      <c r="D270" s="12"/>
      <c r="E270" s="2" t="s">
        <v>214</v>
      </c>
      <c r="F270" s="5" t="s">
        <v>164</v>
      </c>
      <c r="G270" s="38">
        <v>0</v>
      </c>
      <c r="H270" s="38">
        <v>0</v>
      </c>
      <c r="I270" s="38">
        <v>0</v>
      </c>
      <c r="J270" s="38">
        <v>3.216484E-2</v>
      </c>
      <c r="K270" s="38">
        <v>3.3138605000000002E-2</v>
      </c>
      <c r="L270" s="38">
        <v>3.3905589999999999E-2</v>
      </c>
      <c r="M270" s="38">
        <v>3.4410934999999997E-2</v>
      </c>
      <c r="N270" s="38">
        <v>3.4561799999999997E-2</v>
      </c>
      <c r="O270" s="38">
        <v>3.4133469999999999E-2</v>
      </c>
      <c r="P270" s="38">
        <v>3.3517349999999994E-2</v>
      </c>
    </row>
    <row r="271" spans="3:29" s="12" customFormat="1" x14ac:dyDescent="0.3">
      <c r="C271" s="26"/>
      <c r="E271" s="2"/>
      <c r="F271" t="s">
        <v>205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R271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10"/>
    </row>
    <row r="272" spans="3:29" x14ac:dyDescent="0.3">
      <c r="C272" s="26" t="s">
        <v>218</v>
      </c>
      <c r="D272" s="12" t="s">
        <v>163</v>
      </c>
      <c r="E272" s="12"/>
      <c r="F272" s="7" t="s">
        <v>219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</row>
    <row r="273" spans="3:29" s="12" customFormat="1" x14ac:dyDescent="0.3">
      <c r="C273" s="26"/>
      <c r="F273" t="s">
        <v>221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R273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10"/>
    </row>
    <row r="274" spans="3:29" x14ac:dyDescent="0.3">
      <c r="C274" s="26" t="s">
        <v>223</v>
      </c>
      <c r="D274" s="12" t="s">
        <v>163</v>
      </c>
      <c r="E274" s="12"/>
      <c r="F274" s="7" t="s">
        <v>224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</row>
    <row r="275" spans="3:29" x14ac:dyDescent="0.3"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3:29" x14ac:dyDescent="0.3">
      <c r="D276" s="12"/>
      <c r="E276" s="12"/>
      <c r="F276" s="12"/>
      <c r="G276" s="12" t="s">
        <v>116</v>
      </c>
      <c r="H276" s="12" t="s">
        <v>137</v>
      </c>
      <c r="I276" s="12"/>
      <c r="J276" s="12"/>
      <c r="K276" s="12"/>
      <c r="L276" s="12"/>
      <c r="M276" s="12"/>
      <c r="N276" s="12"/>
      <c r="O276" s="12"/>
      <c r="P276" s="12"/>
    </row>
    <row r="277" spans="3:29" x14ac:dyDescent="0.3">
      <c r="D277" s="12"/>
      <c r="E277" s="2"/>
      <c r="F277" s="3"/>
      <c r="G277" s="4">
        <v>2010</v>
      </c>
      <c r="H277" s="4">
        <v>2011</v>
      </c>
      <c r="I277" s="4">
        <v>2015</v>
      </c>
      <c r="J277" s="4">
        <v>2020</v>
      </c>
      <c r="K277" s="4">
        <v>2025</v>
      </c>
      <c r="L277" s="4">
        <v>2030</v>
      </c>
      <c r="M277" s="4">
        <v>2035</v>
      </c>
      <c r="N277" s="4">
        <v>2040</v>
      </c>
      <c r="O277" s="4">
        <v>2045</v>
      </c>
      <c r="P277" s="4">
        <v>2050</v>
      </c>
    </row>
    <row r="278" spans="3:29" s="12" customFormat="1" x14ac:dyDescent="0.3">
      <c r="C278" s="26"/>
      <c r="E278" s="2"/>
      <c r="F278" t="s">
        <v>205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R278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10"/>
    </row>
    <row r="279" spans="3:29" x14ac:dyDescent="0.3">
      <c r="C279" s="26" t="s">
        <v>218</v>
      </c>
      <c r="D279" s="12" t="s">
        <v>215</v>
      </c>
      <c r="E279" s="12"/>
      <c r="F279" s="7" t="s">
        <v>219</v>
      </c>
      <c r="G279" s="6">
        <v>0</v>
      </c>
      <c r="H279" s="6">
        <v>0</v>
      </c>
      <c r="I279" s="6">
        <v>0</v>
      </c>
      <c r="J279" s="6">
        <v>1.3504888993329558</v>
      </c>
      <c r="K279" s="6">
        <v>1.3504888993329558</v>
      </c>
      <c r="L279" s="6">
        <v>30.468259145530975</v>
      </c>
      <c r="M279" s="6">
        <v>29.888255292497021</v>
      </c>
      <c r="N279" s="6">
        <v>12.836316713653254</v>
      </c>
      <c r="O279" s="6">
        <v>0</v>
      </c>
      <c r="P279" s="6">
        <v>0</v>
      </c>
      <c r="R279" s="12"/>
    </row>
    <row r="280" spans="3:29" s="12" customFormat="1" x14ac:dyDescent="0.3">
      <c r="C280" s="26"/>
      <c r="F280" t="s">
        <v>221</v>
      </c>
      <c r="G280" s="9">
        <v>0</v>
      </c>
      <c r="H280" s="9">
        <v>0</v>
      </c>
      <c r="I280" s="9">
        <v>0</v>
      </c>
      <c r="J280" s="9">
        <v>0</v>
      </c>
      <c r="K280" s="9">
        <v>4.7326074960207798</v>
      </c>
      <c r="L280" s="9">
        <v>6.65138898283623</v>
      </c>
      <c r="M280" s="9">
        <v>3.9513273181401201</v>
      </c>
      <c r="N280" s="9">
        <v>0.82407242001980097</v>
      </c>
      <c r="O280" s="9">
        <v>0</v>
      </c>
      <c r="P280" s="9">
        <v>16.164106913523668</v>
      </c>
      <c r="R280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10"/>
    </row>
    <row r="281" spans="3:29" x14ac:dyDescent="0.3">
      <c r="C281" s="26" t="s">
        <v>223</v>
      </c>
      <c r="D281" s="12" t="s">
        <v>215</v>
      </c>
      <c r="E281" s="12"/>
      <c r="F281" s="7" t="s">
        <v>224</v>
      </c>
      <c r="G281" s="6">
        <v>0</v>
      </c>
      <c r="H281" s="6">
        <v>8.0817191964236876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27.874201762543827</v>
      </c>
      <c r="O281" s="6">
        <v>27.874201762543827</v>
      </c>
      <c r="P281" s="6">
        <v>0</v>
      </c>
    </row>
    <row r="282" spans="3:29" x14ac:dyDescent="0.3"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3:29" x14ac:dyDescent="0.3">
      <c r="G283" s="8">
        <v>2010</v>
      </c>
      <c r="H283" s="4">
        <v>2011</v>
      </c>
      <c r="I283" s="8">
        <v>2015</v>
      </c>
      <c r="J283" s="8">
        <v>2020</v>
      </c>
      <c r="K283" s="8">
        <v>2025</v>
      </c>
      <c r="L283" s="8">
        <v>2030</v>
      </c>
      <c r="M283" s="8">
        <v>2035</v>
      </c>
      <c r="N283" s="8">
        <v>2040</v>
      </c>
      <c r="O283" s="8">
        <v>2045</v>
      </c>
      <c r="P283" s="8">
        <v>2050</v>
      </c>
    </row>
    <row r="284" spans="3:29" x14ac:dyDescent="0.3">
      <c r="E284" t="s">
        <v>117</v>
      </c>
      <c r="F284" t="s">
        <v>164</v>
      </c>
      <c r="G284" s="10">
        <v>267.31671973499994</v>
      </c>
      <c r="H284" s="10">
        <v>262.86548272499999</v>
      </c>
      <c r="I284" s="10">
        <v>277.55478260999996</v>
      </c>
      <c r="J284" s="10">
        <v>253.07849987</v>
      </c>
      <c r="K284" s="10">
        <v>260.24572360499997</v>
      </c>
      <c r="L284" s="10">
        <v>267.66330517</v>
      </c>
      <c r="M284" s="10">
        <v>273.76066922999996</v>
      </c>
      <c r="N284" s="10">
        <v>278.17810087499998</v>
      </c>
      <c r="O284" s="10">
        <v>280.92397574999995</v>
      </c>
      <c r="P284" s="10">
        <v>283.75293398499997</v>
      </c>
    </row>
    <row r="285" spans="3:29" s="12" customFormat="1" x14ac:dyDescent="0.3">
      <c r="C285" s="26"/>
      <c r="F285" s="12" t="s">
        <v>205</v>
      </c>
      <c r="G285" s="9">
        <v>322.01822428607528</v>
      </c>
      <c r="H285" s="9">
        <v>311.21349730691355</v>
      </c>
      <c r="I285" s="9">
        <v>297.90492686446782</v>
      </c>
      <c r="J285" s="9">
        <v>244.63364473964555</v>
      </c>
      <c r="K285" s="9">
        <v>239.41292323168838</v>
      </c>
      <c r="L285" s="9">
        <v>248.70463323485541</v>
      </c>
      <c r="M285" s="9">
        <v>256.91674781851515</v>
      </c>
      <c r="N285" s="9">
        <v>261.86806227961279</v>
      </c>
      <c r="O285" s="9">
        <v>265.2320357771477</v>
      </c>
      <c r="P285" s="9">
        <v>268.62345628577168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10"/>
    </row>
    <row r="286" spans="3:29" x14ac:dyDescent="0.3">
      <c r="C286" s="26" t="s">
        <v>218</v>
      </c>
      <c r="D286" t="s">
        <v>191</v>
      </c>
      <c r="F286" t="s">
        <v>219</v>
      </c>
      <c r="G286" s="10">
        <v>322.01822428607528</v>
      </c>
      <c r="H286" s="10">
        <v>311.21349730691355</v>
      </c>
      <c r="I286" s="10">
        <v>297.90492686446782</v>
      </c>
      <c r="J286" s="10">
        <v>244.90855338896608</v>
      </c>
      <c r="K286" s="10">
        <v>244.39721009120547</v>
      </c>
      <c r="L286" s="10">
        <v>224.20138513801209</v>
      </c>
      <c r="M286" s="10">
        <v>229.29844422193187</v>
      </c>
      <c r="N286" s="10">
        <v>250.59670205857259</v>
      </c>
      <c r="O286" s="10">
        <v>266.26300597244108</v>
      </c>
      <c r="P286" s="10">
        <v>269.19071902465504</v>
      </c>
    </row>
    <row r="287" spans="3:29" s="12" customFormat="1" x14ac:dyDescent="0.3">
      <c r="C287" s="26"/>
      <c r="F287" t="s">
        <v>221</v>
      </c>
      <c r="G287" s="9">
        <v>322.01822428607528</v>
      </c>
      <c r="H287" s="9">
        <v>310.67178654911908</v>
      </c>
      <c r="I287" s="9">
        <v>259.47012578334881</v>
      </c>
      <c r="J287" s="9">
        <v>183.45855905716704</v>
      </c>
      <c r="K287" s="9">
        <v>162.26636161333778</v>
      </c>
      <c r="L287" s="9">
        <v>153.43676767481622</v>
      </c>
      <c r="M287" s="9">
        <v>156.26566398452411</v>
      </c>
      <c r="N287" s="9">
        <v>159.31328793912527</v>
      </c>
      <c r="O287" s="9">
        <v>162.03499001845304</v>
      </c>
      <c r="P287" s="9">
        <v>145.56293897457959</v>
      </c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10"/>
    </row>
    <row r="288" spans="3:29" x14ac:dyDescent="0.3">
      <c r="C288" s="26" t="s">
        <v>223</v>
      </c>
      <c r="D288" s="12" t="s">
        <v>191</v>
      </c>
      <c r="E288" s="12"/>
      <c r="F288" s="7" t="s">
        <v>224</v>
      </c>
      <c r="G288" s="10">
        <v>322.01822428607528</v>
      </c>
      <c r="H288" s="10">
        <v>302.4583168815094</v>
      </c>
      <c r="I288" s="10">
        <v>163.0850234623021</v>
      </c>
      <c r="J288" s="10">
        <v>141.3348765063306</v>
      </c>
      <c r="K288" s="10">
        <v>146.37899290291682</v>
      </c>
      <c r="L288" s="10">
        <v>156.21555059930495</v>
      </c>
      <c r="M288" s="10">
        <v>162.02008873279689</v>
      </c>
      <c r="N288" s="10">
        <v>133.9667641825431</v>
      </c>
      <c r="O288" s="10">
        <v>110.22945394191997</v>
      </c>
      <c r="P288" s="10">
        <v>98.693497175715592</v>
      </c>
    </row>
    <row r="290" spans="3:29" x14ac:dyDescent="0.3">
      <c r="G290" t="s">
        <v>118</v>
      </c>
      <c r="H290" t="s">
        <v>160</v>
      </c>
      <c r="I290" t="s">
        <v>153</v>
      </c>
      <c r="J290" t="s">
        <v>216</v>
      </c>
    </row>
    <row r="291" spans="3:29" x14ac:dyDescent="0.3">
      <c r="E291" s="2"/>
      <c r="F291" s="3"/>
      <c r="G291" s="4">
        <v>2010</v>
      </c>
      <c r="H291" s="4">
        <v>2011</v>
      </c>
      <c r="I291" s="4">
        <v>2015</v>
      </c>
      <c r="J291" s="4">
        <v>2020</v>
      </c>
      <c r="K291" s="4">
        <v>2025</v>
      </c>
      <c r="L291" s="4">
        <v>2030</v>
      </c>
      <c r="M291" s="4">
        <v>2035</v>
      </c>
      <c r="N291" s="4">
        <v>2040</v>
      </c>
      <c r="O291" s="4">
        <v>2045</v>
      </c>
      <c r="P291" s="4">
        <v>2050</v>
      </c>
    </row>
    <row r="292" spans="3:29" x14ac:dyDescent="0.3">
      <c r="E292" s="2" t="s">
        <v>119</v>
      </c>
      <c r="F292" s="5" t="s">
        <v>164</v>
      </c>
      <c r="G292" s="6">
        <v>511.30435423500001</v>
      </c>
      <c r="H292" s="6">
        <v>503.95704094500002</v>
      </c>
      <c r="I292" s="6">
        <v>589.88485607500002</v>
      </c>
      <c r="J292" s="6">
        <v>544.83882793999999</v>
      </c>
      <c r="K292" s="6">
        <v>501.37254519999999</v>
      </c>
      <c r="L292" s="6">
        <v>462.41911357999993</v>
      </c>
      <c r="M292" s="6">
        <v>414.32107383499994</v>
      </c>
      <c r="N292" s="6">
        <v>365.53472043999994</v>
      </c>
      <c r="O292" s="6">
        <v>331.64067213999999</v>
      </c>
      <c r="P292" s="6">
        <v>303.03896381999999</v>
      </c>
    </row>
    <row r="293" spans="3:29" s="12" customFormat="1" x14ac:dyDescent="0.3">
      <c r="C293" s="26"/>
      <c r="E293" s="2"/>
      <c r="F293" t="s">
        <v>205</v>
      </c>
      <c r="G293" s="9">
        <v>507.9375574978186</v>
      </c>
      <c r="H293" s="9">
        <v>444.49222265182442</v>
      </c>
      <c r="I293" s="9">
        <v>523.85814674841174</v>
      </c>
      <c r="J293" s="9">
        <v>492.27341555879059</v>
      </c>
      <c r="K293" s="9">
        <v>477.60511746524844</v>
      </c>
      <c r="L293" s="9">
        <v>461.72014750396539</v>
      </c>
      <c r="M293" s="9">
        <v>413.11882639186558</v>
      </c>
      <c r="N293" s="9">
        <v>416.71696039774667</v>
      </c>
      <c r="O293" s="9">
        <v>595.55827876319972</v>
      </c>
      <c r="P293" s="9">
        <v>619.56300964985167</v>
      </c>
      <c r="AC293" s="10"/>
    </row>
    <row r="294" spans="3:29" x14ac:dyDescent="0.3">
      <c r="C294" s="26" t="s">
        <v>218</v>
      </c>
      <c r="D294" t="s">
        <v>153</v>
      </c>
      <c r="F294" s="7" t="s">
        <v>219</v>
      </c>
      <c r="G294" s="6">
        <v>507.9375574978186</v>
      </c>
      <c r="H294" s="6">
        <v>444.49222265182442</v>
      </c>
      <c r="I294" s="6">
        <v>523.85814674841174</v>
      </c>
      <c r="J294" s="6">
        <v>492.27341555879059</v>
      </c>
      <c r="K294" s="6">
        <v>477.60511746524844</v>
      </c>
      <c r="L294" s="6">
        <v>461.72014750396539</v>
      </c>
      <c r="M294" s="6">
        <v>413.11882639186558</v>
      </c>
      <c r="N294" s="6">
        <v>416.71696039774667</v>
      </c>
      <c r="O294" s="6">
        <v>595.55827876319972</v>
      </c>
      <c r="P294" s="6">
        <v>619.56300964985167</v>
      </c>
    </row>
    <row r="295" spans="3:29" s="12" customFormat="1" x14ac:dyDescent="0.3">
      <c r="C295" s="26"/>
      <c r="F295" t="s">
        <v>221</v>
      </c>
      <c r="G295" s="9">
        <v>507.9375574978186</v>
      </c>
      <c r="H295" s="9">
        <v>444.49222265182442</v>
      </c>
      <c r="I295" s="9">
        <v>523.69491082583147</v>
      </c>
      <c r="J295" s="9">
        <v>492.24622360247417</v>
      </c>
      <c r="K295" s="9">
        <v>477.59381791516802</v>
      </c>
      <c r="L295" s="9">
        <v>461.72014750396539</v>
      </c>
      <c r="M295" s="9">
        <v>413.11882639186558</v>
      </c>
      <c r="N295" s="9">
        <v>416.71696039774667</v>
      </c>
      <c r="O295" s="9">
        <v>431.09703842458049</v>
      </c>
      <c r="P295" s="9">
        <v>448.43304119300461</v>
      </c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10"/>
    </row>
    <row r="296" spans="3:29" x14ac:dyDescent="0.3">
      <c r="C296" s="26" t="s">
        <v>223</v>
      </c>
      <c r="D296" s="12" t="s">
        <v>153</v>
      </c>
      <c r="E296" s="12"/>
      <c r="F296" s="7" t="s">
        <v>224</v>
      </c>
      <c r="G296" s="6">
        <v>507.9375574978186</v>
      </c>
      <c r="H296" s="6">
        <v>444.49222265182442</v>
      </c>
      <c r="I296" s="6">
        <v>523.69491082583147</v>
      </c>
      <c r="J296" s="6">
        <v>492.24622360247417</v>
      </c>
      <c r="K296" s="6">
        <v>477.59381791516802</v>
      </c>
      <c r="L296" s="6">
        <v>461.72014750396539</v>
      </c>
      <c r="M296" s="6">
        <v>413.11882639186558</v>
      </c>
      <c r="N296" s="6">
        <v>416.71696039774667</v>
      </c>
      <c r="O296" s="6">
        <v>431.09703842458049</v>
      </c>
      <c r="P296" s="6">
        <v>448.43304119300461</v>
      </c>
    </row>
    <row r="297" spans="3:29" x14ac:dyDescent="0.3">
      <c r="G297" s="25"/>
      <c r="H297" s="25"/>
      <c r="I297" s="25"/>
      <c r="J297" s="25"/>
      <c r="K297" s="25"/>
      <c r="L297" s="25"/>
      <c r="M297" s="25"/>
      <c r="N297" s="25"/>
      <c r="O297" s="25"/>
      <c r="P297" s="25"/>
    </row>
    <row r="298" spans="3:29" x14ac:dyDescent="0.3">
      <c r="G298" t="s">
        <v>120</v>
      </c>
      <c r="H298" t="s">
        <v>160</v>
      </c>
      <c r="I298" t="s">
        <v>156</v>
      </c>
      <c r="J298" t="s">
        <v>135</v>
      </c>
    </row>
    <row r="299" spans="3:29" x14ac:dyDescent="0.3">
      <c r="E299" s="2"/>
      <c r="F299" s="3"/>
      <c r="G299" s="4">
        <v>2010</v>
      </c>
      <c r="H299" s="4">
        <v>2011</v>
      </c>
      <c r="I299" s="4">
        <v>2015</v>
      </c>
      <c r="J299" s="4">
        <v>2020</v>
      </c>
      <c r="K299" s="4">
        <v>2025</v>
      </c>
      <c r="L299" s="4">
        <v>2030</v>
      </c>
      <c r="M299" s="4">
        <v>2035</v>
      </c>
      <c r="N299" s="4">
        <v>2040</v>
      </c>
      <c r="O299" s="4">
        <v>2045</v>
      </c>
      <c r="P299" s="4">
        <v>2050</v>
      </c>
    </row>
    <row r="300" spans="3:29" x14ac:dyDescent="0.3">
      <c r="E300" s="2" t="s">
        <v>121</v>
      </c>
      <c r="F300" s="5" t="s">
        <v>164</v>
      </c>
      <c r="G300" s="6">
        <v>22.704652889999998</v>
      </c>
      <c r="H300" s="6">
        <v>22.935281165000003</v>
      </c>
      <c r="I300" s="6">
        <v>23.930647289999996</v>
      </c>
      <c r="J300" s="6">
        <v>26.705785755000001</v>
      </c>
      <c r="K300" s="6">
        <v>28.027276644999997</v>
      </c>
      <c r="L300" s="6">
        <v>29.318026944999996</v>
      </c>
      <c r="M300" s="6">
        <v>30.501023764999999</v>
      </c>
      <c r="N300" s="6">
        <v>31.513485109999998</v>
      </c>
      <c r="O300" s="6">
        <v>32.367989744999996</v>
      </c>
      <c r="P300" s="6">
        <v>33.295388549999998</v>
      </c>
    </row>
    <row r="301" spans="3:29" s="12" customFormat="1" x14ac:dyDescent="0.3">
      <c r="C301" s="26"/>
      <c r="E301" s="2"/>
      <c r="F301" t="s">
        <v>205</v>
      </c>
      <c r="G301" s="9">
        <v>18.701086970005324</v>
      </c>
      <c r="H301" s="9">
        <v>17.952369958973506</v>
      </c>
      <c r="I301" s="9">
        <v>17.816419292057653</v>
      </c>
      <c r="J301" s="9">
        <v>21.121374256097479</v>
      </c>
      <c r="K301" s="9">
        <v>22.366275809240719</v>
      </c>
      <c r="L301" s="9">
        <v>23.549314300439768</v>
      </c>
      <c r="M301" s="9">
        <v>24.693843139734049</v>
      </c>
      <c r="N301" s="9">
        <v>25.745470023830269</v>
      </c>
      <c r="O301" s="9">
        <v>26.713865462687195</v>
      </c>
      <c r="P301" s="9">
        <v>27.695561246923802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10"/>
    </row>
    <row r="302" spans="3:29" x14ac:dyDescent="0.3">
      <c r="C302" s="26" t="s">
        <v>218</v>
      </c>
      <c r="D302" t="s">
        <v>156</v>
      </c>
      <c r="F302" s="7" t="s">
        <v>219</v>
      </c>
      <c r="G302" s="6">
        <v>18.701086970005324</v>
      </c>
      <c r="H302" s="6">
        <v>17.952369958973506</v>
      </c>
      <c r="I302" s="6">
        <v>17.816419292057653</v>
      </c>
      <c r="J302" s="6">
        <v>21.121374256097482</v>
      </c>
      <c r="K302" s="6">
        <v>22.366275809240719</v>
      </c>
      <c r="L302" s="6">
        <v>23.549314300439768</v>
      </c>
      <c r="M302" s="6">
        <v>24.693843139734049</v>
      </c>
      <c r="N302" s="6">
        <v>25.745470023830269</v>
      </c>
      <c r="O302" s="6">
        <v>26.713865462687185</v>
      </c>
      <c r="P302" s="6">
        <v>27.695561246923809</v>
      </c>
    </row>
    <row r="303" spans="3:29" s="12" customFormat="1" x14ac:dyDescent="0.3">
      <c r="C303" s="26"/>
      <c r="F303" t="s">
        <v>221</v>
      </c>
      <c r="G303" s="9">
        <v>18.701086970005324</v>
      </c>
      <c r="H303" s="9">
        <v>17.952369958973506</v>
      </c>
      <c r="I303" s="9">
        <v>17.979655214637965</v>
      </c>
      <c r="J303" s="9">
        <v>21.148566212413968</v>
      </c>
      <c r="K303" s="9">
        <v>22.37757535932117</v>
      </c>
      <c r="L303" s="9">
        <v>23.549314300439768</v>
      </c>
      <c r="M303" s="9">
        <v>24.693843139734049</v>
      </c>
      <c r="N303" s="9">
        <v>25.745470023830269</v>
      </c>
      <c r="O303" s="9">
        <v>26.713865462687185</v>
      </c>
      <c r="P303" s="9">
        <v>27.695561246923809</v>
      </c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10"/>
    </row>
    <row r="304" spans="3:29" x14ac:dyDescent="0.3">
      <c r="C304" s="26" t="s">
        <v>223</v>
      </c>
      <c r="D304" s="12" t="s">
        <v>156</v>
      </c>
      <c r="E304" s="12"/>
      <c r="F304" s="7" t="s">
        <v>224</v>
      </c>
      <c r="G304" s="6">
        <v>18.701086970005324</v>
      </c>
      <c r="H304" s="6">
        <v>17.952369958973506</v>
      </c>
      <c r="I304" s="6">
        <v>17.979655214637965</v>
      </c>
      <c r="J304" s="6">
        <v>21.148566212413968</v>
      </c>
      <c r="K304" s="6">
        <v>22.37757535932117</v>
      </c>
      <c r="L304" s="6">
        <v>23.549314300439768</v>
      </c>
      <c r="M304" s="6">
        <v>24.693843139734049</v>
      </c>
      <c r="N304" s="6">
        <v>25.745470023830269</v>
      </c>
      <c r="O304" s="6">
        <v>26.713865462687185</v>
      </c>
      <c r="P304" s="6">
        <v>27.695561246923809</v>
      </c>
    </row>
    <row r="306" spans="3:29" x14ac:dyDescent="0.3">
      <c r="G306" t="s">
        <v>151</v>
      </c>
      <c r="H306" t="s">
        <v>160</v>
      </c>
      <c r="I306" t="s">
        <v>192</v>
      </c>
    </row>
    <row r="307" spans="3:29" x14ac:dyDescent="0.3">
      <c r="E307" s="2"/>
      <c r="F307" s="3"/>
      <c r="G307" s="4">
        <v>2010</v>
      </c>
      <c r="H307" s="4">
        <v>2011</v>
      </c>
      <c r="I307" s="4">
        <v>2015</v>
      </c>
      <c r="J307" s="4">
        <v>2020</v>
      </c>
      <c r="K307" s="4">
        <v>2025</v>
      </c>
      <c r="L307" s="4">
        <v>2030</v>
      </c>
      <c r="M307" s="4">
        <v>2035</v>
      </c>
      <c r="N307" s="4">
        <v>2040</v>
      </c>
      <c r="O307" s="4">
        <v>2045</v>
      </c>
      <c r="P307" s="4">
        <v>2050</v>
      </c>
    </row>
    <row r="308" spans="3:29" x14ac:dyDescent="0.3">
      <c r="E308" s="2" t="s">
        <v>150</v>
      </c>
      <c r="F308" s="5" t="s">
        <v>164</v>
      </c>
      <c r="G308" s="6">
        <v>0</v>
      </c>
      <c r="H308" s="6">
        <v>0</v>
      </c>
      <c r="I308" s="6">
        <v>0</v>
      </c>
      <c r="J308" s="6">
        <v>0.55595862499999993</v>
      </c>
      <c r="K308" s="6">
        <v>11.968645839999999</v>
      </c>
      <c r="L308" s="6">
        <v>54.640185475000003</v>
      </c>
      <c r="M308" s="6">
        <v>101.26608349499999</v>
      </c>
      <c r="N308" s="6">
        <v>139.48295736999998</v>
      </c>
      <c r="O308" s="6">
        <v>176.09937514499998</v>
      </c>
      <c r="P308" s="6">
        <v>210.08357214</v>
      </c>
    </row>
    <row r="309" spans="3:29" s="12" customFormat="1" x14ac:dyDescent="0.3">
      <c r="C309" s="26"/>
      <c r="E309" s="2"/>
      <c r="F309" s="12" t="s">
        <v>205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10"/>
    </row>
    <row r="310" spans="3:29" x14ac:dyDescent="0.3">
      <c r="C310" s="26" t="s">
        <v>218</v>
      </c>
      <c r="D310" t="s">
        <v>192</v>
      </c>
      <c r="F310" s="7" t="s">
        <v>219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R310" s="12"/>
    </row>
    <row r="311" spans="3:29" s="12" customFormat="1" x14ac:dyDescent="0.3">
      <c r="C311" s="26"/>
      <c r="F311" t="s">
        <v>221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AC311" s="10"/>
    </row>
    <row r="312" spans="3:29" x14ac:dyDescent="0.3">
      <c r="C312" s="26" t="s">
        <v>223</v>
      </c>
      <c r="D312" s="12" t="s">
        <v>192</v>
      </c>
      <c r="E312" s="12"/>
      <c r="F312" s="7" t="s">
        <v>224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R312" s="12"/>
    </row>
    <row r="313" spans="3:29" x14ac:dyDescent="0.3">
      <c r="R313" s="12"/>
    </row>
    <row r="314" spans="3:29" x14ac:dyDescent="0.3">
      <c r="G314" t="s">
        <v>122</v>
      </c>
      <c r="H314" t="s">
        <v>160</v>
      </c>
      <c r="I314" t="s">
        <v>154</v>
      </c>
      <c r="R314" s="12"/>
    </row>
    <row r="315" spans="3:29" x14ac:dyDescent="0.3">
      <c r="E315" s="2"/>
      <c r="F315" s="3"/>
      <c r="G315" s="4">
        <v>2010</v>
      </c>
      <c r="H315" s="4">
        <v>2011</v>
      </c>
      <c r="I315" s="4">
        <v>2015</v>
      </c>
      <c r="J315" s="4">
        <v>2020</v>
      </c>
      <c r="K315" s="4">
        <v>2025</v>
      </c>
      <c r="L315" s="4">
        <v>2030</v>
      </c>
      <c r="M315" s="4">
        <v>2035</v>
      </c>
      <c r="N315" s="4">
        <v>2040</v>
      </c>
      <c r="O315" s="4">
        <v>2045</v>
      </c>
      <c r="P315" s="4">
        <v>2050</v>
      </c>
      <c r="R315" s="12"/>
    </row>
    <row r="316" spans="3:29" x14ac:dyDescent="0.3">
      <c r="E316" s="2" t="s">
        <v>123</v>
      </c>
      <c r="F316" s="5" t="s">
        <v>164</v>
      </c>
      <c r="G316" s="37">
        <v>0</v>
      </c>
      <c r="H316" s="37">
        <v>0</v>
      </c>
      <c r="I316" s="37">
        <v>0</v>
      </c>
      <c r="J316" s="37">
        <v>0</v>
      </c>
      <c r="K316" s="37">
        <v>0</v>
      </c>
      <c r="L316" s="37">
        <v>0</v>
      </c>
      <c r="M316" s="37">
        <v>0</v>
      </c>
      <c r="N316" s="37">
        <v>0</v>
      </c>
      <c r="O316" s="37">
        <v>0</v>
      </c>
      <c r="P316" s="37">
        <v>0</v>
      </c>
      <c r="R316" s="12"/>
    </row>
    <row r="317" spans="3:29" s="12" customFormat="1" x14ac:dyDescent="0.3">
      <c r="C317" s="26"/>
      <c r="E317" s="2"/>
      <c r="F317" s="12" t="s">
        <v>205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AC317" s="10"/>
    </row>
    <row r="318" spans="3:29" x14ac:dyDescent="0.3">
      <c r="C318" s="26" t="s">
        <v>218</v>
      </c>
      <c r="D318" t="s">
        <v>154</v>
      </c>
      <c r="F318" s="7" t="s">
        <v>219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R318" s="12"/>
    </row>
    <row r="319" spans="3:29" s="12" customFormat="1" x14ac:dyDescent="0.3">
      <c r="C319" s="26"/>
      <c r="F319" t="s">
        <v>221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10"/>
    </row>
    <row r="320" spans="3:29" x14ac:dyDescent="0.3">
      <c r="C320" s="26" t="s">
        <v>223</v>
      </c>
      <c r="D320" s="12" t="s">
        <v>154</v>
      </c>
      <c r="E320" s="12"/>
      <c r="F320" s="7" t="s">
        <v>224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R320" s="12"/>
    </row>
    <row r="321" spans="3:29" x14ac:dyDescent="0.3">
      <c r="R321" s="12"/>
    </row>
    <row r="322" spans="3:29" x14ac:dyDescent="0.3">
      <c r="G322" s="8">
        <v>2010</v>
      </c>
      <c r="H322" s="4">
        <v>2011</v>
      </c>
      <c r="I322" s="8">
        <v>2015</v>
      </c>
      <c r="J322" s="8">
        <v>2020</v>
      </c>
      <c r="K322" s="8">
        <v>2025</v>
      </c>
      <c r="L322" s="8">
        <v>2030</v>
      </c>
      <c r="M322" s="8">
        <v>2035</v>
      </c>
      <c r="N322" s="8">
        <v>2040</v>
      </c>
      <c r="O322" s="8">
        <v>2045</v>
      </c>
      <c r="P322" s="8">
        <v>2050</v>
      </c>
    </row>
    <row r="323" spans="3:29" x14ac:dyDescent="0.3">
      <c r="E323" t="s">
        <v>124</v>
      </c>
      <c r="F323" t="s">
        <v>164</v>
      </c>
      <c r="G323" s="10">
        <v>534.00900712500004</v>
      </c>
      <c r="H323" s="10">
        <v>526.89232211000001</v>
      </c>
      <c r="I323" s="10">
        <v>613.81550336500004</v>
      </c>
      <c r="J323" s="10">
        <v>572.10057231999997</v>
      </c>
      <c r="K323" s="10">
        <v>541.36846768500004</v>
      </c>
      <c r="L323" s="10">
        <v>546.37732599999993</v>
      </c>
      <c r="M323" s="10">
        <v>546.08818109499998</v>
      </c>
      <c r="N323" s="10">
        <v>536.53116291999993</v>
      </c>
      <c r="O323" s="10">
        <v>540.10803702999999</v>
      </c>
      <c r="P323" s="10">
        <v>546.41792450999992</v>
      </c>
      <c r="R323" s="12"/>
    </row>
    <row r="324" spans="3:29" s="12" customFormat="1" x14ac:dyDescent="0.3">
      <c r="C324" s="26"/>
      <c r="F324" s="12" t="s">
        <v>205</v>
      </c>
      <c r="G324" s="9">
        <v>526.63864446782395</v>
      </c>
      <c r="H324" s="9">
        <v>462.44459261079794</v>
      </c>
      <c r="I324" s="9">
        <v>541.67456604046936</v>
      </c>
      <c r="J324" s="9">
        <v>513.3947898148881</v>
      </c>
      <c r="K324" s="9">
        <v>499.97139327448917</v>
      </c>
      <c r="L324" s="9">
        <v>485.26946180440518</v>
      </c>
      <c r="M324" s="9">
        <v>437.81266953159962</v>
      </c>
      <c r="N324" s="9">
        <v>442.46243042157693</v>
      </c>
      <c r="O324" s="9">
        <v>622.2721442258869</v>
      </c>
      <c r="P324" s="9">
        <v>647.2585708967755</v>
      </c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10"/>
    </row>
    <row r="325" spans="3:29" x14ac:dyDescent="0.3">
      <c r="C325" s="26" t="s">
        <v>218</v>
      </c>
      <c r="D325" t="s">
        <v>191</v>
      </c>
      <c r="F325" s="7" t="s">
        <v>219</v>
      </c>
      <c r="G325" s="10">
        <v>526.63864446782395</v>
      </c>
      <c r="H325" s="10">
        <v>462.44459261079794</v>
      </c>
      <c r="I325" s="10">
        <v>541.67456604046936</v>
      </c>
      <c r="J325" s="10">
        <v>513.3947898148881</v>
      </c>
      <c r="K325" s="10">
        <v>499.97139327448917</v>
      </c>
      <c r="L325" s="10">
        <v>485.26946180440518</v>
      </c>
      <c r="M325" s="10">
        <v>437.81266953159962</v>
      </c>
      <c r="N325" s="10">
        <v>442.46243042157693</v>
      </c>
      <c r="O325" s="10">
        <v>622.2721442258869</v>
      </c>
      <c r="P325" s="10">
        <v>647.2585708967755</v>
      </c>
      <c r="R325" s="12"/>
    </row>
    <row r="326" spans="3:29" s="12" customFormat="1" x14ac:dyDescent="0.3">
      <c r="C326" s="26"/>
      <c r="F326" t="s">
        <v>221</v>
      </c>
      <c r="G326" s="9">
        <v>526.63864446782395</v>
      </c>
      <c r="H326" s="9">
        <v>462.44459261079794</v>
      </c>
      <c r="I326" s="9">
        <v>541.67456604046947</v>
      </c>
      <c r="J326" s="9">
        <v>513.3947898148881</v>
      </c>
      <c r="K326" s="9">
        <v>499.97139327448917</v>
      </c>
      <c r="L326" s="9">
        <v>485.26946180440518</v>
      </c>
      <c r="M326" s="9">
        <v>437.81266953159962</v>
      </c>
      <c r="N326" s="9">
        <v>442.46243042157693</v>
      </c>
      <c r="O326" s="9">
        <v>457.81090388726767</v>
      </c>
      <c r="P326" s="9">
        <v>476.12860243992844</v>
      </c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10"/>
    </row>
    <row r="327" spans="3:29" x14ac:dyDescent="0.3">
      <c r="C327" s="26" t="s">
        <v>223</v>
      </c>
      <c r="D327" t="s">
        <v>191</v>
      </c>
      <c r="F327" s="7" t="s">
        <v>224</v>
      </c>
      <c r="G327" s="10">
        <v>526.63864446782395</v>
      </c>
      <c r="H327" s="10">
        <v>462.44459261079794</v>
      </c>
      <c r="I327" s="10">
        <v>541.67456604046947</v>
      </c>
      <c r="J327" s="10">
        <v>513.3947898148881</v>
      </c>
      <c r="K327" s="10">
        <v>499.97139327448917</v>
      </c>
      <c r="L327" s="10">
        <v>485.26946180440518</v>
      </c>
      <c r="M327" s="10">
        <v>437.81266953159962</v>
      </c>
      <c r="N327" s="10">
        <v>442.46243042157693</v>
      </c>
      <c r="O327" s="10">
        <v>457.81090388726767</v>
      </c>
      <c r="P327" s="10">
        <v>476.12860243992844</v>
      </c>
      <c r="R327" s="12"/>
    </row>
    <row r="328" spans="3:29" x14ac:dyDescent="0.3">
      <c r="D328" s="12"/>
      <c r="E328" s="12"/>
      <c r="F328" s="12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3:29" x14ac:dyDescent="0.3">
      <c r="G329" t="s">
        <v>125</v>
      </c>
      <c r="H329" t="s">
        <v>136</v>
      </c>
      <c r="I329" t="s">
        <v>155</v>
      </c>
      <c r="R329" s="12"/>
    </row>
    <row r="330" spans="3:29" x14ac:dyDescent="0.3">
      <c r="E330" s="2"/>
      <c r="F330" s="3"/>
      <c r="G330" s="4">
        <v>2010</v>
      </c>
      <c r="H330" s="4">
        <v>2011</v>
      </c>
      <c r="I330" s="4">
        <v>2015</v>
      </c>
      <c r="J330" s="4">
        <v>2020</v>
      </c>
      <c r="K330" s="4">
        <v>2025</v>
      </c>
      <c r="L330" s="4">
        <v>2030</v>
      </c>
      <c r="M330" s="4">
        <v>2035</v>
      </c>
      <c r="N330" s="4">
        <v>2040</v>
      </c>
      <c r="O330" s="4">
        <v>2045</v>
      </c>
      <c r="P330" s="4">
        <v>2050</v>
      </c>
      <c r="R330" s="12"/>
    </row>
    <row r="331" spans="3:29" x14ac:dyDescent="0.3">
      <c r="E331" s="2" t="s">
        <v>126</v>
      </c>
      <c r="F331" s="5" t="s">
        <v>164</v>
      </c>
      <c r="G331" s="6">
        <v>2619.5755605499999</v>
      </c>
      <c r="H331" s="6">
        <v>2566.67230703</v>
      </c>
      <c r="I331" s="6">
        <v>2470.9027250049999</v>
      </c>
      <c r="J331" s="6">
        <v>2791.8050828099999</v>
      </c>
      <c r="K331" s="6">
        <v>2903.735019795</v>
      </c>
      <c r="L331" s="6">
        <v>3054.6762593699996</v>
      </c>
      <c r="M331" s="6">
        <v>3210.49661758</v>
      </c>
      <c r="N331" s="6">
        <v>3360.6071997399995</v>
      </c>
      <c r="O331" s="6">
        <v>3538.8192630250001</v>
      </c>
      <c r="P331" s="6">
        <v>3752.0799402349999</v>
      </c>
      <c r="R331" s="12"/>
    </row>
    <row r="332" spans="3:29" s="12" customFormat="1" x14ac:dyDescent="0.3">
      <c r="C332" s="26"/>
      <c r="E332" s="2"/>
      <c r="F332" s="12" t="s">
        <v>205</v>
      </c>
      <c r="G332" s="9">
        <v>419.83294335756432</v>
      </c>
      <c r="H332" s="9">
        <v>2078.0059334132311</v>
      </c>
      <c r="I332" s="9">
        <v>2304.7468003634722</v>
      </c>
      <c r="J332" s="9">
        <v>2630.2872585020664</v>
      </c>
      <c r="K332" s="9">
        <v>2816.8517023699073</v>
      </c>
      <c r="L332" s="9">
        <v>3063.7525619107159</v>
      </c>
      <c r="M332" s="9">
        <v>3341.3172695597509</v>
      </c>
      <c r="N332" s="9">
        <v>3629.8593936808816</v>
      </c>
      <c r="O332" s="9">
        <v>4087.8730353700344</v>
      </c>
      <c r="P332" s="9">
        <v>4475.0761325293006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0"/>
    </row>
    <row r="333" spans="3:29" x14ac:dyDescent="0.3">
      <c r="C333" s="26" t="s">
        <v>218</v>
      </c>
      <c r="D333" t="s">
        <v>155</v>
      </c>
      <c r="E333" s="2"/>
      <c r="F333" s="7" t="s">
        <v>219</v>
      </c>
      <c r="G333" s="6">
        <v>419.83294335756443</v>
      </c>
      <c r="H333" s="6">
        <v>2078.0059334132311</v>
      </c>
      <c r="I333" s="6">
        <v>2304.7468003634722</v>
      </c>
      <c r="J333" s="6">
        <v>2630.2872585020664</v>
      </c>
      <c r="K333" s="6">
        <v>2816.8517023699073</v>
      </c>
      <c r="L333" s="6">
        <v>3063.7525619107159</v>
      </c>
      <c r="M333" s="6">
        <v>3341.3172695597509</v>
      </c>
      <c r="N333" s="6">
        <v>3629.8593936808816</v>
      </c>
      <c r="O333" s="6">
        <v>4087.8730353700344</v>
      </c>
      <c r="P333" s="6">
        <v>4475.0761325293006</v>
      </c>
    </row>
    <row r="334" spans="3:29" s="12" customFormat="1" x14ac:dyDescent="0.3">
      <c r="C334" s="26"/>
      <c r="E334" s="2"/>
      <c r="F334" t="s">
        <v>221</v>
      </c>
      <c r="G334" s="9">
        <v>582.52576517238401</v>
      </c>
      <c r="H334" s="9">
        <v>2078.0059334132311</v>
      </c>
      <c r="I334" s="9">
        <v>2304.7468003634722</v>
      </c>
      <c r="J334" s="9">
        <v>2630.2872585020664</v>
      </c>
      <c r="K334" s="9">
        <v>2816.8517023699073</v>
      </c>
      <c r="L334" s="9">
        <v>3063.7525619107159</v>
      </c>
      <c r="M334" s="9">
        <v>3341.3172695597509</v>
      </c>
      <c r="N334" s="9">
        <v>3583.00851986827</v>
      </c>
      <c r="O334" s="9">
        <v>3097.528014946884</v>
      </c>
      <c r="P334" s="9">
        <v>3388.8992971641328</v>
      </c>
      <c r="AC334" s="10"/>
    </row>
    <row r="335" spans="3:29" x14ac:dyDescent="0.3">
      <c r="C335" s="26" t="s">
        <v>223</v>
      </c>
      <c r="D335" s="12" t="s">
        <v>155</v>
      </c>
      <c r="E335" s="12"/>
      <c r="F335" s="7" t="s">
        <v>224</v>
      </c>
      <c r="G335" s="6">
        <v>582.52576517238401</v>
      </c>
      <c r="H335" s="6">
        <v>2078.0059334132311</v>
      </c>
      <c r="I335" s="6">
        <v>2304.7468003634722</v>
      </c>
      <c r="J335" s="6">
        <v>2630.2872585020664</v>
      </c>
      <c r="K335" s="6">
        <v>2816.8517023699073</v>
      </c>
      <c r="L335" s="6">
        <v>3063.7525619107159</v>
      </c>
      <c r="M335" s="6">
        <v>3341.3172695597509</v>
      </c>
      <c r="N335" s="6">
        <v>3583.00851986827</v>
      </c>
      <c r="O335" s="6">
        <v>2898.9278084973071</v>
      </c>
      <c r="P335" s="6">
        <v>3173.5140826254765</v>
      </c>
    </row>
    <row r="336" spans="3:29" x14ac:dyDescent="0.3">
      <c r="E336" s="2"/>
      <c r="F336" s="7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3:29" x14ac:dyDescent="0.3">
      <c r="G337" t="s">
        <v>127</v>
      </c>
      <c r="H337" t="s">
        <v>136</v>
      </c>
      <c r="I337" t="s">
        <v>152</v>
      </c>
    </row>
    <row r="338" spans="3:29" x14ac:dyDescent="0.3">
      <c r="E338" s="2"/>
      <c r="F338" s="3"/>
      <c r="G338" s="4">
        <v>2010</v>
      </c>
      <c r="H338" s="4">
        <v>2011</v>
      </c>
      <c r="I338" s="4">
        <v>2015</v>
      </c>
      <c r="J338" s="4">
        <v>2020</v>
      </c>
      <c r="K338" s="4">
        <v>2025</v>
      </c>
      <c r="L338" s="4">
        <v>2030</v>
      </c>
      <c r="M338" s="4">
        <v>2035</v>
      </c>
      <c r="N338" s="4">
        <v>2040</v>
      </c>
      <c r="O338" s="4">
        <v>2045</v>
      </c>
      <c r="P338" s="4">
        <v>2050</v>
      </c>
    </row>
    <row r="339" spans="3:29" x14ac:dyDescent="0.3">
      <c r="E339" s="2" t="s">
        <v>128</v>
      </c>
      <c r="F339" s="5" t="s">
        <v>164</v>
      </c>
      <c r="G339" s="6">
        <v>33.979697420000001</v>
      </c>
      <c r="H339" s="6">
        <v>33.867100434999998</v>
      </c>
      <c r="I339" s="6">
        <v>22.277378944999999</v>
      </c>
      <c r="J339" s="6">
        <v>23.685734314999998</v>
      </c>
      <c r="K339" s="6">
        <v>23.625703759999997</v>
      </c>
      <c r="L339" s="6">
        <v>23.602427294999998</v>
      </c>
      <c r="M339" s="6">
        <v>23.593404934999995</v>
      </c>
      <c r="N339" s="6">
        <v>23.589905499999997</v>
      </c>
      <c r="O339" s="6">
        <v>23.588548769999999</v>
      </c>
      <c r="P339" s="6">
        <v>23.588022325000001</v>
      </c>
    </row>
    <row r="340" spans="3:29" s="12" customFormat="1" x14ac:dyDescent="0.3">
      <c r="C340" s="26"/>
      <c r="E340" s="2"/>
      <c r="F340" s="12" t="s">
        <v>205</v>
      </c>
      <c r="G340" s="9">
        <v>578.94855064243575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87.415459289015615</v>
      </c>
      <c r="P340" s="9">
        <v>95.695446530165981</v>
      </c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10"/>
    </row>
    <row r="341" spans="3:29" x14ac:dyDescent="0.3">
      <c r="C341" s="26" t="s">
        <v>218</v>
      </c>
      <c r="D341" t="s">
        <v>152</v>
      </c>
      <c r="F341" s="7" t="s">
        <v>219</v>
      </c>
      <c r="G341" s="6">
        <v>578.94855064243575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87.415459289015615</v>
      </c>
      <c r="P341" s="6">
        <v>95.695446530165981</v>
      </c>
    </row>
    <row r="342" spans="3:29" s="12" customFormat="1" x14ac:dyDescent="0.3">
      <c r="C342" s="26"/>
      <c r="F342" s="12" t="s">
        <v>221</v>
      </c>
      <c r="G342" s="9">
        <v>416.25572882761605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80.229726988747188</v>
      </c>
      <c r="O342" s="9">
        <v>39.214303478623272</v>
      </c>
      <c r="P342" s="9">
        <v>0</v>
      </c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10"/>
    </row>
    <row r="343" spans="3:29" x14ac:dyDescent="0.3">
      <c r="C343" s="26" t="s">
        <v>223</v>
      </c>
      <c r="D343" s="12" t="s">
        <v>152</v>
      </c>
      <c r="E343" s="12"/>
      <c r="F343" s="7" t="s">
        <v>224</v>
      </c>
      <c r="G343" s="6">
        <v>416.25572882761605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80.229726988747188</v>
      </c>
      <c r="O343" s="6">
        <v>0</v>
      </c>
      <c r="P343" s="6">
        <v>0</v>
      </c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3:29" x14ac:dyDescent="0.3">
      <c r="F344" s="7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3:29" x14ac:dyDescent="0.3">
      <c r="G345" s="8">
        <v>2010</v>
      </c>
      <c r="H345" s="4">
        <v>2011</v>
      </c>
      <c r="I345" s="8">
        <v>2015</v>
      </c>
      <c r="J345" s="8">
        <v>2020</v>
      </c>
      <c r="K345" s="8">
        <v>2025</v>
      </c>
      <c r="L345" s="8">
        <v>2030</v>
      </c>
      <c r="M345" s="8">
        <v>2035</v>
      </c>
      <c r="N345" s="8">
        <v>2040</v>
      </c>
      <c r="O345" s="8">
        <v>2045</v>
      </c>
      <c r="P345" s="8">
        <v>2050</v>
      </c>
    </row>
    <row r="346" spans="3:29" x14ac:dyDescent="0.3">
      <c r="E346" t="s">
        <v>129</v>
      </c>
      <c r="F346" t="s">
        <v>164</v>
      </c>
      <c r="G346" s="10">
        <v>2653.5552579699997</v>
      </c>
      <c r="H346" s="6">
        <v>2573.3676809599997</v>
      </c>
      <c r="I346" s="10">
        <v>2493.1801039499996</v>
      </c>
      <c r="J346" s="10">
        <v>2815.4908171249999</v>
      </c>
      <c r="K346" s="10">
        <v>2927.3607235549998</v>
      </c>
      <c r="L346" s="10">
        <v>3078.2786866649994</v>
      </c>
      <c r="M346" s="10">
        <v>3234.0900225149999</v>
      </c>
      <c r="N346" s="10">
        <v>3384.1971052399995</v>
      </c>
      <c r="O346" s="10">
        <v>3562.4078117950003</v>
      </c>
      <c r="P346" s="10">
        <v>3775.66796256</v>
      </c>
    </row>
    <row r="347" spans="3:29" s="12" customFormat="1" x14ac:dyDescent="0.3">
      <c r="C347" s="26"/>
      <c r="F347" t="s">
        <v>205</v>
      </c>
      <c r="G347" s="9">
        <v>998.78149400000007</v>
      </c>
      <c r="H347" s="9">
        <v>2078.0059334132311</v>
      </c>
      <c r="I347" s="9">
        <v>2304.7468003634722</v>
      </c>
      <c r="J347" s="9">
        <v>2630.2872585020664</v>
      </c>
      <c r="K347" s="9">
        <v>2816.8517023699073</v>
      </c>
      <c r="L347" s="9">
        <v>3063.7525619107159</v>
      </c>
      <c r="M347" s="9">
        <v>3341.3172695597509</v>
      </c>
      <c r="N347" s="9">
        <v>3629.8593936808816</v>
      </c>
      <c r="O347" s="9">
        <v>4175.2884946590502</v>
      </c>
      <c r="P347" s="9">
        <v>4570.7715790594666</v>
      </c>
      <c r="R347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10"/>
    </row>
    <row r="348" spans="3:29" x14ac:dyDescent="0.3">
      <c r="D348" t="s">
        <v>191</v>
      </c>
      <c r="F348" t="s">
        <v>219</v>
      </c>
      <c r="G348" s="10">
        <v>998.78149400000018</v>
      </c>
      <c r="H348" s="10">
        <v>2078.0059334132311</v>
      </c>
      <c r="I348" s="10">
        <v>2304.7468003634722</v>
      </c>
      <c r="J348" s="10">
        <v>2630.2872585020664</v>
      </c>
      <c r="K348" s="10">
        <v>2816.8517023699073</v>
      </c>
      <c r="L348" s="10">
        <v>3063.7525619107159</v>
      </c>
      <c r="M348" s="10">
        <v>3341.3172695597509</v>
      </c>
      <c r="N348" s="10">
        <v>3629.8593936808816</v>
      </c>
      <c r="O348" s="10">
        <v>4175.2884946590502</v>
      </c>
      <c r="P348" s="10">
        <v>4570.7715790594666</v>
      </c>
      <c r="R348" s="12"/>
    </row>
    <row r="349" spans="3:29" s="12" customFormat="1" x14ac:dyDescent="0.3">
      <c r="C349" s="26"/>
      <c r="F349" t="s">
        <v>221</v>
      </c>
      <c r="G349" s="9">
        <v>998.78149400000007</v>
      </c>
      <c r="H349" s="9">
        <v>2078.0059334132311</v>
      </c>
      <c r="I349" s="9">
        <v>2304.7468003634722</v>
      </c>
      <c r="J349" s="9">
        <v>2630.2872585020664</v>
      </c>
      <c r="K349" s="9">
        <v>2816.8517023699073</v>
      </c>
      <c r="L349" s="9">
        <v>3063.7525619107159</v>
      </c>
      <c r="M349" s="9">
        <v>3341.3172695597509</v>
      </c>
      <c r="N349" s="9">
        <v>3663.2382468570172</v>
      </c>
      <c r="O349" s="9">
        <v>3136.7423184255072</v>
      </c>
      <c r="P349" s="9">
        <v>3388.8992971641328</v>
      </c>
      <c r="AC349" s="10"/>
    </row>
    <row r="350" spans="3:29" x14ac:dyDescent="0.3">
      <c r="D350" s="12" t="s">
        <v>191</v>
      </c>
      <c r="E350" s="12"/>
      <c r="F350" s="7" t="s">
        <v>224</v>
      </c>
      <c r="G350" s="10">
        <v>998.78149400000007</v>
      </c>
      <c r="H350" s="10">
        <v>2078.0059334132311</v>
      </c>
      <c r="I350" s="10">
        <v>2304.7468003634722</v>
      </c>
      <c r="J350" s="10">
        <v>2630.2872585020664</v>
      </c>
      <c r="K350" s="10">
        <v>2816.8517023699073</v>
      </c>
      <c r="L350" s="10">
        <v>3063.7525619107159</v>
      </c>
      <c r="M350" s="10">
        <v>3341.3172695597509</v>
      </c>
      <c r="N350" s="10">
        <v>3663.2382468570172</v>
      </c>
      <c r="O350" s="10">
        <v>2898.9278084973071</v>
      </c>
      <c r="P350" s="10">
        <v>3173.5140826254765</v>
      </c>
      <c r="R350" s="12"/>
    </row>
    <row r="352" spans="3:29" x14ac:dyDescent="0.3">
      <c r="G352" t="s">
        <v>130</v>
      </c>
      <c r="H352" t="s">
        <v>140</v>
      </c>
      <c r="I352" t="s">
        <v>153</v>
      </c>
    </row>
    <row r="353" spans="3:29" x14ac:dyDescent="0.3">
      <c r="E353" s="2"/>
      <c r="F353" s="3"/>
      <c r="G353" s="4">
        <v>2010</v>
      </c>
      <c r="H353" s="4">
        <v>2011</v>
      </c>
      <c r="I353" s="4">
        <v>2015</v>
      </c>
      <c r="J353" s="4">
        <v>2020</v>
      </c>
      <c r="K353" s="4">
        <v>2025</v>
      </c>
      <c r="L353" s="4">
        <v>2030</v>
      </c>
      <c r="M353" s="4">
        <v>2035</v>
      </c>
      <c r="N353" s="4">
        <v>2040</v>
      </c>
      <c r="O353" s="4">
        <v>2045</v>
      </c>
      <c r="P353" s="4">
        <v>2050</v>
      </c>
    </row>
    <row r="354" spans="3:29" x14ac:dyDescent="0.3">
      <c r="E354" s="2" t="s">
        <v>161</v>
      </c>
      <c r="F354" s="5" t="s">
        <v>164</v>
      </c>
      <c r="G354" s="6">
        <v>156.25223511999999</v>
      </c>
      <c r="H354" s="6">
        <v>159.79297969999999</v>
      </c>
      <c r="I354" s="6">
        <v>103.797376645</v>
      </c>
      <c r="J354" s="6">
        <v>88.502130124999994</v>
      </c>
      <c r="K354" s="6">
        <v>76.537580849999998</v>
      </c>
      <c r="L354" s="6">
        <v>64.869806240000003</v>
      </c>
      <c r="M354" s="6">
        <v>58.804296849999993</v>
      </c>
      <c r="N354" s="6">
        <v>52.794824839999997</v>
      </c>
      <c r="O354" s="6">
        <v>49.789469549999993</v>
      </c>
      <c r="P354" s="6">
        <v>46.608841835</v>
      </c>
    </row>
    <row r="355" spans="3:29" s="12" customFormat="1" x14ac:dyDescent="0.3">
      <c r="C355" s="26"/>
      <c r="E355" s="2"/>
      <c r="F355" t="s">
        <v>205</v>
      </c>
      <c r="G355" s="9">
        <v>166.78005321941791</v>
      </c>
      <c r="H355" s="9">
        <v>187.3156482056678</v>
      </c>
      <c r="I355" s="9">
        <v>168.38354034220359</v>
      </c>
      <c r="J355" s="9">
        <v>138.61661351178989</v>
      </c>
      <c r="K355" s="9">
        <v>123.11304653176461</v>
      </c>
      <c r="L355" s="9">
        <v>107.38137623686271</v>
      </c>
      <c r="M355" s="9">
        <v>100.27007637240112</v>
      </c>
      <c r="N355" s="9">
        <v>88.74989767217977</v>
      </c>
      <c r="O355" s="9">
        <v>83.071534673021205</v>
      </c>
      <c r="P355" s="9">
        <v>79.776282321572637</v>
      </c>
      <c r="R355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10"/>
    </row>
    <row r="356" spans="3:29" x14ac:dyDescent="0.3">
      <c r="C356" s="26" t="s">
        <v>218</v>
      </c>
      <c r="D356" t="s">
        <v>153</v>
      </c>
      <c r="E356" s="2"/>
      <c r="F356" s="7" t="s">
        <v>219</v>
      </c>
      <c r="G356" s="6">
        <v>166.78005321941791</v>
      </c>
      <c r="H356" s="6">
        <v>187.31564820566791</v>
      </c>
      <c r="I356" s="6">
        <v>168.38354034220359</v>
      </c>
      <c r="J356" s="6">
        <v>138.61661351178989</v>
      </c>
      <c r="K356" s="6">
        <v>123.11304653176461</v>
      </c>
      <c r="L356" s="6">
        <v>107.38137623686271</v>
      </c>
      <c r="M356" s="6">
        <v>100.27007637240112</v>
      </c>
      <c r="N356" s="6">
        <v>88.74989767217977</v>
      </c>
      <c r="O356" s="6">
        <v>83.071534673021205</v>
      </c>
      <c r="P356" s="6">
        <v>79.776282321572637</v>
      </c>
      <c r="R356" s="12"/>
    </row>
    <row r="357" spans="3:29" s="12" customFormat="1" x14ac:dyDescent="0.3">
      <c r="C357" s="26"/>
      <c r="E357" s="2"/>
      <c r="F357" t="s">
        <v>221</v>
      </c>
      <c r="G357" s="9">
        <v>169.92650867057117</v>
      </c>
      <c r="H357" s="9">
        <v>194.68710658296911</v>
      </c>
      <c r="I357" s="9">
        <v>140.89090297716962</v>
      </c>
      <c r="J357" s="9">
        <v>111.16177949123481</v>
      </c>
      <c r="K357" s="9">
        <v>98.926250950610779</v>
      </c>
      <c r="L357" s="9">
        <v>86.587913648023445</v>
      </c>
      <c r="M357" s="9">
        <v>81.260575399005376</v>
      </c>
      <c r="N357" s="9">
        <v>75.702455252863757</v>
      </c>
      <c r="O357" s="9">
        <v>73.841364153796732</v>
      </c>
      <c r="P357" s="9">
        <v>72.159822245103129</v>
      </c>
      <c r="AC357" s="10"/>
    </row>
    <row r="358" spans="3:29" x14ac:dyDescent="0.3">
      <c r="C358" s="26" t="s">
        <v>223</v>
      </c>
      <c r="D358" s="12" t="s">
        <v>153</v>
      </c>
      <c r="E358" s="12"/>
      <c r="F358" s="7" t="s">
        <v>224</v>
      </c>
      <c r="G358" s="6">
        <v>169.92650867057117</v>
      </c>
      <c r="H358" s="6">
        <v>194.84185784880373</v>
      </c>
      <c r="I358" s="6">
        <v>134.41230011709897</v>
      </c>
      <c r="J358" s="6">
        <v>111.19902358374857</v>
      </c>
      <c r="K358" s="6">
        <v>98.731430152421638</v>
      </c>
      <c r="L358" s="6">
        <v>86.6196267820565</v>
      </c>
      <c r="M358" s="6">
        <v>81.260575399005376</v>
      </c>
      <c r="N358" s="6">
        <v>75.702455252863757</v>
      </c>
      <c r="O358" s="6">
        <v>73.979721425652386</v>
      </c>
      <c r="P358" s="6">
        <v>71.668837073052373</v>
      </c>
      <c r="R358" s="12"/>
    </row>
    <row r="359" spans="3:29" x14ac:dyDescent="0.3">
      <c r="E359" s="2"/>
      <c r="F359" s="7"/>
      <c r="G359" s="25"/>
      <c r="H359" s="25"/>
      <c r="I359" s="25"/>
      <c r="J359" s="25"/>
      <c r="K359" s="25"/>
      <c r="L359" s="25"/>
      <c r="M359" s="25"/>
      <c r="N359" s="25"/>
      <c r="O359" s="25"/>
      <c r="P359" s="25"/>
    </row>
    <row r="361" spans="3:29" x14ac:dyDescent="0.3">
      <c r="E361" s="12"/>
      <c r="F361" s="12"/>
      <c r="G361" s="12" t="s">
        <v>131</v>
      </c>
      <c r="H361" s="12" t="s">
        <v>140</v>
      </c>
      <c r="I361" s="12" t="s">
        <v>158</v>
      </c>
      <c r="J361" s="12"/>
      <c r="K361" s="12"/>
      <c r="L361" s="12"/>
      <c r="M361" s="12"/>
      <c r="N361" s="12"/>
      <c r="O361" s="12"/>
      <c r="P361" s="12"/>
    </row>
    <row r="362" spans="3:29" x14ac:dyDescent="0.3">
      <c r="E362" s="2"/>
      <c r="F362" s="3"/>
      <c r="G362" s="4">
        <v>2010</v>
      </c>
      <c r="H362" s="4">
        <v>2011</v>
      </c>
      <c r="I362" s="4">
        <v>2015</v>
      </c>
      <c r="J362" s="4">
        <v>2020</v>
      </c>
      <c r="K362" s="4">
        <v>2025</v>
      </c>
      <c r="L362" s="4">
        <v>2030</v>
      </c>
      <c r="M362" s="4">
        <v>2035</v>
      </c>
      <c r="N362" s="4">
        <v>2040</v>
      </c>
      <c r="O362" s="4">
        <v>2045</v>
      </c>
      <c r="P362" s="4">
        <v>2050</v>
      </c>
    </row>
    <row r="363" spans="3:29" x14ac:dyDescent="0.3">
      <c r="E363" s="2" t="s">
        <v>162</v>
      </c>
      <c r="F363" s="5" t="s">
        <v>164</v>
      </c>
      <c r="G363" s="6">
        <v>66.900688625000001</v>
      </c>
      <c r="H363" s="6">
        <v>65.542667304999995</v>
      </c>
      <c r="I363" s="6">
        <v>3.6468068949999997</v>
      </c>
      <c r="J363" s="6">
        <v>3.3465211899999998</v>
      </c>
      <c r="K363" s="6">
        <v>1.2624182749999999</v>
      </c>
      <c r="L363" s="6">
        <v>0.82819609999999999</v>
      </c>
      <c r="M363" s="6">
        <v>0.51527044</v>
      </c>
      <c r="N363" s="6">
        <v>0.25435627999999999</v>
      </c>
      <c r="O363" s="6">
        <v>0.24111919499999998</v>
      </c>
      <c r="P363" s="6">
        <v>0.227566665</v>
      </c>
    </row>
    <row r="364" spans="3:29" s="12" customFormat="1" x14ac:dyDescent="0.3">
      <c r="C364" s="26"/>
      <c r="E364" s="2"/>
      <c r="F364" t="s">
        <v>205</v>
      </c>
      <c r="G364" s="9">
        <v>76.528729549696152</v>
      </c>
      <c r="H364" s="9">
        <v>63.04626908648919</v>
      </c>
      <c r="I364" s="9">
        <v>68.83905938520914</v>
      </c>
      <c r="J364" s="9">
        <v>56.203594986399928</v>
      </c>
      <c r="K364" s="9">
        <v>49.626584570494899</v>
      </c>
      <c r="L364" s="9">
        <v>43.309848834647823</v>
      </c>
      <c r="M364" s="9">
        <v>40.30124877534027</v>
      </c>
      <c r="N364" s="9">
        <v>36.914615570779027</v>
      </c>
      <c r="O364" s="9">
        <v>36.902917070579171</v>
      </c>
      <c r="P364" s="9">
        <v>36.834871173784975</v>
      </c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10"/>
    </row>
    <row r="365" spans="3:29" x14ac:dyDescent="0.3">
      <c r="C365" s="26" t="s">
        <v>218</v>
      </c>
      <c r="D365" t="s">
        <v>158</v>
      </c>
      <c r="E365" s="2"/>
      <c r="F365" s="7" t="s">
        <v>219</v>
      </c>
      <c r="G365" s="6">
        <v>76.528729549696152</v>
      </c>
      <c r="H365" s="6">
        <v>63.046269086489097</v>
      </c>
      <c r="I365" s="6">
        <v>68.839059385209168</v>
      </c>
      <c r="J365" s="6">
        <v>56.203594986399963</v>
      </c>
      <c r="K365" s="6">
        <v>49.626584570494842</v>
      </c>
      <c r="L365" s="6">
        <v>43.309848834647774</v>
      </c>
      <c r="M365" s="6">
        <v>40.301248775340206</v>
      </c>
      <c r="N365" s="6">
        <v>36.91461557077897</v>
      </c>
      <c r="O365" s="6">
        <v>36.902917070579178</v>
      </c>
      <c r="P365" s="6">
        <v>36.834871173784975</v>
      </c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3:29" s="12" customFormat="1" x14ac:dyDescent="0.3">
      <c r="C366" s="26"/>
      <c r="E366" s="2"/>
      <c r="F366" t="s">
        <v>221</v>
      </c>
      <c r="G366" s="9">
        <v>74.074724165278113</v>
      </c>
      <c r="H366" s="9">
        <v>57.297070081532333</v>
      </c>
      <c r="I366" s="9">
        <v>68.268937101541923</v>
      </c>
      <c r="J366" s="9">
        <v>55.634395058685968</v>
      </c>
      <c r="K366" s="9">
        <v>48.927490488922224</v>
      </c>
      <c r="L366" s="9">
        <v>42.286240728280262</v>
      </c>
      <c r="M366" s="9">
        <v>38.689691630378391</v>
      </c>
      <c r="N366" s="9">
        <v>34.630972733394145</v>
      </c>
      <c r="O366" s="9">
        <v>34.024759983999871</v>
      </c>
      <c r="P366" s="9">
        <v>32.863840214580897</v>
      </c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10"/>
    </row>
    <row r="367" spans="3:29" x14ac:dyDescent="0.3">
      <c r="C367" s="26" t="s">
        <v>223</v>
      </c>
      <c r="D367" s="12" t="s">
        <v>158</v>
      </c>
      <c r="E367" s="12"/>
      <c r="F367" s="7" t="s">
        <v>224</v>
      </c>
      <c r="G367" s="6">
        <v>74.074724165278113</v>
      </c>
      <c r="H367" s="6">
        <v>57.176375399691445</v>
      </c>
      <c r="I367" s="6">
        <v>68.338181694591185</v>
      </c>
      <c r="J367" s="6">
        <v>55.092853908309436</v>
      </c>
      <c r="K367" s="6">
        <v>48.778593640676107</v>
      </c>
      <c r="L367" s="6">
        <v>42.241822349961311</v>
      </c>
      <c r="M367" s="6">
        <v>38.689691630378391</v>
      </c>
      <c r="N367" s="6">
        <v>34.630972733394145</v>
      </c>
      <c r="O367" s="6">
        <v>33.903362849255565</v>
      </c>
      <c r="P367" s="6">
        <v>33.294639349960462</v>
      </c>
    </row>
    <row r="368" spans="3:29" x14ac:dyDescent="0.3">
      <c r="E368" s="2"/>
      <c r="F368" s="7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3:29" x14ac:dyDescent="0.3">
      <c r="D369" s="12"/>
      <c r="E369" s="12"/>
      <c r="F369" s="12"/>
      <c r="G369" s="8">
        <v>2010</v>
      </c>
      <c r="H369" s="4">
        <v>2011</v>
      </c>
      <c r="I369" s="8">
        <v>2015</v>
      </c>
      <c r="J369" s="8">
        <v>2020</v>
      </c>
      <c r="K369" s="8">
        <v>2025</v>
      </c>
      <c r="L369" s="8">
        <v>2030</v>
      </c>
      <c r="M369" s="8">
        <v>2035</v>
      </c>
      <c r="N369" s="8">
        <v>2040</v>
      </c>
      <c r="O369" s="8">
        <v>2045</v>
      </c>
      <c r="P369" s="8">
        <v>2050</v>
      </c>
    </row>
    <row r="370" spans="3:29" x14ac:dyDescent="0.3">
      <c r="D370" s="12"/>
      <c r="E370" s="12" t="s">
        <v>193</v>
      </c>
      <c r="F370" s="12" t="s">
        <v>164</v>
      </c>
      <c r="G370" s="10">
        <v>223.15292374500001</v>
      </c>
      <c r="H370" s="10">
        <v>225.335647005</v>
      </c>
      <c r="I370" s="10">
        <v>107.44418354</v>
      </c>
      <c r="J370" s="10">
        <v>91.848651314999998</v>
      </c>
      <c r="K370" s="10">
        <v>77.799999124999999</v>
      </c>
      <c r="L370" s="10">
        <v>65.698002340000002</v>
      </c>
      <c r="M370" s="10">
        <v>59.319567289999995</v>
      </c>
      <c r="N370" s="10">
        <v>53.04918112</v>
      </c>
      <c r="O370" s="10">
        <v>50.030588744999996</v>
      </c>
      <c r="P370" s="10">
        <v>46.836408499999997</v>
      </c>
    </row>
    <row r="371" spans="3:29" s="12" customFormat="1" x14ac:dyDescent="0.3">
      <c r="C371" s="26"/>
      <c r="F371" t="s">
        <v>205</v>
      </c>
      <c r="G371" s="9">
        <v>243.30878276911406</v>
      </c>
      <c r="H371" s="9">
        <v>250.36191729215699</v>
      </c>
      <c r="I371" s="9">
        <v>237.22259972741273</v>
      </c>
      <c r="J371" s="9">
        <v>194.82020849818983</v>
      </c>
      <c r="K371" s="9">
        <v>172.73963110225952</v>
      </c>
      <c r="L371" s="9">
        <v>150.69122507151053</v>
      </c>
      <c r="M371" s="9">
        <v>140.57132514774139</v>
      </c>
      <c r="N371" s="9">
        <v>125.6645132429588</v>
      </c>
      <c r="O371" s="9">
        <v>119.97445174360038</v>
      </c>
      <c r="P371" s="9">
        <v>116.61115349535761</v>
      </c>
      <c r="AC371" s="10"/>
    </row>
    <row r="372" spans="3:29" x14ac:dyDescent="0.3">
      <c r="D372" s="12" t="s">
        <v>191</v>
      </c>
      <c r="E372" s="12"/>
      <c r="F372" s="7" t="s">
        <v>219</v>
      </c>
      <c r="G372" s="10">
        <v>243.30878276911406</v>
      </c>
      <c r="H372" s="10">
        <v>250.36191729215702</v>
      </c>
      <c r="I372" s="10">
        <v>237.22259972741276</v>
      </c>
      <c r="J372" s="10">
        <v>194.82020849818986</v>
      </c>
      <c r="K372" s="10">
        <v>172.73963110225947</v>
      </c>
      <c r="L372" s="10">
        <v>150.69122507151047</v>
      </c>
      <c r="M372" s="10">
        <v>140.57132514774133</v>
      </c>
      <c r="N372" s="10">
        <v>125.66451324295875</v>
      </c>
      <c r="O372" s="10">
        <v>119.97445174360038</v>
      </c>
      <c r="P372" s="10">
        <v>116.61115349535761</v>
      </c>
      <c r="R372" s="12"/>
    </row>
    <row r="373" spans="3:29" s="12" customFormat="1" x14ac:dyDescent="0.3">
      <c r="C373" s="26"/>
      <c r="F373" s="12" t="s">
        <v>221</v>
      </c>
      <c r="G373" s="9">
        <v>244.00123283584929</v>
      </c>
      <c r="H373" s="9">
        <v>251.98417666450143</v>
      </c>
      <c r="I373" s="9">
        <v>209.15984007871154</v>
      </c>
      <c r="J373" s="9">
        <v>166.79617454992078</v>
      </c>
      <c r="K373" s="9">
        <v>147.853741439533</v>
      </c>
      <c r="L373" s="9">
        <v>128.87415437630369</v>
      </c>
      <c r="M373" s="9">
        <v>119.95026702938377</v>
      </c>
      <c r="N373" s="9">
        <v>110.3334279862579</v>
      </c>
      <c r="O373" s="9">
        <v>107.8661241377966</v>
      </c>
      <c r="P373" s="9">
        <v>105.02366245968403</v>
      </c>
      <c r="R373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10"/>
    </row>
    <row r="374" spans="3:29" x14ac:dyDescent="0.3">
      <c r="D374" s="12"/>
      <c r="E374" s="12"/>
      <c r="F374" s="7" t="s">
        <v>224</v>
      </c>
      <c r="G374" s="10">
        <v>244.00123283584929</v>
      </c>
      <c r="H374" s="10">
        <v>252.01823324849516</v>
      </c>
      <c r="I374" s="10">
        <v>202.75048181169015</v>
      </c>
      <c r="J374" s="10">
        <v>166.29187749205801</v>
      </c>
      <c r="K374" s="10">
        <v>147.51002379309773</v>
      </c>
      <c r="L374" s="10">
        <v>128.86144913201781</v>
      </c>
      <c r="M374" s="10">
        <v>119.95026702938377</v>
      </c>
      <c r="N374" s="10">
        <v>110.3334279862579</v>
      </c>
      <c r="O374" s="10">
        <v>107.88308427490796</v>
      </c>
      <c r="P374" s="10">
        <v>104.96347642301284</v>
      </c>
      <c r="R374" s="12"/>
    </row>
    <row r="375" spans="3:29" x14ac:dyDescent="0.3"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3:29" x14ac:dyDescent="0.3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3:29" x14ac:dyDescent="0.3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3:29" x14ac:dyDescent="0.3">
      <c r="E378" s="2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3:29" x14ac:dyDescent="0.3">
      <c r="E379" s="2"/>
      <c r="F379" s="5"/>
      <c r="G379" s="6"/>
      <c r="H379" s="10"/>
      <c r="I379" s="6"/>
      <c r="J379" s="6"/>
      <c r="K379" s="6"/>
      <c r="L379" s="6"/>
      <c r="M379" s="6"/>
      <c r="N379" s="6"/>
      <c r="O379" s="6"/>
      <c r="P379" s="6"/>
    </row>
    <row r="380" spans="3:29" s="12" customFormat="1" x14ac:dyDescent="0.3">
      <c r="C380" s="26"/>
      <c r="E380" s="2"/>
      <c r="F380" s="5"/>
      <c r="G380" s="6"/>
      <c r="H380" s="10"/>
      <c r="I380" s="6"/>
      <c r="J380" s="6"/>
      <c r="K380" s="6"/>
      <c r="L380" s="6"/>
      <c r="M380" s="6"/>
      <c r="N380" s="6"/>
      <c r="O380" s="6"/>
      <c r="P380" s="6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10"/>
    </row>
    <row r="381" spans="3:29" x14ac:dyDescent="0.3">
      <c r="E381" s="2"/>
      <c r="F381" s="7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3:29" s="12" customFormat="1" x14ac:dyDescent="0.3">
      <c r="C382" s="26"/>
      <c r="E382" s="2"/>
      <c r="F382" s="7"/>
      <c r="G382" s="6"/>
      <c r="H382" s="6"/>
      <c r="I382" s="6"/>
      <c r="J382" s="6"/>
      <c r="K382" s="6"/>
      <c r="L382" s="6"/>
      <c r="M382" s="6"/>
      <c r="N382" s="6"/>
      <c r="O382" s="6"/>
      <c r="P382" s="6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10"/>
    </row>
    <row r="383" spans="3:29" x14ac:dyDescent="0.3">
      <c r="D383" s="12"/>
      <c r="E383" s="12"/>
      <c r="F383" s="7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3:29" x14ac:dyDescent="0.3">
      <c r="E384" s="2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3:29" x14ac:dyDescent="0.3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R385" s="12"/>
    </row>
    <row r="386" spans="3:29" x14ac:dyDescent="0.3">
      <c r="E386" s="2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R386" s="12"/>
    </row>
    <row r="387" spans="3:29" x14ac:dyDescent="0.3">
      <c r="E387" s="2"/>
      <c r="F387" s="5"/>
      <c r="G387" s="6"/>
      <c r="H387" s="10"/>
      <c r="I387" s="6"/>
      <c r="J387" s="6"/>
      <c r="K387" s="6"/>
      <c r="L387" s="6"/>
      <c r="M387" s="6"/>
      <c r="N387" s="6"/>
      <c r="O387" s="6"/>
      <c r="P387" s="6"/>
      <c r="R387" s="12"/>
    </row>
    <row r="388" spans="3:29" s="12" customFormat="1" x14ac:dyDescent="0.3">
      <c r="C388" s="26"/>
      <c r="E388" s="2"/>
      <c r="F388" s="5"/>
      <c r="G388" s="6"/>
      <c r="H388" s="10"/>
      <c r="I388" s="6"/>
      <c r="J388" s="6"/>
      <c r="K388" s="6"/>
      <c r="L388" s="6"/>
      <c r="M388" s="6"/>
      <c r="N388" s="6"/>
      <c r="O388" s="6"/>
      <c r="P388" s="6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10"/>
    </row>
    <row r="389" spans="3:29" x14ac:dyDescent="0.3">
      <c r="E389" s="2"/>
      <c r="F389" s="7"/>
      <c r="G389" s="6"/>
      <c r="H389" s="6"/>
      <c r="I389" s="6"/>
      <c r="J389" s="6"/>
      <c r="K389" s="6"/>
      <c r="L389" s="6"/>
      <c r="M389" s="6"/>
      <c r="N389" s="6"/>
      <c r="O389" s="6"/>
      <c r="P389" s="6"/>
      <c r="R389" s="12"/>
    </row>
    <row r="390" spans="3:29" s="12" customFormat="1" x14ac:dyDescent="0.3">
      <c r="C390" s="26"/>
      <c r="E390" s="2"/>
      <c r="F390" s="7"/>
      <c r="G390" s="6"/>
      <c r="H390" s="6"/>
      <c r="I390" s="6"/>
      <c r="J390" s="6"/>
      <c r="K390" s="6"/>
      <c r="L390" s="6"/>
      <c r="M390" s="6"/>
      <c r="N390" s="6"/>
      <c r="O390" s="6"/>
      <c r="P390" s="6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10"/>
    </row>
    <row r="391" spans="3:29" x14ac:dyDescent="0.3">
      <c r="D391" s="12"/>
      <c r="E391" s="12"/>
      <c r="F391" s="7"/>
      <c r="G391" s="6"/>
      <c r="H391" s="6"/>
      <c r="I391" s="6"/>
      <c r="J391" s="6"/>
      <c r="K391" s="6"/>
      <c r="L391" s="6"/>
      <c r="M391" s="6"/>
      <c r="N391" s="6"/>
      <c r="O391" s="6"/>
      <c r="P391" s="6"/>
      <c r="R391" s="12"/>
    </row>
    <row r="392" spans="3:29" x14ac:dyDescent="0.3">
      <c r="E392" s="2"/>
      <c r="F392" s="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R392" s="12"/>
    </row>
    <row r="393" spans="3:29" x14ac:dyDescent="0.3">
      <c r="D393" s="12"/>
      <c r="E393" s="12"/>
      <c r="F393" s="12"/>
      <c r="G393" s="8"/>
      <c r="H393" s="4"/>
      <c r="I393" s="8"/>
      <c r="J393" s="8"/>
      <c r="K393" s="8"/>
      <c r="L393" s="8"/>
      <c r="M393" s="8"/>
      <c r="N393" s="8"/>
      <c r="O393" s="8"/>
      <c r="P393" s="8"/>
      <c r="R393" s="12"/>
    </row>
    <row r="394" spans="3:29" x14ac:dyDescent="0.3">
      <c r="D394" s="12"/>
      <c r="E394" s="12"/>
      <c r="F394" s="1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R394" s="12"/>
    </row>
    <row r="395" spans="3:29" s="12" customFormat="1" x14ac:dyDescent="0.3">
      <c r="C395" s="26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10"/>
    </row>
    <row r="396" spans="3:29" x14ac:dyDescent="0.3">
      <c r="D396" s="12"/>
      <c r="E396" s="12"/>
      <c r="F396" s="7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R396" s="12"/>
    </row>
    <row r="397" spans="3:29" s="12" customFormat="1" x14ac:dyDescent="0.3">
      <c r="C397" s="26"/>
      <c r="F397" s="7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10"/>
    </row>
    <row r="398" spans="3:29" x14ac:dyDescent="0.3">
      <c r="D398" s="12"/>
      <c r="E398" s="12"/>
      <c r="F398" s="7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R398" s="12"/>
    </row>
    <row r="399" spans="3:29" x14ac:dyDescent="0.3">
      <c r="F399" s="7"/>
      <c r="G399" s="6"/>
      <c r="H399" s="6"/>
      <c r="I399" s="6"/>
      <c r="J399" s="6"/>
      <c r="K399" s="6"/>
      <c r="L399" s="6"/>
      <c r="M399" s="6"/>
      <c r="N399" s="6"/>
      <c r="O399" s="6"/>
      <c r="P399" s="6"/>
      <c r="R399" s="12"/>
    </row>
    <row r="400" spans="3:29" x14ac:dyDescent="0.3">
      <c r="G400" s="10"/>
      <c r="R400" s="12"/>
    </row>
    <row r="401" spans="7:28" x14ac:dyDescent="0.3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R401" s="12"/>
    </row>
    <row r="402" spans="7:28" x14ac:dyDescent="0.3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R402" s="12"/>
    </row>
    <row r="403" spans="7:28" x14ac:dyDescent="0.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R403" s="12"/>
    </row>
    <row r="404" spans="7:28" x14ac:dyDescent="0.3">
      <c r="R404" s="12"/>
    </row>
    <row r="405" spans="7:28" x14ac:dyDescent="0.3">
      <c r="G405" s="10"/>
      <c r="R405" s="12"/>
    </row>
    <row r="406" spans="7:28" x14ac:dyDescent="0.3">
      <c r="G406" s="10"/>
    </row>
    <row r="407" spans="7:28" x14ac:dyDescent="0.3">
      <c r="G407" s="10"/>
    </row>
    <row r="409" spans="7:28" x14ac:dyDescent="0.3">
      <c r="G409" s="10"/>
      <c r="R409" s="12"/>
    </row>
    <row r="410" spans="7:28" x14ac:dyDescent="0.3">
      <c r="G410" s="1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7:28" x14ac:dyDescent="0.3">
      <c r="G411" s="10"/>
      <c r="R411" s="12"/>
    </row>
    <row r="413" spans="7:28" x14ac:dyDescent="0.3">
      <c r="G413" s="24"/>
    </row>
    <row r="417" spans="18:28" x14ac:dyDescent="0.3">
      <c r="R417" s="12"/>
    </row>
    <row r="419" spans="18:28" x14ac:dyDescent="0.3">
      <c r="R419" s="12"/>
    </row>
    <row r="425" spans="18:28" x14ac:dyDescent="0.3">
      <c r="R425" s="12"/>
    </row>
    <row r="427" spans="18:28" x14ac:dyDescent="0.3"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33" spans="18:18" x14ac:dyDescent="0.3">
      <c r="R433" s="12"/>
    </row>
    <row r="435" spans="18:18" x14ac:dyDescent="0.3">
      <c r="R435" s="12"/>
    </row>
    <row r="441" spans="18:18" x14ac:dyDescent="0.3">
      <c r="R441" s="12"/>
    </row>
    <row r="443" spans="18:18" x14ac:dyDescent="0.3">
      <c r="R443" s="12"/>
    </row>
    <row r="448" spans="18:18" x14ac:dyDescent="0.3">
      <c r="R448" s="12"/>
    </row>
    <row r="455" spans="18:18" x14ac:dyDescent="0.3">
      <c r="R455" s="12"/>
    </row>
    <row r="457" spans="18:18" x14ac:dyDescent="0.3">
      <c r="R457" s="12"/>
    </row>
    <row r="463" spans="18:18" x14ac:dyDescent="0.3">
      <c r="R463" s="12"/>
    </row>
    <row r="465" spans="18:18" x14ac:dyDescent="0.3">
      <c r="R465" s="12"/>
    </row>
    <row r="471" spans="18:18" x14ac:dyDescent="0.3">
      <c r="R471" s="12"/>
    </row>
    <row r="473" spans="18:18" x14ac:dyDescent="0.3">
      <c r="R473" s="12"/>
    </row>
    <row r="479" spans="18:18" x14ac:dyDescent="0.3">
      <c r="R479" s="12"/>
    </row>
    <row r="481" spans="18:18" x14ac:dyDescent="0.3">
      <c r="R481" s="12"/>
    </row>
    <row r="487" spans="18:18" x14ac:dyDescent="0.3">
      <c r="R487" s="12"/>
    </row>
    <row r="489" spans="18:18" x14ac:dyDescent="0.3">
      <c r="R489" s="12"/>
    </row>
    <row r="494" spans="18:18" x14ac:dyDescent="0.3">
      <c r="R494" s="12"/>
    </row>
    <row r="496" spans="18:18" x14ac:dyDescent="0.3">
      <c r="R496" s="12"/>
    </row>
    <row r="502" spans="18:18" x14ac:dyDescent="0.3">
      <c r="R502" s="12"/>
    </row>
    <row r="504" spans="18:18" x14ac:dyDescent="0.3">
      <c r="R504" s="12"/>
    </row>
    <row r="510" spans="18:18" x14ac:dyDescent="0.3">
      <c r="R510" s="12"/>
    </row>
    <row r="512" spans="18:18" x14ac:dyDescent="0.3">
      <c r="R512" s="12"/>
    </row>
    <row r="517" spans="18:18" x14ac:dyDescent="0.3">
      <c r="R517" s="12"/>
    </row>
    <row r="519" spans="18:18" x14ac:dyDescent="0.3">
      <c r="R519" s="12"/>
    </row>
    <row r="525" spans="18:18" x14ac:dyDescent="0.3">
      <c r="R525" s="12"/>
    </row>
    <row r="527" spans="18:18" x14ac:dyDescent="0.3">
      <c r="R527" s="12"/>
    </row>
    <row r="534" spans="18:18" x14ac:dyDescent="0.3">
      <c r="R534" s="12"/>
    </row>
    <row r="536" spans="18:18" x14ac:dyDescent="0.3">
      <c r="R536" s="12"/>
    </row>
    <row r="541" spans="18:18" x14ac:dyDescent="0.3">
      <c r="R541" s="12"/>
    </row>
    <row r="543" spans="18:18" x14ac:dyDescent="0.3">
      <c r="R543" s="12"/>
    </row>
    <row r="550" spans="18:18" x14ac:dyDescent="0.3">
      <c r="R550" s="12"/>
    </row>
    <row r="552" spans="18:18" x14ac:dyDescent="0.3">
      <c r="R552" s="12"/>
    </row>
    <row r="558" spans="18:18" x14ac:dyDescent="0.3">
      <c r="R558" s="12"/>
    </row>
    <row r="560" spans="18:18" x14ac:dyDescent="0.3">
      <c r="R560" s="12"/>
    </row>
    <row r="565" spans="18:18" x14ac:dyDescent="0.3">
      <c r="R565" s="12"/>
    </row>
    <row r="567" spans="18:18" x14ac:dyDescent="0.3">
      <c r="R567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EFBE-4F6B-45F5-B0D6-12BCCA2890AD}">
  <dimension ref="A4:Z29"/>
  <sheetViews>
    <sheetView topLeftCell="H1" workbookViewId="0">
      <selection activeCell="P25" sqref="P25:Z29"/>
    </sheetView>
  </sheetViews>
  <sheetFormatPr defaultRowHeight="14.4" x14ac:dyDescent="0.3"/>
  <cols>
    <col min="2" max="2" width="13.109375" customWidth="1"/>
    <col min="3" max="3" width="39.33203125" bestFit="1" customWidth="1"/>
    <col min="4" max="13" width="9.33203125" customWidth="1"/>
  </cols>
  <sheetData>
    <row r="4" spans="1:26" x14ac:dyDescent="0.3">
      <c r="B4" t="s">
        <v>132</v>
      </c>
    </row>
    <row r="5" spans="1:26" x14ac:dyDescent="0.3">
      <c r="B5" t="s">
        <v>225</v>
      </c>
    </row>
    <row r="6" spans="1:26" x14ac:dyDescent="0.3">
      <c r="B6" t="s">
        <v>133</v>
      </c>
    </row>
    <row r="7" spans="1:26" x14ac:dyDescent="0.3">
      <c r="B7" t="s">
        <v>187</v>
      </c>
      <c r="C7" t="s">
        <v>226</v>
      </c>
      <c r="D7">
        <v>2010</v>
      </c>
      <c r="E7">
        <v>2011</v>
      </c>
      <c r="F7">
        <v>2015</v>
      </c>
      <c r="G7">
        <v>2020</v>
      </c>
      <c r="H7">
        <v>2025</v>
      </c>
      <c r="I7">
        <v>2030</v>
      </c>
      <c r="J7">
        <v>2035</v>
      </c>
      <c r="K7">
        <v>2040</v>
      </c>
      <c r="L7">
        <v>2045</v>
      </c>
      <c r="M7">
        <v>2050</v>
      </c>
      <c r="Q7" s="12">
        <v>2010</v>
      </c>
      <c r="R7" s="12">
        <v>2011</v>
      </c>
      <c r="S7" s="12">
        <v>2015</v>
      </c>
      <c r="T7" s="12">
        <v>2020</v>
      </c>
      <c r="U7" s="12">
        <v>2025</v>
      </c>
      <c r="V7" s="12">
        <v>2030</v>
      </c>
      <c r="W7" s="12">
        <v>2035</v>
      </c>
      <c r="X7" s="12">
        <v>2040</v>
      </c>
      <c r="Y7" s="12">
        <v>2045</v>
      </c>
      <c r="Z7" s="12">
        <v>2050</v>
      </c>
    </row>
    <row r="8" spans="1:26" x14ac:dyDescent="0.3">
      <c r="A8" t="s">
        <v>204</v>
      </c>
      <c r="B8" t="s">
        <v>227</v>
      </c>
      <c r="C8" t="s">
        <v>206</v>
      </c>
      <c r="D8" s="13">
        <v>1882.1027260905585</v>
      </c>
      <c r="E8" s="13">
        <v>1937.1542772397918</v>
      </c>
      <c r="F8" s="13">
        <v>1974.7671764775196</v>
      </c>
      <c r="G8" s="13">
        <v>1958.2978310256594</v>
      </c>
      <c r="H8" s="13">
        <v>1787.1816779922888</v>
      </c>
      <c r="I8" s="13">
        <v>1758.4664204389042</v>
      </c>
      <c r="J8" s="13">
        <v>1830.5848341423557</v>
      </c>
      <c r="K8" s="13">
        <v>1919.5469885345854</v>
      </c>
      <c r="L8" s="13">
        <v>2048.6871522472043</v>
      </c>
      <c r="M8" s="13">
        <v>2160.7945321673942</v>
      </c>
      <c r="O8" t="s">
        <v>227</v>
      </c>
      <c r="P8" t="s">
        <v>204</v>
      </c>
      <c r="Q8" s="10">
        <f>SUMIFS(D:D,$B:$B,$O8,$A:$A,$P8)</f>
        <v>1882.1027260905585</v>
      </c>
      <c r="R8" s="10">
        <f t="shared" ref="R8:Z11" si="0">SUMIFS(E:E,$B:$B,$O8,$A:$A,$P8)</f>
        <v>1937.1542772397918</v>
      </c>
      <c r="S8" s="10">
        <f t="shared" si="0"/>
        <v>1974.7671764775196</v>
      </c>
      <c r="T8" s="10">
        <f t="shared" si="0"/>
        <v>1958.2978310256594</v>
      </c>
      <c r="U8" s="10">
        <f t="shared" si="0"/>
        <v>1787.1816779922888</v>
      </c>
      <c r="V8" s="10">
        <f t="shared" si="0"/>
        <v>1758.4664204389042</v>
      </c>
      <c r="W8" s="10">
        <f t="shared" si="0"/>
        <v>1830.5848341423557</v>
      </c>
      <c r="X8" s="10">
        <f t="shared" si="0"/>
        <v>1919.5469885345854</v>
      </c>
      <c r="Y8" s="10">
        <f t="shared" si="0"/>
        <v>2048.6871522472043</v>
      </c>
      <c r="Z8" s="10">
        <f t="shared" si="0"/>
        <v>2160.7945321673942</v>
      </c>
    </row>
    <row r="9" spans="1:26" x14ac:dyDescent="0.3">
      <c r="A9" t="s">
        <v>223</v>
      </c>
      <c r="B9" t="s">
        <v>227</v>
      </c>
      <c r="C9" t="s">
        <v>222</v>
      </c>
      <c r="D9" s="13">
        <v>1884.3980918196357</v>
      </c>
      <c r="E9" s="13">
        <v>1940.991113658883</v>
      </c>
      <c r="F9" s="13">
        <v>1848.8760805698892</v>
      </c>
      <c r="G9" s="13">
        <v>1724.4064246963376</v>
      </c>
      <c r="H9" s="13">
        <v>1549.0583377747814</v>
      </c>
      <c r="I9" s="13">
        <v>1399.1494663772189</v>
      </c>
      <c r="J9" s="13">
        <v>1249.2405949796605</v>
      </c>
      <c r="K9" s="13">
        <v>1099.3317235821005</v>
      </c>
      <c r="L9" s="13">
        <v>949.4228521845406</v>
      </c>
      <c r="M9" s="13">
        <v>799.51398078698116</v>
      </c>
      <c r="O9" s="12" t="s">
        <v>227</v>
      </c>
      <c r="P9" t="s">
        <v>218</v>
      </c>
      <c r="Q9" s="10">
        <f t="shared" ref="Q9:Q11" si="1">SUMIFS(D:D,$B:$B,$O9,$A:$A,$P9)</f>
        <v>1882.1128320854616</v>
      </c>
      <c r="R9" s="10">
        <f t="shared" si="0"/>
        <v>1938.8493665399371</v>
      </c>
      <c r="S9" s="10">
        <f t="shared" si="0"/>
        <v>1974.7576862001856</v>
      </c>
      <c r="T9" s="10">
        <f t="shared" si="0"/>
        <v>1958.8867998057492</v>
      </c>
      <c r="U9" s="10">
        <f t="shared" si="0"/>
        <v>1788.2270069113533</v>
      </c>
      <c r="V9" s="10">
        <f t="shared" si="0"/>
        <v>1760.2436617262031</v>
      </c>
      <c r="W9" s="10">
        <f t="shared" si="0"/>
        <v>1835.3371923502882</v>
      </c>
      <c r="X9" s="10">
        <f t="shared" si="0"/>
        <v>1925.4404762068646</v>
      </c>
      <c r="Y9" s="10">
        <f t="shared" si="0"/>
        <v>2054.6127343835637</v>
      </c>
      <c r="Z9" s="10">
        <f t="shared" si="0"/>
        <v>2166.6003472671628</v>
      </c>
    </row>
    <row r="10" spans="1:26" x14ac:dyDescent="0.3">
      <c r="A10" t="s">
        <v>231</v>
      </c>
      <c r="B10" t="s">
        <v>227</v>
      </c>
      <c r="C10" t="s">
        <v>220</v>
      </c>
      <c r="D10" s="13">
        <v>1868.0019550092713</v>
      </c>
      <c r="E10" s="13">
        <v>1922.9405574339376</v>
      </c>
      <c r="F10" s="13">
        <v>1848.8760805698901</v>
      </c>
      <c r="G10" s="13">
        <v>1698.9672091723412</v>
      </c>
      <c r="H10" s="13">
        <v>1549.0583377747805</v>
      </c>
      <c r="I10" s="13">
        <v>1399.1494663772207</v>
      </c>
      <c r="J10" s="13">
        <v>1249.2405949796598</v>
      </c>
      <c r="K10" s="13">
        <v>1099.3317235821</v>
      </c>
      <c r="L10" s="13">
        <v>949.42285218454003</v>
      </c>
      <c r="M10" s="13">
        <v>799.51398078698128</v>
      </c>
      <c r="O10" s="12" t="s">
        <v>227</v>
      </c>
      <c r="P10" t="s">
        <v>231</v>
      </c>
      <c r="Q10" s="10">
        <f t="shared" si="1"/>
        <v>1868.0019550092713</v>
      </c>
      <c r="R10" s="10">
        <f t="shared" si="0"/>
        <v>1922.9405574339376</v>
      </c>
      <c r="S10" s="10">
        <f t="shared" si="0"/>
        <v>1848.8760805698901</v>
      </c>
      <c r="T10" s="10">
        <f t="shared" si="0"/>
        <v>1698.9672091723412</v>
      </c>
      <c r="U10" s="10">
        <f t="shared" si="0"/>
        <v>1549.0583377747805</v>
      </c>
      <c r="V10" s="10">
        <f t="shared" si="0"/>
        <v>1399.1494663772207</v>
      </c>
      <c r="W10" s="10">
        <f t="shared" si="0"/>
        <v>1249.2405949796598</v>
      </c>
      <c r="X10" s="10">
        <f t="shared" si="0"/>
        <v>1099.3317235821</v>
      </c>
      <c r="Y10" s="10">
        <f t="shared" si="0"/>
        <v>949.42285218454003</v>
      </c>
      <c r="Z10" s="10">
        <f t="shared" si="0"/>
        <v>799.51398078698128</v>
      </c>
    </row>
    <row r="11" spans="1:26" x14ac:dyDescent="0.3">
      <c r="A11" t="s">
        <v>218</v>
      </c>
      <c r="B11" t="s">
        <v>227</v>
      </c>
      <c r="C11" t="s">
        <v>217</v>
      </c>
      <c r="D11" s="13">
        <v>1882.1128320854616</v>
      </c>
      <c r="E11" s="13">
        <v>1938.8493665399371</v>
      </c>
      <c r="F11" s="13">
        <v>1974.7576862001856</v>
      </c>
      <c r="G11" s="13">
        <v>1958.8867998057492</v>
      </c>
      <c r="H11" s="13">
        <v>1788.2270069113533</v>
      </c>
      <c r="I11" s="13">
        <v>1760.2436617262031</v>
      </c>
      <c r="J11" s="13">
        <v>1835.3371923502882</v>
      </c>
      <c r="K11" s="13">
        <v>1925.4404762068646</v>
      </c>
      <c r="L11" s="13">
        <v>2054.6127343835637</v>
      </c>
      <c r="M11" s="13">
        <v>2166.6003472671628</v>
      </c>
      <c r="O11" s="12" t="s">
        <v>227</v>
      </c>
      <c r="P11" t="s">
        <v>223</v>
      </c>
      <c r="Q11" s="10">
        <f t="shared" si="1"/>
        <v>1884.3980918196357</v>
      </c>
      <c r="R11" s="10">
        <f t="shared" si="0"/>
        <v>1940.991113658883</v>
      </c>
      <c r="S11" s="10">
        <f t="shared" si="0"/>
        <v>1848.8760805698892</v>
      </c>
      <c r="T11" s="10">
        <f t="shared" si="0"/>
        <v>1724.4064246963376</v>
      </c>
      <c r="U11" s="10">
        <f t="shared" si="0"/>
        <v>1549.0583377747814</v>
      </c>
      <c r="V11" s="10">
        <f t="shared" si="0"/>
        <v>1399.1494663772189</v>
      </c>
      <c r="W11" s="10">
        <f t="shared" si="0"/>
        <v>1249.2405949796605</v>
      </c>
      <c r="X11" s="10">
        <f t="shared" si="0"/>
        <v>1099.3317235821005</v>
      </c>
      <c r="Y11" s="10">
        <f t="shared" si="0"/>
        <v>949.4228521845406</v>
      </c>
      <c r="Z11" s="10">
        <f t="shared" si="0"/>
        <v>799.51398078698116</v>
      </c>
    </row>
    <row r="12" spans="1:26" x14ac:dyDescent="0.3">
      <c r="A12" s="12" t="s">
        <v>204</v>
      </c>
      <c r="B12" t="s">
        <v>228</v>
      </c>
      <c r="C12" t="s">
        <v>206</v>
      </c>
      <c r="D12" s="13">
        <v>6743.6583562626874</v>
      </c>
      <c r="E12" s="13">
        <v>6384.9815580936465</v>
      </c>
      <c r="F12" s="13">
        <v>3653.8140350689546</v>
      </c>
      <c r="G12" s="13">
        <v>2070.8818743730271</v>
      </c>
      <c r="H12" s="13">
        <v>1551.7815080309722</v>
      </c>
      <c r="I12" s="13">
        <v>1382.9153219676168</v>
      </c>
      <c r="J12" s="13">
        <v>1286.1150523239592</v>
      </c>
      <c r="K12" s="13">
        <v>1269.7095767156336</v>
      </c>
      <c r="L12" s="13">
        <v>1453.3809076257105</v>
      </c>
      <c r="M12" s="13">
        <v>1518.3307650972984</v>
      </c>
    </row>
    <row r="13" spans="1:26" x14ac:dyDescent="0.3">
      <c r="A13" s="12" t="s">
        <v>223</v>
      </c>
      <c r="B13" t="s">
        <v>228</v>
      </c>
      <c r="C13" t="s">
        <v>222</v>
      </c>
      <c r="D13" s="13">
        <v>6727.613812499897</v>
      </c>
      <c r="E13" s="13">
        <v>6376.1366087999686</v>
      </c>
      <c r="F13" s="13">
        <v>3544.525732241977</v>
      </c>
      <c r="G13" s="13">
        <v>1947.0638530613382</v>
      </c>
      <c r="H13" s="13">
        <v>1370.7519494204225</v>
      </c>
      <c r="I13" s="13">
        <v>1100.1780564594899</v>
      </c>
      <c r="J13" s="13">
        <v>953.08764587577889</v>
      </c>
      <c r="K13" s="13">
        <v>905.32282867108154</v>
      </c>
      <c r="L13" s="13">
        <v>908.7734462762146</v>
      </c>
      <c r="M13" s="13">
        <v>893.21058193294357</v>
      </c>
      <c r="O13" s="12"/>
      <c r="P13" s="12"/>
      <c r="Q13" s="12">
        <v>2010</v>
      </c>
      <c r="R13" s="12">
        <v>2011</v>
      </c>
      <c r="S13" s="12">
        <v>2015</v>
      </c>
      <c r="T13" s="12">
        <v>2020</v>
      </c>
      <c r="U13" s="12">
        <v>2025</v>
      </c>
      <c r="V13" s="12">
        <v>2030</v>
      </c>
      <c r="W13" s="12">
        <v>2035</v>
      </c>
      <c r="X13" s="12">
        <v>2040</v>
      </c>
      <c r="Y13" s="12">
        <v>2045</v>
      </c>
      <c r="Z13" s="12">
        <v>2050</v>
      </c>
    </row>
    <row r="14" spans="1:26" x14ac:dyDescent="0.3">
      <c r="A14" s="12" t="s">
        <v>231</v>
      </c>
      <c r="B14" t="s">
        <v>228</v>
      </c>
      <c r="C14" t="s">
        <v>220</v>
      </c>
      <c r="D14" s="13">
        <v>6727.5931047727063</v>
      </c>
      <c r="E14" s="13">
        <v>6377.0028940551765</v>
      </c>
      <c r="F14" s="13">
        <v>3577.3934485690834</v>
      </c>
      <c r="G14" s="13">
        <v>1974.343886973119</v>
      </c>
      <c r="H14" s="13">
        <v>1379.1606364953793</v>
      </c>
      <c r="I14" s="13">
        <v>1120.6303346019822</v>
      </c>
      <c r="J14" s="13">
        <v>966.31280403660514</v>
      </c>
      <c r="K14" s="13">
        <v>908.91315912648986</v>
      </c>
      <c r="L14" s="13">
        <v>911.71210405004581</v>
      </c>
      <c r="M14" s="13">
        <v>914.24413501382207</v>
      </c>
      <c r="O14" s="12" t="s">
        <v>228</v>
      </c>
      <c r="P14" s="12" t="s">
        <v>204</v>
      </c>
      <c r="Q14" s="10">
        <f>SUMIFS(D:D,$B:$B,$O14,$A:$A,$P14)</f>
        <v>6743.6583562626874</v>
      </c>
      <c r="R14" s="10">
        <f t="shared" ref="R14:R17" si="2">SUMIFS(E:E,$B:$B,$O14,$A:$A,$P14)</f>
        <v>6384.9815580936465</v>
      </c>
      <c r="S14" s="10">
        <f t="shared" ref="S14:S17" si="3">SUMIFS(F:F,$B:$B,$O14,$A:$A,$P14)</f>
        <v>3653.8140350689546</v>
      </c>
      <c r="T14" s="10">
        <f t="shared" ref="T14:T17" si="4">SUMIFS(G:G,$B:$B,$O14,$A:$A,$P14)</f>
        <v>2070.8818743730271</v>
      </c>
      <c r="U14" s="10">
        <f t="shared" ref="U14:U17" si="5">SUMIFS(H:H,$B:$B,$O14,$A:$A,$P14)</f>
        <v>1551.7815080309722</v>
      </c>
      <c r="V14" s="10">
        <f t="shared" ref="V14:V17" si="6">SUMIFS(I:I,$B:$B,$O14,$A:$A,$P14)</f>
        <v>1382.9153219676168</v>
      </c>
      <c r="W14" s="10">
        <f t="shared" ref="W14:W17" si="7">SUMIFS(J:J,$B:$B,$O14,$A:$A,$P14)</f>
        <v>1286.1150523239592</v>
      </c>
      <c r="X14" s="10">
        <f t="shared" ref="X14:X17" si="8">SUMIFS(K:K,$B:$B,$O14,$A:$A,$P14)</f>
        <v>1269.7095767156336</v>
      </c>
      <c r="Y14" s="10">
        <f t="shared" ref="Y14:Y17" si="9">SUMIFS(L:L,$B:$B,$O14,$A:$A,$P14)</f>
        <v>1453.3809076257105</v>
      </c>
      <c r="Z14" s="10">
        <f t="shared" ref="Z14:Z17" si="10">SUMIFS(M:M,$B:$B,$O14,$A:$A,$P14)</f>
        <v>1518.3307650972984</v>
      </c>
    </row>
    <row r="15" spans="1:26" x14ac:dyDescent="0.3">
      <c r="A15" s="12" t="s">
        <v>218</v>
      </c>
      <c r="B15" t="s">
        <v>228</v>
      </c>
      <c r="C15" t="s">
        <v>217</v>
      </c>
      <c r="D15" s="13">
        <v>6743.6583562626874</v>
      </c>
      <c r="E15" s="13">
        <v>6387.6502376814578</v>
      </c>
      <c r="F15" s="13">
        <v>3653.8350818772606</v>
      </c>
      <c r="G15" s="13">
        <v>2071.0613362719073</v>
      </c>
      <c r="H15" s="13">
        <v>1553.2848061550492</v>
      </c>
      <c r="I15" s="13">
        <v>1383.9308981021381</v>
      </c>
      <c r="J15" s="13">
        <v>1287.9727905487125</v>
      </c>
      <c r="K15" s="13">
        <v>1271.8357789241031</v>
      </c>
      <c r="L15" s="13">
        <v>1455.4439132194132</v>
      </c>
      <c r="M15" s="13">
        <v>1521.0571012692599</v>
      </c>
      <c r="O15" s="12" t="s">
        <v>228</v>
      </c>
      <c r="P15" s="12" t="s">
        <v>218</v>
      </c>
      <c r="Q15" s="10">
        <f t="shared" ref="Q15:Q17" si="11">SUMIFS(D:D,$B:$B,$O15,$A:$A,$P15)</f>
        <v>6743.6583562626874</v>
      </c>
      <c r="R15" s="10">
        <f t="shared" si="2"/>
        <v>6387.6502376814578</v>
      </c>
      <c r="S15" s="10">
        <f t="shared" si="3"/>
        <v>3653.8350818772606</v>
      </c>
      <c r="T15" s="10">
        <f t="shared" si="4"/>
        <v>2071.0613362719073</v>
      </c>
      <c r="U15" s="10">
        <f t="shared" si="5"/>
        <v>1553.2848061550492</v>
      </c>
      <c r="V15" s="10">
        <f t="shared" si="6"/>
        <v>1383.9308981021381</v>
      </c>
      <c r="W15" s="10">
        <f t="shared" si="7"/>
        <v>1287.9727905487125</v>
      </c>
      <c r="X15" s="10">
        <f t="shared" si="8"/>
        <v>1271.8357789241031</v>
      </c>
      <c r="Y15" s="10">
        <f t="shared" si="9"/>
        <v>1455.4439132194132</v>
      </c>
      <c r="Z15" s="10">
        <f t="shared" si="10"/>
        <v>1521.0571012692599</v>
      </c>
    </row>
    <row r="16" spans="1:26" x14ac:dyDescent="0.3">
      <c r="A16" s="12" t="s">
        <v>204</v>
      </c>
      <c r="B16" t="s">
        <v>229</v>
      </c>
      <c r="C16" t="s">
        <v>206</v>
      </c>
      <c r="D16" s="13">
        <v>434.50161155209497</v>
      </c>
      <c r="E16" s="13">
        <v>400.66390584559599</v>
      </c>
      <c r="F16" s="13">
        <v>302.7730854734632</v>
      </c>
      <c r="G16" s="13">
        <v>247.45123924905963</v>
      </c>
      <c r="H16" s="13">
        <v>232.76298464502338</v>
      </c>
      <c r="I16" s="13">
        <v>233.31418024395407</v>
      </c>
      <c r="J16" s="13">
        <v>239.76322161116104</v>
      </c>
      <c r="K16" s="13">
        <v>247.55658019663011</v>
      </c>
      <c r="L16" s="13">
        <v>260.32270469189581</v>
      </c>
      <c r="M16" s="13">
        <v>271.44618918058939</v>
      </c>
      <c r="O16" s="12" t="s">
        <v>228</v>
      </c>
      <c r="P16" s="12" t="s">
        <v>231</v>
      </c>
      <c r="Q16" s="10">
        <f t="shared" si="11"/>
        <v>6727.5931047727063</v>
      </c>
      <c r="R16" s="10">
        <f t="shared" si="2"/>
        <v>6377.0028940551765</v>
      </c>
      <c r="S16" s="10">
        <f t="shared" si="3"/>
        <v>3577.3934485690834</v>
      </c>
      <c r="T16" s="10">
        <f t="shared" si="4"/>
        <v>1974.343886973119</v>
      </c>
      <c r="U16" s="10">
        <f t="shared" si="5"/>
        <v>1379.1606364953793</v>
      </c>
      <c r="V16" s="10">
        <f t="shared" si="6"/>
        <v>1120.6303346019822</v>
      </c>
      <c r="W16" s="10">
        <f t="shared" si="7"/>
        <v>966.31280403660514</v>
      </c>
      <c r="X16" s="10">
        <f t="shared" si="8"/>
        <v>908.91315912648986</v>
      </c>
      <c r="Y16" s="10">
        <f t="shared" si="9"/>
        <v>911.71210405004581</v>
      </c>
      <c r="Z16" s="10">
        <f t="shared" si="10"/>
        <v>914.24413501382207</v>
      </c>
    </row>
    <row r="17" spans="1:26" x14ac:dyDescent="0.3">
      <c r="A17" s="12" t="s">
        <v>223</v>
      </c>
      <c r="B17" t="s">
        <v>229</v>
      </c>
      <c r="C17" t="s">
        <v>222</v>
      </c>
      <c r="D17" s="13">
        <v>429.06827119288403</v>
      </c>
      <c r="E17" s="13">
        <v>399.42534385188253</v>
      </c>
      <c r="F17" s="13">
        <v>295.6413123346897</v>
      </c>
      <c r="G17" s="13">
        <v>235.28193498810901</v>
      </c>
      <c r="H17" s="13">
        <v>211.34230845590577</v>
      </c>
      <c r="I17" s="13">
        <v>191.75363858892098</v>
      </c>
      <c r="J17" s="13">
        <v>167.26242271581293</v>
      </c>
      <c r="K17" s="13">
        <v>141.25693070577412</v>
      </c>
      <c r="L17" s="13">
        <v>127.5596961417733</v>
      </c>
      <c r="M17" s="13">
        <v>106.81037061272008</v>
      </c>
      <c r="O17" s="12" t="s">
        <v>228</v>
      </c>
      <c r="P17" s="12" t="s">
        <v>223</v>
      </c>
      <c r="Q17" s="10">
        <f t="shared" si="11"/>
        <v>6727.613812499897</v>
      </c>
      <c r="R17" s="10">
        <f t="shared" si="2"/>
        <v>6376.1366087999686</v>
      </c>
      <c r="S17" s="10">
        <f t="shared" si="3"/>
        <v>3544.525732241977</v>
      </c>
      <c r="T17" s="10">
        <f t="shared" si="4"/>
        <v>1947.0638530613382</v>
      </c>
      <c r="U17" s="10">
        <f t="shared" si="5"/>
        <v>1370.7519494204225</v>
      </c>
      <c r="V17" s="10">
        <f t="shared" si="6"/>
        <v>1100.1780564594899</v>
      </c>
      <c r="W17" s="10">
        <f t="shared" si="7"/>
        <v>953.08764587577889</v>
      </c>
      <c r="X17" s="10">
        <f t="shared" si="8"/>
        <v>905.32282867108154</v>
      </c>
      <c r="Y17" s="10">
        <f t="shared" si="9"/>
        <v>908.7734462762146</v>
      </c>
      <c r="Z17" s="10">
        <f t="shared" si="10"/>
        <v>893.21058193294357</v>
      </c>
    </row>
    <row r="18" spans="1:26" x14ac:dyDescent="0.3">
      <c r="A18" s="12" t="s">
        <v>231</v>
      </c>
      <c r="B18" t="s">
        <v>229</v>
      </c>
      <c r="C18" t="s">
        <v>220</v>
      </c>
      <c r="D18" s="13">
        <v>429.06725400153732</v>
      </c>
      <c r="E18" s="13">
        <v>399.552707966551</v>
      </c>
      <c r="F18" s="13">
        <v>297.96280997670954</v>
      </c>
      <c r="G18" s="13">
        <v>238.475455219541</v>
      </c>
      <c r="H18" s="13">
        <v>212.53579171620459</v>
      </c>
      <c r="I18" s="13">
        <v>199.34772290321848</v>
      </c>
      <c r="J18" s="13">
        <v>175.66285980524225</v>
      </c>
      <c r="K18" s="13">
        <v>147.29623225409298</v>
      </c>
      <c r="L18" s="13">
        <v>131.89065949543769</v>
      </c>
      <c r="M18" s="13">
        <v>113.67106359471059</v>
      </c>
    </row>
    <row r="19" spans="1:26" x14ac:dyDescent="0.3">
      <c r="A19" s="12" t="s">
        <v>218</v>
      </c>
      <c r="B19" t="s">
        <v>229</v>
      </c>
      <c r="C19" t="s">
        <v>217</v>
      </c>
      <c r="D19" s="13">
        <v>434.50161155209497</v>
      </c>
      <c r="E19" s="13">
        <v>400.75875922719831</v>
      </c>
      <c r="F19" s="13">
        <v>302.75234600789662</v>
      </c>
      <c r="G19" s="13">
        <v>247.45627882478263</v>
      </c>
      <c r="H19" s="13">
        <v>232.73453021594858</v>
      </c>
      <c r="I19" s="13">
        <v>233.26137499572366</v>
      </c>
      <c r="J19" s="13">
        <v>239.98090697167547</v>
      </c>
      <c r="K19" s="13">
        <v>247.83353394178826</v>
      </c>
      <c r="L19" s="13">
        <v>260.60187890764195</v>
      </c>
      <c r="M19" s="13">
        <v>271.7389317496818</v>
      </c>
      <c r="O19" s="12"/>
      <c r="P19" s="12"/>
      <c r="Q19" s="12">
        <v>2010</v>
      </c>
      <c r="R19" s="12">
        <v>2011</v>
      </c>
      <c r="S19" s="12">
        <v>2015</v>
      </c>
      <c r="T19" s="12">
        <v>2020</v>
      </c>
      <c r="U19" s="12">
        <v>2025</v>
      </c>
      <c r="V19" s="12">
        <v>2030</v>
      </c>
      <c r="W19" s="12">
        <v>2035</v>
      </c>
      <c r="X19" s="12">
        <v>2040</v>
      </c>
      <c r="Y19" s="12">
        <v>2045</v>
      </c>
      <c r="Z19" s="12">
        <v>2050</v>
      </c>
    </row>
    <row r="20" spans="1:26" x14ac:dyDescent="0.3">
      <c r="A20" s="12" t="s">
        <v>204</v>
      </c>
      <c r="B20" t="s">
        <v>230</v>
      </c>
      <c r="C20" t="s">
        <v>206</v>
      </c>
      <c r="D20" s="13">
        <v>422.94931033264544</v>
      </c>
      <c r="E20" s="13">
        <v>454.75365613985531</v>
      </c>
      <c r="F20" s="13">
        <v>413.82115252388212</v>
      </c>
      <c r="G20" s="13">
        <v>335.04602330904743</v>
      </c>
      <c r="H20" s="13">
        <v>301.50696452585788</v>
      </c>
      <c r="I20" s="13">
        <v>266.78043465156588</v>
      </c>
      <c r="J20" s="13">
        <v>247.04402670242112</v>
      </c>
      <c r="K20" s="13">
        <v>156.15021344281553</v>
      </c>
      <c r="L20" s="13">
        <v>105.25180836861422</v>
      </c>
      <c r="M20" s="13">
        <v>110.13683664273992</v>
      </c>
      <c r="O20" s="12" t="s">
        <v>230</v>
      </c>
      <c r="P20" s="12" t="s">
        <v>204</v>
      </c>
      <c r="Q20" s="10">
        <f>SUMIFS(D:D,$B:$B,$O20,$A:$A,$P20)</f>
        <v>422.94931033264544</v>
      </c>
      <c r="R20" s="10">
        <f t="shared" ref="R20:R23" si="12">SUMIFS(E:E,$B:$B,$O20,$A:$A,$P20)</f>
        <v>454.75365613985531</v>
      </c>
      <c r="S20" s="10">
        <f t="shared" ref="S20:S23" si="13">SUMIFS(F:F,$B:$B,$O20,$A:$A,$P20)</f>
        <v>413.82115252388212</v>
      </c>
      <c r="T20" s="10">
        <f t="shared" ref="T20:T23" si="14">SUMIFS(G:G,$B:$B,$O20,$A:$A,$P20)</f>
        <v>335.04602330904743</v>
      </c>
      <c r="U20" s="10">
        <f t="shared" ref="U20:U23" si="15">SUMIFS(H:H,$B:$B,$O20,$A:$A,$P20)</f>
        <v>301.50696452585788</v>
      </c>
      <c r="V20" s="10">
        <f t="shared" ref="V20:V23" si="16">SUMIFS(I:I,$B:$B,$O20,$A:$A,$P20)</f>
        <v>266.78043465156588</v>
      </c>
      <c r="W20" s="10">
        <f t="shared" ref="W20:W23" si="17">SUMIFS(J:J,$B:$B,$O20,$A:$A,$P20)</f>
        <v>247.04402670242112</v>
      </c>
      <c r="X20" s="10">
        <f t="shared" ref="X20:X23" si="18">SUMIFS(K:K,$B:$B,$O20,$A:$A,$P20)</f>
        <v>156.15021344281553</v>
      </c>
      <c r="Y20" s="10">
        <f t="shared" ref="Y20:Y23" si="19">SUMIFS(L:L,$B:$B,$O20,$A:$A,$P20)</f>
        <v>105.25180836861422</v>
      </c>
      <c r="Z20" s="10">
        <f t="shared" ref="Z20:Z23" si="20">SUMIFS(M:M,$B:$B,$O20,$A:$A,$P20)</f>
        <v>110.13683664273992</v>
      </c>
    </row>
    <row r="21" spans="1:26" x14ac:dyDescent="0.3">
      <c r="A21" s="12" t="s">
        <v>223</v>
      </c>
      <c r="B21" t="s">
        <v>230</v>
      </c>
      <c r="C21" t="s">
        <v>222</v>
      </c>
      <c r="D21" s="13">
        <v>429.17761214931573</v>
      </c>
      <c r="E21" s="13">
        <v>461.76748570478185</v>
      </c>
      <c r="F21" s="13">
        <v>133.40560837814874</v>
      </c>
      <c r="G21" s="13">
        <v>99.041336136254827</v>
      </c>
      <c r="H21" s="13">
        <v>92.586112869608868</v>
      </c>
      <c r="I21" s="13">
        <v>86.691187053898645</v>
      </c>
      <c r="J21" s="13">
        <v>78.923530397188131</v>
      </c>
      <c r="K21" s="13">
        <v>67.758254747897539</v>
      </c>
      <c r="L21" s="13">
        <v>71.597618635913122</v>
      </c>
      <c r="M21" s="13">
        <v>75.037511427570792</v>
      </c>
      <c r="O21" s="12" t="s">
        <v>230</v>
      </c>
      <c r="P21" s="12" t="s">
        <v>218</v>
      </c>
      <c r="Q21" s="10">
        <f t="shared" ref="Q21:Q23" si="21">SUMIFS(D:D,$B:$B,$O21,$A:$A,$P21)</f>
        <v>422.94931033264544</v>
      </c>
      <c r="R21" s="10">
        <f t="shared" si="12"/>
        <v>454.79245271814216</v>
      </c>
      <c r="S21" s="10">
        <f t="shared" si="13"/>
        <v>413.8214892568385</v>
      </c>
      <c r="T21" s="10">
        <f t="shared" si="14"/>
        <v>335.0473761369791</v>
      </c>
      <c r="U21" s="10">
        <f t="shared" si="15"/>
        <v>301.50443469057114</v>
      </c>
      <c r="V21" s="10">
        <f t="shared" si="16"/>
        <v>266.77077438985293</v>
      </c>
      <c r="W21" s="10">
        <f t="shared" si="17"/>
        <v>247.04778056685768</v>
      </c>
      <c r="X21" s="10">
        <f t="shared" si="18"/>
        <v>156.15690527738565</v>
      </c>
      <c r="Y21" s="10">
        <f t="shared" si="19"/>
        <v>105.25970591328743</v>
      </c>
      <c r="Z21" s="10">
        <f t="shared" si="20"/>
        <v>110.15285007671983</v>
      </c>
    </row>
    <row r="22" spans="1:26" x14ac:dyDescent="0.3">
      <c r="A22" s="12" t="s">
        <v>231</v>
      </c>
      <c r="B22" t="s">
        <v>230</v>
      </c>
      <c r="C22" t="s">
        <v>220</v>
      </c>
      <c r="D22" s="13">
        <v>429.17740709742162</v>
      </c>
      <c r="E22" s="13">
        <v>461.61803640941417</v>
      </c>
      <c r="F22" s="13">
        <v>185.14967894444754</v>
      </c>
      <c r="G22" s="13">
        <v>104.14331815923092</v>
      </c>
      <c r="H22" s="13">
        <v>95.712904999371531</v>
      </c>
      <c r="I22" s="13">
        <v>87.34933495463018</v>
      </c>
      <c r="J22" s="13">
        <v>79.390770169245485</v>
      </c>
      <c r="K22" s="13">
        <v>68.066896625403416</v>
      </c>
      <c r="L22" s="13">
        <v>71.604014725041679</v>
      </c>
      <c r="M22" s="13">
        <v>75.386287518414917</v>
      </c>
      <c r="O22" s="12" t="s">
        <v>230</v>
      </c>
      <c r="P22" s="12" t="s">
        <v>231</v>
      </c>
      <c r="Q22" s="10">
        <f t="shared" si="21"/>
        <v>429.17740709742162</v>
      </c>
      <c r="R22" s="10">
        <f t="shared" si="12"/>
        <v>461.61803640941417</v>
      </c>
      <c r="S22" s="10">
        <f t="shared" si="13"/>
        <v>185.14967894444754</v>
      </c>
      <c r="T22" s="10">
        <f t="shared" si="14"/>
        <v>104.14331815923092</v>
      </c>
      <c r="U22" s="10">
        <f t="shared" si="15"/>
        <v>95.712904999371531</v>
      </c>
      <c r="V22" s="10">
        <f t="shared" si="16"/>
        <v>87.34933495463018</v>
      </c>
      <c r="W22" s="10">
        <f t="shared" si="17"/>
        <v>79.390770169245485</v>
      </c>
      <c r="X22" s="10">
        <f t="shared" si="18"/>
        <v>68.066896625403416</v>
      </c>
      <c r="Y22" s="10">
        <f t="shared" si="19"/>
        <v>71.604014725041679</v>
      </c>
      <c r="Z22" s="10">
        <f t="shared" si="20"/>
        <v>75.386287518414917</v>
      </c>
    </row>
    <row r="23" spans="1:26" x14ac:dyDescent="0.3">
      <c r="A23" s="12" t="s">
        <v>218</v>
      </c>
      <c r="B23" t="s">
        <v>230</v>
      </c>
      <c r="C23" t="s">
        <v>217</v>
      </c>
      <c r="D23" s="13">
        <v>422.94931033264544</v>
      </c>
      <c r="E23" s="13">
        <v>454.79245271814216</v>
      </c>
      <c r="F23" s="13">
        <v>413.8214892568385</v>
      </c>
      <c r="G23" s="13">
        <v>335.0473761369791</v>
      </c>
      <c r="H23" s="13">
        <v>301.50443469057114</v>
      </c>
      <c r="I23" s="13">
        <v>266.77077438985293</v>
      </c>
      <c r="J23" s="13">
        <v>247.04778056685768</v>
      </c>
      <c r="K23" s="13">
        <v>156.15690527738565</v>
      </c>
      <c r="L23" s="13">
        <v>105.25970591328743</v>
      </c>
      <c r="M23" s="13">
        <v>110.15285007671983</v>
      </c>
      <c r="O23" s="12" t="s">
        <v>230</v>
      </c>
      <c r="P23" s="12" t="s">
        <v>223</v>
      </c>
      <c r="Q23" s="10">
        <f t="shared" si="21"/>
        <v>429.17761214931573</v>
      </c>
      <c r="R23" s="10">
        <f t="shared" si="12"/>
        <v>461.76748570478185</v>
      </c>
      <c r="S23" s="10">
        <f t="shared" si="13"/>
        <v>133.40560837814874</v>
      </c>
      <c r="T23" s="10">
        <f t="shared" si="14"/>
        <v>99.041336136254827</v>
      </c>
      <c r="U23" s="10">
        <f t="shared" si="15"/>
        <v>92.586112869608868</v>
      </c>
      <c r="V23" s="10">
        <f t="shared" si="16"/>
        <v>86.691187053898645</v>
      </c>
      <c r="W23" s="10">
        <f t="shared" si="17"/>
        <v>78.923530397188131</v>
      </c>
      <c r="X23" s="10">
        <f t="shared" si="18"/>
        <v>67.758254747897539</v>
      </c>
      <c r="Y23" s="10">
        <f t="shared" si="19"/>
        <v>71.597618635913122</v>
      </c>
      <c r="Z23" s="10">
        <f t="shared" si="20"/>
        <v>75.037511427570792</v>
      </c>
    </row>
    <row r="25" spans="1:26" x14ac:dyDescent="0.3">
      <c r="O25" s="12"/>
      <c r="P25" s="12"/>
      <c r="Q25" s="12">
        <v>2010</v>
      </c>
      <c r="R25" s="12">
        <v>2011</v>
      </c>
      <c r="S25" s="12">
        <v>2015</v>
      </c>
      <c r="T25" s="12">
        <v>2020</v>
      </c>
      <c r="U25" s="12">
        <v>2025</v>
      </c>
      <c r="V25" s="12">
        <v>2030</v>
      </c>
      <c r="W25" s="12">
        <v>2035</v>
      </c>
      <c r="X25" s="12">
        <v>2040</v>
      </c>
      <c r="Y25" s="12">
        <v>2045</v>
      </c>
      <c r="Z25" s="12">
        <v>2050</v>
      </c>
    </row>
    <row r="26" spans="1:26" x14ac:dyDescent="0.3">
      <c r="O26" s="12" t="s">
        <v>229</v>
      </c>
      <c r="P26" s="12" t="s">
        <v>204</v>
      </c>
      <c r="Q26" s="10">
        <f>SUMIFS(D:D,$B:$B,$O26,$A:$A,$P26)</f>
        <v>434.50161155209497</v>
      </c>
      <c r="R26" s="10">
        <f t="shared" ref="R26:R29" si="22">SUMIFS(E:E,$B:$B,$O26,$A:$A,$P26)</f>
        <v>400.66390584559599</v>
      </c>
      <c r="S26" s="10">
        <f t="shared" ref="S26:S29" si="23">SUMIFS(F:F,$B:$B,$O26,$A:$A,$P26)</f>
        <v>302.7730854734632</v>
      </c>
      <c r="T26" s="10">
        <f t="shared" ref="T26:T29" si="24">SUMIFS(G:G,$B:$B,$O26,$A:$A,$P26)</f>
        <v>247.45123924905963</v>
      </c>
      <c r="U26" s="10">
        <f t="shared" ref="U26:U29" si="25">SUMIFS(H:H,$B:$B,$O26,$A:$A,$P26)</f>
        <v>232.76298464502338</v>
      </c>
      <c r="V26" s="10">
        <f t="shared" ref="V26:V29" si="26">SUMIFS(I:I,$B:$B,$O26,$A:$A,$P26)</f>
        <v>233.31418024395407</v>
      </c>
      <c r="W26" s="10">
        <f t="shared" ref="W26:W29" si="27">SUMIFS(J:J,$B:$B,$O26,$A:$A,$P26)</f>
        <v>239.76322161116104</v>
      </c>
      <c r="X26" s="10">
        <f t="shared" ref="X26:X29" si="28">SUMIFS(K:K,$B:$B,$O26,$A:$A,$P26)</f>
        <v>247.55658019663011</v>
      </c>
      <c r="Y26" s="10">
        <f t="shared" ref="Y26:Y29" si="29">SUMIFS(L:L,$B:$B,$O26,$A:$A,$P26)</f>
        <v>260.32270469189581</v>
      </c>
      <c r="Z26" s="10">
        <f t="shared" ref="Z26:Z29" si="30">SUMIFS(M:M,$B:$B,$O26,$A:$A,$P26)</f>
        <v>271.44618918058939</v>
      </c>
    </row>
    <row r="27" spans="1:26" x14ac:dyDescent="0.3">
      <c r="O27" s="12" t="s">
        <v>229</v>
      </c>
      <c r="P27" s="12" t="s">
        <v>218</v>
      </c>
      <c r="Q27" s="10">
        <f t="shared" ref="Q27:Q29" si="31">SUMIFS(D:D,$B:$B,$O27,$A:$A,$P27)</f>
        <v>434.50161155209497</v>
      </c>
      <c r="R27" s="10">
        <f t="shared" si="22"/>
        <v>400.75875922719831</v>
      </c>
      <c r="S27" s="10">
        <f t="shared" si="23"/>
        <v>302.75234600789662</v>
      </c>
      <c r="T27" s="10">
        <f t="shared" si="24"/>
        <v>247.45627882478263</v>
      </c>
      <c r="U27" s="10">
        <f t="shared" si="25"/>
        <v>232.73453021594858</v>
      </c>
      <c r="V27" s="10">
        <f t="shared" si="26"/>
        <v>233.26137499572366</v>
      </c>
      <c r="W27" s="10">
        <f t="shared" si="27"/>
        <v>239.98090697167547</v>
      </c>
      <c r="X27" s="10">
        <f t="shared" si="28"/>
        <v>247.83353394178826</v>
      </c>
      <c r="Y27" s="10">
        <f t="shared" si="29"/>
        <v>260.60187890764195</v>
      </c>
      <c r="Z27" s="10">
        <f t="shared" si="30"/>
        <v>271.7389317496818</v>
      </c>
    </row>
    <row r="28" spans="1:26" x14ac:dyDescent="0.3">
      <c r="O28" s="12" t="s">
        <v>229</v>
      </c>
      <c r="P28" s="12" t="s">
        <v>231</v>
      </c>
      <c r="Q28" s="10">
        <f t="shared" si="31"/>
        <v>429.06725400153732</v>
      </c>
      <c r="R28" s="10">
        <f t="shared" si="22"/>
        <v>399.552707966551</v>
      </c>
      <c r="S28" s="10">
        <f t="shared" si="23"/>
        <v>297.96280997670954</v>
      </c>
      <c r="T28" s="10">
        <f t="shared" si="24"/>
        <v>238.475455219541</v>
      </c>
      <c r="U28" s="10">
        <f t="shared" si="25"/>
        <v>212.53579171620459</v>
      </c>
      <c r="V28" s="10">
        <f t="shared" si="26"/>
        <v>199.34772290321848</v>
      </c>
      <c r="W28" s="10">
        <f t="shared" si="27"/>
        <v>175.66285980524225</v>
      </c>
      <c r="X28" s="10">
        <f t="shared" si="28"/>
        <v>147.29623225409298</v>
      </c>
      <c r="Y28" s="10">
        <f t="shared" si="29"/>
        <v>131.89065949543769</v>
      </c>
      <c r="Z28" s="10">
        <f t="shared" si="30"/>
        <v>113.67106359471059</v>
      </c>
    </row>
    <row r="29" spans="1:26" x14ac:dyDescent="0.3">
      <c r="O29" s="12" t="s">
        <v>229</v>
      </c>
      <c r="P29" s="12" t="s">
        <v>223</v>
      </c>
      <c r="Q29" s="10">
        <f t="shared" si="31"/>
        <v>429.06827119288403</v>
      </c>
      <c r="R29" s="10">
        <f t="shared" si="22"/>
        <v>399.42534385188253</v>
      </c>
      <c r="S29" s="10">
        <f t="shared" si="23"/>
        <v>295.6413123346897</v>
      </c>
      <c r="T29" s="10">
        <f t="shared" si="24"/>
        <v>235.28193498810901</v>
      </c>
      <c r="U29" s="10">
        <f t="shared" si="25"/>
        <v>211.34230845590577</v>
      </c>
      <c r="V29" s="10">
        <f t="shared" si="26"/>
        <v>191.75363858892098</v>
      </c>
      <c r="W29" s="10">
        <f t="shared" si="27"/>
        <v>167.26242271581293</v>
      </c>
      <c r="X29" s="10">
        <f t="shared" si="28"/>
        <v>141.25693070577412</v>
      </c>
      <c r="Y29" s="10">
        <f t="shared" si="29"/>
        <v>127.5596961417733</v>
      </c>
      <c r="Z29" s="10">
        <f t="shared" si="30"/>
        <v>106.81037061272008</v>
      </c>
    </row>
  </sheetData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6044-9C0B-40D6-80B9-47D8A50D7BDC}">
  <dimension ref="A1"/>
  <sheetViews>
    <sheetView workbookViewId="0">
      <selection activeCell="R18" sqref="R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EA7-F023-4237-AC2A-3109E1E99CB6}">
  <dimension ref="A2:AM370"/>
  <sheetViews>
    <sheetView topLeftCell="W1" workbookViewId="0">
      <selection activeCell="AM8" sqref="AM8"/>
    </sheetView>
  </sheetViews>
  <sheetFormatPr defaultRowHeight="14.4" x14ac:dyDescent="0.3"/>
  <cols>
    <col min="1" max="1" width="8.88671875" style="12"/>
    <col min="2" max="2" width="22.109375" style="12" bestFit="1" customWidth="1"/>
    <col min="3" max="3" width="11.33203125" style="12" bestFit="1" customWidth="1"/>
    <col min="4" max="4" width="32.21875" style="12" bestFit="1" customWidth="1"/>
    <col min="5" max="14" width="3.88671875" style="12" bestFit="1" customWidth="1"/>
    <col min="15" max="28" width="8.88671875" style="12"/>
    <col min="29" max="29" width="14.33203125" style="12" customWidth="1"/>
    <col min="30" max="256" width="8.88671875" style="12"/>
    <col min="257" max="257" width="22.109375" style="12" bestFit="1" customWidth="1"/>
    <col min="258" max="258" width="11.33203125" style="12" bestFit="1" customWidth="1"/>
    <col min="259" max="259" width="32.21875" style="12" bestFit="1" customWidth="1"/>
    <col min="260" max="269" width="3.88671875" style="12" bestFit="1" customWidth="1"/>
    <col min="270" max="512" width="8.88671875" style="12"/>
    <col min="513" max="513" width="22.109375" style="12" bestFit="1" customWidth="1"/>
    <col min="514" max="514" width="11.33203125" style="12" bestFit="1" customWidth="1"/>
    <col min="515" max="515" width="32.21875" style="12" bestFit="1" customWidth="1"/>
    <col min="516" max="525" width="3.88671875" style="12" bestFit="1" customWidth="1"/>
    <col min="526" max="768" width="8.88671875" style="12"/>
    <col min="769" max="769" width="22.109375" style="12" bestFit="1" customWidth="1"/>
    <col min="770" max="770" width="11.33203125" style="12" bestFit="1" customWidth="1"/>
    <col min="771" max="771" width="32.21875" style="12" bestFit="1" customWidth="1"/>
    <col min="772" max="781" width="3.88671875" style="12" bestFit="1" customWidth="1"/>
    <col min="782" max="1024" width="8.88671875" style="12"/>
    <col min="1025" max="1025" width="22.109375" style="12" bestFit="1" customWidth="1"/>
    <col min="1026" max="1026" width="11.33203125" style="12" bestFit="1" customWidth="1"/>
    <col min="1027" max="1027" width="32.21875" style="12" bestFit="1" customWidth="1"/>
    <col min="1028" max="1037" width="3.88671875" style="12" bestFit="1" customWidth="1"/>
    <col min="1038" max="1280" width="8.88671875" style="12"/>
    <col min="1281" max="1281" width="22.109375" style="12" bestFit="1" customWidth="1"/>
    <col min="1282" max="1282" width="11.33203125" style="12" bestFit="1" customWidth="1"/>
    <col min="1283" max="1283" width="32.21875" style="12" bestFit="1" customWidth="1"/>
    <col min="1284" max="1293" width="3.88671875" style="12" bestFit="1" customWidth="1"/>
    <col min="1294" max="1536" width="8.88671875" style="12"/>
    <col min="1537" max="1537" width="22.109375" style="12" bestFit="1" customWidth="1"/>
    <col min="1538" max="1538" width="11.33203125" style="12" bestFit="1" customWidth="1"/>
    <col min="1539" max="1539" width="32.21875" style="12" bestFit="1" customWidth="1"/>
    <col min="1540" max="1549" width="3.88671875" style="12" bestFit="1" customWidth="1"/>
    <col min="1550" max="1792" width="8.88671875" style="12"/>
    <col min="1793" max="1793" width="22.109375" style="12" bestFit="1" customWidth="1"/>
    <col min="1794" max="1794" width="11.33203125" style="12" bestFit="1" customWidth="1"/>
    <col min="1795" max="1795" width="32.21875" style="12" bestFit="1" customWidth="1"/>
    <col min="1796" max="1805" width="3.88671875" style="12" bestFit="1" customWidth="1"/>
    <col min="1806" max="2048" width="8.88671875" style="12"/>
    <col min="2049" max="2049" width="22.109375" style="12" bestFit="1" customWidth="1"/>
    <col min="2050" max="2050" width="11.33203125" style="12" bestFit="1" customWidth="1"/>
    <col min="2051" max="2051" width="32.21875" style="12" bestFit="1" customWidth="1"/>
    <col min="2052" max="2061" width="3.88671875" style="12" bestFit="1" customWidth="1"/>
    <col min="2062" max="2304" width="8.88671875" style="12"/>
    <col min="2305" max="2305" width="22.109375" style="12" bestFit="1" customWidth="1"/>
    <col min="2306" max="2306" width="11.33203125" style="12" bestFit="1" customWidth="1"/>
    <col min="2307" max="2307" width="32.21875" style="12" bestFit="1" customWidth="1"/>
    <col min="2308" max="2317" width="3.88671875" style="12" bestFit="1" customWidth="1"/>
    <col min="2318" max="2560" width="8.88671875" style="12"/>
    <col min="2561" max="2561" width="22.109375" style="12" bestFit="1" customWidth="1"/>
    <col min="2562" max="2562" width="11.33203125" style="12" bestFit="1" customWidth="1"/>
    <col min="2563" max="2563" width="32.21875" style="12" bestFit="1" customWidth="1"/>
    <col min="2564" max="2573" width="3.88671875" style="12" bestFit="1" customWidth="1"/>
    <col min="2574" max="2816" width="8.88671875" style="12"/>
    <col min="2817" max="2817" width="22.109375" style="12" bestFit="1" customWidth="1"/>
    <col min="2818" max="2818" width="11.33203125" style="12" bestFit="1" customWidth="1"/>
    <col min="2819" max="2819" width="32.21875" style="12" bestFit="1" customWidth="1"/>
    <col min="2820" max="2829" width="3.88671875" style="12" bestFit="1" customWidth="1"/>
    <col min="2830" max="3072" width="8.88671875" style="12"/>
    <col min="3073" max="3073" width="22.109375" style="12" bestFit="1" customWidth="1"/>
    <col min="3074" max="3074" width="11.33203125" style="12" bestFit="1" customWidth="1"/>
    <col min="3075" max="3075" width="32.21875" style="12" bestFit="1" customWidth="1"/>
    <col min="3076" max="3085" width="3.88671875" style="12" bestFit="1" customWidth="1"/>
    <col min="3086" max="3328" width="8.88671875" style="12"/>
    <col min="3329" max="3329" width="22.109375" style="12" bestFit="1" customWidth="1"/>
    <col min="3330" max="3330" width="11.33203125" style="12" bestFit="1" customWidth="1"/>
    <col min="3331" max="3331" width="32.21875" style="12" bestFit="1" customWidth="1"/>
    <col min="3332" max="3341" width="3.88671875" style="12" bestFit="1" customWidth="1"/>
    <col min="3342" max="3584" width="8.88671875" style="12"/>
    <col min="3585" max="3585" width="22.109375" style="12" bestFit="1" customWidth="1"/>
    <col min="3586" max="3586" width="11.33203125" style="12" bestFit="1" customWidth="1"/>
    <col min="3587" max="3587" width="32.21875" style="12" bestFit="1" customWidth="1"/>
    <col min="3588" max="3597" width="3.88671875" style="12" bestFit="1" customWidth="1"/>
    <col min="3598" max="3840" width="8.88671875" style="12"/>
    <col min="3841" max="3841" width="22.109375" style="12" bestFit="1" customWidth="1"/>
    <col min="3842" max="3842" width="11.33203125" style="12" bestFit="1" customWidth="1"/>
    <col min="3843" max="3843" width="32.21875" style="12" bestFit="1" customWidth="1"/>
    <col min="3844" max="3853" width="3.88671875" style="12" bestFit="1" customWidth="1"/>
    <col min="3854" max="4096" width="8.88671875" style="12"/>
    <col min="4097" max="4097" width="22.109375" style="12" bestFit="1" customWidth="1"/>
    <col min="4098" max="4098" width="11.33203125" style="12" bestFit="1" customWidth="1"/>
    <col min="4099" max="4099" width="32.21875" style="12" bestFit="1" customWidth="1"/>
    <col min="4100" max="4109" width="3.88671875" style="12" bestFit="1" customWidth="1"/>
    <col min="4110" max="4352" width="8.88671875" style="12"/>
    <col min="4353" max="4353" width="22.109375" style="12" bestFit="1" customWidth="1"/>
    <col min="4354" max="4354" width="11.33203125" style="12" bestFit="1" customWidth="1"/>
    <col min="4355" max="4355" width="32.21875" style="12" bestFit="1" customWidth="1"/>
    <col min="4356" max="4365" width="3.88671875" style="12" bestFit="1" customWidth="1"/>
    <col min="4366" max="4608" width="8.88671875" style="12"/>
    <col min="4609" max="4609" width="22.109375" style="12" bestFit="1" customWidth="1"/>
    <col min="4610" max="4610" width="11.33203125" style="12" bestFit="1" customWidth="1"/>
    <col min="4611" max="4611" width="32.21875" style="12" bestFit="1" customWidth="1"/>
    <col min="4612" max="4621" width="3.88671875" style="12" bestFit="1" customWidth="1"/>
    <col min="4622" max="4864" width="8.88671875" style="12"/>
    <col min="4865" max="4865" width="22.109375" style="12" bestFit="1" customWidth="1"/>
    <col min="4866" max="4866" width="11.33203125" style="12" bestFit="1" customWidth="1"/>
    <col min="4867" max="4867" width="32.21875" style="12" bestFit="1" customWidth="1"/>
    <col min="4868" max="4877" width="3.88671875" style="12" bestFit="1" customWidth="1"/>
    <col min="4878" max="5120" width="8.88671875" style="12"/>
    <col min="5121" max="5121" width="22.109375" style="12" bestFit="1" customWidth="1"/>
    <col min="5122" max="5122" width="11.33203125" style="12" bestFit="1" customWidth="1"/>
    <col min="5123" max="5123" width="32.21875" style="12" bestFit="1" customWidth="1"/>
    <col min="5124" max="5133" width="3.88671875" style="12" bestFit="1" customWidth="1"/>
    <col min="5134" max="5376" width="8.88671875" style="12"/>
    <col min="5377" max="5377" width="22.109375" style="12" bestFit="1" customWidth="1"/>
    <col min="5378" max="5378" width="11.33203125" style="12" bestFit="1" customWidth="1"/>
    <col min="5379" max="5379" width="32.21875" style="12" bestFit="1" customWidth="1"/>
    <col min="5380" max="5389" width="3.88671875" style="12" bestFit="1" customWidth="1"/>
    <col min="5390" max="5632" width="8.88671875" style="12"/>
    <col min="5633" max="5633" width="22.109375" style="12" bestFit="1" customWidth="1"/>
    <col min="5634" max="5634" width="11.33203125" style="12" bestFit="1" customWidth="1"/>
    <col min="5635" max="5635" width="32.21875" style="12" bestFit="1" customWidth="1"/>
    <col min="5636" max="5645" width="3.88671875" style="12" bestFit="1" customWidth="1"/>
    <col min="5646" max="5888" width="8.88671875" style="12"/>
    <col min="5889" max="5889" width="22.109375" style="12" bestFit="1" customWidth="1"/>
    <col min="5890" max="5890" width="11.33203125" style="12" bestFit="1" customWidth="1"/>
    <col min="5891" max="5891" width="32.21875" style="12" bestFit="1" customWidth="1"/>
    <col min="5892" max="5901" width="3.88671875" style="12" bestFit="1" customWidth="1"/>
    <col min="5902" max="6144" width="8.88671875" style="12"/>
    <col min="6145" max="6145" width="22.109375" style="12" bestFit="1" customWidth="1"/>
    <col min="6146" max="6146" width="11.33203125" style="12" bestFit="1" customWidth="1"/>
    <col min="6147" max="6147" width="32.21875" style="12" bestFit="1" customWidth="1"/>
    <col min="6148" max="6157" width="3.88671875" style="12" bestFit="1" customWidth="1"/>
    <col min="6158" max="6400" width="8.88671875" style="12"/>
    <col min="6401" max="6401" width="22.109375" style="12" bestFit="1" customWidth="1"/>
    <col min="6402" max="6402" width="11.33203125" style="12" bestFit="1" customWidth="1"/>
    <col min="6403" max="6403" width="32.21875" style="12" bestFit="1" customWidth="1"/>
    <col min="6404" max="6413" width="3.88671875" style="12" bestFit="1" customWidth="1"/>
    <col min="6414" max="6656" width="8.88671875" style="12"/>
    <col min="6657" max="6657" width="22.109375" style="12" bestFit="1" customWidth="1"/>
    <col min="6658" max="6658" width="11.33203125" style="12" bestFit="1" customWidth="1"/>
    <col min="6659" max="6659" width="32.21875" style="12" bestFit="1" customWidth="1"/>
    <col min="6660" max="6669" width="3.88671875" style="12" bestFit="1" customWidth="1"/>
    <col min="6670" max="6912" width="8.88671875" style="12"/>
    <col min="6913" max="6913" width="22.109375" style="12" bestFit="1" customWidth="1"/>
    <col min="6914" max="6914" width="11.33203125" style="12" bestFit="1" customWidth="1"/>
    <col min="6915" max="6915" width="32.21875" style="12" bestFit="1" customWidth="1"/>
    <col min="6916" max="6925" width="3.88671875" style="12" bestFit="1" customWidth="1"/>
    <col min="6926" max="7168" width="8.88671875" style="12"/>
    <col min="7169" max="7169" width="22.109375" style="12" bestFit="1" customWidth="1"/>
    <col min="7170" max="7170" width="11.33203125" style="12" bestFit="1" customWidth="1"/>
    <col min="7171" max="7171" width="32.21875" style="12" bestFit="1" customWidth="1"/>
    <col min="7172" max="7181" width="3.88671875" style="12" bestFit="1" customWidth="1"/>
    <col min="7182" max="7424" width="8.88671875" style="12"/>
    <col min="7425" max="7425" width="22.109375" style="12" bestFit="1" customWidth="1"/>
    <col min="7426" max="7426" width="11.33203125" style="12" bestFit="1" customWidth="1"/>
    <col min="7427" max="7427" width="32.21875" style="12" bestFit="1" customWidth="1"/>
    <col min="7428" max="7437" width="3.88671875" style="12" bestFit="1" customWidth="1"/>
    <col min="7438" max="7680" width="8.88671875" style="12"/>
    <col min="7681" max="7681" width="22.109375" style="12" bestFit="1" customWidth="1"/>
    <col min="7682" max="7682" width="11.33203125" style="12" bestFit="1" customWidth="1"/>
    <col min="7683" max="7683" width="32.21875" style="12" bestFit="1" customWidth="1"/>
    <col min="7684" max="7693" width="3.88671875" style="12" bestFit="1" customWidth="1"/>
    <col min="7694" max="7936" width="8.88671875" style="12"/>
    <col min="7937" max="7937" width="22.109375" style="12" bestFit="1" customWidth="1"/>
    <col min="7938" max="7938" width="11.33203125" style="12" bestFit="1" customWidth="1"/>
    <col min="7939" max="7939" width="32.21875" style="12" bestFit="1" customWidth="1"/>
    <col min="7940" max="7949" width="3.88671875" style="12" bestFit="1" customWidth="1"/>
    <col min="7950" max="8192" width="8.88671875" style="12"/>
    <col min="8193" max="8193" width="22.109375" style="12" bestFit="1" customWidth="1"/>
    <col min="8194" max="8194" width="11.33203125" style="12" bestFit="1" customWidth="1"/>
    <col min="8195" max="8195" width="32.21875" style="12" bestFit="1" customWidth="1"/>
    <col min="8196" max="8205" width="3.88671875" style="12" bestFit="1" customWidth="1"/>
    <col min="8206" max="8448" width="8.88671875" style="12"/>
    <col min="8449" max="8449" width="22.109375" style="12" bestFit="1" customWidth="1"/>
    <col min="8450" max="8450" width="11.33203125" style="12" bestFit="1" customWidth="1"/>
    <col min="8451" max="8451" width="32.21875" style="12" bestFit="1" customWidth="1"/>
    <col min="8452" max="8461" width="3.88671875" style="12" bestFit="1" customWidth="1"/>
    <col min="8462" max="8704" width="8.88671875" style="12"/>
    <col min="8705" max="8705" width="22.109375" style="12" bestFit="1" customWidth="1"/>
    <col min="8706" max="8706" width="11.33203125" style="12" bestFit="1" customWidth="1"/>
    <col min="8707" max="8707" width="32.21875" style="12" bestFit="1" customWidth="1"/>
    <col min="8708" max="8717" width="3.88671875" style="12" bestFit="1" customWidth="1"/>
    <col min="8718" max="8960" width="8.88671875" style="12"/>
    <col min="8961" max="8961" width="22.109375" style="12" bestFit="1" customWidth="1"/>
    <col min="8962" max="8962" width="11.33203125" style="12" bestFit="1" customWidth="1"/>
    <col min="8963" max="8963" width="32.21875" style="12" bestFit="1" customWidth="1"/>
    <col min="8964" max="8973" width="3.88671875" style="12" bestFit="1" customWidth="1"/>
    <col min="8974" max="9216" width="8.88671875" style="12"/>
    <col min="9217" max="9217" width="22.109375" style="12" bestFit="1" customWidth="1"/>
    <col min="9218" max="9218" width="11.33203125" style="12" bestFit="1" customWidth="1"/>
    <col min="9219" max="9219" width="32.21875" style="12" bestFit="1" customWidth="1"/>
    <col min="9220" max="9229" width="3.88671875" style="12" bestFit="1" customWidth="1"/>
    <col min="9230" max="9472" width="8.88671875" style="12"/>
    <col min="9473" max="9473" width="22.109375" style="12" bestFit="1" customWidth="1"/>
    <col min="9474" max="9474" width="11.33203125" style="12" bestFit="1" customWidth="1"/>
    <col min="9475" max="9475" width="32.21875" style="12" bestFit="1" customWidth="1"/>
    <col min="9476" max="9485" width="3.88671875" style="12" bestFit="1" customWidth="1"/>
    <col min="9486" max="9728" width="8.88671875" style="12"/>
    <col min="9729" max="9729" width="22.109375" style="12" bestFit="1" customWidth="1"/>
    <col min="9730" max="9730" width="11.33203125" style="12" bestFit="1" customWidth="1"/>
    <col min="9731" max="9731" width="32.21875" style="12" bestFit="1" customWidth="1"/>
    <col min="9732" max="9741" width="3.88671875" style="12" bestFit="1" customWidth="1"/>
    <col min="9742" max="9984" width="8.88671875" style="12"/>
    <col min="9985" max="9985" width="22.109375" style="12" bestFit="1" customWidth="1"/>
    <col min="9986" max="9986" width="11.33203125" style="12" bestFit="1" customWidth="1"/>
    <col min="9987" max="9987" width="32.21875" style="12" bestFit="1" customWidth="1"/>
    <col min="9988" max="9997" width="3.88671875" style="12" bestFit="1" customWidth="1"/>
    <col min="9998" max="10240" width="8.88671875" style="12"/>
    <col min="10241" max="10241" width="22.109375" style="12" bestFit="1" customWidth="1"/>
    <col min="10242" max="10242" width="11.33203125" style="12" bestFit="1" customWidth="1"/>
    <col min="10243" max="10243" width="32.21875" style="12" bestFit="1" customWidth="1"/>
    <col min="10244" max="10253" width="3.88671875" style="12" bestFit="1" customWidth="1"/>
    <col min="10254" max="10496" width="8.88671875" style="12"/>
    <col min="10497" max="10497" width="22.109375" style="12" bestFit="1" customWidth="1"/>
    <col min="10498" max="10498" width="11.33203125" style="12" bestFit="1" customWidth="1"/>
    <col min="10499" max="10499" width="32.21875" style="12" bestFit="1" customWidth="1"/>
    <col min="10500" max="10509" width="3.88671875" style="12" bestFit="1" customWidth="1"/>
    <col min="10510" max="10752" width="8.88671875" style="12"/>
    <col min="10753" max="10753" width="22.109375" style="12" bestFit="1" customWidth="1"/>
    <col min="10754" max="10754" width="11.33203125" style="12" bestFit="1" customWidth="1"/>
    <col min="10755" max="10755" width="32.21875" style="12" bestFit="1" customWidth="1"/>
    <col min="10756" max="10765" width="3.88671875" style="12" bestFit="1" customWidth="1"/>
    <col min="10766" max="11008" width="8.88671875" style="12"/>
    <col min="11009" max="11009" width="22.109375" style="12" bestFit="1" customWidth="1"/>
    <col min="11010" max="11010" width="11.33203125" style="12" bestFit="1" customWidth="1"/>
    <col min="11011" max="11011" width="32.21875" style="12" bestFit="1" customWidth="1"/>
    <col min="11012" max="11021" width="3.88671875" style="12" bestFit="1" customWidth="1"/>
    <col min="11022" max="11264" width="8.88671875" style="12"/>
    <col min="11265" max="11265" width="22.109375" style="12" bestFit="1" customWidth="1"/>
    <col min="11266" max="11266" width="11.33203125" style="12" bestFit="1" customWidth="1"/>
    <col min="11267" max="11267" width="32.21875" style="12" bestFit="1" customWidth="1"/>
    <col min="11268" max="11277" width="3.88671875" style="12" bestFit="1" customWidth="1"/>
    <col min="11278" max="11520" width="8.88671875" style="12"/>
    <col min="11521" max="11521" width="22.109375" style="12" bestFit="1" customWidth="1"/>
    <col min="11522" max="11522" width="11.33203125" style="12" bestFit="1" customWidth="1"/>
    <col min="11523" max="11523" width="32.21875" style="12" bestFit="1" customWidth="1"/>
    <col min="11524" max="11533" width="3.88671875" style="12" bestFit="1" customWidth="1"/>
    <col min="11534" max="11776" width="8.88671875" style="12"/>
    <col min="11777" max="11777" width="22.109375" style="12" bestFit="1" customWidth="1"/>
    <col min="11778" max="11778" width="11.33203125" style="12" bestFit="1" customWidth="1"/>
    <col min="11779" max="11779" width="32.21875" style="12" bestFit="1" customWidth="1"/>
    <col min="11780" max="11789" width="3.88671875" style="12" bestFit="1" customWidth="1"/>
    <col min="11790" max="12032" width="8.88671875" style="12"/>
    <col min="12033" max="12033" width="22.109375" style="12" bestFit="1" customWidth="1"/>
    <col min="12034" max="12034" width="11.33203125" style="12" bestFit="1" customWidth="1"/>
    <col min="12035" max="12035" width="32.21875" style="12" bestFit="1" customWidth="1"/>
    <col min="12036" max="12045" width="3.88671875" style="12" bestFit="1" customWidth="1"/>
    <col min="12046" max="12288" width="8.88671875" style="12"/>
    <col min="12289" max="12289" width="22.109375" style="12" bestFit="1" customWidth="1"/>
    <col min="12290" max="12290" width="11.33203125" style="12" bestFit="1" customWidth="1"/>
    <col min="12291" max="12291" width="32.21875" style="12" bestFit="1" customWidth="1"/>
    <col min="12292" max="12301" width="3.88671875" style="12" bestFit="1" customWidth="1"/>
    <col min="12302" max="12544" width="8.88671875" style="12"/>
    <col min="12545" max="12545" width="22.109375" style="12" bestFit="1" customWidth="1"/>
    <col min="12546" max="12546" width="11.33203125" style="12" bestFit="1" customWidth="1"/>
    <col min="12547" max="12547" width="32.21875" style="12" bestFit="1" customWidth="1"/>
    <col min="12548" max="12557" width="3.88671875" style="12" bestFit="1" customWidth="1"/>
    <col min="12558" max="12800" width="8.88671875" style="12"/>
    <col min="12801" max="12801" width="22.109375" style="12" bestFit="1" customWidth="1"/>
    <col min="12802" max="12802" width="11.33203125" style="12" bestFit="1" customWidth="1"/>
    <col min="12803" max="12803" width="32.21875" style="12" bestFit="1" customWidth="1"/>
    <col min="12804" max="12813" width="3.88671875" style="12" bestFit="1" customWidth="1"/>
    <col min="12814" max="13056" width="8.88671875" style="12"/>
    <col min="13057" max="13057" width="22.109375" style="12" bestFit="1" customWidth="1"/>
    <col min="13058" max="13058" width="11.33203125" style="12" bestFit="1" customWidth="1"/>
    <col min="13059" max="13059" width="32.21875" style="12" bestFit="1" customWidth="1"/>
    <col min="13060" max="13069" width="3.88671875" style="12" bestFit="1" customWidth="1"/>
    <col min="13070" max="13312" width="8.88671875" style="12"/>
    <col min="13313" max="13313" width="22.109375" style="12" bestFit="1" customWidth="1"/>
    <col min="13314" max="13314" width="11.33203125" style="12" bestFit="1" customWidth="1"/>
    <col min="13315" max="13315" width="32.21875" style="12" bestFit="1" customWidth="1"/>
    <col min="13316" max="13325" width="3.88671875" style="12" bestFit="1" customWidth="1"/>
    <col min="13326" max="13568" width="8.88671875" style="12"/>
    <col min="13569" max="13569" width="22.109375" style="12" bestFit="1" customWidth="1"/>
    <col min="13570" max="13570" width="11.33203125" style="12" bestFit="1" customWidth="1"/>
    <col min="13571" max="13571" width="32.21875" style="12" bestFit="1" customWidth="1"/>
    <col min="13572" max="13581" width="3.88671875" style="12" bestFit="1" customWidth="1"/>
    <col min="13582" max="13824" width="8.88671875" style="12"/>
    <col min="13825" max="13825" width="22.109375" style="12" bestFit="1" customWidth="1"/>
    <col min="13826" max="13826" width="11.33203125" style="12" bestFit="1" customWidth="1"/>
    <col min="13827" max="13827" width="32.21875" style="12" bestFit="1" customWidth="1"/>
    <col min="13828" max="13837" width="3.88671875" style="12" bestFit="1" customWidth="1"/>
    <col min="13838" max="14080" width="8.88671875" style="12"/>
    <col min="14081" max="14081" width="22.109375" style="12" bestFit="1" customWidth="1"/>
    <col min="14082" max="14082" width="11.33203125" style="12" bestFit="1" customWidth="1"/>
    <col min="14083" max="14083" width="32.21875" style="12" bestFit="1" customWidth="1"/>
    <col min="14084" max="14093" width="3.88671875" style="12" bestFit="1" customWidth="1"/>
    <col min="14094" max="14336" width="8.88671875" style="12"/>
    <col min="14337" max="14337" width="22.109375" style="12" bestFit="1" customWidth="1"/>
    <col min="14338" max="14338" width="11.33203125" style="12" bestFit="1" customWidth="1"/>
    <col min="14339" max="14339" width="32.21875" style="12" bestFit="1" customWidth="1"/>
    <col min="14340" max="14349" width="3.88671875" style="12" bestFit="1" customWidth="1"/>
    <col min="14350" max="14592" width="8.88671875" style="12"/>
    <col min="14593" max="14593" width="22.109375" style="12" bestFit="1" customWidth="1"/>
    <col min="14594" max="14594" width="11.33203125" style="12" bestFit="1" customWidth="1"/>
    <col min="14595" max="14595" width="32.21875" style="12" bestFit="1" customWidth="1"/>
    <col min="14596" max="14605" width="3.88671875" style="12" bestFit="1" customWidth="1"/>
    <col min="14606" max="14848" width="8.88671875" style="12"/>
    <col min="14849" max="14849" width="22.109375" style="12" bestFit="1" customWidth="1"/>
    <col min="14850" max="14850" width="11.33203125" style="12" bestFit="1" customWidth="1"/>
    <col min="14851" max="14851" width="32.21875" style="12" bestFit="1" customWidth="1"/>
    <col min="14852" max="14861" width="3.88671875" style="12" bestFit="1" customWidth="1"/>
    <col min="14862" max="15104" width="8.88671875" style="12"/>
    <col min="15105" max="15105" width="22.109375" style="12" bestFit="1" customWidth="1"/>
    <col min="15106" max="15106" width="11.33203125" style="12" bestFit="1" customWidth="1"/>
    <col min="15107" max="15107" width="32.21875" style="12" bestFit="1" customWidth="1"/>
    <col min="15108" max="15117" width="3.88671875" style="12" bestFit="1" customWidth="1"/>
    <col min="15118" max="15360" width="8.88671875" style="12"/>
    <col min="15361" max="15361" width="22.109375" style="12" bestFit="1" customWidth="1"/>
    <col min="15362" max="15362" width="11.33203125" style="12" bestFit="1" customWidth="1"/>
    <col min="15363" max="15363" width="32.21875" style="12" bestFit="1" customWidth="1"/>
    <col min="15364" max="15373" width="3.88671875" style="12" bestFit="1" customWidth="1"/>
    <col min="15374" max="15616" width="8.88671875" style="12"/>
    <col min="15617" max="15617" width="22.109375" style="12" bestFit="1" customWidth="1"/>
    <col min="15618" max="15618" width="11.33203125" style="12" bestFit="1" customWidth="1"/>
    <col min="15619" max="15619" width="32.21875" style="12" bestFit="1" customWidth="1"/>
    <col min="15620" max="15629" width="3.88671875" style="12" bestFit="1" customWidth="1"/>
    <col min="15630" max="15872" width="8.88671875" style="12"/>
    <col min="15873" max="15873" width="22.109375" style="12" bestFit="1" customWidth="1"/>
    <col min="15874" max="15874" width="11.33203125" style="12" bestFit="1" customWidth="1"/>
    <col min="15875" max="15875" width="32.21875" style="12" bestFit="1" customWidth="1"/>
    <col min="15876" max="15885" width="3.88671875" style="12" bestFit="1" customWidth="1"/>
    <col min="15886" max="16128" width="8.88671875" style="12"/>
    <col min="16129" max="16129" width="22.109375" style="12" bestFit="1" customWidth="1"/>
    <col min="16130" max="16130" width="11.33203125" style="12" bestFit="1" customWidth="1"/>
    <col min="16131" max="16131" width="32.21875" style="12" bestFit="1" customWidth="1"/>
    <col min="16132" max="16141" width="3.88671875" style="12" bestFit="1" customWidth="1"/>
    <col min="16142" max="16384" width="8.88671875" style="12"/>
  </cols>
  <sheetData>
    <row r="2" spans="1:39" x14ac:dyDescent="0.3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39" x14ac:dyDescent="0.3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39" x14ac:dyDescent="0.3">
      <c r="B4" s="12" t="s">
        <v>132</v>
      </c>
    </row>
    <row r="5" spans="1:39" x14ac:dyDescent="0.3">
      <c r="B5" s="45" t="s">
        <v>232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39" x14ac:dyDescent="0.3">
      <c r="B6" s="12" t="s">
        <v>133</v>
      </c>
    </row>
    <row r="7" spans="1:39" x14ac:dyDescent="0.3">
      <c r="B7" s="45" t="s">
        <v>233</v>
      </c>
      <c r="C7" s="45" t="s">
        <v>234</v>
      </c>
      <c r="D7" s="45" t="s">
        <v>226</v>
      </c>
      <c r="E7" s="46">
        <v>2010</v>
      </c>
      <c r="F7" s="46">
        <v>2011</v>
      </c>
      <c r="G7" s="46">
        <v>2015</v>
      </c>
      <c r="H7" s="46">
        <v>2020</v>
      </c>
      <c r="I7" s="46">
        <v>2025</v>
      </c>
      <c r="J7" s="46">
        <v>2030</v>
      </c>
      <c r="K7" s="46">
        <v>2035</v>
      </c>
      <c r="L7" s="46">
        <v>2040</v>
      </c>
      <c r="M7" s="46">
        <v>2045</v>
      </c>
      <c r="N7" s="46">
        <v>2050</v>
      </c>
    </row>
    <row r="8" spans="1:39" x14ac:dyDescent="0.3">
      <c r="A8" s="12" t="str">
        <f>LEFT(C8,3)</f>
        <v>TLC</v>
      </c>
      <c r="B8" s="45" t="s">
        <v>235</v>
      </c>
      <c r="C8" s="45" t="s">
        <v>236</v>
      </c>
      <c r="D8" s="45" t="s">
        <v>222</v>
      </c>
      <c r="E8" s="47"/>
      <c r="F8" s="47">
        <v>0.34470279586195324</v>
      </c>
      <c r="G8" s="47">
        <v>0.65172623158576082</v>
      </c>
      <c r="H8" s="47">
        <v>0.35881799999286568</v>
      </c>
      <c r="I8" s="47">
        <v>0.65172623158576082</v>
      </c>
      <c r="J8" s="47">
        <v>0.52384206823315205</v>
      </c>
      <c r="K8" s="47"/>
      <c r="L8" s="47">
        <v>0.11292875088777103</v>
      </c>
      <c r="M8" s="47">
        <v>0.15652186108994931</v>
      </c>
      <c r="N8" s="47">
        <v>0.15652186108994931</v>
      </c>
      <c r="R8" s="46">
        <v>2010</v>
      </c>
      <c r="S8" s="46">
        <v>2011</v>
      </c>
      <c r="T8" s="46">
        <v>2015</v>
      </c>
      <c r="U8" s="46">
        <v>2020</v>
      </c>
      <c r="V8" s="46">
        <v>2025</v>
      </c>
      <c r="W8" s="46">
        <v>2030</v>
      </c>
      <c r="X8" s="46">
        <v>2035</v>
      </c>
      <c r="Y8" s="46">
        <v>2040</v>
      </c>
      <c r="Z8" s="46">
        <v>2045</v>
      </c>
      <c r="AA8" s="46">
        <v>2050</v>
      </c>
      <c r="AM8" s="14">
        <f>AM17/AA9</f>
        <v>0.17272281931309386</v>
      </c>
    </row>
    <row r="9" spans="1:39" x14ac:dyDescent="0.3">
      <c r="A9" s="12" t="str">
        <f t="shared" ref="A9:A56" si="0">LEFT(C9,3)</f>
        <v>TLC</v>
      </c>
      <c r="B9" s="45" t="s">
        <v>235</v>
      </c>
      <c r="C9" s="45" t="s">
        <v>236</v>
      </c>
      <c r="D9" s="45" t="s">
        <v>220</v>
      </c>
      <c r="E9" s="47"/>
      <c r="F9" s="47">
        <v>5.4435247283351898E-3</v>
      </c>
      <c r="G9" s="47">
        <v>0.26990918573755762</v>
      </c>
      <c r="H9" s="47">
        <v>0.26990918573755762</v>
      </c>
      <c r="I9" s="47">
        <v>0.26990918573755762</v>
      </c>
      <c r="J9" s="47">
        <v>0.26788964712653002</v>
      </c>
      <c r="K9" s="47"/>
      <c r="L9" s="47"/>
      <c r="M9" s="47">
        <v>2.3881707730708312E-2</v>
      </c>
      <c r="N9" s="47">
        <v>2.3881707730708312E-2</v>
      </c>
      <c r="P9" s="45" t="s">
        <v>238</v>
      </c>
      <c r="Q9" s="12" t="s">
        <v>204</v>
      </c>
      <c r="R9" s="13">
        <f>SUMIFS(E:E,$D:$D,$P9)</f>
        <v>2654.1127930000011</v>
      </c>
      <c r="S9" s="13">
        <f t="shared" ref="S9:AA12" si="1">SUMIFS(F:F,$D:$D,$P9)</f>
        <v>2629.3994139999973</v>
      </c>
      <c r="T9" s="13">
        <f t="shared" si="1"/>
        <v>2754.7158199999994</v>
      </c>
      <c r="U9" s="13">
        <f t="shared" si="1"/>
        <v>2969.7165529999979</v>
      </c>
      <c r="V9" s="13">
        <f t="shared" si="1"/>
        <v>3057.229980000001</v>
      </c>
      <c r="W9" s="13">
        <f t="shared" si="1"/>
        <v>3166.8696289999984</v>
      </c>
      <c r="X9" s="13">
        <f t="shared" si="1"/>
        <v>3259.7016600000002</v>
      </c>
      <c r="Y9" s="13">
        <f t="shared" si="1"/>
        <v>3346.6899410000001</v>
      </c>
      <c r="Z9" s="13">
        <f t="shared" si="1"/>
        <v>3446.4521479999994</v>
      </c>
      <c r="AA9" s="13">
        <f t="shared" si="1"/>
        <v>3564.1577150000003</v>
      </c>
    </row>
    <row r="10" spans="1:39" x14ac:dyDescent="0.3">
      <c r="A10" s="12" t="str">
        <f t="shared" si="0"/>
        <v>TLC</v>
      </c>
      <c r="B10" s="45" t="s">
        <v>235</v>
      </c>
      <c r="C10" s="45" t="s">
        <v>237</v>
      </c>
      <c r="D10" s="45" t="s">
        <v>238</v>
      </c>
      <c r="E10" s="47"/>
      <c r="F10" s="47">
        <v>0.21569949021012019</v>
      </c>
      <c r="G10" s="47">
        <v>0.44787557037269665</v>
      </c>
      <c r="H10" s="47">
        <v>0.44787557037269626</v>
      </c>
      <c r="I10" s="47">
        <v>0.44787557037269665</v>
      </c>
      <c r="J10" s="47">
        <v>0.36785141863314252</v>
      </c>
      <c r="K10" s="47">
        <v>0.81493882389577732</v>
      </c>
      <c r="L10" s="47">
        <v>0.92785390006806989</v>
      </c>
      <c r="M10" s="47">
        <v>1.1351456939435958</v>
      </c>
      <c r="N10" s="47">
        <v>1.1351456939435958</v>
      </c>
      <c r="P10" s="45" t="s">
        <v>217</v>
      </c>
      <c r="Q10" s="12" t="s">
        <v>218</v>
      </c>
      <c r="R10" s="13">
        <f t="shared" ref="R10:R12" si="2">SUMIFS(E:E,$D:$D,$P10)</f>
        <v>2654.1127930000011</v>
      </c>
      <c r="S10" s="13">
        <f t="shared" si="1"/>
        <v>2629.3994139999973</v>
      </c>
      <c r="T10" s="13">
        <f t="shared" si="1"/>
        <v>2754.7158199999994</v>
      </c>
      <c r="U10" s="13">
        <f t="shared" si="1"/>
        <v>2969.7165529999984</v>
      </c>
      <c r="V10" s="13">
        <f t="shared" si="1"/>
        <v>3057.2299800000005</v>
      </c>
      <c r="W10" s="13">
        <f t="shared" si="1"/>
        <v>3166.869628999998</v>
      </c>
      <c r="X10" s="13">
        <f t="shared" si="1"/>
        <v>3259.7016600000006</v>
      </c>
      <c r="Y10" s="13">
        <f t="shared" si="1"/>
        <v>3346.6899409999983</v>
      </c>
      <c r="Z10" s="13">
        <f t="shared" si="1"/>
        <v>3446.4521479999999</v>
      </c>
      <c r="AA10" s="13">
        <f t="shared" si="1"/>
        <v>3564.1577149999998</v>
      </c>
    </row>
    <row r="11" spans="1:39" x14ac:dyDescent="0.3">
      <c r="A11" s="12" t="str">
        <f t="shared" si="0"/>
        <v>TLC</v>
      </c>
      <c r="B11" s="45" t="s">
        <v>235</v>
      </c>
      <c r="C11" s="45" t="s">
        <v>237</v>
      </c>
      <c r="D11" s="45" t="s">
        <v>222</v>
      </c>
      <c r="E11" s="47"/>
      <c r="F11" s="47"/>
      <c r="G11" s="47"/>
      <c r="H11" s="47"/>
      <c r="I11" s="47"/>
      <c r="J11" s="47">
        <v>0.18163362288449675</v>
      </c>
      <c r="K11" s="47">
        <v>0.18163362288449675</v>
      </c>
      <c r="L11" s="47">
        <v>0.22186003689125003</v>
      </c>
      <c r="M11" s="47">
        <v>0.22186003689125003</v>
      </c>
      <c r="N11" s="47"/>
      <c r="P11" s="45" t="s">
        <v>220</v>
      </c>
      <c r="Q11" s="12" t="s">
        <v>340</v>
      </c>
      <c r="R11" s="13">
        <f t="shared" si="2"/>
        <v>2654.1127930000011</v>
      </c>
      <c r="S11" s="13">
        <f t="shared" si="1"/>
        <v>2629.3994139999973</v>
      </c>
      <c r="T11" s="13">
        <f t="shared" si="1"/>
        <v>2754.7158199999994</v>
      </c>
      <c r="U11" s="13">
        <f t="shared" si="1"/>
        <v>2969.7165529999988</v>
      </c>
      <c r="V11" s="13">
        <f>SUMIFS(I:I,$D:$D,$P11)</f>
        <v>3057.2299799999992</v>
      </c>
      <c r="W11" s="13">
        <f t="shared" si="1"/>
        <v>3166.8696289999989</v>
      </c>
      <c r="X11" s="13">
        <f t="shared" si="1"/>
        <v>3259.7016600000002</v>
      </c>
      <c r="Y11" s="13">
        <f t="shared" si="1"/>
        <v>3346.6899410000001</v>
      </c>
      <c r="Z11" s="13">
        <f t="shared" si="1"/>
        <v>3446.452147999998</v>
      </c>
      <c r="AA11" s="13">
        <f t="shared" si="1"/>
        <v>3564.1577149999989</v>
      </c>
    </row>
    <row r="12" spans="1:39" x14ac:dyDescent="0.3">
      <c r="A12" s="12" t="str">
        <f t="shared" si="0"/>
        <v>TLC</v>
      </c>
      <c r="B12" s="45" t="s">
        <v>235</v>
      </c>
      <c r="C12" s="45" t="s">
        <v>237</v>
      </c>
      <c r="D12" s="45" t="s">
        <v>220</v>
      </c>
      <c r="E12" s="47"/>
      <c r="F12" s="47">
        <v>0.20978606344118039</v>
      </c>
      <c r="G12" s="47">
        <v>0.20978606344118039</v>
      </c>
      <c r="H12" s="47">
        <v>8.8908814255308194E-2</v>
      </c>
      <c r="I12" s="47">
        <v>0.21025596548178507</v>
      </c>
      <c r="J12" s="47">
        <v>0.13242568522796036</v>
      </c>
      <c r="K12" s="47">
        <v>0.35366460529151955</v>
      </c>
      <c r="L12" s="47">
        <v>0.3577132462150906</v>
      </c>
      <c r="M12" s="47">
        <v>0.357243344174486</v>
      </c>
      <c r="N12" s="47">
        <v>0.357243344174486</v>
      </c>
      <c r="P12" s="45" t="s">
        <v>222</v>
      </c>
      <c r="Q12" s="12" t="s">
        <v>339</v>
      </c>
      <c r="R12" s="13">
        <f t="shared" si="2"/>
        <v>2654.1127930000011</v>
      </c>
      <c r="S12" s="13">
        <f t="shared" si="1"/>
        <v>2629.3994139999982</v>
      </c>
      <c r="T12" s="13">
        <f t="shared" si="1"/>
        <v>2754.715819999999</v>
      </c>
      <c r="U12" s="13">
        <f t="shared" si="1"/>
        <v>2969.7165529999984</v>
      </c>
      <c r="V12" s="13">
        <f t="shared" si="1"/>
        <v>3057.2299799999996</v>
      </c>
      <c r="W12" s="13">
        <f t="shared" si="1"/>
        <v>3166.8696290000012</v>
      </c>
      <c r="X12" s="13">
        <f t="shared" si="1"/>
        <v>3259.7016600000006</v>
      </c>
      <c r="Y12" s="13">
        <f t="shared" si="1"/>
        <v>3346.6899409999983</v>
      </c>
      <c r="Z12" s="13">
        <f>SUMIFS(M:M,$D:$D,$P12)</f>
        <v>3446.4521480000003</v>
      </c>
      <c r="AA12" s="13">
        <f t="shared" si="1"/>
        <v>3564.1577149999994</v>
      </c>
    </row>
    <row r="13" spans="1:39" x14ac:dyDescent="0.3">
      <c r="A13" s="12" t="str">
        <f t="shared" si="0"/>
        <v>TLC</v>
      </c>
      <c r="B13" s="45" t="s">
        <v>235</v>
      </c>
      <c r="C13" s="45" t="s">
        <v>237</v>
      </c>
      <c r="D13" s="45" t="s">
        <v>217</v>
      </c>
      <c r="E13" s="47"/>
      <c r="F13" s="47">
        <v>0.21569949021012019</v>
      </c>
      <c r="G13" s="47">
        <v>0.47651049245649912</v>
      </c>
      <c r="H13" s="47">
        <v>0.4765104924564969</v>
      </c>
      <c r="I13" s="47">
        <v>0.47651049245649912</v>
      </c>
      <c r="J13" s="47">
        <v>0.39648634071694505</v>
      </c>
      <c r="K13" s="47">
        <v>0.35684936201375855</v>
      </c>
      <c r="L13" s="47">
        <v>0.3613679049779342</v>
      </c>
      <c r="M13" s="47">
        <v>0.38477971066803784</v>
      </c>
      <c r="N13" s="47">
        <v>0.38477971066803784</v>
      </c>
    </row>
    <row r="14" spans="1:39" x14ac:dyDescent="0.3">
      <c r="A14" s="12" t="str">
        <f>LEFT(C14,4)</f>
        <v>TLCC</v>
      </c>
      <c r="B14" s="45" t="s">
        <v>235</v>
      </c>
      <c r="C14" s="45" t="s">
        <v>239</v>
      </c>
      <c r="D14" s="45" t="s">
        <v>238</v>
      </c>
      <c r="E14" s="47"/>
      <c r="F14" s="47"/>
      <c r="G14" s="47"/>
      <c r="H14" s="47"/>
      <c r="I14" s="47">
        <v>237.72696752023239</v>
      </c>
      <c r="J14" s="47">
        <v>256.03409986605527</v>
      </c>
      <c r="K14" s="47">
        <v>383.72431967455429</v>
      </c>
      <c r="L14" s="47">
        <v>624.60646689554915</v>
      </c>
      <c r="M14" s="47">
        <v>644.17818405024127</v>
      </c>
      <c r="N14" s="47">
        <v>673.00584454982561</v>
      </c>
      <c r="P14" s="12" t="s">
        <v>341</v>
      </c>
      <c r="Q14" s="12" t="s">
        <v>342</v>
      </c>
      <c r="AC14" s="12" t="s">
        <v>340</v>
      </c>
    </row>
    <row r="15" spans="1:39" x14ac:dyDescent="0.3">
      <c r="A15" s="12" t="str">
        <f t="shared" ref="A15:A24" si="3">LEFT(C15,4)</f>
        <v>TLCC</v>
      </c>
      <c r="B15" s="45" t="s">
        <v>235</v>
      </c>
      <c r="C15" s="45" t="s">
        <v>239</v>
      </c>
      <c r="D15" s="45" t="s">
        <v>222</v>
      </c>
      <c r="E15" s="47"/>
      <c r="F15" s="47"/>
      <c r="G15" s="47"/>
      <c r="H15" s="47"/>
      <c r="I15" s="47"/>
      <c r="J15" s="47"/>
      <c r="K15" s="47"/>
      <c r="L15" s="47">
        <v>146.39348240062105</v>
      </c>
      <c r="M15" s="47"/>
      <c r="N15" s="47"/>
      <c r="R15" s="46">
        <v>2010</v>
      </c>
      <c r="S15" s="46">
        <v>2011</v>
      </c>
      <c r="T15" s="46">
        <v>2015</v>
      </c>
      <c r="U15" s="46">
        <v>2020</v>
      </c>
      <c r="V15" s="46">
        <v>2025</v>
      </c>
      <c r="W15" s="46">
        <v>2030</v>
      </c>
      <c r="X15" s="46">
        <v>2035</v>
      </c>
      <c r="Y15" s="46">
        <v>2040</v>
      </c>
      <c r="Z15" s="46">
        <v>2045</v>
      </c>
      <c r="AA15" s="46">
        <v>2050</v>
      </c>
      <c r="AD15" s="46">
        <v>2010</v>
      </c>
      <c r="AE15" s="46">
        <v>2011</v>
      </c>
      <c r="AF15" s="46">
        <v>2015</v>
      </c>
      <c r="AG15" s="46">
        <v>2020</v>
      </c>
      <c r="AH15" s="46">
        <v>2025</v>
      </c>
      <c r="AI15" s="46">
        <v>2030</v>
      </c>
      <c r="AJ15" s="46">
        <v>2035</v>
      </c>
      <c r="AK15" s="46">
        <v>2040</v>
      </c>
      <c r="AL15" s="46">
        <v>2045</v>
      </c>
      <c r="AM15" s="46">
        <v>2050</v>
      </c>
    </row>
    <row r="16" spans="1:39" x14ac:dyDescent="0.3">
      <c r="A16" s="12" t="str">
        <f t="shared" si="3"/>
        <v>TLCC</v>
      </c>
      <c r="B16" s="45" t="s">
        <v>235</v>
      </c>
      <c r="C16" s="45" t="s">
        <v>239</v>
      </c>
      <c r="D16" s="45" t="s">
        <v>217</v>
      </c>
      <c r="E16" s="47"/>
      <c r="F16" s="47"/>
      <c r="G16" s="47"/>
      <c r="H16" s="47"/>
      <c r="I16" s="47">
        <v>239.35843386471487</v>
      </c>
      <c r="J16" s="47">
        <v>266.40447503753933</v>
      </c>
      <c r="K16" s="47">
        <v>404.70364326497179</v>
      </c>
      <c r="L16" s="47">
        <v>652.65319677175103</v>
      </c>
      <c r="M16" s="47">
        <v>672.87727263568775</v>
      </c>
      <c r="N16" s="47">
        <v>696.8571839518753</v>
      </c>
      <c r="P16" s="45" t="s">
        <v>238</v>
      </c>
      <c r="Q16" s="12" t="s">
        <v>204</v>
      </c>
      <c r="R16" s="13">
        <f>SUMIFS(E:E,$D:$D,$P16,$A:$A,$P14)+SUMIFS(E:E,$D:$D,$P16,$A:$A,$Q14)</f>
        <v>665.78155846464438</v>
      </c>
      <c r="S16" s="13">
        <f t="shared" ref="S16" si="4">SUMIFS(F:F,$D:$D,$P16,$A:$A,$P14)+SUMIFS(F:F,$D:$D,$P16,$A:$A,$Q14)</f>
        <v>693.6076346454123</v>
      </c>
      <c r="T16" s="13">
        <f t="shared" ref="T16" si="5">SUMIFS(G:G,$D:$D,$P16,$A:$A,$P14)+SUMIFS(G:G,$D:$D,$P16,$A:$A,$Q14)</f>
        <v>824.35897614992155</v>
      </c>
      <c r="U16" s="13">
        <f t="shared" ref="U16" si="6">SUMIFS(H:H,$D:$D,$P16,$A:$A,$P14)+SUMIFS(H:H,$D:$D,$P16,$A:$A,$Q14)</f>
        <v>1055.7767363952457</v>
      </c>
      <c r="V16" s="13">
        <f t="shared" ref="V16" si="7">SUMIFS(I:I,$D:$D,$P16,$A:$A,$P14)+SUMIFS(I:I,$D:$D,$P16,$A:$A,$Q14)</f>
        <v>1000.1086336399849</v>
      </c>
      <c r="W16" s="13">
        <f t="shared" ref="W16" si="8">SUMIFS(J:J,$D:$D,$P16,$A:$A,$P14)+SUMIFS(J:J,$D:$D,$P16,$A:$A,$Q14)</f>
        <v>1017.394567371453</v>
      </c>
      <c r="X16" s="13">
        <f t="shared" ref="X16" si="9">SUMIFS(K:K,$D:$D,$P16,$A:$A,$P14)+SUMIFS(K:K,$D:$D,$P16,$A:$A,$Q14)</f>
        <v>903.24431381994202</v>
      </c>
      <c r="Y16" s="13">
        <f t="shared" ref="Y16" si="10">SUMIFS(L:L,$D:$D,$P16,$A:$A,$P14)+SUMIFS(L:L,$D:$D,$P16,$A:$A,$Q14)</f>
        <v>678.36996758106898</v>
      </c>
      <c r="Z16" s="13">
        <f t="shared" ref="Z16" si="11">SUMIFS(M:M,$D:$D,$P16,$A:$A,$P14)+SUMIFS(M:M,$D:$D,$P16,$A:$A,$Q14)</f>
        <v>698.59164521523371</v>
      </c>
      <c r="AA16" s="13">
        <f t="shared" ref="AA16" si="12">SUMIFS(N:N,$D:$D,$P16,$A:$A,$P14)+SUMIFS(N:N,$D:$D,$P16,$A:$A,$Q14)</f>
        <v>722.45042002783055</v>
      </c>
      <c r="AC16" s="12" t="s">
        <v>358</v>
      </c>
      <c r="AD16" s="13">
        <f>R18-R16</f>
        <v>1.6486142150597516E-2</v>
      </c>
      <c r="AE16" s="13">
        <f t="shared" ref="AE16:AM16" si="13">S18-S16</f>
        <v>0.38522086982800374</v>
      </c>
      <c r="AF16" s="13">
        <f t="shared" si="13"/>
        <v>8.7094986401481265</v>
      </c>
      <c r="AG16" s="13">
        <f t="shared" si="13"/>
        <v>-97.431373717704901</v>
      </c>
      <c r="AH16" s="13">
        <f t="shared" si="13"/>
        <v>0</v>
      </c>
      <c r="AI16" s="13">
        <f t="shared" si="13"/>
        <v>0</v>
      </c>
      <c r="AJ16" s="13">
        <f t="shared" si="13"/>
        <v>0</v>
      </c>
      <c r="AK16" s="13">
        <f t="shared" si="13"/>
        <v>94.480148424164668</v>
      </c>
      <c r="AL16" s="13">
        <f t="shared" si="13"/>
        <v>0</v>
      </c>
      <c r="AM16" s="13">
        <f t="shared" si="13"/>
        <v>0</v>
      </c>
    </row>
    <row r="17" spans="1:39" x14ac:dyDescent="0.3">
      <c r="A17" s="12" t="str">
        <f t="shared" si="3"/>
        <v>TLCC</v>
      </c>
      <c r="B17" s="45" t="s">
        <v>235</v>
      </c>
      <c r="C17" s="45" t="s">
        <v>240</v>
      </c>
      <c r="D17" s="45" t="s">
        <v>238</v>
      </c>
      <c r="E17" s="47"/>
      <c r="F17" s="47"/>
      <c r="G17" s="47"/>
      <c r="H17" s="47"/>
      <c r="I17" s="47"/>
      <c r="J17" s="47">
        <v>3.167163352607536</v>
      </c>
      <c r="K17" s="47">
        <v>3.8220514623779858</v>
      </c>
      <c r="L17" s="47">
        <v>3.8220514623779858</v>
      </c>
      <c r="M17" s="47">
        <v>3.8220514623779858</v>
      </c>
      <c r="N17" s="47">
        <v>0.65488810977044698</v>
      </c>
      <c r="P17" s="45" t="s">
        <v>217</v>
      </c>
      <c r="Q17" s="12" t="s">
        <v>218</v>
      </c>
      <c r="R17" s="13">
        <f>SUMIFS(E:E,$D:$D,$P17,$A:$A,$P14)+SUMIFS(E:E,$D:$D,$P17,$A:$A,$Q14)</f>
        <v>665.78155846464438</v>
      </c>
      <c r="S17" s="13">
        <f t="shared" ref="S17" si="14">SUMIFS(F:F,$D:$D,$P17,$A:$A,$P14)+SUMIFS(F:F,$D:$D,$P17,$A:$A,$Q14)</f>
        <v>693.56531767363686</v>
      </c>
      <c r="T17" s="13">
        <f t="shared" ref="T17" si="15">SUMIFS(G:G,$D:$D,$P17,$A:$A,$P14)+SUMIFS(G:G,$D:$D,$P17,$A:$A,$Q14)</f>
        <v>824.37347184682244</v>
      </c>
      <c r="U17" s="13">
        <f t="shared" ref="U17" si="16">SUMIFS(H:H,$D:$D,$P17,$A:$A,$P14)+SUMIFS(H:H,$D:$D,$P17,$A:$A,$Q14)</f>
        <v>1054.2687068488231</v>
      </c>
      <c r="V17" s="13">
        <f t="shared" ref="V17" si="17">SUMIFS(I:I,$D:$D,$P17,$A:$A,$P14)+SUMIFS(I:I,$D:$D,$P17,$A:$A,$Q14)</f>
        <v>1000.1086336399849</v>
      </c>
      <c r="W17" s="13">
        <f t="shared" ref="W17" si="18">SUMIFS(J:J,$D:$D,$P17,$A:$A,$P14)+SUMIFS(J:J,$D:$D,$P17,$A:$A,$Q14)</f>
        <v>1017.3945673714528</v>
      </c>
      <c r="X17" s="13">
        <f t="shared" ref="X17" si="19">SUMIFS(K:K,$D:$D,$P17,$A:$A,$P14)+SUMIFS(K:K,$D:$D,$P17,$A:$A,$Q14)</f>
        <v>903.24431381994179</v>
      </c>
      <c r="Y17" s="13">
        <f t="shared" ref="Y17" si="20">SUMIFS(L:L,$D:$D,$P17,$A:$A,$P14)+SUMIFS(L:L,$D:$D,$P17,$A:$A,$Q14)</f>
        <v>678.36996758106773</v>
      </c>
      <c r="Z17" s="13">
        <f t="shared" ref="Z17" si="21">SUMIFS(M:M,$D:$D,$P17,$A:$A,$P14)+SUMIFS(M:M,$D:$D,$P17,$A:$A,$Q14)</f>
        <v>698.5916452152328</v>
      </c>
      <c r="AA17" s="13">
        <f t="shared" ref="AA17" si="22">SUMIFS(N:N,$D:$D,$P17,$A:$A,$P14)+SUMIFS(N:N,$D:$D,$P17,$A:$A,$Q14)</f>
        <v>722.45042002783009</v>
      </c>
      <c r="AC17" s="12" t="s">
        <v>359</v>
      </c>
      <c r="AD17" s="13">
        <f>R25-R23</f>
        <v>0</v>
      </c>
      <c r="AE17" s="13">
        <f t="shared" ref="AE17:AM17" si="23">S25-S23</f>
        <v>0.10215134058807962</v>
      </c>
      <c r="AF17" s="13">
        <f t="shared" si="23"/>
        <v>-2.8289076915484657E-2</v>
      </c>
      <c r="AG17" s="13">
        <f t="shared" si="23"/>
        <v>155.89257586388294</v>
      </c>
      <c r="AH17" s="13">
        <f t="shared" si="23"/>
        <v>147.03808924631301</v>
      </c>
      <c r="AI17" s="13">
        <f t="shared" si="23"/>
        <v>253.74157027771673</v>
      </c>
      <c r="AJ17" s="13">
        <f t="shared" si="23"/>
        <v>409.8054151089317</v>
      </c>
      <c r="AK17" s="13">
        <f t="shared" si="23"/>
        <v>570.23356027784473</v>
      </c>
      <c r="AL17" s="13">
        <f t="shared" si="23"/>
        <v>595.28093163022845</v>
      </c>
      <c r="AM17" s="13">
        <f t="shared" si="23"/>
        <v>615.61136901131454</v>
      </c>
    </row>
    <row r="18" spans="1:39" x14ac:dyDescent="0.3">
      <c r="A18" s="12" t="str">
        <f t="shared" si="3"/>
        <v>TLCC</v>
      </c>
      <c r="B18" s="45" t="s">
        <v>235</v>
      </c>
      <c r="C18" s="45" t="s">
        <v>240</v>
      </c>
      <c r="D18" s="45" t="s">
        <v>217</v>
      </c>
      <c r="E18" s="47"/>
      <c r="F18" s="47"/>
      <c r="G18" s="47"/>
      <c r="H18" s="47"/>
      <c r="I18" s="47"/>
      <c r="J18" s="47">
        <v>0.11830692510119827</v>
      </c>
      <c r="K18" s="47">
        <v>0.52756151765375603</v>
      </c>
      <c r="L18" s="47">
        <v>0.52756151765375603</v>
      </c>
      <c r="M18" s="47">
        <v>0.52756151765375603</v>
      </c>
      <c r="N18" s="47">
        <v>0.40925459255255803</v>
      </c>
      <c r="P18" s="45" t="s">
        <v>220</v>
      </c>
      <c r="Q18" s="12" t="s">
        <v>340</v>
      </c>
      <c r="R18" s="13">
        <f>SUMIFS(E:E,$D:$D,$P18,$A:$A,$P14)+SUMIFS(E:E,$D:$D,$P18,$A:$A,$Q14)</f>
        <v>665.79804460679497</v>
      </c>
      <c r="S18" s="13">
        <f t="shared" ref="S18" si="24">SUMIFS(F:F,$D:$D,$P18,$A:$A,$P14)+SUMIFS(F:F,$D:$D,$P18,$A:$A,$Q14)</f>
        <v>693.99285551524031</v>
      </c>
      <c r="T18" s="13">
        <f t="shared" ref="T18" si="25">SUMIFS(G:G,$D:$D,$P18,$A:$A,$P14)+SUMIFS(G:G,$D:$D,$P18,$A:$A,$Q14)</f>
        <v>833.06847479006967</v>
      </c>
      <c r="U18" s="13">
        <f t="shared" ref="U18" si="26">SUMIFS(H:H,$D:$D,$P18,$A:$A,$P14)+SUMIFS(H:H,$D:$D,$P18,$A:$A,$Q14)</f>
        <v>958.34536267754083</v>
      </c>
      <c r="V18" s="13">
        <f t="shared" ref="V18" si="27">SUMIFS(I:I,$D:$D,$P18,$A:$A,$P14)+SUMIFS(I:I,$D:$D,$P18,$A:$A,$Q14)</f>
        <v>1000.1086336399845</v>
      </c>
      <c r="W18" s="13">
        <f t="shared" ref="W18" si="28">SUMIFS(J:J,$D:$D,$P18,$A:$A,$P14)+SUMIFS(J:J,$D:$D,$P18,$A:$A,$Q14)</f>
        <v>1017.3945673714531</v>
      </c>
      <c r="X18" s="13">
        <f t="shared" ref="X18" si="29">SUMIFS(K:K,$D:$D,$P18,$A:$A,$P14)+SUMIFS(K:K,$D:$D,$P18,$A:$A,$Q14)</f>
        <v>903.24431381994202</v>
      </c>
      <c r="Y18" s="13">
        <f t="shared" ref="Y18" si="30">SUMIFS(L:L,$D:$D,$P18,$A:$A,$P14)+SUMIFS(L:L,$D:$D,$P18,$A:$A,$Q14)</f>
        <v>772.85011600523364</v>
      </c>
      <c r="Z18" s="13">
        <f t="shared" ref="Z18" si="31">SUMIFS(M:M,$D:$D,$P18,$A:$A,$P14)+SUMIFS(M:M,$D:$D,$P18,$A:$A,$Q14)</f>
        <v>698.59164521523337</v>
      </c>
      <c r="AA18" s="13">
        <f t="shared" ref="AA18" si="32">SUMIFS(N:N,$D:$D,$P18,$A:$A,$P14)+SUMIFS(N:N,$D:$D,$P18,$A:$A,$Q14)</f>
        <v>722.45042002783021</v>
      </c>
      <c r="AC18" s="12" t="s">
        <v>360</v>
      </c>
      <c r="AD18" s="13">
        <f>R32-R30</f>
        <v>0</v>
      </c>
      <c r="AE18" s="13">
        <f t="shared" ref="AE18:AM18" si="33">S32-S30</f>
        <v>0</v>
      </c>
      <c r="AF18" s="13">
        <f t="shared" si="33"/>
        <v>-0.13563038002280337</v>
      </c>
      <c r="AG18" s="13">
        <f t="shared" si="33"/>
        <v>0</v>
      </c>
      <c r="AH18" s="13">
        <f t="shared" si="33"/>
        <v>0</v>
      </c>
      <c r="AI18" s="13">
        <f t="shared" si="33"/>
        <v>0</v>
      </c>
      <c r="AJ18" s="13">
        <f t="shared" si="33"/>
        <v>0</v>
      </c>
      <c r="AK18" s="13">
        <f t="shared" si="33"/>
        <v>0</v>
      </c>
      <c r="AL18" s="13">
        <f t="shared" si="33"/>
        <v>0</v>
      </c>
      <c r="AM18" s="13">
        <f t="shared" si="33"/>
        <v>0</v>
      </c>
    </row>
    <row r="19" spans="1:39" x14ac:dyDescent="0.3">
      <c r="A19" s="12" t="str">
        <f t="shared" si="3"/>
        <v>TLCC</v>
      </c>
      <c r="B19" s="45" t="s">
        <v>235</v>
      </c>
      <c r="C19" s="45" t="s">
        <v>241</v>
      </c>
      <c r="D19" s="45" t="s">
        <v>222</v>
      </c>
      <c r="E19" s="47"/>
      <c r="F19" s="47"/>
      <c r="G19" s="47"/>
      <c r="H19" s="47"/>
      <c r="I19" s="47"/>
      <c r="J19" s="47"/>
      <c r="K19" s="47"/>
      <c r="L19" s="47">
        <v>7.6998926497690094</v>
      </c>
      <c r="M19" s="47">
        <v>95.544103059362342</v>
      </c>
      <c r="N19" s="47">
        <v>106.92473144999998</v>
      </c>
      <c r="P19" s="45" t="s">
        <v>222</v>
      </c>
      <c r="Q19" s="12" t="s">
        <v>339</v>
      </c>
      <c r="R19" s="13">
        <f>SUMIFS(E:E,$D:$D,$P19,$A:$A,$P14)+SUMIFS(E:E,$D:$D,$P19,$A:$A,$Q14)</f>
        <v>665.78155846464438</v>
      </c>
      <c r="S19" s="13">
        <f t="shared" ref="S19" si="34">SUMIFS(F:F,$D:$D,$P19,$A:$A,$P14)+SUMIFS(F:F,$D:$D,$P19,$A:$A,$Q14)</f>
        <v>693.7048880936718</v>
      </c>
      <c r="T19" s="13">
        <f t="shared" ref="T19" si="35">SUMIFS(G:G,$D:$D,$P19,$A:$A,$P14)+SUMIFS(G:G,$D:$D,$P19,$A:$A,$Q14)</f>
        <v>833.24050577247681</v>
      </c>
      <c r="U19" s="13">
        <f t="shared" ref="U19" si="36">SUMIFS(H:H,$D:$D,$P19,$A:$A,$P14)+SUMIFS(H:H,$D:$D,$P19,$A:$A,$Q14)</f>
        <v>950.98826289029068</v>
      </c>
      <c r="V19" s="13">
        <f t="shared" ref="V19" si="37">SUMIFS(I:I,$D:$D,$P19,$A:$A,$P14)+SUMIFS(I:I,$D:$D,$P19,$A:$A,$Q14)</f>
        <v>1000.1086336399848</v>
      </c>
      <c r="W19" s="13">
        <f t="shared" ref="W19" si="38">SUMIFS(J:J,$D:$D,$P19,$A:$A,$P14)+SUMIFS(J:J,$D:$D,$P19,$A:$A,$Q14)</f>
        <v>1017.394567371453</v>
      </c>
      <c r="X19" s="13">
        <f t="shared" ref="X19" si="39">SUMIFS(K:K,$D:$D,$P19,$A:$A,$P14)+SUMIFS(K:K,$D:$D,$P19,$A:$A,$Q14)</f>
        <v>831.96654746388344</v>
      </c>
      <c r="Y19" s="13">
        <f t="shared" ref="Y19" si="40">SUMIFS(L:L,$D:$D,$P19,$A:$A,$P14)+SUMIFS(L:L,$D:$D,$P19,$A:$A,$Q14)</f>
        <v>709.75147345726225</v>
      </c>
      <c r="Z19" s="13">
        <f t="shared" ref="Z19" si="41">SUMIFS(M:M,$D:$D,$P19,$A:$A,$P14)+SUMIFS(M:M,$D:$D,$P19,$A:$A,$Q14)</f>
        <v>698.59164521523314</v>
      </c>
      <c r="AA19" s="13">
        <f t="shared" ref="AA19" si="42">SUMIFS(N:N,$D:$D,$P19,$A:$A,$P14)+SUMIFS(N:N,$D:$D,$P19,$A:$A,$Q14)</f>
        <v>722.45042002782964</v>
      </c>
      <c r="AC19" s="12" t="s">
        <v>361</v>
      </c>
      <c r="AD19" s="13">
        <f>R39-R37</f>
        <v>0</v>
      </c>
      <c r="AE19" s="13">
        <f t="shared" ref="AE19:AM19" si="43">S39-S37</f>
        <v>0.11539385904673338</v>
      </c>
      <c r="AF19" s="13">
        <f t="shared" si="43"/>
        <v>-3.8133383185908087E-2</v>
      </c>
      <c r="AG19" s="13">
        <f t="shared" si="43"/>
        <v>0.79091361937364013</v>
      </c>
      <c r="AH19" s="13">
        <f t="shared" si="43"/>
        <v>0</v>
      </c>
      <c r="AI19" s="13">
        <f t="shared" si="43"/>
        <v>0</v>
      </c>
      <c r="AJ19" s="13">
        <f t="shared" si="43"/>
        <v>0</v>
      </c>
      <c r="AK19" s="13">
        <f t="shared" si="43"/>
        <v>0</v>
      </c>
      <c r="AL19" s="13">
        <f t="shared" si="43"/>
        <v>0</v>
      </c>
      <c r="AM19" s="13">
        <f t="shared" si="43"/>
        <v>0</v>
      </c>
    </row>
    <row r="20" spans="1:39" x14ac:dyDescent="0.3">
      <c r="A20" s="12" t="str">
        <f t="shared" si="3"/>
        <v>TLCC</v>
      </c>
      <c r="B20" s="45" t="s">
        <v>235</v>
      </c>
      <c r="C20" s="45" t="s">
        <v>241</v>
      </c>
      <c r="D20" s="45" t="s">
        <v>220</v>
      </c>
      <c r="E20" s="47"/>
      <c r="F20" s="47"/>
      <c r="G20" s="47"/>
      <c r="H20" s="47"/>
      <c r="I20" s="47"/>
      <c r="J20" s="47"/>
      <c r="K20" s="47"/>
      <c r="L20" s="47"/>
      <c r="M20" s="47">
        <v>89.656852935716927</v>
      </c>
      <c r="N20" s="47">
        <v>93.188019945716974</v>
      </c>
      <c r="AC20" s="12" t="s">
        <v>362</v>
      </c>
      <c r="AD20" s="13">
        <f>R46-R44</f>
        <v>0</v>
      </c>
      <c r="AE20" s="13">
        <f t="shared" ref="AE20:AM20" si="44">S46-S44</f>
        <v>0</v>
      </c>
      <c r="AF20" s="13">
        <f t="shared" si="44"/>
        <v>0</v>
      </c>
      <c r="AG20" s="13">
        <f t="shared" si="44"/>
        <v>0</v>
      </c>
      <c r="AH20" s="13">
        <f t="shared" si="44"/>
        <v>0</v>
      </c>
      <c r="AI20" s="13">
        <f t="shared" si="44"/>
        <v>0</v>
      </c>
      <c r="AJ20" s="13">
        <f t="shared" si="44"/>
        <v>0</v>
      </c>
      <c r="AK20" s="13">
        <f t="shared" si="44"/>
        <v>0</v>
      </c>
      <c r="AL20" s="13">
        <f t="shared" si="44"/>
        <v>0</v>
      </c>
      <c r="AM20" s="13">
        <f t="shared" si="44"/>
        <v>0</v>
      </c>
    </row>
    <row r="21" spans="1:39" x14ac:dyDescent="0.3">
      <c r="A21" s="12" t="str">
        <f t="shared" si="3"/>
        <v>TLCC</v>
      </c>
      <c r="B21" s="45" t="s">
        <v>235</v>
      </c>
      <c r="C21" s="45" t="s">
        <v>242</v>
      </c>
      <c r="D21" s="45" t="s">
        <v>238</v>
      </c>
      <c r="E21" s="47"/>
      <c r="F21" s="47"/>
      <c r="G21" s="47"/>
      <c r="H21" s="47"/>
      <c r="I21" s="47">
        <v>1.6314663444824185</v>
      </c>
      <c r="J21" s="47">
        <v>7.3215187439777196</v>
      </c>
      <c r="K21" s="47">
        <v>30.762774838911241</v>
      </c>
      <c r="L21" s="47">
        <v>50.021901848365403</v>
      </c>
      <c r="M21" s="47">
        <v>50.674260557609415</v>
      </c>
      <c r="N21" s="47">
        <v>48.875367801718937</v>
      </c>
      <c r="P21" s="12" t="s">
        <v>343</v>
      </c>
      <c r="Q21" s="12" t="s">
        <v>344</v>
      </c>
      <c r="AC21" s="12" t="s">
        <v>363</v>
      </c>
      <c r="AD21" s="13">
        <f>R53-R51</f>
        <v>0</v>
      </c>
      <c r="AE21" s="13">
        <f t="shared" ref="AE21:AM21" si="45">S53-S51</f>
        <v>0</v>
      </c>
      <c r="AF21" s="13">
        <f t="shared" si="45"/>
        <v>0</v>
      </c>
      <c r="AG21" s="13">
        <f t="shared" si="45"/>
        <v>0</v>
      </c>
      <c r="AH21" s="13">
        <f t="shared" si="45"/>
        <v>0</v>
      </c>
      <c r="AI21" s="13">
        <f t="shared" si="45"/>
        <v>0</v>
      </c>
      <c r="AJ21" s="13">
        <f t="shared" si="45"/>
        <v>0</v>
      </c>
      <c r="AK21" s="13">
        <f t="shared" si="45"/>
        <v>0</v>
      </c>
      <c r="AL21" s="13">
        <f t="shared" si="45"/>
        <v>0</v>
      </c>
      <c r="AM21" s="13">
        <f t="shared" si="45"/>
        <v>0</v>
      </c>
    </row>
    <row r="22" spans="1:39" x14ac:dyDescent="0.3">
      <c r="A22" s="12" t="str">
        <f t="shared" si="3"/>
        <v>TLCC</v>
      </c>
      <c r="B22" s="45" t="s">
        <v>235</v>
      </c>
      <c r="C22" s="45" t="s">
        <v>242</v>
      </c>
      <c r="D22" s="45" t="s">
        <v>222</v>
      </c>
      <c r="E22" s="47"/>
      <c r="F22" s="47"/>
      <c r="G22" s="47"/>
      <c r="H22" s="47"/>
      <c r="I22" s="47"/>
      <c r="J22" s="47"/>
      <c r="K22" s="47"/>
      <c r="L22" s="47">
        <v>7.8494613806376368</v>
      </c>
      <c r="M22" s="47">
        <v>7.8494613806376368</v>
      </c>
      <c r="N22" s="47"/>
      <c r="R22" s="46">
        <v>2010</v>
      </c>
      <c r="S22" s="46">
        <v>2011</v>
      </c>
      <c r="T22" s="46">
        <v>2015</v>
      </c>
      <c r="U22" s="46">
        <v>2020</v>
      </c>
      <c r="V22" s="46">
        <v>2025</v>
      </c>
      <c r="W22" s="46">
        <v>2030</v>
      </c>
      <c r="X22" s="46">
        <v>2035</v>
      </c>
      <c r="Y22" s="46">
        <v>2040</v>
      </c>
      <c r="Z22" s="46">
        <v>2045</v>
      </c>
      <c r="AA22" s="46">
        <v>2050</v>
      </c>
      <c r="AC22" s="12" t="s">
        <v>364</v>
      </c>
      <c r="AD22" s="13">
        <f>R60-R58</f>
        <v>0</v>
      </c>
      <c r="AE22" s="13">
        <f t="shared" ref="AE22:AM22" si="46">S60-S58</f>
        <v>-1.1797134675362031E-5</v>
      </c>
      <c r="AF22" s="13">
        <f t="shared" si="46"/>
        <v>0</v>
      </c>
      <c r="AG22" s="13">
        <f t="shared" si="46"/>
        <v>-59.252115765551707</v>
      </c>
      <c r="AH22" s="13">
        <f t="shared" si="46"/>
        <v>0</v>
      </c>
      <c r="AI22" s="13">
        <f t="shared" si="46"/>
        <v>0</v>
      </c>
      <c r="AJ22" s="13">
        <f t="shared" si="46"/>
        <v>0</v>
      </c>
      <c r="AK22" s="13">
        <f t="shared" si="46"/>
        <v>0</v>
      </c>
      <c r="AL22" s="13">
        <f t="shared" si="46"/>
        <v>0</v>
      </c>
      <c r="AM22" s="13">
        <f t="shared" si="46"/>
        <v>0</v>
      </c>
    </row>
    <row r="23" spans="1:39" x14ac:dyDescent="0.3">
      <c r="A23" s="12" t="str">
        <f t="shared" si="3"/>
        <v>TLCC</v>
      </c>
      <c r="B23" s="45" t="s">
        <v>235</v>
      </c>
      <c r="C23" s="45" t="s">
        <v>242</v>
      </c>
      <c r="D23" s="45" t="s">
        <v>220</v>
      </c>
      <c r="E23" s="47"/>
      <c r="F23" s="47"/>
      <c r="G23" s="47"/>
      <c r="H23" s="47"/>
      <c r="I23" s="47"/>
      <c r="J23" s="47"/>
      <c r="K23" s="47">
        <v>3.9029746115220671</v>
      </c>
      <c r="L23" s="47">
        <v>13.736711504283068</v>
      </c>
      <c r="M23" s="47">
        <v>13.736711504283068</v>
      </c>
      <c r="N23" s="47">
        <v>13.736711504283068</v>
      </c>
      <c r="P23" s="45" t="s">
        <v>238</v>
      </c>
      <c r="Q23" s="12" t="s">
        <v>204</v>
      </c>
      <c r="R23" s="13">
        <f>SUMIFS(E:E,$D:$D,$P23,$A:$A,$P21)+SUMIFS(E:E,$D:$D,$P23,$A:$A,$Q21)</f>
        <v>688.64379626550578</v>
      </c>
      <c r="S23" s="13">
        <f t="shared" ref="S23" si="47">SUMIFS(F:F,$D:$D,$P23,$A:$A,$P21)+SUMIFS(F:F,$D:$D,$P23,$A:$A,$Q21)</f>
        <v>669.22560277362561</v>
      </c>
      <c r="T23" s="13">
        <f t="shared" ref="T23" si="48">SUMIFS(G:G,$D:$D,$P23,$A:$A,$P21)+SUMIFS(G:G,$D:$D,$P23,$A:$A,$Q21)</f>
        <v>665.67069086711103</v>
      </c>
      <c r="U23" s="13">
        <f t="shared" ref="U23" si="49">SUMIFS(H:H,$D:$D,$P23,$A:$A,$P21)+SUMIFS(H:H,$D:$D,$P23,$A:$A,$Q21)</f>
        <v>643.22389919144348</v>
      </c>
      <c r="V23" s="13">
        <f t="shared" ref="V23" si="50">SUMIFS(I:I,$D:$D,$P23,$A:$A,$P21)+SUMIFS(I:I,$D:$D,$P23,$A:$A,$Q21)</f>
        <v>640.94403416999057</v>
      </c>
      <c r="W23" s="13">
        <f t="shared" ref="W23" si="51">SUMIFS(J:J,$D:$D,$P23,$A:$A,$P21)+SUMIFS(J:J,$D:$D,$P23,$A:$A,$Q21)</f>
        <v>663.92983484405124</v>
      </c>
      <c r="X23" s="13">
        <f t="shared" ref="X23" si="52">SUMIFS(K:K,$D:$D,$P23,$A:$A,$P21)+SUMIFS(K:K,$D:$D,$P23,$A:$A,$Q21)</f>
        <v>683.3919416657742</v>
      </c>
      <c r="Y23" s="13">
        <f t="shared" ref="Y23" si="53">SUMIFS(L:L,$D:$D,$P23,$A:$A,$P21)+SUMIFS(L:L,$D:$D,$P23,$A:$A,$Q21)</f>
        <v>701.62891438761346</v>
      </c>
      <c r="Z23" s="13">
        <f t="shared" ref="Z23" si="54">SUMIFS(M:M,$D:$D,$P23,$A:$A,$P21)+SUMIFS(M:M,$D:$D,$P23,$A:$A,$Q21)</f>
        <v>722.54392301653024</v>
      </c>
      <c r="AA23" s="13">
        <f t="shared" ref="AA23" si="55">SUMIFS(N:N,$D:$D,$P23,$A:$A,$P21)+SUMIFS(N:N,$D:$D,$P23,$A:$A,$Q21)</f>
        <v>747.22073223624261</v>
      </c>
      <c r="AC23" s="12" t="s">
        <v>365</v>
      </c>
      <c r="AD23" s="13">
        <f>R67-R65</f>
        <v>-1.6486142150540672E-2</v>
      </c>
      <c r="AE23" s="13">
        <f t="shared" ref="AE23:AM23" si="56">S67-S65</f>
        <v>-0.60275427232807033</v>
      </c>
      <c r="AF23" s="13">
        <f t="shared" si="56"/>
        <v>-8.5074458000239588</v>
      </c>
      <c r="AG23" s="13">
        <f t="shared" si="56"/>
        <v>0</v>
      </c>
      <c r="AH23" s="13">
        <f t="shared" si="56"/>
        <v>92.320344618401464</v>
      </c>
      <c r="AI23" s="13">
        <f t="shared" si="56"/>
        <v>12.781211684923619</v>
      </c>
      <c r="AJ23" s="13">
        <f t="shared" si="56"/>
        <v>4.6007562553900812</v>
      </c>
      <c r="AK23" s="13">
        <f t="shared" si="56"/>
        <v>0</v>
      </c>
      <c r="AL23" s="13">
        <f t="shared" si="56"/>
        <v>0</v>
      </c>
      <c r="AM23" s="13">
        <f t="shared" si="56"/>
        <v>0</v>
      </c>
    </row>
    <row r="24" spans="1:39" x14ac:dyDescent="0.3">
      <c r="A24" s="12" t="str">
        <f t="shared" si="3"/>
        <v>TLCC</v>
      </c>
      <c r="B24" s="45" t="s">
        <v>235</v>
      </c>
      <c r="C24" s="45" t="s">
        <v>242</v>
      </c>
      <c r="D24" s="45" t="s">
        <v>217</v>
      </c>
      <c r="E24" s="47"/>
      <c r="F24" s="47"/>
      <c r="G24" s="47"/>
      <c r="H24" s="47"/>
      <c r="I24" s="47"/>
      <c r="J24" s="47"/>
      <c r="K24" s="47">
        <v>13.077941193218042</v>
      </c>
      <c r="L24" s="47">
        <v>25.269661916887671</v>
      </c>
      <c r="M24" s="47">
        <v>25.269661916887671</v>
      </c>
      <c r="N24" s="47">
        <v>25.269661916887671</v>
      </c>
      <c r="P24" s="45" t="s">
        <v>217</v>
      </c>
      <c r="Q24" s="12" t="s">
        <v>218</v>
      </c>
      <c r="R24" s="13">
        <f>SUMIFS(E:E,$D:$D,$P24,$A:$A,$P21)+SUMIFS(E:E,$D:$D,$P24,$A:$A,$Q21)</f>
        <v>688.64379626550578</v>
      </c>
      <c r="S24" s="13">
        <f t="shared" ref="S24" si="57">SUMIFS(F:F,$D:$D,$P24,$A:$A,$P21)+SUMIFS(F:F,$D:$D,$P24,$A:$A,$Q21)</f>
        <v>669.26117067476275</v>
      </c>
      <c r="T24" s="13">
        <f t="shared" ref="T24" si="58">SUMIFS(G:G,$D:$D,$P24,$A:$A,$P21)+SUMIFS(G:G,$D:$D,$P24,$A:$A,$Q21)</f>
        <v>665.67808102085053</v>
      </c>
      <c r="U24" s="13">
        <f t="shared" ref="U24" si="59">SUMIFS(H:H,$D:$D,$P24,$A:$A,$P21)+SUMIFS(H:H,$D:$D,$P24,$A:$A,$Q21)</f>
        <v>644.38434064675005</v>
      </c>
      <c r="V24" s="13">
        <f t="shared" ref="V24" si="60">SUMIFS(I:I,$D:$D,$P24,$A:$A,$P21)+SUMIFS(I:I,$D:$D,$P24,$A:$A,$Q21)</f>
        <v>640.94403416999057</v>
      </c>
      <c r="W24" s="13">
        <f t="shared" ref="W24" si="61">SUMIFS(J:J,$D:$D,$P24,$A:$A,$P21)+SUMIFS(J:J,$D:$D,$P24,$A:$A,$Q21)</f>
        <v>663.9298348440509</v>
      </c>
      <c r="X24" s="13">
        <f t="shared" ref="X24" si="62">SUMIFS(K:K,$D:$D,$P24,$A:$A,$P21)+SUMIFS(K:K,$D:$D,$P24,$A:$A,$Q21)</f>
        <v>683.39194166577431</v>
      </c>
      <c r="Y24" s="13">
        <f t="shared" ref="Y24" si="63">SUMIFS(L:L,$D:$D,$P24,$A:$A,$P21)+SUMIFS(L:L,$D:$D,$P24,$A:$A,$Q21)</f>
        <v>701.6289143876138</v>
      </c>
      <c r="Z24" s="13">
        <f t="shared" ref="Z24" si="64">SUMIFS(M:M,$D:$D,$P24,$A:$A,$P21)+SUMIFS(M:M,$D:$D,$P24,$A:$A,$Q21)</f>
        <v>722.54392301653161</v>
      </c>
      <c r="AA24" s="13">
        <f t="shared" ref="AA24" si="65">SUMIFS(N:N,$D:$D,$P24,$A:$A,$P21)+SUMIFS(N:N,$D:$D,$P24,$A:$A,$Q21)</f>
        <v>747.22073223624318</v>
      </c>
      <c r="AC24" s="12" t="s">
        <v>366</v>
      </c>
      <c r="AD24" s="13">
        <f>R74-R72</f>
        <v>0</v>
      </c>
      <c r="AE24" s="13">
        <f t="shared" ref="AE24:AM24" si="66">S74-S72</f>
        <v>0</v>
      </c>
      <c r="AF24" s="13">
        <f t="shared" si="66"/>
        <v>0</v>
      </c>
      <c r="AG24" s="13">
        <f t="shared" si="66"/>
        <v>0</v>
      </c>
      <c r="AH24" s="13">
        <f t="shared" si="66"/>
        <v>-239.35843386471481</v>
      </c>
      <c r="AI24" s="13">
        <f t="shared" si="66"/>
        <v>-266.52278196264052</v>
      </c>
      <c r="AJ24" s="13">
        <f t="shared" si="66"/>
        <v>-414.40617136432149</v>
      </c>
      <c r="AK24" s="13">
        <f t="shared" si="66"/>
        <v>-664.7137087020094</v>
      </c>
      <c r="AL24" s="13">
        <f t="shared" si="66"/>
        <v>-595.28093163022868</v>
      </c>
      <c r="AM24" s="13">
        <f t="shared" si="66"/>
        <v>-615.61136901131499</v>
      </c>
    </row>
    <row r="25" spans="1:39" x14ac:dyDescent="0.3">
      <c r="A25" s="12" t="str">
        <f t="shared" si="0"/>
        <v>TLC</v>
      </c>
      <c r="B25" s="45" t="s">
        <v>235</v>
      </c>
      <c r="C25" s="45" t="s">
        <v>243</v>
      </c>
      <c r="D25" s="45" t="s">
        <v>238</v>
      </c>
      <c r="E25" s="47"/>
      <c r="F25" s="47">
        <v>13.30973451256561</v>
      </c>
      <c r="G25" s="47">
        <v>137.90508231047068</v>
      </c>
      <c r="H25" s="47">
        <v>380.41184696939979</v>
      </c>
      <c r="I25" s="47">
        <v>380.41184696939979</v>
      </c>
      <c r="J25" s="47">
        <v>375.47395762525161</v>
      </c>
      <c r="K25" s="47">
        <v>242.50676465892928</v>
      </c>
      <c r="L25" s="47"/>
      <c r="M25" s="47"/>
      <c r="N25" s="47"/>
      <c r="P25" s="45" t="s">
        <v>220</v>
      </c>
      <c r="Q25" s="12" t="s">
        <v>340</v>
      </c>
      <c r="R25" s="13">
        <f>SUMIFS(E:E,$D:$D,$P25,$A:$A,$P21)+SUMIFS(E:E,$D:$D,$P25,$A:$A,$Q21)</f>
        <v>688.64379626550578</v>
      </c>
      <c r="S25" s="13">
        <f t="shared" ref="S25" si="67">SUMIFS(F:F,$D:$D,$P25,$A:$A,$P21)+SUMIFS(F:F,$D:$D,$P25,$A:$A,$Q21)</f>
        <v>669.32775411421369</v>
      </c>
      <c r="T25" s="13">
        <f t="shared" ref="T25" si="68">SUMIFS(G:G,$D:$D,$P25,$A:$A,$P21)+SUMIFS(G:G,$D:$D,$P25,$A:$A,$Q21)</f>
        <v>665.64240179019555</v>
      </c>
      <c r="U25" s="13">
        <f t="shared" ref="U25" si="69">SUMIFS(H:H,$D:$D,$P25,$A:$A,$P21)+SUMIFS(H:H,$D:$D,$P25,$A:$A,$Q21)</f>
        <v>799.11647505532642</v>
      </c>
      <c r="V25" s="13">
        <f t="shared" ref="V25" si="70">SUMIFS(I:I,$D:$D,$P25,$A:$A,$P21)+SUMIFS(I:I,$D:$D,$P25,$A:$A,$Q21)</f>
        <v>787.98212341630358</v>
      </c>
      <c r="W25" s="13">
        <f t="shared" ref="W25" si="71">SUMIFS(J:J,$D:$D,$P25,$A:$A,$P21)+SUMIFS(J:J,$D:$D,$P25,$A:$A,$Q21)</f>
        <v>917.67140512176798</v>
      </c>
      <c r="X25" s="13">
        <f t="shared" ref="X25" si="72">SUMIFS(K:K,$D:$D,$P25,$A:$A,$P21)+SUMIFS(K:K,$D:$D,$P25,$A:$A,$Q21)</f>
        <v>1093.1973567747059</v>
      </c>
      <c r="Y25" s="13">
        <f t="shared" ref="Y25" si="73">SUMIFS(L:L,$D:$D,$P25,$A:$A,$P21)+SUMIFS(L:L,$D:$D,$P25,$A:$A,$Q21)</f>
        <v>1271.8624746654582</v>
      </c>
      <c r="Z25" s="13">
        <f t="shared" ref="Z25" si="74">SUMIFS(M:M,$D:$D,$P25,$A:$A,$P21)+SUMIFS(M:M,$D:$D,$P25,$A:$A,$Q21)</f>
        <v>1317.8248546467587</v>
      </c>
      <c r="AA25" s="13">
        <f t="shared" ref="AA25" si="75">SUMIFS(N:N,$D:$D,$P25,$A:$A,$P21)+SUMIFS(N:N,$D:$D,$P25,$A:$A,$Q21)</f>
        <v>1362.8321012475571</v>
      </c>
    </row>
    <row r="26" spans="1:39" x14ac:dyDescent="0.3">
      <c r="A26" s="12" t="str">
        <f t="shared" si="0"/>
        <v>TLC</v>
      </c>
      <c r="B26" s="45" t="s">
        <v>235</v>
      </c>
      <c r="C26" s="45" t="s">
        <v>243</v>
      </c>
      <c r="D26" s="45" t="s">
        <v>222</v>
      </c>
      <c r="E26" s="47"/>
      <c r="F26" s="47">
        <v>13.30973451256561</v>
      </c>
      <c r="G26" s="47">
        <v>209.18284866652908</v>
      </c>
      <c r="H26" s="47">
        <v>349.03034109320538</v>
      </c>
      <c r="I26" s="47">
        <v>380.41184696939979</v>
      </c>
      <c r="J26" s="47">
        <v>375.47395762525173</v>
      </c>
      <c r="K26" s="47">
        <v>171.22899830287074</v>
      </c>
      <c r="L26" s="47">
        <v>31.381505876194481</v>
      </c>
      <c r="M26" s="47"/>
      <c r="N26" s="47"/>
      <c r="P26" s="45" t="s">
        <v>222</v>
      </c>
      <c r="Q26" s="12" t="s">
        <v>339</v>
      </c>
      <c r="R26" s="13">
        <f>SUMIFS(E:E,$D:$D,$P26,$A:$A,$P21)+SUMIFS(E:E,$D:$D,$P26,$A:$A,$Q21)</f>
        <v>688.64379626550578</v>
      </c>
      <c r="S26" s="13">
        <f t="shared" ref="S26" si="76">SUMIFS(F:F,$D:$D,$P26,$A:$A,$P21)+SUMIFS(F:F,$D:$D,$P26,$A:$A,$Q21)</f>
        <v>669.40550820544991</v>
      </c>
      <c r="T26" s="13">
        <f t="shared" ref="T26" si="77">SUMIFS(G:G,$D:$D,$P26,$A:$A,$P21)+SUMIFS(G:G,$D:$D,$P26,$A:$A,$Q21)</f>
        <v>665.51292858250315</v>
      </c>
      <c r="U26" s="13">
        <f t="shared" ref="U26" si="78">SUMIFS(H:H,$D:$D,$P26,$A:$A,$P21)+SUMIFS(H:H,$D:$D,$P26,$A:$A,$Q21)</f>
        <v>807.35669162623367</v>
      </c>
      <c r="V26" s="13">
        <f t="shared" ref="V26" si="79">SUMIFS(I:I,$D:$D,$P26,$A:$A,$P21)+SUMIFS(I:I,$D:$D,$P26,$A:$A,$Q21)</f>
        <v>845.85970360100225</v>
      </c>
      <c r="W26" s="13">
        <f t="shared" ref="W26" si="80">SUMIFS(J:J,$D:$D,$P26,$A:$A,$P21)+SUMIFS(J:J,$D:$D,$P26,$A:$A,$Q21)</f>
        <v>911.20841573851726</v>
      </c>
      <c r="X26" s="13">
        <f t="shared" ref="X26" si="81">SUMIFS(K:K,$D:$D,$P26,$A:$A,$P21)+SUMIFS(K:K,$D:$D,$P26,$A:$A,$Q21)</f>
        <v>1172.978853997676</v>
      </c>
      <c r="Y26" s="13">
        <f t="shared" ref="Y26" si="82">SUMIFS(L:L,$D:$D,$P26,$A:$A,$P21)+SUMIFS(L:L,$D:$D,$P26,$A:$A,$Q21)</f>
        <v>1186.6278228863825</v>
      </c>
      <c r="Z26" s="13">
        <f t="shared" ref="Z26" si="83">SUMIFS(M:M,$D:$D,$P26,$A:$A,$P21)+SUMIFS(M:M,$D:$D,$P26,$A:$A,$Q21)</f>
        <v>1317.8248546467603</v>
      </c>
      <c r="AA26" s="13">
        <f t="shared" ref="AA26" si="84">SUMIFS(N:N,$D:$D,$P26,$A:$A,$P21)+SUMIFS(N:N,$D:$D,$P26,$A:$A,$Q21)</f>
        <v>1362.832101247559</v>
      </c>
      <c r="AC26" s="12" t="s">
        <v>339</v>
      </c>
    </row>
    <row r="27" spans="1:39" x14ac:dyDescent="0.3">
      <c r="A27" s="12" t="str">
        <f t="shared" si="0"/>
        <v>TLC</v>
      </c>
      <c r="B27" s="45" t="s">
        <v>235</v>
      </c>
      <c r="C27" s="45" t="s">
        <v>243</v>
      </c>
      <c r="D27" s="45" t="s">
        <v>220</v>
      </c>
      <c r="E27" s="47"/>
      <c r="F27" s="47">
        <v>13.30973451256561</v>
      </c>
      <c r="G27" s="47">
        <v>137.90508231047068</v>
      </c>
      <c r="H27" s="47">
        <v>285.93169854523398</v>
      </c>
      <c r="I27" s="47">
        <v>380.41184696939979</v>
      </c>
      <c r="J27" s="47">
        <v>375.47395762525161</v>
      </c>
      <c r="K27" s="47">
        <v>242.50676465892928</v>
      </c>
      <c r="L27" s="47">
        <v>94.48014842416579</v>
      </c>
      <c r="M27" s="47"/>
      <c r="N27" s="47"/>
      <c r="AD27" s="46">
        <v>2010</v>
      </c>
      <c r="AE27" s="46">
        <v>2011</v>
      </c>
      <c r="AF27" s="46">
        <v>2015</v>
      </c>
      <c r="AG27" s="46">
        <v>2020</v>
      </c>
      <c r="AH27" s="46">
        <v>2025</v>
      </c>
      <c r="AI27" s="46">
        <v>2030</v>
      </c>
      <c r="AJ27" s="46">
        <v>2035</v>
      </c>
      <c r="AK27" s="46">
        <v>2040</v>
      </c>
      <c r="AL27" s="46">
        <v>2045</v>
      </c>
      <c r="AM27" s="46">
        <v>2050</v>
      </c>
    </row>
    <row r="28" spans="1:39" x14ac:dyDescent="0.3">
      <c r="A28" s="12" t="str">
        <f t="shared" si="0"/>
        <v>TLC</v>
      </c>
      <c r="B28" s="45" t="s">
        <v>235</v>
      </c>
      <c r="C28" s="45" t="s">
        <v>243</v>
      </c>
      <c r="D28" s="45" t="s">
        <v>217</v>
      </c>
      <c r="E28" s="47"/>
      <c r="F28" s="47">
        <v>13.30973451256561</v>
      </c>
      <c r="G28" s="47">
        <v>137.90508231047068</v>
      </c>
      <c r="H28" s="47">
        <v>380.41184696939979</v>
      </c>
      <c r="I28" s="47">
        <v>380.41184696939979</v>
      </c>
      <c r="J28" s="47">
        <v>375.47395762525161</v>
      </c>
      <c r="K28" s="47">
        <v>242.50676465892928</v>
      </c>
      <c r="L28" s="47"/>
      <c r="M28" s="47"/>
      <c r="N28" s="47"/>
      <c r="P28" s="12" t="s">
        <v>345</v>
      </c>
      <c r="Q28" s="12" t="s">
        <v>346</v>
      </c>
      <c r="AC28" s="12" t="s">
        <v>358</v>
      </c>
      <c r="AD28" s="13">
        <f>R19-R16</f>
        <v>0</v>
      </c>
      <c r="AE28" s="13">
        <f t="shared" ref="AE28:AM28" si="85">S19-S16</f>
        <v>9.725344825949378E-2</v>
      </c>
      <c r="AF28" s="13">
        <f t="shared" si="85"/>
        <v>8.8815296225552629</v>
      </c>
      <c r="AG28" s="13">
        <f t="shared" si="85"/>
        <v>-104.78847350495505</v>
      </c>
      <c r="AH28" s="13">
        <f t="shared" si="85"/>
        <v>0</v>
      </c>
      <c r="AI28" s="13">
        <f t="shared" si="85"/>
        <v>0</v>
      </c>
      <c r="AJ28" s="13">
        <f t="shared" si="85"/>
        <v>-71.277766356058578</v>
      </c>
      <c r="AK28" s="13">
        <f t="shared" si="85"/>
        <v>31.381505876193273</v>
      </c>
      <c r="AL28" s="13">
        <f t="shared" si="85"/>
        <v>0</v>
      </c>
      <c r="AM28" s="13">
        <f t="shared" si="85"/>
        <v>-9.0949470177292824E-13</v>
      </c>
    </row>
    <row r="29" spans="1:39" x14ac:dyDescent="0.3">
      <c r="A29" s="12" t="str">
        <f t="shared" si="0"/>
        <v>TLC</v>
      </c>
      <c r="B29" s="45" t="s">
        <v>235</v>
      </c>
      <c r="C29" s="45" t="s">
        <v>244</v>
      </c>
      <c r="D29" s="45" t="s">
        <v>222</v>
      </c>
      <c r="E29" s="47"/>
      <c r="F29" s="47"/>
      <c r="G29" s="47"/>
      <c r="H29" s="47"/>
      <c r="I29" s="47">
        <v>6.180879943519594</v>
      </c>
      <c r="J29" s="47">
        <v>8.9467777841662404</v>
      </c>
      <c r="K29" s="47">
        <v>8.9467777841662404</v>
      </c>
      <c r="L29" s="47">
        <v>10.452960511677228</v>
      </c>
      <c r="M29" s="47">
        <v>4.2720805681576364</v>
      </c>
      <c r="N29" s="47">
        <v>1.50618272751099</v>
      </c>
      <c r="R29" s="46">
        <v>2010</v>
      </c>
      <c r="S29" s="46">
        <v>2011</v>
      </c>
      <c r="T29" s="46">
        <v>2015</v>
      </c>
      <c r="U29" s="46">
        <v>2020</v>
      </c>
      <c r="V29" s="46">
        <v>2025</v>
      </c>
      <c r="W29" s="46">
        <v>2030</v>
      </c>
      <c r="X29" s="46">
        <v>2035</v>
      </c>
      <c r="Y29" s="46">
        <v>2040</v>
      </c>
      <c r="Z29" s="46">
        <v>2045</v>
      </c>
      <c r="AA29" s="46">
        <v>2050</v>
      </c>
      <c r="AC29" s="12" t="s">
        <v>359</v>
      </c>
      <c r="AD29" s="13">
        <f>R26-R23</f>
        <v>0</v>
      </c>
      <c r="AE29" s="13">
        <f t="shared" ref="AE29:AM29" si="86">S26-S23</f>
        <v>0.17990543182429519</v>
      </c>
      <c r="AF29" s="13">
        <f t="shared" si="86"/>
        <v>-0.15776228460788388</v>
      </c>
      <c r="AG29" s="13">
        <f t="shared" si="86"/>
        <v>164.13279243479019</v>
      </c>
      <c r="AH29" s="13">
        <f t="shared" si="86"/>
        <v>204.91566943101168</v>
      </c>
      <c r="AI29" s="13">
        <f t="shared" si="86"/>
        <v>247.27858089446602</v>
      </c>
      <c r="AJ29" s="13">
        <f t="shared" si="86"/>
        <v>489.58691233190177</v>
      </c>
      <c r="AK29" s="13">
        <f t="shared" si="86"/>
        <v>484.99890849876908</v>
      </c>
      <c r="AL29" s="13">
        <f t="shared" si="86"/>
        <v>595.28093163023004</v>
      </c>
      <c r="AM29" s="13">
        <f t="shared" si="86"/>
        <v>615.61136901131636</v>
      </c>
    </row>
    <row r="30" spans="1:39" x14ac:dyDescent="0.3">
      <c r="A30" s="12" t="str">
        <f t="shared" si="0"/>
        <v>TLC</v>
      </c>
      <c r="B30" s="45" t="s">
        <v>235</v>
      </c>
      <c r="C30" s="45" t="s">
        <v>244</v>
      </c>
      <c r="D30" s="45" t="s">
        <v>220</v>
      </c>
      <c r="E30" s="47"/>
      <c r="F30" s="47"/>
      <c r="G30" s="47"/>
      <c r="H30" s="47"/>
      <c r="I30" s="47"/>
      <c r="J30" s="47"/>
      <c r="K30" s="47">
        <v>2.385965439795307</v>
      </c>
      <c r="L30" s="47">
        <v>4.7439492707039292</v>
      </c>
      <c r="M30" s="47">
        <v>4.7439492707039292</v>
      </c>
      <c r="N30" s="47">
        <v>4.7439492707039292</v>
      </c>
      <c r="P30" s="45" t="s">
        <v>238</v>
      </c>
      <c r="Q30" s="12" t="s">
        <v>204</v>
      </c>
      <c r="R30" s="13">
        <f>SUMIFS(E:E,$D:$D,$P30,$A:$A,$P28)+SUMIFS(E:E,$D:$D,$P30,$A:$A,$Q28)</f>
        <v>350.9677528301977</v>
      </c>
      <c r="S30" s="13">
        <f t="shared" ref="S30" si="87">SUMIFS(F:F,$D:$D,$P30,$A:$A,$P28)+SUMIFS(F:F,$D:$D,$P30,$A:$A,$Q28)</f>
        <v>341.97605233237482</v>
      </c>
      <c r="T30" s="13">
        <f t="shared" ref="T30" si="88">SUMIFS(G:G,$D:$D,$P30,$A:$A,$P28)+SUMIFS(G:G,$D:$D,$P30,$A:$A,$Q28)</f>
        <v>339.35898739557138</v>
      </c>
      <c r="U30" s="13">
        <f t="shared" ref="U30" si="89">SUMIFS(H:H,$D:$D,$P30,$A:$A,$P28)+SUMIFS(H:H,$D:$D,$P30,$A:$A,$Q28)</f>
        <v>327.17800573742244</v>
      </c>
      <c r="V30" s="13">
        <f t="shared" ref="V30" si="90">SUMIFS(I:I,$D:$D,$P30,$A:$A,$P28)+SUMIFS(I:I,$D:$D,$P30,$A:$A,$Q28)</f>
        <v>326.65753845814453</v>
      </c>
      <c r="W30" s="13">
        <f t="shared" ref="W30" si="91">SUMIFS(J:J,$D:$D,$P30,$A:$A,$P28)+SUMIFS(J:J,$D:$D,$P30,$A:$A,$Q28)</f>
        <v>338.37226652703345</v>
      </c>
      <c r="X30" s="13">
        <f t="shared" ref="X30" si="92">SUMIFS(K:K,$D:$D,$P30,$A:$A,$P28)+SUMIFS(K:K,$D:$D,$P30,$A:$A,$Q28)</f>
        <v>348.29114176210169</v>
      </c>
      <c r="Y30" s="13">
        <f t="shared" ref="Y30" si="93">SUMIFS(L:L,$D:$D,$P30,$A:$A,$P28)+SUMIFS(L:L,$D:$D,$P30,$A:$A,$Q28)</f>
        <v>357.58562661671027</v>
      </c>
      <c r="Z30" s="13">
        <f t="shared" ref="Z30" si="94">SUMIFS(M:M,$D:$D,$P30,$A:$A,$P28)+SUMIFS(M:M,$D:$D,$P30,$A:$A,$Q28)</f>
        <v>368.244974190481</v>
      </c>
      <c r="AA30" s="13">
        <f t="shared" ref="AA30" si="95">SUMIFS(N:N,$D:$D,$P30,$A:$A,$P28)+SUMIFS(N:N,$D:$D,$P30,$A:$A,$Q28)</f>
        <v>380.82152585017673</v>
      </c>
      <c r="AC30" s="12" t="s">
        <v>360</v>
      </c>
      <c r="AD30" s="13">
        <f>R33-R30</f>
        <v>0</v>
      </c>
      <c r="AE30" s="13">
        <f t="shared" ref="AE30:AM30" si="96">S33-S30</f>
        <v>-0.14031063939791011</v>
      </c>
      <c r="AF30" s="13">
        <f t="shared" si="96"/>
        <v>-0.13648252888157231</v>
      </c>
      <c r="AG30" s="13">
        <f t="shared" si="96"/>
        <v>-5.744590326605703E-2</v>
      </c>
      <c r="AH30" s="13">
        <f t="shared" si="96"/>
        <v>0</v>
      </c>
      <c r="AI30" s="13">
        <f t="shared" si="96"/>
        <v>0</v>
      </c>
      <c r="AJ30" s="13">
        <f t="shared" si="96"/>
        <v>0</v>
      </c>
      <c r="AK30" s="13">
        <f t="shared" si="96"/>
        <v>0</v>
      </c>
      <c r="AL30" s="13">
        <f t="shared" si="96"/>
        <v>0</v>
      </c>
      <c r="AM30" s="13">
        <f t="shared" si="96"/>
        <v>0</v>
      </c>
    </row>
    <row r="31" spans="1:39" x14ac:dyDescent="0.3">
      <c r="A31" s="12" t="str">
        <f t="shared" si="0"/>
        <v>TLC</v>
      </c>
      <c r="B31" s="45" t="s">
        <v>235</v>
      </c>
      <c r="C31" s="45" t="s">
        <v>245</v>
      </c>
      <c r="D31" s="45" t="s">
        <v>238</v>
      </c>
      <c r="E31" s="47"/>
      <c r="F31" s="47">
        <v>5.2779741069030668E-2</v>
      </c>
      <c r="G31" s="47">
        <v>0.34664831349610409</v>
      </c>
      <c r="H31" s="47">
        <v>0.69245474289256148</v>
      </c>
      <c r="I31" s="47">
        <v>0.95623107558137288</v>
      </c>
      <c r="J31" s="47">
        <v>1.0627381847694979</v>
      </c>
      <c r="K31" s="47">
        <v>4.0692945408281158</v>
      </c>
      <c r="L31" s="47">
        <v>7.0809036254354867</v>
      </c>
      <c r="M31" s="47">
        <v>9.2703684260099486</v>
      </c>
      <c r="N31" s="47">
        <v>11.982035561124926</v>
      </c>
      <c r="P31" s="45" t="s">
        <v>217</v>
      </c>
      <c r="Q31" s="12" t="s">
        <v>218</v>
      </c>
      <c r="R31" s="13">
        <f>SUMIFS(E:E,$D:$D,$P31,$A:$A,$P28)+SUMIFS(E:E,$D:$D,$P31,$A:$A,$Q28)</f>
        <v>350.9677528301977</v>
      </c>
      <c r="S31" s="13">
        <f t="shared" ref="S31" si="97">SUMIFS(F:F,$D:$D,$P31,$A:$A,$P28)+SUMIFS(F:F,$D:$D,$P31,$A:$A,$Q28)</f>
        <v>341.97605233237482</v>
      </c>
      <c r="T31" s="13">
        <f t="shared" ref="T31" si="98">SUMIFS(G:G,$D:$D,$P31,$A:$A,$P28)+SUMIFS(G:G,$D:$D,$P31,$A:$A,$Q28)</f>
        <v>339.33041885115267</v>
      </c>
      <c r="U31" s="13">
        <f t="shared" ref="U31" si="99">SUMIFS(H:H,$D:$D,$P31,$A:$A,$P28)+SUMIFS(H:H,$D:$D,$P31,$A:$A,$Q28)</f>
        <v>327.17800573742244</v>
      </c>
      <c r="V31" s="13">
        <f t="shared" ref="V31" si="100">SUMIFS(I:I,$D:$D,$P31,$A:$A,$P28)+SUMIFS(I:I,$D:$D,$P31,$A:$A,$Q28)</f>
        <v>326.65753845814453</v>
      </c>
      <c r="W31" s="13">
        <f t="shared" ref="W31" si="101">SUMIFS(J:J,$D:$D,$P31,$A:$A,$P28)+SUMIFS(J:J,$D:$D,$P31,$A:$A,$Q28)</f>
        <v>338.37226652703345</v>
      </c>
      <c r="X31" s="13">
        <f t="shared" ref="X31" si="102">SUMIFS(K:K,$D:$D,$P31,$A:$A,$P28)+SUMIFS(K:K,$D:$D,$P31,$A:$A,$Q28)</f>
        <v>348.29114176210169</v>
      </c>
      <c r="Y31" s="13">
        <f t="shared" ref="Y31" si="103">SUMIFS(L:L,$D:$D,$P31,$A:$A,$P28)+SUMIFS(L:L,$D:$D,$P31,$A:$A,$Q28)</f>
        <v>357.58562661671027</v>
      </c>
      <c r="Z31" s="13">
        <f t="shared" ref="Z31" si="104">SUMIFS(M:M,$D:$D,$P31,$A:$A,$P28)+SUMIFS(M:M,$D:$D,$P31,$A:$A,$Q28)</f>
        <v>368.244974190481</v>
      </c>
      <c r="AA31" s="13">
        <f t="shared" ref="AA31" si="105">SUMIFS(N:N,$D:$D,$P31,$A:$A,$P28)+SUMIFS(N:N,$D:$D,$P31,$A:$A,$Q28)</f>
        <v>380.82152585017673</v>
      </c>
      <c r="AC31" s="12" t="s">
        <v>361</v>
      </c>
      <c r="AD31" s="13">
        <f>R40-R37</f>
        <v>0</v>
      </c>
      <c r="AE31" s="13">
        <f t="shared" ref="AE31:AM31" si="106">S40-S37</f>
        <v>0.17325296746710706</v>
      </c>
      <c r="AF31" s="13">
        <f t="shared" si="106"/>
        <v>-7.9839009041705822E-2</v>
      </c>
      <c r="AG31" s="13">
        <f t="shared" si="106"/>
        <v>-3.4757261017318797E-2</v>
      </c>
      <c r="AH31" s="13">
        <f t="shared" si="106"/>
        <v>0.98445545123340139</v>
      </c>
      <c r="AI31" s="13">
        <f t="shared" si="106"/>
        <v>3.2129504159300382E-2</v>
      </c>
      <c r="AJ31" s="13">
        <f t="shared" si="106"/>
        <v>0</v>
      </c>
      <c r="AK31" s="13">
        <f t="shared" si="106"/>
        <v>0</v>
      </c>
      <c r="AL31" s="13">
        <f t="shared" si="106"/>
        <v>0</v>
      </c>
      <c r="AM31" s="13">
        <f t="shared" si="106"/>
        <v>0</v>
      </c>
    </row>
    <row r="32" spans="1:39" x14ac:dyDescent="0.3">
      <c r="A32" s="12" t="str">
        <f t="shared" si="0"/>
        <v>TLC</v>
      </c>
      <c r="B32" s="45" t="s">
        <v>235</v>
      </c>
      <c r="C32" s="45" t="s">
        <v>245</v>
      </c>
      <c r="D32" s="45" t="s">
        <v>222</v>
      </c>
      <c r="E32" s="47"/>
      <c r="F32" s="47">
        <v>5.2779741069030668E-2</v>
      </c>
      <c r="G32" s="47">
        <v>1.4938086091532252</v>
      </c>
      <c r="H32" s="47">
        <v>1.4938086091532252</v>
      </c>
      <c r="I32" s="47">
        <v>2.806104563807938</v>
      </c>
      <c r="J32" s="47">
        <v>5.3453885204149074</v>
      </c>
      <c r="K32" s="47">
        <v>5.6764359174506875</v>
      </c>
      <c r="L32" s="47">
        <v>5.6764359174506875</v>
      </c>
      <c r="M32" s="47">
        <v>4.364139962795976</v>
      </c>
      <c r="N32" s="47">
        <v>1.805274810127913</v>
      </c>
      <c r="P32" s="45" t="s">
        <v>220</v>
      </c>
      <c r="Q32" s="12" t="s">
        <v>340</v>
      </c>
      <c r="R32" s="13">
        <f>SUMIFS(E:E,$D:$D,$P32,$A:$A,$P28)+SUMIFS(E:E,$D:$D,$P32,$A:$A,$Q28)</f>
        <v>350.9677528301977</v>
      </c>
      <c r="S32" s="13">
        <f t="shared" ref="S32" si="107">SUMIFS(F:F,$D:$D,$P32,$A:$A,$P28)+SUMIFS(F:F,$D:$D,$P32,$A:$A,$Q28)</f>
        <v>341.97605233237482</v>
      </c>
      <c r="T32" s="13">
        <f t="shared" ref="T32" si="108">SUMIFS(G:G,$D:$D,$P32,$A:$A,$P28)+SUMIFS(G:G,$D:$D,$P32,$A:$A,$Q28)</f>
        <v>339.22335701554857</v>
      </c>
      <c r="U32" s="13">
        <f t="shared" ref="U32" si="109">SUMIFS(H:H,$D:$D,$P32,$A:$A,$P28)+SUMIFS(H:H,$D:$D,$P32,$A:$A,$Q28)</f>
        <v>327.17800573742244</v>
      </c>
      <c r="V32" s="13">
        <f t="shared" ref="V32" si="110">SUMIFS(I:I,$D:$D,$P32,$A:$A,$P28)+SUMIFS(I:I,$D:$D,$P32,$A:$A,$Q28)</f>
        <v>326.65753845814459</v>
      </c>
      <c r="W32" s="13">
        <f t="shared" ref="W32" si="111">SUMIFS(J:J,$D:$D,$P32,$A:$A,$P28)+SUMIFS(J:J,$D:$D,$P32,$A:$A,$Q28)</f>
        <v>338.37226652703333</v>
      </c>
      <c r="X32" s="13">
        <f t="shared" ref="X32" si="112">SUMIFS(K:K,$D:$D,$P32,$A:$A,$P28)+SUMIFS(K:K,$D:$D,$P32,$A:$A,$Q28)</f>
        <v>348.29114176210186</v>
      </c>
      <c r="Y32" s="13">
        <f t="shared" ref="Y32" si="113">SUMIFS(L:L,$D:$D,$P32,$A:$A,$P28)+SUMIFS(L:L,$D:$D,$P32,$A:$A,$Q28)</f>
        <v>357.58562661671027</v>
      </c>
      <c r="Z32" s="13">
        <f t="shared" ref="Z32" si="114">SUMIFS(M:M,$D:$D,$P32,$A:$A,$P28)+SUMIFS(M:M,$D:$D,$P32,$A:$A,$Q28)</f>
        <v>368.24497419048095</v>
      </c>
      <c r="AA32" s="13">
        <f t="shared" ref="AA32" si="115">SUMIFS(N:N,$D:$D,$P32,$A:$A,$P28)+SUMIFS(N:N,$D:$D,$P32,$A:$A,$Q28)</f>
        <v>380.82152585017673</v>
      </c>
      <c r="AC32" s="12" t="s">
        <v>362</v>
      </c>
      <c r="AD32" s="13">
        <f>R47-R44</f>
        <v>0</v>
      </c>
      <c r="AE32" s="13">
        <f t="shared" ref="AE32:AM32" si="116">S47-S44</f>
        <v>0</v>
      </c>
      <c r="AF32" s="13">
        <f t="shared" si="116"/>
        <v>0</v>
      </c>
      <c r="AG32" s="13">
        <f t="shared" si="116"/>
        <v>0</v>
      </c>
      <c r="AH32" s="13">
        <f t="shared" si="116"/>
        <v>0</v>
      </c>
      <c r="AI32" s="13">
        <f t="shared" si="116"/>
        <v>0</v>
      </c>
      <c r="AJ32" s="13">
        <f t="shared" si="116"/>
        <v>0</v>
      </c>
      <c r="AK32" s="13">
        <f t="shared" si="116"/>
        <v>0</v>
      </c>
      <c r="AL32" s="13">
        <f t="shared" si="116"/>
        <v>0</v>
      </c>
      <c r="AM32" s="13">
        <f t="shared" si="116"/>
        <v>0</v>
      </c>
    </row>
    <row r="33" spans="1:39" x14ac:dyDescent="0.3">
      <c r="A33" s="12" t="str">
        <f t="shared" si="0"/>
        <v>TLC</v>
      </c>
      <c r="B33" s="45" t="s">
        <v>235</v>
      </c>
      <c r="C33" s="45" t="s">
        <v>245</v>
      </c>
      <c r="D33" s="45" t="s">
        <v>220</v>
      </c>
      <c r="E33" s="47"/>
      <c r="F33" s="47">
        <v>5.2779741069030668E-2</v>
      </c>
      <c r="G33" s="47">
        <v>0.34664831349610409</v>
      </c>
      <c r="H33" s="47">
        <v>0.69245474289256148</v>
      </c>
      <c r="I33" s="47">
        <v>17.561704368728577</v>
      </c>
      <c r="J33" s="47">
        <v>65.411367990940576</v>
      </c>
      <c r="K33" s="47">
        <v>65.084300873505654</v>
      </c>
      <c r="L33" s="47">
        <v>64.844282302239719</v>
      </c>
      <c r="M33" s="47">
        <v>47.975032676403771</v>
      </c>
      <c r="N33" s="47">
        <v>0.10578785813065561</v>
      </c>
      <c r="P33" s="45" t="s">
        <v>222</v>
      </c>
      <c r="Q33" s="12" t="s">
        <v>339</v>
      </c>
      <c r="R33" s="13">
        <f>SUMIFS(E:E,$D:$D,$P33,$A:$A,$P28)+SUMIFS(E:E,$D:$D,$P33,$A:$A,$Q28)</f>
        <v>350.9677528301977</v>
      </c>
      <c r="S33" s="13">
        <f t="shared" ref="S33" si="117">SUMIFS(F:F,$D:$D,$P33,$A:$A,$P28)+SUMIFS(F:F,$D:$D,$P33,$A:$A,$Q28)</f>
        <v>341.83574169297691</v>
      </c>
      <c r="T33" s="13">
        <f t="shared" ref="T33" si="118">SUMIFS(G:G,$D:$D,$P33,$A:$A,$P28)+SUMIFS(G:G,$D:$D,$P33,$A:$A,$Q28)</f>
        <v>339.2225048666898</v>
      </c>
      <c r="U33" s="13">
        <f t="shared" ref="U33" si="119">SUMIFS(H:H,$D:$D,$P33,$A:$A,$P28)+SUMIFS(H:H,$D:$D,$P33,$A:$A,$Q28)</f>
        <v>327.12055983415638</v>
      </c>
      <c r="V33" s="13">
        <f t="shared" ref="V33" si="120">SUMIFS(I:I,$D:$D,$P33,$A:$A,$P28)+SUMIFS(I:I,$D:$D,$P33,$A:$A,$Q28)</f>
        <v>326.65753845814453</v>
      </c>
      <c r="W33" s="13">
        <f t="shared" ref="W33" si="121">SUMIFS(J:J,$D:$D,$P33,$A:$A,$P28)+SUMIFS(J:J,$D:$D,$P33,$A:$A,$Q28)</f>
        <v>338.37226652703362</v>
      </c>
      <c r="X33" s="13">
        <f t="shared" ref="X33" si="122">SUMIFS(K:K,$D:$D,$P33,$A:$A,$P28)+SUMIFS(K:K,$D:$D,$P33,$A:$A,$Q28)</f>
        <v>348.29114176210174</v>
      </c>
      <c r="Y33" s="13">
        <f t="shared" ref="Y33" si="123">SUMIFS(L:L,$D:$D,$P33,$A:$A,$P28)+SUMIFS(L:L,$D:$D,$P33,$A:$A,$Q28)</f>
        <v>357.58562661671021</v>
      </c>
      <c r="Z33" s="13">
        <f t="shared" ref="Z33" si="124">SUMIFS(M:M,$D:$D,$P33,$A:$A,$P28)+SUMIFS(M:M,$D:$D,$P33,$A:$A,$Q28)</f>
        <v>368.244974190481</v>
      </c>
      <c r="AA33" s="13">
        <f t="shared" ref="AA33" si="125">SUMIFS(N:N,$D:$D,$P33,$A:$A,$P28)+SUMIFS(N:N,$D:$D,$P33,$A:$A,$Q28)</f>
        <v>380.82152585017673</v>
      </c>
      <c r="AC33" s="12" t="s">
        <v>363</v>
      </c>
      <c r="AD33" s="13">
        <f>R54-R51</f>
        <v>0</v>
      </c>
      <c r="AE33" s="13">
        <f t="shared" ref="AE33:AM33" si="126">S54-S51</f>
        <v>0</v>
      </c>
      <c r="AF33" s="13">
        <f t="shared" si="126"/>
        <v>0</v>
      </c>
      <c r="AG33" s="13">
        <f t="shared" si="126"/>
        <v>0</v>
      </c>
      <c r="AH33" s="13">
        <f t="shared" si="126"/>
        <v>0</v>
      </c>
      <c r="AI33" s="13">
        <f t="shared" si="126"/>
        <v>0</v>
      </c>
      <c r="AJ33" s="13">
        <f t="shared" si="126"/>
        <v>0</v>
      </c>
      <c r="AK33" s="13">
        <f t="shared" si="126"/>
        <v>0</v>
      </c>
      <c r="AL33" s="13">
        <f t="shared" si="126"/>
        <v>0</v>
      </c>
      <c r="AM33" s="13">
        <f t="shared" si="126"/>
        <v>0</v>
      </c>
    </row>
    <row r="34" spans="1:39" x14ac:dyDescent="0.3">
      <c r="A34" s="12" t="str">
        <f t="shared" si="0"/>
        <v>TLC</v>
      </c>
      <c r="B34" s="45" t="s">
        <v>235</v>
      </c>
      <c r="C34" s="45" t="s">
        <v>245</v>
      </c>
      <c r="D34" s="45" t="s">
        <v>217</v>
      </c>
      <c r="E34" s="47"/>
      <c r="F34" s="47">
        <v>5.2779741069030668E-2</v>
      </c>
      <c r="G34" s="47">
        <v>0.34664831349610409</v>
      </c>
      <c r="H34" s="47">
        <v>0.69245474289256148</v>
      </c>
      <c r="I34" s="47">
        <v>0.95623107558137288</v>
      </c>
      <c r="J34" s="47">
        <v>0.9366498795202769</v>
      </c>
      <c r="K34" s="47">
        <v>2.4105884438360996</v>
      </c>
      <c r="L34" s="47">
        <v>3.5948910998353698</v>
      </c>
      <c r="M34" s="47">
        <v>3.8365784451422194</v>
      </c>
      <c r="N34" s="47">
        <v>3.8365784451422194</v>
      </c>
      <c r="AC34" s="12" t="s">
        <v>364</v>
      </c>
      <c r="AD34" s="13">
        <f>R61-R58</f>
        <v>0</v>
      </c>
      <c r="AE34" s="13">
        <f t="shared" ref="AE34:AM34" si="127">S61-S58</f>
        <v>-1.1797134675362031E-5</v>
      </c>
      <c r="AF34" s="13">
        <f t="shared" si="127"/>
        <v>0</v>
      </c>
      <c r="AG34" s="13">
        <f t="shared" si="127"/>
        <v>-59.252115765551707</v>
      </c>
      <c r="AH34" s="13">
        <f t="shared" si="127"/>
        <v>0</v>
      </c>
      <c r="AI34" s="13">
        <f t="shared" si="127"/>
        <v>0</v>
      </c>
      <c r="AJ34" s="13">
        <f t="shared" si="127"/>
        <v>0</v>
      </c>
      <c r="AK34" s="13">
        <f t="shared" si="127"/>
        <v>0.12716940030173873</v>
      </c>
      <c r="AL34" s="13">
        <f t="shared" si="127"/>
        <v>0</v>
      </c>
      <c r="AM34" s="13">
        <f t="shared" si="127"/>
        <v>0</v>
      </c>
    </row>
    <row r="35" spans="1:39" x14ac:dyDescent="0.3">
      <c r="A35" s="12" t="str">
        <f t="shared" si="0"/>
        <v>TLC</v>
      </c>
      <c r="B35" s="45" t="s">
        <v>235</v>
      </c>
      <c r="C35" s="45" t="s">
        <v>246</v>
      </c>
      <c r="D35" s="45" t="s">
        <v>238</v>
      </c>
      <c r="E35" s="47"/>
      <c r="F35" s="47">
        <v>23.755653118201938</v>
      </c>
      <c r="G35" s="47">
        <v>37.605214977302744</v>
      </c>
      <c r="H35" s="47">
        <v>129.83626271212972</v>
      </c>
      <c r="I35" s="47">
        <v>129.83626271212972</v>
      </c>
      <c r="J35" s="47">
        <v>81.667225416534805</v>
      </c>
      <c r="K35" s="47"/>
      <c r="L35" s="47"/>
      <c r="M35" s="47"/>
      <c r="N35" s="47"/>
      <c r="P35" s="12" t="s">
        <v>347</v>
      </c>
      <c r="Q35" s="12" t="s">
        <v>348</v>
      </c>
      <c r="AC35" s="12" t="s">
        <v>365</v>
      </c>
      <c r="AD35" s="13">
        <f>R68-R65</f>
        <v>0</v>
      </c>
      <c r="AE35" s="13">
        <f t="shared" ref="AE35:AM35" si="128">S68-S65</f>
        <v>-0.3100894110181116</v>
      </c>
      <c r="AF35" s="13">
        <f t="shared" si="128"/>
        <v>-8.5074458000239019</v>
      </c>
      <c r="AG35" s="13">
        <f t="shared" si="128"/>
        <v>0</v>
      </c>
      <c r="AH35" s="13">
        <f t="shared" si="128"/>
        <v>33.458308982469816</v>
      </c>
      <c r="AI35" s="13">
        <f t="shared" si="128"/>
        <v>19.212071564016014</v>
      </c>
      <c r="AJ35" s="13">
        <f t="shared" si="128"/>
        <v>0</v>
      </c>
      <c r="AK35" s="13">
        <f t="shared" si="128"/>
        <v>0</v>
      </c>
      <c r="AL35" s="13">
        <f t="shared" si="128"/>
        <v>0</v>
      </c>
      <c r="AM35" s="13">
        <f t="shared" si="128"/>
        <v>0</v>
      </c>
    </row>
    <row r="36" spans="1:39" x14ac:dyDescent="0.3">
      <c r="A36" s="12" t="str">
        <f t="shared" si="0"/>
        <v>TLC</v>
      </c>
      <c r="B36" s="45" t="s">
        <v>235</v>
      </c>
      <c r="C36" s="45" t="s">
        <v>246</v>
      </c>
      <c r="D36" s="45" t="s">
        <v>222</v>
      </c>
      <c r="E36" s="47"/>
      <c r="F36" s="47">
        <v>24.070272895031909</v>
      </c>
      <c r="G36" s="47">
        <v>46.443537232553368</v>
      </c>
      <c r="H36" s="47">
        <v>158.27520544019958</v>
      </c>
      <c r="I36" s="47">
        <v>158.27520544019958</v>
      </c>
      <c r="J36" s="47">
        <v>277.52661738599869</v>
      </c>
      <c r="K36" s="47">
        <v>483.10287661935382</v>
      </c>
      <c r="L36" s="47">
        <v>528.9431406373219</v>
      </c>
      <c r="M36" s="47">
        <v>648.96819235705345</v>
      </c>
      <c r="N36" s="47">
        <v>718.9654494504282</v>
      </c>
      <c r="R36" s="46">
        <v>2010</v>
      </c>
      <c r="S36" s="46">
        <v>2011</v>
      </c>
      <c r="T36" s="46">
        <v>2015</v>
      </c>
      <c r="U36" s="46">
        <v>2020</v>
      </c>
      <c r="V36" s="46">
        <v>2025</v>
      </c>
      <c r="W36" s="46">
        <v>2030</v>
      </c>
      <c r="X36" s="46">
        <v>2035</v>
      </c>
      <c r="Y36" s="46">
        <v>2040</v>
      </c>
      <c r="Z36" s="46">
        <v>2045</v>
      </c>
      <c r="AA36" s="46">
        <v>2050</v>
      </c>
      <c r="AC36" s="12" t="s">
        <v>366</v>
      </c>
      <c r="AD36" s="13">
        <f>R75-R72</f>
        <v>0</v>
      </c>
      <c r="AE36" s="13">
        <f t="shared" ref="AE36:AM36" si="129">S75-S72</f>
        <v>0</v>
      </c>
      <c r="AF36" s="13">
        <f t="shared" si="129"/>
        <v>0</v>
      </c>
      <c r="AG36" s="13">
        <f t="shared" si="129"/>
        <v>0</v>
      </c>
      <c r="AH36" s="13">
        <f t="shared" si="129"/>
        <v>-239.35843386471481</v>
      </c>
      <c r="AI36" s="13">
        <f t="shared" si="129"/>
        <v>-266.52278196264052</v>
      </c>
      <c r="AJ36" s="13">
        <f t="shared" si="129"/>
        <v>-418.30914597584353</v>
      </c>
      <c r="AK36" s="13">
        <f t="shared" si="129"/>
        <v>-516.50758377526483</v>
      </c>
      <c r="AL36" s="13">
        <f t="shared" si="129"/>
        <v>-595.28093163022868</v>
      </c>
      <c r="AM36" s="13">
        <f t="shared" si="129"/>
        <v>-615.61136901131511</v>
      </c>
    </row>
    <row r="37" spans="1:39" x14ac:dyDescent="0.3">
      <c r="A37" s="12" t="str">
        <f t="shared" si="0"/>
        <v>TLC</v>
      </c>
      <c r="B37" s="45" t="s">
        <v>235</v>
      </c>
      <c r="C37" s="45" t="s">
        <v>246</v>
      </c>
      <c r="D37" s="45" t="s">
        <v>220</v>
      </c>
      <c r="E37" s="47"/>
      <c r="F37" s="47">
        <v>24.36293775634179</v>
      </c>
      <c r="G37" s="47">
        <v>46.44353723255314</v>
      </c>
      <c r="H37" s="47">
        <v>158.14146955895765</v>
      </c>
      <c r="I37" s="47">
        <v>158.14146955895765</v>
      </c>
      <c r="J37" s="47">
        <v>99.471247649882741</v>
      </c>
      <c r="K37" s="47">
        <v>303.7525905294109</v>
      </c>
      <c r="L37" s="47">
        <v>346.18969600312232</v>
      </c>
      <c r="M37" s="47">
        <v>470.15498796710358</v>
      </c>
      <c r="N37" s="47">
        <v>716.93611712805932</v>
      </c>
      <c r="P37" s="45" t="s">
        <v>238</v>
      </c>
      <c r="Q37" s="12" t="s">
        <v>204</v>
      </c>
      <c r="R37" s="13">
        <f>SUMIFS(E:E,$D:$D,$P37,$A:$A,$P35)+SUMIFS(E:E,$D:$D,$P37,$A:$A,$Q35)</f>
        <v>126.51701263269067</v>
      </c>
      <c r="S37" s="13">
        <f t="shared" ref="S37" si="130">SUMIFS(F:F,$D:$D,$P37,$A:$A,$P35)+SUMIFS(F:F,$D:$D,$P37,$A:$A,$Q35)</f>
        <v>123.2713348175823</v>
      </c>
      <c r="T37" s="13">
        <f t="shared" ref="T37" si="131">SUMIFS(G:G,$D:$D,$P37,$A:$A,$P35)+SUMIFS(G:G,$D:$D,$P37,$A:$A,$Q35)</f>
        <v>122.3624008775171</v>
      </c>
      <c r="U37" s="13">
        <f t="shared" ref="U37" si="132">SUMIFS(H:H,$D:$D,$P37,$A:$A,$P35)+SUMIFS(H:H,$D:$D,$P37,$A:$A,$Q35)</f>
        <v>117.95532308853976</v>
      </c>
      <c r="V37" s="13">
        <f t="shared" ref="V37" si="133">SUMIFS(I:I,$D:$D,$P37,$A:$A,$P35)+SUMIFS(I:I,$D:$D,$P37,$A:$A,$Q35)</f>
        <v>117.7536556746502</v>
      </c>
      <c r="W37" s="13">
        <f t="shared" ref="W37" si="134">SUMIFS(J:J,$D:$D,$P37,$A:$A,$P35)+SUMIFS(J:J,$D:$D,$P37,$A:$A,$Q35)</f>
        <v>121.97658609241198</v>
      </c>
      <c r="X37" s="13">
        <f t="shared" ref="X37" si="135">SUMIFS(K:K,$D:$D,$P37,$A:$A,$P35)+SUMIFS(K:K,$D:$D,$P37,$A:$A,$Q35)</f>
        <v>125.55214667681798</v>
      </c>
      <c r="Y37" s="13">
        <f t="shared" ref="Y37" si="136">SUMIFS(L:L,$D:$D,$P37,$A:$A,$P35)+SUMIFS(L:L,$D:$D,$P37,$A:$A,$Q35)</f>
        <v>128.90262673740011</v>
      </c>
      <c r="Z37" s="13">
        <f t="shared" ref="Z37" si="137">SUMIFS(M:M,$D:$D,$P37,$A:$A,$P35)+SUMIFS(M:M,$D:$D,$P37,$A:$A,$Q35)</f>
        <v>132.74511312189571</v>
      </c>
      <c r="AA37" s="13">
        <f t="shared" ref="AA37" si="138">SUMIFS(N:N,$D:$D,$P37,$A:$A,$P35)+SUMIFS(N:N,$D:$D,$P37,$A:$A,$Q35)</f>
        <v>137.27871409342188</v>
      </c>
    </row>
    <row r="38" spans="1:39" x14ac:dyDescent="0.3">
      <c r="A38" s="12" t="str">
        <f t="shared" si="0"/>
        <v>TLC</v>
      </c>
      <c r="B38" s="45" t="s">
        <v>235</v>
      </c>
      <c r="C38" s="45" t="s">
        <v>246</v>
      </c>
      <c r="D38" s="45" t="s">
        <v>217</v>
      </c>
      <c r="E38" s="47"/>
      <c r="F38" s="47">
        <v>23.755653119006968</v>
      </c>
      <c r="G38" s="47">
        <v>37.605214977302758</v>
      </c>
      <c r="H38" s="47">
        <v>128.93721241475509</v>
      </c>
      <c r="I38" s="47">
        <v>128.93721241475509</v>
      </c>
      <c r="J38" s="47">
        <v>81.10172128261442</v>
      </c>
      <c r="K38" s="47"/>
      <c r="L38" s="47"/>
      <c r="M38" s="47"/>
      <c r="N38" s="47"/>
      <c r="P38" s="45" t="s">
        <v>217</v>
      </c>
      <c r="Q38" s="12" t="s">
        <v>218</v>
      </c>
      <c r="R38" s="13">
        <f>SUMIFS(E:E,$D:$D,$P38,$A:$A,$P35)+SUMIFS(E:E,$D:$D,$P38,$A:$A,$Q35)</f>
        <v>126.51701263269067</v>
      </c>
      <c r="S38" s="13">
        <f t="shared" ref="S38" si="139">SUMIFS(F:F,$D:$D,$P38,$A:$A,$P35)+SUMIFS(F:F,$D:$D,$P38,$A:$A,$Q35)</f>
        <v>123.27808388902578</v>
      </c>
      <c r="T38" s="13">
        <f t="shared" ref="T38" si="140">SUMIFS(G:G,$D:$D,$P38,$A:$A,$P35)+SUMIFS(G:G,$D:$D,$P38,$A:$A,$Q35)</f>
        <v>122.36908357129552</v>
      </c>
      <c r="U38" s="13">
        <f t="shared" ref="U38" si="141">SUMIFS(H:H,$D:$D,$P38,$A:$A,$P35)+SUMIFS(H:H,$D:$D,$P38,$A:$A,$Q35)</f>
        <v>118.30291117965568</v>
      </c>
      <c r="V38" s="13">
        <f t="shared" ref="V38" si="142">SUMIFS(I:I,$D:$D,$P38,$A:$A,$P35)+SUMIFS(I:I,$D:$D,$P38,$A:$A,$Q35)</f>
        <v>117.7536556746502</v>
      </c>
      <c r="W38" s="13">
        <f t="shared" ref="W38" si="143">SUMIFS(J:J,$D:$D,$P38,$A:$A,$P35)+SUMIFS(J:J,$D:$D,$P38,$A:$A,$Q35)</f>
        <v>121.97658609241194</v>
      </c>
      <c r="X38" s="13">
        <f t="shared" ref="X38" si="144">SUMIFS(K:K,$D:$D,$P38,$A:$A,$P35)+SUMIFS(K:K,$D:$D,$P38,$A:$A,$Q35)</f>
        <v>125.55214667681803</v>
      </c>
      <c r="Y38" s="13">
        <f t="shared" ref="Y38" si="145">SUMIFS(L:L,$D:$D,$P38,$A:$A,$P35)+SUMIFS(L:L,$D:$D,$P38,$A:$A,$Q35)</f>
        <v>128.90262673740011</v>
      </c>
      <c r="Z38" s="13">
        <f t="shared" ref="Z38" si="146">SUMIFS(M:M,$D:$D,$P38,$A:$A,$P35)+SUMIFS(M:M,$D:$D,$P38,$A:$A,$Q35)</f>
        <v>132.74511312189571</v>
      </c>
      <c r="AA38" s="13">
        <f t="shared" ref="AA38" si="147">SUMIFS(N:N,$D:$D,$P38,$A:$A,$P35)+SUMIFS(N:N,$D:$D,$P38,$A:$A,$Q35)</f>
        <v>137.27871409342188</v>
      </c>
    </row>
    <row r="39" spans="1:39" x14ac:dyDescent="0.3">
      <c r="A39" s="12" t="str">
        <f t="shared" si="0"/>
        <v>TLC</v>
      </c>
      <c r="B39" s="45" t="s">
        <v>235</v>
      </c>
      <c r="C39" s="45" t="s">
        <v>247</v>
      </c>
      <c r="D39" s="45" t="s">
        <v>238</v>
      </c>
      <c r="E39" s="47"/>
      <c r="F39" s="47">
        <v>16.578025981948528</v>
      </c>
      <c r="G39" s="47">
        <v>121.86950253915219</v>
      </c>
      <c r="H39" s="47">
        <v>160.18050040133221</v>
      </c>
      <c r="I39" s="47">
        <v>270.6981324650813</v>
      </c>
      <c r="J39" s="47">
        <v>476.92350276381944</v>
      </c>
      <c r="K39" s="47">
        <v>631.79950532609394</v>
      </c>
      <c r="L39" s="47">
        <v>670.08180430373909</v>
      </c>
      <c r="M39" s="47">
        <v>687.33580893818703</v>
      </c>
      <c r="N39" s="47">
        <v>708.48291661566884</v>
      </c>
      <c r="P39" s="45" t="s">
        <v>220</v>
      </c>
      <c r="Q39" s="12" t="s">
        <v>340</v>
      </c>
      <c r="R39" s="13">
        <f>SUMIFS(E:E,$D:$D,$P39,$A:$A,$P35)+SUMIFS(E:E,$D:$D,$P39,$A:$A,$Q35)</f>
        <v>126.51701263269067</v>
      </c>
      <c r="S39" s="13">
        <f t="shared" ref="S39" si="148">SUMIFS(F:F,$D:$D,$P39,$A:$A,$P35)+SUMIFS(F:F,$D:$D,$P39,$A:$A,$Q35)</f>
        <v>123.38672867662903</v>
      </c>
      <c r="T39" s="13">
        <f t="shared" ref="T39" si="149">SUMIFS(G:G,$D:$D,$P39,$A:$A,$P35)+SUMIFS(G:G,$D:$D,$P39,$A:$A,$Q35)</f>
        <v>122.3242674943312</v>
      </c>
      <c r="U39" s="13">
        <f t="shared" ref="U39" si="150">SUMIFS(H:H,$D:$D,$P39,$A:$A,$P35)+SUMIFS(H:H,$D:$D,$P39,$A:$A,$Q35)</f>
        <v>118.7462367079134</v>
      </c>
      <c r="V39" s="13">
        <f t="shared" ref="V39" si="151">SUMIFS(I:I,$D:$D,$P39,$A:$A,$P35)+SUMIFS(I:I,$D:$D,$P39,$A:$A,$Q35)</f>
        <v>117.75365567465019</v>
      </c>
      <c r="W39" s="13">
        <f t="shared" ref="W39" si="152">SUMIFS(J:J,$D:$D,$P39,$A:$A,$P35)+SUMIFS(J:J,$D:$D,$P39,$A:$A,$Q35)</f>
        <v>121.97658609241208</v>
      </c>
      <c r="X39" s="13">
        <f t="shared" ref="X39" si="153">SUMIFS(K:K,$D:$D,$P39,$A:$A,$P35)+SUMIFS(K:K,$D:$D,$P39,$A:$A,$Q35)</f>
        <v>125.55214667681807</v>
      </c>
      <c r="Y39" s="13">
        <f t="shared" ref="Y39" si="154">SUMIFS(L:L,$D:$D,$P39,$A:$A,$P35)+SUMIFS(L:L,$D:$D,$P39,$A:$A,$Q35)</f>
        <v>128.90262673740017</v>
      </c>
      <c r="Z39" s="13">
        <f t="shared" ref="Z39" si="155">SUMIFS(M:M,$D:$D,$P39,$A:$A,$P35)+SUMIFS(M:M,$D:$D,$P39,$A:$A,$Q35)</f>
        <v>132.74511312189566</v>
      </c>
      <c r="AA39" s="13">
        <f t="shared" ref="AA39" si="156">SUMIFS(N:N,$D:$D,$P39,$A:$A,$P35)+SUMIFS(N:N,$D:$D,$P39,$A:$A,$Q35)</f>
        <v>137.27871409342188</v>
      </c>
    </row>
    <row r="40" spans="1:39" x14ac:dyDescent="0.3">
      <c r="A40" s="12" t="str">
        <f t="shared" si="0"/>
        <v>TLC</v>
      </c>
      <c r="B40" s="45" t="s">
        <v>235</v>
      </c>
      <c r="C40" s="45" t="s">
        <v>247</v>
      </c>
      <c r="D40" s="45" t="s">
        <v>222</v>
      </c>
      <c r="E40" s="47"/>
      <c r="F40" s="47">
        <v>16.578025981948528</v>
      </c>
      <c r="G40" s="47">
        <v>135.81350708828217</v>
      </c>
      <c r="H40" s="47">
        <v>141.9314234345573</v>
      </c>
      <c r="I40" s="47">
        <v>234.36643670959731</v>
      </c>
      <c r="J40" s="47">
        <v>267.75394766038403</v>
      </c>
      <c r="K40" s="47">
        <v>138.09086060985629</v>
      </c>
      <c r="L40" s="47">
        <v>131.97294426358101</v>
      </c>
      <c r="M40" s="47">
        <v>39.537930988541071</v>
      </c>
      <c r="N40" s="47"/>
      <c r="P40" s="45" t="s">
        <v>222</v>
      </c>
      <c r="Q40" s="12" t="s">
        <v>339</v>
      </c>
      <c r="R40" s="13">
        <f>SUMIFS(E:E,$D:$D,$P40,$A:$A,$P35)+SUMIFS(E:E,$D:$D,$P40,$A:$A,$Q35)</f>
        <v>126.51701263269067</v>
      </c>
      <c r="S40" s="13">
        <f t="shared" ref="S40" si="157">SUMIFS(F:F,$D:$D,$P40,$A:$A,$P35)+SUMIFS(F:F,$D:$D,$P40,$A:$A,$Q35)</f>
        <v>123.44458778504941</v>
      </c>
      <c r="T40" s="13">
        <f t="shared" ref="T40" si="158">SUMIFS(G:G,$D:$D,$P40,$A:$A,$P35)+SUMIFS(G:G,$D:$D,$P40,$A:$A,$Q35)</f>
        <v>122.2825618684754</v>
      </c>
      <c r="U40" s="13">
        <f t="shared" ref="U40" si="159">SUMIFS(H:H,$D:$D,$P40,$A:$A,$P35)+SUMIFS(H:H,$D:$D,$P40,$A:$A,$Q35)</f>
        <v>117.92056582752244</v>
      </c>
      <c r="V40" s="13">
        <f t="shared" ref="V40" si="160">SUMIFS(I:I,$D:$D,$P40,$A:$A,$P35)+SUMIFS(I:I,$D:$D,$P40,$A:$A,$Q35)</f>
        <v>118.73811112588361</v>
      </c>
      <c r="W40" s="13">
        <f t="shared" ref="W40" si="161">SUMIFS(J:J,$D:$D,$P40,$A:$A,$P35)+SUMIFS(J:J,$D:$D,$P40,$A:$A,$Q35)</f>
        <v>122.00871559657128</v>
      </c>
      <c r="X40" s="13">
        <f t="shared" ref="X40" si="162">SUMIFS(K:K,$D:$D,$P40,$A:$A,$P35)+SUMIFS(K:K,$D:$D,$P40,$A:$A,$Q35)</f>
        <v>125.55214667681798</v>
      </c>
      <c r="Y40" s="13">
        <f t="shared" ref="Y40" si="163">SUMIFS(L:L,$D:$D,$P40,$A:$A,$P35)+SUMIFS(L:L,$D:$D,$P40,$A:$A,$Q35)</f>
        <v>128.90262673740008</v>
      </c>
      <c r="Z40" s="13">
        <f t="shared" ref="Z40" si="164">SUMIFS(M:M,$D:$D,$P40,$A:$A,$P35)+SUMIFS(M:M,$D:$D,$P40,$A:$A,$Q35)</f>
        <v>132.74511312189571</v>
      </c>
      <c r="AA40" s="13">
        <f t="shared" ref="AA40" si="165">SUMIFS(N:N,$D:$D,$P40,$A:$A,$P35)+SUMIFS(N:N,$D:$D,$P40,$A:$A,$Q35)</f>
        <v>137.27871409342188</v>
      </c>
    </row>
    <row r="41" spans="1:39" x14ac:dyDescent="0.3">
      <c r="A41" s="12" t="str">
        <f t="shared" si="0"/>
        <v>TLC</v>
      </c>
      <c r="B41" s="45" t="s">
        <v>235</v>
      </c>
      <c r="C41" s="45" t="s">
        <v>247</v>
      </c>
      <c r="D41" s="45" t="s">
        <v>220</v>
      </c>
      <c r="E41" s="47"/>
      <c r="F41" s="47">
        <v>16.578025981948528</v>
      </c>
      <c r="G41" s="47">
        <v>135.81350708828217</v>
      </c>
      <c r="H41" s="47">
        <v>140.89598531456164</v>
      </c>
      <c r="I41" s="47">
        <v>227.90242003227922</v>
      </c>
      <c r="J41" s="47">
        <v>396.80510952461077</v>
      </c>
      <c r="K41" s="47">
        <v>267.14202247408286</v>
      </c>
      <c r="L41" s="47">
        <v>262.05954424780327</v>
      </c>
      <c r="M41" s="47">
        <v>175.05310953008569</v>
      </c>
      <c r="N41" s="47"/>
    </row>
    <row r="42" spans="1:39" x14ac:dyDescent="0.3">
      <c r="A42" s="12" t="str">
        <f t="shared" si="0"/>
        <v>TLC</v>
      </c>
      <c r="B42" s="45" t="s">
        <v>235</v>
      </c>
      <c r="C42" s="45" t="s">
        <v>247</v>
      </c>
      <c r="D42" s="45" t="s">
        <v>217</v>
      </c>
      <c r="E42" s="47"/>
      <c r="F42" s="47">
        <v>16.578025981948528</v>
      </c>
      <c r="G42" s="47">
        <v>121.86950253915219</v>
      </c>
      <c r="H42" s="47">
        <v>161.05766484806651</v>
      </c>
      <c r="I42" s="47">
        <v>273.0833264582381</v>
      </c>
      <c r="J42" s="47">
        <v>479.08553937239924</v>
      </c>
      <c r="K42" s="47">
        <v>635.66805468878078</v>
      </c>
      <c r="L42" s="47">
        <v>674.41359498295583</v>
      </c>
      <c r="M42" s="47">
        <v>694.0868463403915</v>
      </c>
      <c r="N42" s="47">
        <v>717.94562115298879</v>
      </c>
      <c r="P42" s="12" t="s">
        <v>349</v>
      </c>
      <c r="Q42" s="12" t="s">
        <v>350</v>
      </c>
    </row>
    <row r="43" spans="1:39" x14ac:dyDescent="0.3">
      <c r="A43" s="12" t="str">
        <f t="shared" si="0"/>
        <v>TLC</v>
      </c>
      <c r="B43" s="45" t="s">
        <v>235</v>
      </c>
      <c r="C43" s="45" t="s">
        <v>248</v>
      </c>
      <c r="D43" s="45" t="s">
        <v>238</v>
      </c>
      <c r="E43" s="47"/>
      <c r="F43" s="47">
        <v>6.36128914365786</v>
      </c>
      <c r="G43" s="47">
        <v>23.219668463285316</v>
      </c>
      <c r="H43" s="47">
        <v>41.125981398462109</v>
      </c>
      <c r="I43" s="47">
        <v>41.125981398462109</v>
      </c>
      <c r="J43" s="47">
        <v>38.765953717379681</v>
      </c>
      <c r="K43" s="47">
        <v>17.906312935176789</v>
      </c>
      <c r="L43" s="47"/>
      <c r="M43" s="47"/>
      <c r="N43" s="47"/>
      <c r="R43" s="46">
        <v>2010</v>
      </c>
      <c r="S43" s="46">
        <v>2011</v>
      </c>
      <c r="T43" s="46">
        <v>2015</v>
      </c>
      <c r="U43" s="46">
        <v>2020</v>
      </c>
      <c r="V43" s="46">
        <v>2025</v>
      </c>
      <c r="W43" s="46">
        <v>2030</v>
      </c>
      <c r="X43" s="46">
        <v>2035</v>
      </c>
      <c r="Y43" s="46">
        <v>2040</v>
      </c>
      <c r="Z43" s="46">
        <v>2045</v>
      </c>
      <c r="AA43" s="46">
        <v>2050</v>
      </c>
    </row>
    <row r="44" spans="1:39" x14ac:dyDescent="0.3">
      <c r="A44" s="12" t="str">
        <f t="shared" si="0"/>
        <v>TLC</v>
      </c>
      <c r="B44" s="45" t="s">
        <v>235</v>
      </c>
      <c r="C44" s="45" t="s">
        <v>248</v>
      </c>
      <c r="D44" s="45" t="s">
        <v>222</v>
      </c>
      <c r="E44" s="47"/>
      <c r="F44" s="47">
        <v>6.36128914365786</v>
      </c>
      <c r="G44" s="47">
        <v>23.219668463285316</v>
      </c>
      <c r="H44" s="47">
        <v>41.125981398462109</v>
      </c>
      <c r="I44" s="47">
        <v>41.125981398462109</v>
      </c>
      <c r="J44" s="47">
        <v>39.653689651722303</v>
      </c>
      <c r="K44" s="47">
        <v>18.794048869519408</v>
      </c>
      <c r="L44" s="47">
        <v>0.88773593434261799</v>
      </c>
      <c r="M44" s="47">
        <v>0.88773593434261699</v>
      </c>
      <c r="N44" s="47"/>
      <c r="P44" s="45" t="s">
        <v>238</v>
      </c>
      <c r="Q44" s="12" t="s">
        <v>204</v>
      </c>
      <c r="R44" s="13">
        <f>SUMIFS(E:E,$D:$D,$P44,$A:$A,$P42)+SUMIFS(E:E,$D:$D,$P44,$A:$A,$Q42)</f>
        <v>19.275545612313227</v>
      </c>
      <c r="S44" s="13">
        <f t="shared" ref="S44" si="166">SUMIFS(F:F,$D:$D,$P44,$A:$A,$P42)+SUMIFS(F:F,$D:$D,$P44,$A:$A,$Q42)</f>
        <v>18.714142933862767</v>
      </c>
      <c r="T44" s="13">
        <f t="shared" ref="T44" si="167">SUMIFS(G:G,$D:$D,$P44,$A:$A,$P42)+SUMIFS(G:G,$D:$D,$P44,$A:$A,$Q42)</f>
        <v>18.625750830022188</v>
      </c>
      <c r="U44" s="13">
        <f t="shared" ref="U44" si="168">SUMIFS(H:H,$D:$D,$P44,$A:$A,$P42)+SUMIFS(H:H,$D:$D,$P44,$A:$A,$Q42)</f>
        <v>17.965830823378742</v>
      </c>
      <c r="V44" s="13">
        <f t="shared" ref="V44" si="169">SUMIFS(I:I,$D:$D,$P44,$A:$A,$P42)+SUMIFS(I:I,$D:$D,$P44,$A:$A,$Q42)</f>
        <v>17.940401166150082</v>
      </c>
      <c r="W44" s="13">
        <f t="shared" ref="W44" si="170">SUMIFS(J:J,$D:$D,$P44,$A:$A,$P42)+SUMIFS(J:J,$D:$D,$P44,$A:$A,$Q42)</f>
        <v>18.583787270448283</v>
      </c>
      <c r="X44" s="13">
        <f t="shared" ref="X44" si="171">SUMIFS(K:K,$D:$D,$P44,$A:$A,$P42)+SUMIFS(K:K,$D:$D,$P44,$A:$A,$Q42)</f>
        <v>19.128543107628886</v>
      </c>
      <c r="Y44" s="13">
        <f t="shared" ref="Y44" si="172">SUMIFS(L:L,$D:$D,$P44,$A:$A,$P42)+SUMIFS(L:L,$D:$D,$P44,$A:$A,$Q42)</f>
        <v>19.639006719494205</v>
      </c>
      <c r="Z44" s="13">
        <f t="shared" ref="Z44" si="173">SUMIFS(M:M,$D:$D,$P44,$A:$A,$P42)+SUMIFS(M:M,$D:$D,$P44,$A:$A,$Q42)</f>
        <v>20.22443013432035</v>
      </c>
      <c r="AA44" s="13">
        <f t="shared" ref="AA44" si="174">SUMIFS(N:N,$D:$D,$P44,$A:$A,$P42)+SUMIFS(N:N,$D:$D,$P44,$A:$A,$Q42)</f>
        <v>20.915148564168156</v>
      </c>
    </row>
    <row r="45" spans="1:39" x14ac:dyDescent="0.3">
      <c r="A45" s="12" t="str">
        <f t="shared" si="0"/>
        <v>TLC</v>
      </c>
      <c r="B45" s="45" t="s">
        <v>235</v>
      </c>
      <c r="C45" s="45" t="s">
        <v>248</v>
      </c>
      <c r="D45" s="45" t="s">
        <v>220</v>
      </c>
      <c r="E45" s="47"/>
      <c r="F45" s="47">
        <v>6.36128914365786</v>
      </c>
      <c r="G45" s="47">
        <v>23.219668463285316</v>
      </c>
      <c r="H45" s="47">
        <v>40.001107844292648</v>
      </c>
      <c r="I45" s="47">
        <v>40.001107844292648</v>
      </c>
      <c r="J45" s="47">
        <v>37.641080163210205</v>
      </c>
      <c r="K45" s="47">
        <v>16.781439381007324</v>
      </c>
      <c r="L45" s="47"/>
      <c r="M45" s="47"/>
      <c r="N45" s="47"/>
      <c r="P45" s="45" t="s">
        <v>217</v>
      </c>
      <c r="Q45" s="12" t="s">
        <v>218</v>
      </c>
      <c r="R45" s="13">
        <f>SUMIFS(E:E,$D:$D,$P45,$A:$A,$P42)+SUMIFS(E:E,$D:$D,$P45,$A:$A,$Q42)</f>
        <v>19.275545612313227</v>
      </c>
      <c r="S45" s="13">
        <f t="shared" ref="S45" si="175">SUMIFS(F:F,$D:$D,$P45,$A:$A,$P42)+SUMIFS(F:F,$D:$D,$P45,$A:$A,$Q42)</f>
        <v>18.714142933862767</v>
      </c>
      <c r="T45" s="13">
        <f t="shared" ref="T45" si="176">SUMIFS(G:G,$D:$D,$P45,$A:$A,$P42)+SUMIFS(G:G,$D:$D,$P45,$A:$A,$Q42)</f>
        <v>18.625750830022188</v>
      </c>
      <c r="U45" s="13">
        <f t="shared" ref="U45" si="177">SUMIFS(H:H,$D:$D,$P45,$A:$A,$P42)+SUMIFS(H:H,$D:$D,$P45,$A:$A,$Q42)</f>
        <v>17.965830823378742</v>
      </c>
      <c r="V45" s="13">
        <f t="shared" ref="V45" si="178">SUMIFS(I:I,$D:$D,$P45,$A:$A,$P42)+SUMIFS(I:I,$D:$D,$P45,$A:$A,$Q42)</f>
        <v>17.940401166150082</v>
      </c>
      <c r="W45" s="13">
        <f t="shared" ref="W45" si="179">SUMIFS(J:J,$D:$D,$P45,$A:$A,$P42)+SUMIFS(J:J,$D:$D,$P45,$A:$A,$Q42)</f>
        <v>18.583787270448283</v>
      </c>
      <c r="X45" s="13">
        <f t="shared" ref="X45" si="180">SUMIFS(K:K,$D:$D,$P45,$A:$A,$P42)+SUMIFS(K:K,$D:$D,$P45,$A:$A,$Q42)</f>
        <v>19.128543107628886</v>
      </c>
      <c r="Y45" s="13">
        <f t="shared" ref="Y45" si="181">SUMIFS(L:L,$D:$D,$P45,$A:$A,$P42)+SUMIFS(L:L,$D:$D,$P45,$A:$A,$Q42)</f>
        <v>19.639006719494205</v>
      </c>
      <c r="Z45" s="13">
        <f t="shared" ref="Z45" si="182">SUMIFS(M:M,$D:$D,$P45,$A:$A,$P42)+SUMIFS(M:M,$D:$D,$P45,$A:$A,$Q42)</f>
        <v>20.22443013432035</v>
      </c>
      <c r="AA45" s="13">
        <f t="shared" ref="AA45" si="183">SUMIFS(N:N,$D:$D,$P45,$A:$A,$P42)+SUMIFS(N:N,$D:$D,$P45,$A:$A,$Q42)</f>
        <v>20.915148564168156</v>
      </c>
    </row>
    <row r="46" spans="1:39" x14ac:dyDescent="0.3">
      <c r="A46" s="12" t="str">
        <f t="shared" si="0"/>
        <v>TLC</v>
      </c>
      <c r="B46" s="45" t="s">
        <v>235</v>
      </c>
      <c r="C46" s="45" t="s">
        <v>248</v>
      </c>
      <c r="D46" s="45" t="s">
        <v>217</v>
      </c>
      <c r="E46" s="47"/>
      <c r="F46" s="47">
        <v>6.36128914365786</v>
      </c>
      <c r="G46" s="47">
        <v>23.219668463285316</v>
      </c>
      <c r="H46" s="47">
        <v>39.653519753176724</v>
      </c>
      <c r="I46" s="47">
        <v>39.653519753176724</v>
      </c>
      <c r="J46" s="47">
        <v>37.293492072094288</v>
      </c>
      <c r="K46" s="47">
        <v>16.433851289891408</v>
      </c>
      <c r="L46" s="47"/>
      <c r="M46" s="47"/>
      <c r="N46" s="47"/>
      <c r="P46" s="45" t="s">
        <v>220</v>
      </c>
      <c r="Q46" s="12" t="s">
        <v>340</v>
      </c>
      <c r="R46" s="13">
        <f>SUMIFS(E:E,$D:$D,$P46,$A:$A,$P42)+SUMIFS(E:E,$D:$D,$P46,$A:$A,$Q42)</f>
        <v>19.275545612313227</v>
      </c>
      <c r="S46" s="13">
        <f t="shared" ref="S46" si="184">SUMIFS(F:F,$D:$D,$P46,$A:$A,$P42)+SUMIFS(F:F,$D:$D,$P46,$A:$A,$Q42)</f>
        <v>18.714142933862767</v>
      </c>
      <c r="T46" s="13">
        <f t="shared" ref="T46" si="185">SUMIFS(G:G,$D:$D,$P46,$A:$A,$P42)+SUMIFS(G:G,$D:$D,$P46,$A:$A,$Q42)</f>
        <v>18.625750830022188</v>
      </c>
      <c r="U46" s="13">
        <f t="shared" ref="U46" si="186">SUMIFS(H:H,$D:$D,$P46,$A:$A,$P42)+SUMIFS(H:H,$D:$D,$P46,$A:$A,$Q42)</f>
        <v>17.965830823378742</v>
      </c>
      <c r="V46" s="13">
        <f t="shared" ref="V46" si="187">SUMIFS(I:I,$D:$D,$P46,$A:$A,$P42)+SUMIFS(I:I,$D:$D,$P46,$A:$A,$Q42)</f>
        <v>17.940401166150082</v>
      </c>
      <c r="W46" s="13">
        <f t="shared" ref="W46" si="188">SUMIFS(J:J,$D:$D,$P46,$A:$A,$P42)+SUMIFS(J:J,$D:$D,$P46,$A:$A,$Q42)</f>
        <v>18.583787270448287</v>
      </c>
      <c r="X46" s="13">
        <f t="shared" ref="X46" si="189">SUMIFS(K:K,$D:$D,$P46,$A:$A,$P42)+SUMIFS(K:K,$D:$D,$P46,$A:$A,$Q42)</f>
        <v>19.128543107628886</v>
      </c>
      <c r="Y46" s="13">
        <f t="shared" ref="Y46" si="190">SUMIFS(L:L,$D:$D,$P46,$A:$A,$P42)+SUMIFS(L:L,$D:$D,$P46,$A:$A,$Q42)</f>
        <v>19.639006719494201</v>
      </c>
      <c r="Z46" s="13">
        <f t="shared" ref="Z46" si="191">SUMIFS(M:M,$D:$D,$P46,$A:$A,$P42)+SUMIFS(M:M,$D:$D,$P46,$A:$A,$Q42)</f>
        <v>20.224430134320357</v>
      </c>
      <c r="AA46" s="13">
        <f t="shared" ref="AA46" si="192">SUMIFS(N:N,$D:$D,$P46,$A:$A,$P42)+SUMIFS(N:N,$D:$D,$P46,$A:$A,$Q42)</f>
        <v>20.915148564168145</v>
      </c>
    </row>
    <row r="47" spans="1:39" x14ac:dyDescent="0.3">
      <c r="A47" s="12" t="str">
        <f t="shared" si="0"/>
        <v>TLC</v>
      </c>
      <c r="B47" s="45" t="s">
        <v>235</v>
      </c>
      <c r="C47" s="45" t="s">
        <v>249</v>
      </c>
      <c r="D47" s="45" t="s">
        <v>238</v>
      </c>
      <c r="E47" s="47"/>
      <c r="F47" s="47">
        <v>0.9147110659841895</v>
      </c>
      <c r="G47" s="47">
        <v>0.64238545611347286</v>
      </c>
      <c r="H47" s="47">
        <v>0.9147110659841895</v>
      </c>
      <c r="I47" s="47">
        <v>0.9147110659841895</v>
      </c>
      <c r="J47" s="47">
        <v>0.57535478345027002</v>
      </c>
      <c r="K47" s="47">
        <v>0.27940575182625821</v>
      </c>
      <c r="L47" s="47">
        <v>0.27940575182625821</v>
      </c>
      <c r="M47" s="47">
        <v>0.8503221570931615</v>
      </c>
      <c r="N47" s="47">
        <v>0.8503221570931615</v>
      </c>
      <c r="P47" s="45" t="s">
        <v>222</v>
      </c>
      <c r="Q47" s="12" t="s">
        <v>339</v>
      </c>
      <c r="R47" s="13">
        <f>SUMIFS(E:E,$D:$D,$P47,$A:$A,$P42)+SUMIFS(E:E,$D:$D,$P47,$A:$A,$Q42)</f>
        <v>19.275545612313227</v>
      </c>
      <c r="S47" s="13">
        <f t="shared" ref="S47" si="193">SUMIFS(F:F,$D:$D,$P47,$A:$A,$P42)+SUMIFS(F:F,$D:$D,$P47,$A:$A,$Q42)</f>
        <v>18.714142933862767</v>
      </c>
      <c r="T47" s="13">
        <f t="shared" ref="T47" si="194">SUMIFS(G:G,$D:$D,$P47,$A:$A,$P42)+SUMIFS(G:G,$D:$D,$P47,$A:$A,$Q42)</f>
        <v>18.625750830022191</v>
      </c>
      <c r="U47" s="13">
        <f t="shared" ref="U47" si="195">SUMIFS(H:H,$D:$D,$P47,$A:$A,$P42)+SUMIFS(H:H,$D:$D,$P47,$A:$A,$Q42)</f>
        <v>17.965830823378742</v>
      </c>
      <c r="V47" s="13">
        <f t="shared" ref="V47" si="196">SUMIFS(I:I,$D:$D,$P47,$A:$A,$P42)+SUMIFS(I:I,$D:$D,$P47,$A:$A,$Q42)</f>
        <v>17.940401166150082</v>
      </c>
      <c r="W47" s="13">
        <f t="shared" ref="W47" si="197">SUMIFS(J:J,$D:$D,$P47,$A:$A,$P42)+SUMIFS(J:J,$D:$D,$P47,$A:$A,$Q42)</f>
        <v>18.583787270448283</v>
      </c>
      <c r="X47" s="13">
        <f t="shared" ref="X47" si="198">SUMIFS(K:K,$D:$D,$P47,$A:$A,$P42)+SUMIFS(K:K,$D:$D,$P47,$A:$A,$Q42)</f>
        <v>19.128543107628879</v>
      </c>
      <c r="Y47" s="13">
        <f t="shared" ref="Y47" si="199">SUMIFS(L:L,$D:$D,$P47,$A:$A,$P42)+SUMIFS(L:L,$D:$D,$P47,$A:$A,$Q42)</f>
        <v>19.639006719494205</v>
      </c>
      <c r="Z47" s="13">
        <f t="shared" ref="Z47" si="200">SUMIFS(M:M,$D:$D,$P47,$A:$A,$P42)+SUMIFS(M:M,$D:$D,$P47,$A:$A,$Q42)</f>
        <v>20.224430134320368</v>
      </c>
      <c r="AA47" s="13">
        <f t="shared" ref="AA47" si="201">SUMIFS(N:N,$D:$D,$P47,$A:$A,$P42)+SUMIFS(N:N,$D:$D,$P47,$A:$A,$Q42)</f>
        <v>20.915148564168145</v>
      </c>
    </row>
    <row r="48" spans="1:39" x14ac:dyDescent="0.3">
      <c r="A48" s="12" t="str">
        <f t="shared" si="0"/>
        <v>TLC</v>
      </c>
      <c r="B48" s="45" t="s">
        <v>235</v>
      </c>
      <c r="C48" s="45" t="s">
        <v>249</v>
      </c>
      <c r="D48" s="45" t="s">
        <v>222</v>
      </c>
      <c r="E48" s="47"/>
      <c r="F48" s="47">
        <v>0.57286000043898488</v>
      </c>
      <c r="G48" s="47">
        <v>0.57286000043898488</v>
      </c>
      <c r="H48" s="47">
        <v>0.55665342377446181</v>
      </c>
      <c r="I48" s="47">
        <v>0.57286000043898488</v>
      </c>
      <c r="J48" s="47">
        <v>0.3603298940581422</v>
      </c>
      <c r="K48" s="47">
        <v>7.6823954589882698E-2</v>
      </c>
      <c r="L48" s="47">
        <v>0.10196152891530709</v>
      </c>
      <c r="M48" s="47">
        <v>0.18318350636115457</v>
      </c>
      <c r="N48" s="47">
        <v>1.6991178672590951E-2</v>
      </c>
    </row>
    <row r="49" spans="1:27" x14ac:dyDescent="0.3">
      <c r="A49" s="12" t="str">
        <f t="shared" si="0"/>
        <v>TLC</v>
      </c>
      <c r="B49" s="45" t="s">
        <v>235</v>
      </c>
      <c r="C49" s="45" t="s">
        <v>249</v>
      </c>
      <c r="D49" s="45" t="s">
        <v>220</v>
      </c>
      <c r="E49" s="47"/>
      <c r="F49" s="47">
        <v>0.69763576838999619</v>
      </c>
      <c r="G49" s="47">
        <v>0.57627299107812391</v>
      </c>
      <c r="H49" s="47">
        <v>0.55665342377446181</v>
      </c>
      <c r="I49" s="47">
        <v>0.69763576838999619</v>
      </c>
      <c r="J49" s="47">
        <v>0.43881405984447441</v>
      </c>
      <c r="K49" s="47">
        <v>0.17478251098348471</v>
      </c>
      <c r="L49" s="47">
        <v>0.17478251098348471</v>
      </c>
      <c r="M49" s="47">
        <v>0.28344071903105428</v>
      </c>
      <c r="N49" s="47">
        <v>0.28344071903105428</v>
      </c>
      <c r="P49" s="12" t="s">
        <v>351</v>
      </c>
      <c r="Q49" s="12" t="s">
        <v>352</v>
      </c>
    </row>
    <row r="50" spans="1:27" x14ac:dyDescent="0.3">
      <c r="A50" s="12" t="str">
        <f t="shared" si="0"/>
        <v>TLC</v>
      </c>
      <c r="B50" s="45" t="s">
        <v>235</v>
      </c>
      <c r="C50" s="45" t="s">
        <v>249</v>
      </c>
      <c r="D50" s="45" t="s">
        <v>217</v>
      </c>
      <c r="E50" s="47"/>
      <c r="F50" s="47">
        <v>0.87239409340364149</v>
      </c>
      <c r="G50" s="47">
        <v>0.62824623093052323</v>
      </c>
      <c r="H50" s="47">
        <v>0.87239409340364149</v>
      </c>
      <c r="I50" s="47">
        <v>0.87239409340364149</v>
      </c>
      <c r="J50" s="47">
        <v>0.54873733724155371</v>
      </c>
      <c r="K50" s="47">
        <v>1.1359329853886899E-4</v>
      </c>
      <c r="L50" s="47">
        <v>1.1359329853886899E-4</v>
      </c>
      <c r="M50" s="47">
        <v>0.28344071903105428</v>
      </c>
      <c r="N50" s="47">
        <v>0.28344071903105428</v>
      </c>
      <c r="R50" s="46">
        <v>2010</v>
      </c>
      <c r="S50" s="46">
        <v>2011</v>
      </c>
      <c r="T50" s="46">
        <v>2015</v>
      </c>
      <c r="U50" s="46">
        <v>2020</v>
      </c>
      <c r="V50" s="46">
        <v>2025</v>
      </c>
      <c r="W50" s="46">
        <v>2030</v>
      </c>
      <c r="X50" s="46">
        <v>2035</v>
      </c>
      <c r="Y50" s="46">
        <v>2040</v>
      </c>
      <c r="Z50" s="46">
        <v>2045</v>
      </c>
      <c r="AA50" s="46">
        <v>2050</v>
      </c>
    </row>
    <row r="51" spans="1:27" x14ac:dyDescent="0.3">
      <c r="A51" s="12" t="str">
        <f t="shared" si="0"/>
        <v>TLC</v>
      </c>
      <c r="B51" s="45" t="s">
        <v>235</v>
      </c>
      <c r="C51" s="45" t="s">
        <v>250</v>
      </c>
      <c r="D51" s="45" t="s">
        <v>238</v>
      </c>
      <c r="E51" s="47"/>
      <c r="F51" s="47"/>
      <c r="G51" s="47">
        <v>0.15876385800213</v>
      </c>
      <c r="H51" s="47">
        <v>6.0268556411940324</v>
      </c>
      <c r="I51" s="47">
        <v>6.0268556411940324</v>
      </c>
      <c r="J51" s="47">
        <v>6.0268556411940324</v>
      </c>
      <c r="K51" s="47">
        <v>5.8680917831919022</v>
      </c>
      <c r="L51" s="47"/>
      <c r="M51" s="47"/>
      <c r="N51" s="47"/>
      <c r="P51" s="45" t="s">
        <v>238</v>
      </c>
      <c r="Q51" s="12" t="s">
        <v>204</v>
      </c>
      <c r="R51" s="13">
        <f>SUMIFS(E:E,$D:$D,$P51,$A:$A,$P49)+SUMIFS(E:E,$D:$D,$P51,$A:$A,$Q49)</f>
        <v>66.457331026229028</v>
      </c>
      <c r="S51" s="13">
        <f t="shared" ref="S51" si="202">SUMIFS(F:F,$D:$D,$P51,$A:$A,$P49)+SUMIFS(F:F,$D:$D,$P51,$A:$A,$Q49)</f>
        <v>64.54557577774689</v>
      </c>
      <c r="T51" s="13">
        <f t="shared" ref="T51" si="203">SUMIFS(G:G,$D:$D,$P51,$A:$A,$P49)+SUMIFS(G:G,$D:$D,$P51,$A:$A,$Q49)</f>
        <v>64.216998751626946</v>
      </c>
      <c r="U51" s="13">
        <f t="shared" ref="U51" si="204">SUMIFS(H:H,$D:$D,$P51,$A:$A,$P49)+SUMIFS(H:H,$D:$D,$P51,$A:$A,$Q49)</f>
        <v>61.941757198707137</v>
      </c>
      <c r="V51" s="13">
        <f t="shared" ref="V51" si="205">SUMIFS(I:I,$D:$D,$P51,$A:$A,$P49)+SUMIFS(I:I,$D:$D,$P51,$A:$A,$Q49)</f>
        <v>61.85408200744039</v>
      </c>
      <c r="W51" s="13">
        <f t="shared" ref="W51" si="206">SUMIFS(J:J,$D:$D,$P51,$A:$A,$P49)+SUMIFS(J:J,$D:$D,$P51,$A:$A,$Q49)</f>
        <v>64.072318739671076</v>
      </c>
      <c r="X51" s="13">
        <f t="shared" ref="X51" si="207">SUMIFS(K:K,$D:$D,$P51,$A:$A,$P49)+SUMIFS(K:K,$D:$D,$P51,$A:$A,$Q49)</f>
        <v>65.950502617218703</v>
      </c>
      <c r="Y51" s="13">
        <f t="shared" ref="Y51" si="208">SUMIFS(L:L,$D:$D,$P51,$A:$A,$P49)+SUMIFS(L:L,$D:$D,$P51,$A:$A,$Q49)</f>
        <v>67.710455352819068</v>
      </c>
      <c r="Z51" s="13">
        <f t="shared" ref="Z51" si="209">SUMIFS(M:M,$D:$D,$P51,$A:$A,$P49)+SUMIFS(M:M,$D:$D,$P51,$A:$A,$Q49)</f>
        <v>69.728851016013905</v>
      </c>
      <c r="AA51" s="13">
        <f t="shared" ref="AA51" si="210">SUMIFS(N:N,$D:$D,$P51,$A:$A,$P49)+SUMIFS(N:N,$D:$D,$P51,$A:$A,$Q49)</f>
        <v>72.110277942211383</v>
      </c>
    </row>
    <row r="52" spans="1:27" x14ac:dyDescent="0.3">
      <c r="A52" s="12" t="str">
        <f t="shared" si="0"/>
        <v>TLC</v>
      </c>
      <c r="B52" s="45" t="s">
        <v>235</v>
      </c>
      <c r="C52" s="45" t="s">
        <v>250</v>
      </c>
      <c r="D52" s="45" t="s">
        <v>217</v>
      </c>
      <c r="E52" s="47"/>
      <c r="F52" s="47"/>
      <c r="G52" s="47">
        <v>0.15876385800213</v>
      </c>
      <c r="H52" s="47">
        <v>6.0268556411940324</v>
      </c>
      <c r="I52" s="47">
        <v>6.0268556411940324</v>
      </c>
      <c r="J52" s="47">
        <v>6.0268556411940324</v>
      </c>
      <c r="K52" s="47">
        <v>5.8680917831919022</v>
      </c>
      <c r="L52" s="47"/>
      <c r="M52" s="47"/>
      <c r="N52" s="47"/>
      <c r="P52" s="45" t="s">
        <v>217</v>
      </c>
      <c r="Q52" s="12" t="s">
        <v>218</v>
      </c>
      <c r="R52" s="13">
        <f>SUMIFS(E:E,$D:$D,$P52,$A:$A,$P49)+SUMIFS(E:E,$D:$D,$P52,$A:$A,$Q49)</f>
        <v>66.457331026229028</v>
      </c>
      <c r="S52" s="13">
        <f t="shared" ref="S52" si="211">SUMIFS(F:F,$D:$D,$P52,$A:$A,$P49)+SUMIFS(F:F,$D:$D,$P52,$A:$A,$Q49)</f>
        <v>64.54557577774689</v>
      </c>
      <c r="T52" s="13">
        <f t="shared" ref="T52" si="212">SUMIFS(G:G,$D:$D,$P52,$A:$A,$P49)+SUMIFS(G:G,$D:$D,$P52,$A:$A,$Q49)</f>
        <v>64.216998751626946</v>
      </c>
      <c r="U52" s="13">
        <f t="shared" ref="U52" si="213">SUMIFS(H:H,$D:$D,$P52,$A:$A,$P49)+SUMIFS(H:H,$D:$D,$P52,$A:$A,$Q49)</f>
        <v>61.941757198707137</v>
      </c>
      <c r="V52" s="13">
        <f t="shared" ref="V52" si="214">SUMIFS(I:I,$D:$D,$P52,$A:$A,$P49)+SUMIFS(I:I,$D:$D,$P52,$A:$A,$Q49)</f>
        <v>61.85408200744039</v>
      </c>
      <c r="W52" s="13">
        <f t="shared" ref="W52" si="215">SUMIFS(J:J,$D:$D,$P52,$A:$A,$P49)+SUMIFS(J:J,$D:$D,$P52,$A:$A,$Q49)</f>
        <v>64.072318739671076</v>
      </c>
      <c r="X52" s="13">
        <f t="shared" ref="X52" si="216">SUMIFS(K:K,$D:$D,$P52,$A:$A,$P49)+SUMIFS(K:K,$D:$D,$P52,$A:$A,$Q49)</f>
        <v>65.950502617218703</v>
      </c>
      <c r="Y52" s="13">
        <f t="shared" ref="Y52" si="217">SUMIFS(L:L,$D:$D,$P52,$A:$A,$P49)+SUMIFS(L:L,$D:$D,$P52,$A:$A,$Q49)</f>
        <v>67.710455352819068</v>
      </c>
      <c r="Z52" s="13">
        <f t="shared" ref="Z52" si="218">SUMIFS(M:M,$D:$D,$P52,$A:$A,$P49)+SUMIFS(M:M,$D:$D,$P52,$A:$A,$Q49)</f>
        <v>69.728851016013905</v>
      </c>
      <c r="AA52" s="13">
        <f t="shared" ref="AA52" si="219">SUMIFS(N:N,$D:$D,$P52,$A:$A,$P49)+SUMIFS(N:N,$D:$D,$P52,$A:$A,$Q49)</f>
        <v>72.110277942211383</v>
      </c>
    </row>
    <row r="53" spans="1:27" x14ac:dyDescent="0.3">
      <c r="A53" s="12" t="str">
        <f t="shared" si="0"/>
        <v>TLC</v>
      </c>
      <c r="B53" s="45" t="s">
        <v>235</v>
      </c>
      <c r="C53" s="45" t="s">
        <v>251</v>
      </c>
      <c r="D53" s="45" t="s">
        <v>238</v>
      </c>
      <c r="E53" s="47"/>
      <c r="F53" s="47"/>
      <c r="G53" s="47">
        <v>3.2412255900807656</v>
      </c>
      <c r="H53" s="47">
        <v>3.2412255900807656</v>
      </c>
      <c r="I53" s="47">
        <v>3.2412255900807656</v>
      </c>
      <c r="J53" s="47">
        <v>3.2412255900807656</v>
      </c>
      <c r="K53" s="47"/>
      <c r="L53" s="47"/>
      <c r="M53" s="47"/>
      <c r="N53" s="47"/>
      <c r="P53" s="45" t="s">
        <v>220</v>
      </c>
      <c r="Q53" s="12" t="s">
        <v>340</v>
      </c>
      <c r="R53" s="13">
        <f>SUMIFS(E:E,$D:$D,$P53,$A:$A,$P49)+SUMIFS(E:E,$D:$D,$P53,$A:$A,$Q49)</f>
        <v>66.457331026229028</v>
      </c>
      <c r="S53" s="13">
        <f t="shared" ref="S53" si="220">SUMIFS(F:F,$D:$D,$P53,$A:$A,$P49)+SUMIFS(F:F,$D:$D,$P53,$A:$A,$Q49)</f>
        <v>64.54557577774689</v>
      </c>
      <c r="T53" s="13">
        <f t="shared" ref="T53" si="221">SUMIFS(G:G,$D:$D,$P53,$A:$A,$P49)+SUMIFS(G:G,$D:$D,$P53,$A:$A,$Q49)</f>
        <v>64.216998751626946</v>
      </c>
      <c r="U53" s="13">
        <f t="shared" ref="U53" si="222">SUMIFS(H:H,$D:$D,$P53,$A:$A,$P49)+SUMIFS(H:H,$D:$D,$P53,$A:$A,$Q49)</f>
        <v>61.941757198707137</v>
      </c>
      <c r="V53" s="13">
        <f t="shared" ref="V53" si="223">SUMIFS(I:I,$D:$D,$P53,$A:$A,$P49)+SUMIFS(I:I,$D:$D,$P53,$A:$A,$Q49)</f>
        <v>61.854082007440383</v>
      </c>
      <c r="W53" s="13">
        <f t="shared" ref="W53" si="224">SUMIFS(J:J,$D:$D,$P53,$A:$A,$P49)+SUMIFS(J:J,$D:$D,$P53,$A:$A,$Q49)</f>
        <v>64.072318739671076</v>
      </c>
      <c r="X53" s="13">
        <f t="shared" ref="X53" si="225">SUMIFS(K:K,$D:$D,$P53,$A:$A,$P49)+SUMIFS(K:K,$D:$D,$P53,$A:$A,$Q49)</f>
        <v>65.950502617218703</v>
      </c>
      <c r="Y53" s="13">
        <f t="shared" ref="Y53" si="226">SUMIFS(L:L,$D:$D,$P53,$A:$A,$P49)+SUMIFS(L:L,$D:$D,$P53,$A:$A,$Q49)</f>
        <v>67.710455352819054</v>
      </c>
      <c r="Z53" s="13">
        <f t="shared" ref="Z53" si="227">SUMIFS(M:M,$D:$D,$P53,$A:$A,$P49)+SUMIFS(M:M,$D:$D,$P53,$A:$A,$Q49)</f>
        <v>69.728851016013877</v>
      </c>
      <c r="AA53" s="13">
        <f t="shared" ref="AA53" si="228">SUMIFS(N:N,$D:$D,$P53,$A:$A,$P49)+SUMIFS(N:N,$D:$D,$P53,$A:$A,$Q49)</f>
        <v>72.110277942211354</v>
      </c>
    </row>
    <row r="54" spans="1:27" x14ac:dyDescent="0.3">
      <c r="A54" s="12" t="str">
        <f t="shared" si="0"/>
        <v>TLC</v>
      </c>
      <c r="B54" s="45" t="s">
        <v>235</v>
      </c>
      <c r="C54" s="45" t="s">
        <v>251</v>
      </c>
      <c r="D54" s="45" t="s">
        <v>222</v>
      </c>
      <c r="E54" s="47"/>
      <c r="F54" s="47"/>
      <c r="G54" s="47">
        <v>3.3999894480828954</v>
      </c>
      <c r="H54" s="47">
        <v>9.2680812312748113</v>
      </c>
      <c r="I54" s="47">
        <v>9.2680812312748113</v>
      </c>
      <c r="J54" s="47">
        <v>9.2680812312748113</v>
      </c>
      <c r="K54" s="47">
        <v>5.8680917831919022</v>
      </c>
      <c r="L54" s="47"/>
      <c r="M54" s="47"/>
      <c r="N54" s="47"/>
      <c r="P54" s="45" t="s">
        <v>222</v>
      </c>
      <c r="Q54" s="12" t="s">
        <v>339</v>
      </c>
      <c r="R54" s="13">
        <f>SUMIFS(E:E,$D:$D,$P54,$A:$A,$P49)+SUMIFS(E:E,$D:$D,$P54,$A:$A,$Q49)</f>
        <v>66.457331026229028</v>
      </c>
      <c r="S54" s="13">
        <f t="shared" ref="S54" si="229">SUMIFS(F:F,$D:$D,$P54,$A:$A,$P49)+SUMIFS(F:F,$D:$D,$P54,$A:$A,$Q49)</f>
        <v>64.54557577774689</v>
      </c>
      <c r="T54" s="13">
        <f t="shared" ref="T54" si="230">SUMIFS(G:G,$D:$D,$P54,$A:$A,$P49)+SUMIFS(G:G,$D:$D,$P54,$A:$A,$Q49)</f>
        <v>64.216998751626974</v>
      </c>
      <c r="U54" s="13">
        <f t="shared" ref="U54" si="231">SUMIFS(H:H,$D:$D,$P54,$A:$A,$P49)+SUMIFS(H:H,$D:$D,$P54,$A:$A,$Q49)</f>
        <v>61.941757198707137</v>
      </c>
      <c r="V54" s="13">
        <f t="shared" ref="V54" si="232">SUMIFS(I:I,$D:$D,$P54,$A:$A,$P49)+SUMIFS(I:I,$D:$D,$P54,$A:$A,$Q49)</f>
        <v>61.85408200744039</v>
      </c>
      <c r="W54" s="13">
        <f t="shared" ref="W54" si="233">SUMIFS(J:J,$D:$D,$P54,$A:$A,$P49)+SUMIFS(J:J,$D:$D,$P54,$A:$A,$Q49)</f>
        <v>64.072318739671076</v>
      </c>
      <c r="X54" s="13">
        <f t="shared" ref="X54" si="234">SUMIFS(K:K,$D:$D,$P54,$A:$A,$P49)+SUMIFS(K:K,$D:$D,$P54,$A:$A,$Q49)</f>
        <v>65.950502617218717</v>
      </c>
      <c r="Y54" s="13">
        <f t="shared" ref="Y54" si="235">SUMIFS(L:L,$D:$D,$P54,$A:$A,$P49)+SUMIFS(L:L,$D:$D,$P54,$A:$A,$Q49)</f>
        <v>67.710455352818997</v>
      </c>
      <c r="Z54" s="13">
        <f t="shared" ref="Z54" si="236">SUMIFS(M:M,$D:$D,$P54,$A:$A,$P49)+SUMIFS(M:M,$D:$D,$P54,$A:$A,$Q49)</f>
        <v>69.728851016013849</v>
      </c>
      <c r="AA54" s="13">
        <f t="shared" ref="AA54" si="237">SUMIFS(N:N,$D:$D,$P54,$A:$A,$P49)+SUMIFS(N:N,$D:$D,$P54,$A:$A,$Q49)</f>
        <v>72.110277942211383</v>
      </c>
    </row>
    <row r="55" spans="1:27" x14ac:dyDescent="0.3">
      <c r="A55" s="12" t="str">
        <f t="shared" si="0"/>
        <v>TLC</v>
      </c>
      <c r="B55" s="45" t="s">
        <v>235</v>
      </c>
      <c r="C55" s="45" t="s">
        <v>251</v>
      </c>
      <c r="D55" s="45" t="s">
        <v>220</v>
      </c>
      <c r="E55" s="47"/>
      <c r="F55" s="47"/>
      <c r="G55" s="47">
        <v>3.3999894480828954</v>
      </c>
      <c r="H55" s="47">
        <v>8.462772795018509</v>
      </c>
      <c r="I55" s="47">
        <v>8.462772795018509</v>
      </c>
      <c r="J55" s="47">
        <v>8.462772795018509</v>
      </c>
      <c r="K55" s="47">
        <v>5.0627833469355954</v>
      </c>
      <c r="L55" s="47"/>
      <c r="M55" s="47"/>
      <c r="N55" s="47"/>
    </row>
    <row r="56" spans="1:27" x14ac:dyDescent="0.3">
      <c r="A56" s="12" t="str">
        <f t="shared" si="0"/>
        <v>TLC</v>
      </c>
      <c r="B56" s="45" t="s">
        <v>235</v>
      </c>
      <c r="C56" s="45" t="s">
        <v>251</v>
      </c>
      <c r="D56" s="45" t="s">
        <v>217</v>
      </c>
      <c r="E56" s="47"/>
      <c r="F56" s="47"/>
      <c r="G56" s="47">
        <v>3.2412255900807656</v>
      </c>
      <c r="H56" s="47">
        <v>3.2412255900807656</v>
      </c>
      <c r="I56" s="47">
        <v>3.2412255900807656</v>
      </c>
      <c r="J56" s="47">
        <v>3.2412255900807656</v>
      </c>
      <c r="K56" s="47"/>
      <c r="L56" s="47"/>
      <c r="M56" s="47"/>
      <c r="N56" s="47"/>
      <c r="P56" s="12" t="s">
        <v>353</v>
      </c>
      <c r="Q56" s="12" t="s">
        <v>354</v>
      </c>
    </row>
    <row r="57" spans="1:27" x14ac:dyDescent="0.3">
      <c r="A57" s="12" t="str">
        <f>LEFT(C57,4)</f>
        <v>TLEC</v>
      </c>
      <c r="B57" s="45" t="s">
        <v>235</v>
      </c>
      <c r="C57" s="45" t="s">
        <v>252</v>
      </c>
      <c r="D57" s="45" t="s">
        <v>238</v>
      </c>
      <c r="E57" s="47">
        <v>0.10812838976973838</v>
      </c>
      <c r="F57" s="47">
        <v>0.1027219702812516</v>
      </c>
      <c r="G57" s="47">
        <v>8.1096292327303809E-2</v>
      </c>
      <c r="H57" s="47">
        <v>5.4064194884869216E-2</v>
      </c>
      <c r="I57" s="47">
        <v>2.7032097442434601E-2</v>
      </c>
      <c r="J57" s="47">
        <v>5.4064194884869271E-3</v>
      </c>
      <c r="K57" s="47"/>
      <c r="L57" s="47"/>
      <c r="M57" s="47"/>
      <c r="N57" s="47"/>
      <c r="R57" s="46">
        <v>2010</v>
      </c>
      <c r="S57" s="46">
        <v>2011</v>
      </c>
      <c r="T57" s="46">
        <v>2015</v>
      </c>
      <c r="U57" s="46">
        <v>2020</v>
      </c>
      <c r="V57" s="46">
        <v>2025</v>
      </c>
      <c r="W57" s="46">
        <v>2030</v>
      </c>
      <c r="X57" s="46">
        <v>2035</v>
      </c>
      <c r="Y57" s="46">
        <v>2040</v>
      </c>
      <c r="Z57" s="46">
        <v>2045</v>
      </c>
      <c r="AA57" s="46">
        <v>2050</v>
      </c>
    </row>
    <row r="58" spans="1:27" x14ac:dyDescent="0.3">
      <c r="A58" s="12" t="str">
        <f t="shared" ref="A58:A121" si="238">LEFT(C58,4)</f>
        <v>TLEC</v>
      </c>
      <c r="B58" s="45" t="s">
        <v>235</v>
      </c>
      <c r="C58" s="45" t="s">
        <v>252</v>
      </c>
      <c r="D58" s="45" t="s">
        <v>222</v>
      </c>
      <c r="E58" s="47">
        <v>0.10812838976973838</v>
      </c>
      <c r="F58" s="47">
        <v>0.1027219702812516</v>
      </c>
      <c r="G58" s="47">
        <v>8.1096292327303809E-2</v>
      </c>
      <c r="H58" s="47">
        <v>5.4064194884869216E-2</v>
      </c>
      <c r="I58" s="47">
        <v>2.7032097442434601E-2</v>
      </c>
      <c r="J58" s="47">
        <v>5.4064194884869271E-3</v>
      </c>
      <c r="K58" s="47"/>
      <c r="L58" s="47"/>
      <c r="M58" s="47"/>
      <c r="N58" s="47"/>
      <c r="P58" s="45" t="s">
        <v>238</v>
      </c>
      <c r="Q58" s="12" t="s">
        <v>204</v>
      </c>
      <c r="R58" s="13">
        <f>SUMIFS(E:E,$D:$D,$P58,$A:$A,$P56)+SUMIFS(E:E,$D:$D,$P58,$A:$A,$Q56)</f>
        <v>266.32084593459382</v>
      </c>
      <c r="S58" s="13">
        <f t="shared" ref="S58" si="239">SUMIFS(F:F,$D:$D,$P58,$A:$A,$P56)+SUMIFS(F:F,$D:$D,$P58,$A:$A,$Q56)</f>
        <v>258.66584855738671</v>
      </c>
      <c r="T58" s="13">
        <f t="shared" ref="T58" si="240">SUMIFS(G:G,$D:$D,$P58,$A:$A,$P56)+SUMIFS(G:G,$D:$D,$P58,$A:$A,$Q56)</f>
        <v>257.33971848782028</v>
      </c>
      <c r="U58" s="13">
        <f t="shared" ref="U58" si="241">SUMIFS(H:H,$D:$D,$P58,$A:$A,$P56)+SUMIFS(H:H,$D:$D,$P58,$A:$A,$Q56)</f>
        <v>307.49534316541644</v>
      </c>
      <c r="V58" s="13">
        <f t="shared" ref="V58" si="242">SUMIFS(I:I,$D:$D,$P58,$A:$A,$P56)+SUMIFS(I:I,$D:$D,$P58,$A:$A,$Q56)</f>
        <v>247.89185260155017</v>
      </c>
      <c r="W58" s="13">
        <f t="shared" ref="W58" si="243">SUMIFS(J:J,$D:$D,$P58,$A:$A,$P56)+SUMIFS(J:J,$D:$D,$P58,$A:$A,$Q56)</f>
        <v>256.78185298980793</v>
      </c>
      <c r="X58" s="13">
        <f t="shared" ref="X58" si="244">SUMIFS(K:K,$D:$D,$P58,$A:$A,$P56)+SUMIFS(K:K,$D:$D,$P58,$A:$A,$Q56)</f>
        <v>264.30902768582314</v>
      </c>
      <c r="Y58" s="13">
        <f t="shared" ref="Y58" si="245">SUMIFS(L:L,$D:$D,$P58,$A:$A,$P56)+SUMIFS(L:L,$D:$D,$P58,$A:$A,$Q56)</f>
        <v>271.36236887139984</v>
      </c>
      <c r="Z58" s="13">
        <f t="shared" ref="Z58" si="246">SUMIFS(M:M,$D:$D,$P58,$A:$A,$P56)+SUMIFS(M:M,$D:$D,$P58,$A:$A,$Q56)</f>
        <v>279.45146863642606</v>
      </c>
      <c r="AA58" s="13">
        <f t="shared" ref="AA58" si="247">SUMIFS(N:N,$D:$D,$P58,$A:$A,$P56)+SUMIFS(N:N,$D:$D,$P58,$A:$A,$Q56)</f>
        <v>288.99548438140647</v>
      </c>
    </row>
    <row r="59" spans="1:27" x14ac:dyDescent="0.3">
      <c r="A59" s="12" t="str">
        <f t="shared" si="238"/>
        <v>TLEC</v>
      </c>
      <c r="B59" s="45" t="s">
        <v>235</v>
      </c>
      <c r="C59" s="45" t="s">
        <v>252</v>
      </c>
      <c r="D59" s="45" t="s">
        <v>220</v>
      </c>
      <c r="E59" s="47">
        <v>0.10812838976973838</v>
      </c>
      <c r="F59" s="47">
        <v>0.1027219702812516</v>
      </c>
      <c r="G59" s="47">
        <v>8.1096292327303809E-2</v>
      </c>
      <c r="H59" s="47">
        <v>5.4064194884869216E-2</v>
      </c>
      <c r="I59" s="47">
        <v>2.7032097442434601E-2</v>
      </c>
      <c r="J59" s="47">
        <v>5.4064194884869271E-3</v>
      </c>
      <c r="K59" s="47"/>
      <c r="L59" s="47"/>
      <c r="M59" s="47"/>
      <c r="N59" s="47"/>
      <c r="P59" s="45" t="s">
        <v>217</v>
      </c>
      <c r="Q59" s="12" t="s">
        <v>218</v>
      </c>
      <c r="R59" s="13">
        <f>SUMIFS(E:E,$D:$D,$P59,$A:$A,$P56)+SUMIFS(E:E,$D:$D,$P59,$A:$A,$Q56)</f>
        <v>266.32084593459382</v>
      </c>
      <c r="S59" s="13">
        <f t="shared" ref="S59" si="248">SUMIFS(F:F,$D:$D,$P59,$A:$A,$P56)+SUMIFS(F:F,$D:$D,$P59,$A:$A,$Q56)</f>
        <v>258.66584855738671</v>
      </c>
      <c r="T59" s="13">
        <f t="shared" ref="T59" si="249">SUMIFS(G:G,$D:$D,$P59,$A:$A,$P56)+SUMIFS(G:G,$D:$D,$P59,$A:$A,$Q56)</f>
        <v>257.33971848782028</v>
      </c>
      <c r="U59" s="13">
        <f t="shared" ref="U59" si="250">SUMIFS(H:H,$D:$D,$P59,$A:$A,$P56)+SUMIFS(H:H,$D:$D,$P59,$A:$A,$Q56)</f>
        <v>307.49534316541644</v>
      </c>
      <c r="V59" s="13">
        <f t="shared" ref="V59" si="251">SUMIFS(I:I,$D:$D,$P59,$A:$A,$P56)+SUMIFS(I:I,$D:$D,$P59,$A:$A,$Q56)</f>
        <v>247.89185260155017</v>
      </c>
      <c r="W59" s="13">
        <f t="shared" ref="W59" si="252">SUMIFS(J:J,$D:$D,$P59,$A:$A,$P56)+SUMIFS(J:J,$D:$D,$P59,$A:$A,$Q56)</f>
        <v>256.78185298980793</v>
      </c>
      <c r="X59" s="13">
        <f t="shared" ref="X59" si="253">SUMIFS(K:K,$D:$D,$P59,$A:$A,$P56)+SUMIFS(K:K,$D:$D,$P59,$A:$A,$Q56)</f>
        <v>264.30902768582314</v>
      </c>
      <c r="Y59" s="13">
        <f t="shared" ref="Y59" si="254">SUMIFS(L:L,$D:$D,$P59,$A:$A,$P56)+SUMIFS(L:L,$D:$D,$P59,$A:$A,$Q56)</f>
        <v>271.36236887139984</v>
      </c>
      <c r="Z59" s="13">
        <f t="shared" ref="Z59" si="255">SUMIFS(M:M,$D:$D,$P59,$A:$A,$P56)+SUMIFS(M:M,$D:$D,$P59,$A:$A,$Q56)</f>
        <v>279.45146863642606</v>
      </c>
      <c r="AA59" s="13">
        <f t="shared" ref="AA59" si="256">SUMIFS(N:N,$D:$D,$P59,$A:$A,$P56)+SUMIFS(N:N,$D:$D,$P59,$A:$A,$Q56)</f>
        <v>288.99548438140647</v>
      </c>
    </row>
    <row r="60" spans="1:27" x14ac:dyDescent="0.3">
      <c r="A60" s="12" t="str">
        <f t="shared" si="238"/>
        <v>TLEC</v>
      </c>
      <c r="B60" s="45" t="s">
        <v>235</v>
      </c>
      <c r="C60" s="45" t="s">
        <v>252</v>
      </c>
      <c r="D60" s="45" t="s">
        <v>217</v>
      </c>
      <c r="E60" s="47">
        <v>0.10812838976973838</v>
      </c>
      <c r="F60" s="47">
        <v>0.1027219702812516</v>
      </c>
      <c r="G60" s="47">
        <v>8.1096292327303809E-2</v>
      </c>
      <c r="H60" s="47">
        <v>5.4064194884869216E-2</v>
      </c>
      <c r="I60" s="47">
        <v>2.7032097442434601E-2</v>
      </c>
      <c r="J60" s="47">
        <v>5.4064194884869271E-3</v>
      </c>
      <c r="K60" s="47"/>
      <c r="L60" s="47"/>
      <c r="M60" s="47"/>
      <c r="N60" s="47"/>
      <c r="P60" s="45" t="s">
        <v>220</v>
      </c>
      <c r="Q60" s="12" t="s">
        <v>340</v>
      </c>
      <c r="R60" s="13">
        <f>SUMIFS(E:E,$D:$D,$P60,$A:$A,$P56)+SUMIFS(E:E,$D:$D,$P60,$A:$A,$Q56)</f>
        <v>266.32084593459382</v>
      </c>
      <c r="S60" s="13">
        <f t="shared" ref="S60" si="257">SUMIFS(F:F,$D:$D,$P60,$A:$A,$P56)+SUMIFS(F:F,$D:$D,$P60,$A:$A,$Q56)</f>
        <v>258.66583676025203</v>
      </c>
      <c r="T60" s="13">
        <f t="shared" ref="T60" si="258">SUMIFS(G:G,$D:$D,$P60,$A:$A,$P56)+SUMIFS(G:G,$D:$D,$P60,$A:$A,$Q56)</f>
        <v>257.33971848782028</v>
      </c>
      <c r="U60" s="13">
        <f t="shared" ref="U60" si="259">SUMIFS(H:H,$D:$D,$P60,$A:$A,$P56)+SUMIFS(H:H,$D:$D,$P60,$A:$A,$Q56)</f>
        <v>248.24322739986474</v>
      </c>
      <c r="V60" s="13">
        <f t="shared" ref="V60" si="260">SUMIFS(I:I,$D:$D,$P60,$A:$A,$P56)+SUMIFS(I:I,$D:$D,$P60,$A:$A,$Q56)</f>
        <v>247.89185260155011</v>
      </c>
      <c r="W60" s="13">
        <f t="shared" ref="W60" si="261">SUMIFS(J:J,$D:$D,$P60,$A:$A,$P56)+SUMIFS(J:J,$D:$D,$P60,$A:$A,$Q56)</f>
        <v>256.78185298980793</v>
      </c>
      <c r="X60" s="13">
        <f t="shared" ref="X60" si="262">SUMIFS(K:K,$D:$D,$P60,$A:$A,$P56)+SUMIFS(K:K,$D:$D,$P60,$A:$A,$Q56)</f>
        <v>264.3090276858232</v>
      </c>
      <c r="Y60" s="13">
        <f t="shared" ref="Y60" si="263">SUMIFS(L:L,$D:$D,$P60,$A:$A,$P56)+SUMIFS(L:L,$D:$D,$P60,$A:$A,$Q56)</f>
        <v>271.36236887139989</v>
      </c>
      <c r="Z60" s="13">
        <f t="shared" ref="Z60" si="264">SUMIFS(M:M,$D:$D,$P60,$A:$A,$P56)+SUMIFS(M:M,$D:$D,$P60,$A:$A,$Q56)</f>
        <v>279.45146863642617</v>
      </c>
      <c r="AA60" s="13">
        <f t="shared" ref="AA60" si="265">SUMIFS(N:N,$D:$D,$P60,$A:$A,$P56)+SUMIFS(N:N,$D:$D,$P60,$A:$A,$Q56)</f>
        <v>288.99548438140653</v>
      </c>
    </row>
    <row r="61" spans="1:27" x14ac:dyDescent="0.3">
      <c r="A61" s="12" t="str">
        <f t="shared" si="238"/>
        <v>TLEC</v>
      </c>
      <c r="B61" s="45" t="s">
        <v>235</v>
      </c>
      <c r="C61" s="45" t="s">
        <v>253</v>
      </c>
      <c r="D61" s="45" t="s">
        <v>238</v>
      </c>
      <c r="E61" s="47">
        <v>0.5972336356553235</v>
      </c>
      <c r="F61" s="47">
        <v>0.56737195387255701</v>
      </c>
      <c r="G61" s="47">
        <v>0.4479252267414931</v>
      </c>
      <c r="H61" s="47">
        <v>0.29861681782766203</v>
      </c>
      <c r="I61" s="47">
        <v>0.14930840891383101</v>
      </c>
      <c r="J61" s="47">
        <v>2.9861681782766228E-2</v>
      </c>
      <c r="K61" s="47"/>
      <c r="L61" s="47"/>
      <c r="M61" s="47"/>
      <c r="N61" s="47"/>
      <c r="P61" s="45" t="s">
        <v>222</v>
      </c>
      <c r="Q61" s="12" t="s">
        <v>339</v>
      </c>
      <c r="R61" s="13">
        <f>SUMIFS(E:E,$D:$D,$P61,$A:$A,$P56)+SUMIFS(E:E,$D:$D,$P61,$A:$A,$Q56)</f>
        <v>266.32084593459382</v>
      </c>
      <c r="S61" s="13">
        <f t="shared" ref="S61" si="266">SUMIFS(F:F,$D:$D,$P61,$A:$A,$P56)+SUMIFS(F:F,$D:$D,$P61,$A:$A,$Q56)</f>
        <v>258.66583676025203</v>
      </c>
      <c r="T61" s="13">
        <f t="shared" ref="T61" si="267">SUMIFS(G:G,$D:$D,$P61,$A:$A,$P56)+SUMIFS(G:G,$D:$D,$P61,$A:$A,$Q56)</f>
        <v>257.33971848782039</v>
      </c>
      <c r="U61" s="13">
        <f t="shared" ref="U61" si="268">SUMIFS(H:H,$D:$D,$P61,$A:$A,$P56)+SUMIFS(H:H,$D:$D,$P61,$A:$A,$Q56)</f>
        <v>248.24322739986474</v>
      </c>
      <c r="V61" s="13">
        <f t="shared" ref="V61" si="269">SUMIFS(I:I,$D:$D,$P61,$A:$A,$P56)+SUMIFS(I:I,$D:$D,$P61,$A:$A,$Q56)</f>
        <v>247.89185260155017</v>
      </c>
      <c r="W61" s="13">
        <f t="shared" ref="W61" si="270">SUMIFS(J:J,$D:$D,$P61,$A:$A,$P56)+SUMIFS(J:J,$D:$D,$P61,$A:$A,$Q56)</f>
        <v>256.78185298980793</v>
      </c>
      <c r="X61" s="13">
        <f t="shared" ref="X61" si="271">SUMIFS(K:K,$D:$D,$P61,$A:$A,$P56)+SUMIFS(K:K,$D:$D,$P61,$A:$A,$Q56)</f>
        <v>264.3090276858232</v>
      </c>
      <c r="Y61" s="13">
        <f t="shared" ref="Y61" si="272">SUMIFS(L:L,$D:$D,$P61,$A:$A,$P56)+SUMIFS(L:L,$D:$D,$P61,$A:$A,$Q56)</f>
        <v>271.48953827170158</v>
      </c>
      <c r="Z61" s="13">
        <f t="shared" ref="Z61" si="273">SUMIFS(M:M,$D:$D,$P61,$A:$A,$P56)+SUMIFS(M:M,$D:$D,$P61,$A:$A,$Q56)</f>
        <v>279.45146863642628</v>
      </c>
      <c r="AA61" s="13">
        <f t="shared" ref="AA61" si="274">SUMIFS(N:N,$D:$D,$P61,$A:$A,$P56)+SUMIFS(N:N,$D:$D,$P61,$A:$A,$Q56)</f>
        <v>288.99548438140647</v>
      </c>
    </row>
    <row r="62" spans="1:27" x14ac:dyDescent="0.3">
      <c r="A62" s="12" t="str">
        <f t="shared" si="238"/>
        <v>TLEC</v>
      </c>
      <c r="B62" s="45" t="s">
        <v>235</v>
      </c>
      <c r="C62" s="45" t="s">
        <v>253</v>
      </c>
      <c r="D62" s="45" t="s">
        <v>222</v>
      </c>
      <c r="E62" s="47">
        <v>0.5972336356553235</v>
      </c>
      <c r="F62" s="47">
        <v>0.56737195387255701</v>
      </c>
      <c r="G62" s="47">
        <v>0.4479252267414931</v>
      </c>
      <c r="H62" s="47">
        <v>0.29861681782766203</v>
      </c>
      <c r="I62" s="47">
        <v>0.14930840891383101</v>
      </c>
      <c r="J62" s="47">
        <v>2.9861681782766228E-2</v>
      </c>
      <c r="K62" s="47"/>
      <c r="L62" s="47"/>
      <c r="M62" s="47"/>
      <c r="N62" s="47"/>
    </row>
    <row r="63" spans="1:27" x14ac:dyDescent="0.3">
      <c r="A63" s="12" t="str">
        <f t="shared" si="238"/>
        <v>TLEC</v>
      </c>
      <c r="B63" s="45" t="s">
        <v>235</v>
      </c>
      <c r="C63" s="45" t="s">
        <v>253</v>
      </c>
      <c r="D63" s="45" t="s">
        <v>220</v>
      </c>
      <c r="E63" s="47">
        <v>0.5972336356553235</v>
      </c>
      <c r="F63" s="47">
        <v>0.56737195387255701</v>
      </c>
      <c r="G63" s="47">
        <v>0.4479252267414931</v>
      </c>
      <c r="H63" s="47">
        <v>0.29861681782766203</v>
      </c>
      <c r="I63" s="47">
        <v>0.14930840891383101</v>
      </c>
      <c r="J63" s="47">
        <v>2.9861681782766228E-2</v>
      </c>
      <c r="K63" s="47"/>
      <c r="L63" s="47"/>
      <c r="M63" s="47"/>
      <c r="N63" s="47"/>
      <c r="P63" s="12" t="s">
        <v>355</v>
      </c>
      <c r="Q63" s="12" t="s">
        <v>356</v>
      </c>
    </row>
    <row r="64" spans="1:27" x14ac:dyDescent="0.3">
      <c r="A64" s="12" t="str">
        <f t="shared" si="238"/>
        <v>TLEC</v>
      </c>
      <c r="B64" s="45" t="s">
        <v>235</v>
      </c>
      <c r="C64" s="45" t="s">
        <v>253</v>
      </c>
      <c r="D64" s="45" t="s">
        <v>217</v>
      </c>
      <c r="E64" s="47">
        <v>0.5972336356553235</v>
      </c>
      <c r="F64" s="47">
        <v>0.56737195387255701</v>
      </c>
      <c r="G64" s="47">
        <v>0.4479252267414931</v>
      </c>
      <c r="H64" s="47">
        <v>0.29861681782766203</v>
      </c>
      <c r="I64" s="47">
        <v>0.14930840891383101</v>
      </c>
      <c r="J64" s="47">
        <v>2.9861681782766228E-2</v>
      </c>
      <c r="K64" s="47"/>
      <c r="L64" s="47"/>
      <c r="M64" s="47"/>
      <c r="N64" s="47"/>
      <c r="R64" s="46">
        <v>2010</v>
      </c>
      <c r="S64" s="46">
        <v>2011</v>
      </c>
      <c r="T64" s="46">
        <v>2015</v>
      </c>
      <c r="U64" s="46">
        <v>2020</v>
      </c>
      <c r="V64" s="46">
        <v>2025</v>
      </c>
      <c r="W64" s="46">
        <v>2030</v>
      </c>
      <c r="X64" s="46">
        <v>2035</v>
      </c>
      <c r="Y64" s="46">
        <v>2040</v>
      </c>
      <c r="Z64" s="46">
        <v>2045</v>
      </c>
      <c r="AA64" s="46">
        <v>2050</v>
      </c>
    </row>
    <row r="65" spans="1:27" x14ac:dyDescent="0.3">
      <c r="A65" s="12" t="str">
        <f t="shared" si="238"/>
        <v>TLEC</v>
      </c>
      <c r="B65" s="45" t="s">
        <v>235</v>
      </c>
      <c r="C65" s="45" t="s">
        <v>254</v>
      </c>
      <c r="D65" s="45" t="s">
        <v>238</v>
      </c>
      <c r="E65" s="47">
        <v>637.59589522845636</v>
      </c>
      <c r="F65" s="47">
        <v>605.71610046703324</v>
      </c>
      <c r="G65" s="47">
        <v>478.19692142134238</v>
      </c>
      <c r="H65" s="47">
        <v>318.79794761422829</v>
      </c>
      <c r="I65" s="47">
        <v>159.39897380711417</v>
      </c>
      <c r="J65" s="47">
        <v>31.879794761422858</v>
      </c>
      <c r="K65" s="47"/>
      <c r="L65" s="47"/>
      <c r="M65" s="47"/>
      <c r="N65" s="47"/>
      <c r="P65" s="45" t="s">
        <v>238</v>
      </c>
      <c r="Q65" s="12" t="s">
        <v>204</v>
      </c>
      <c r="R65" s="13">
        <f>SUMIFS(E:E,$D:$D,$P65,$A:$A,$P63)+SUMIFS(E:E,$D:$D,$P65,$A:$A,$Q63)</f>
        <v>470.14895023382678</v>
      </c>
      <c r="S65" s="13">
        <f t="shared" ref="S65" si="275">SUMIFS(F:F,$D:$D,$P65,$A:$A,$P63)+SUMIFS(F:F,$D:$D,$P65,$A:$A,$Q63)</f>
        <v>459.39322216200691</v>
      </c>
      <c r="T65" s="13">
        <f t="shared" ref="T65" si="276">SUMIFS(G:G,$D:$D,$P65,$A:$A,$P63)+SUMIFS(G:G,$D:$D,$P65,$A:$A,$Q63)</f>
        <v>462.78229664040839</v>
      </c>
      <c r="U65" s="13">
        <f t="shared" ref="U65" si="277">SUMIFS(H:H,$D:$D,$P65,$A:$A,$P63)+SUMIFS(H:H,$D:$D,$P65,$A:$A,$Q63)</f>
        <v>438.17965739984459</v>
      </c>
      <c r="V65" s="13">
        <f t="shared" ref="V65" si="278">SUMIFS(I:I,$D:$D,$P65,$A:$A,$P63)+SUMIFS(I:I,$D:$D,$P65,$A:$A,$Q63)</f>
        <v>404.72134841737477</v>
      </c>
      <c r="W65" s="13">
        <f t="shared" ref="W65" si="279">SUMIFS(J:J,$D:$D,$P65,$A:$A,$P63)+SUMIFS(J:J,$D:$D,$P65,$A:$A,$Q63)</f>
        <v>419.23563320248172</v>
      </c>
      <c r="X65" s="13">
        <f t="shared" ref="X65" si="280">SUMIFS(K:K,$D:$D,$P65,$A:$A,$P63)+SUMIFS(K:K,$D:$D,$P65,$A:$A,$Q63)</f>
        <v>431.52489668884988</v>
      </c>
      <c r="Y65" s="13">
        <f t="shared" ref="Y65" si="281">SUMIFS(L:L,$D:$D,$P65,$A:$A,$P63)+SUMIFS(L:L,$D:$D,$P65,$A:$A,$Q63)</f>
        <v>443.04055452720115</v>
      </c>
      <c r="Z65" s="13">
        <f t="shared" ref="Z65" si="282">SUMIFS(M:M,$D:$D,$P65,$A:$A,$P63)+SUMIFS(M:M,$D:$D,$P65,$A:$A,$Q63)</f>
        <v>456.24724659886994</v>
      </c>
      <c r="AA65" s="13">
        <f t="shared" ref="AA65" si="283">SUMIFS(N:N,$D:$D,$P65,$A:$A,$P63)+SUMIFS(N:N,$D:$D,$P65,$A:$A,$Q63)</f>
        <v>471.82931144322663</v>
      </c>
    </row>
    <row r="66" spans="1:27" x14ac:dyDescent="0.3">
      <c r="A66" s="12" t="str">
        <f t="shared" si="238"/>
        <v>TLEC</v>
      </c>
      <c r="B66" s="45" t="s">
        <v>235</v>
      </c>
      <c r="C66" s="45" t="s">
        <v>254</v>
      </c>
      <c r="D66" s="45" t="s">
        <v>222</v>
      </c>
      <c r="E66" s="47">
        <v>637.59589522845636</v>
      </c>
      <c r="F66" s="47">
        <v>605.71610046703324</v>
      </c>
      <c r="G66" s="47">
        <v>406.91915506528392</v>
      </c>
      <c r="H66" s="47">
        <v>245.24284928734329</v>
      </c>
      <c r="I66" s="47">
        <v>159.39897380711417</v>
      </c>
      <c r="J66" s="47">
        <v>31.879794761422858</v>
      </c>
      <c r="K66" s="47"/>
      <c r="L66" s="47"/>
      <c r="M66" s="47"/>
      <c r="N66" s="47"/>
      <c r="P66" s="45" t="s">
        <v>217</v>
      </c>
      <c r="Q66" s="12" t="s">
        <v>218</v>
      </c>
      <c r="R66" s="13">
        <f>SUMIFS(E:E,$D:$D,$P66,$A:$A,$P63)+SUMIFS(E:E,$D:$D,$P66,$A:$A,$Q63)</f>
        <v>470.14895023382678</v>
      </c>
      <c r="S66" s="13">
        <f t="shared" ref="S66" si="284">SUMIFS(F:F,$D:$D,$P66,$A:$A,$P63)+SUMIFS(F:F,$D:$D,$P66,$A:$A,$Q63)</f>
        <v>459.39322216120189</v>
      </c>
      <c r="T66" s="13">
        <f t="shared" ref="T66" si="285">SUMIFS(G:G,$D:$D,$P66,$A:$A,$P63)+SUMIFS(G:G,$D:$D,$P66,$A:$A,$Q63)</f>
        <v>462.78229664040839</v>
      </c>
      <c r="U66" s="13">
        <f t="shared" ref="U66" si="286">SUMIFS(H:H,$D:$D,$P66,$A:$A,$P63)+SUMIFS(H:H,$D:$D,$P66,$A:$A,$Q63)</f>
        <v>438.17965739984459</v>
      </c>
      <c r="V66" s="13">
        <f t="shared" ref="V66" si="287">SUMIFS(I:I,$D:$D,$P66,$A:$A,$P63)+SUMIFS(I:I,$D:$D,$P66,$A:$A,$Q63)</f>
        <v>404.72134841737471</v>
      </c>
      <c r="W66" s="13">
        <f t="shared" ref="W66" si="288">SUMIFS(J:J,$D:$D,$P66,$A:$A,$P63)+SUMIFS(J:J,$D:$D,$P66,$A:$A,$Q63)</f>
        <v>419.23563320248167</v>
      </c>
      <c r="X66" s="13">
        <f t="shared" ref="X66" si="289">SUMIFS(K:K,$D:$D,$P66,$A:$A,$P63)+SUMIFS(K:K,$D:$D,$P66,$A:$A,$Q63)</f>
        <v>431.52489668884988</v>
      </c>
      <c r="Y66" s="13">
        <f t="shared" ref="Y66" si="290">SUMIFS(L:L,$D:$D,$P66,$A:$A,$P63)+SUMIFS(L:L,$D:$D,$P66,$A:$A,$Q63)</f>
        <v>443.04055452720115</v>
      </c>
      <c r="Z66" s="13">
        <f t="shared" ref="Z66" si="291">SUMIFS(M:M,$D:$D,$P66,$A:$A,$P63)+SUMIFS(M:M,$D:$D,$P66,$A:$A,$Q63)</f>
        <v>456.24724659886971</v>
      </c>
      <c r="AA66" s="13">
        <f t="shared" ref="AA66" si="292">SUMIFS(N:N,$D:$D,$P66,$A:$A,$P63)+SUMIFS(N:N,$D:$D,$P66,$A:$A,$Q63)</f>
        <v>471.82931144322657</v>
      </c>
    </row>
    <row r="67" spans="1:27" x14ac:dyDescent="0.3">
      <c r="A67" s="12" t="str">
        <f t="shared" si="238"/>
        <v>TLEC</v>
      </c>
      <c r="B67" s="45" t="s">
        <v>235</v>
      </c>
      <c r="C67" s="45" t="s">
        <v>254</v>
      </c>
      <c r="D67" s="45" t="s">
        <v>220</v>
      </c>
      <c r="E67" s="47">
        <v>637.59589522845636</v>
      </c>
      <c r="F67" s="47">
        <v>605.71610046703324</v>
      </c>
      <c r="G67" s="47">
        <v>478.19692142134238</v>
      </c>
      <c r="H67" s="47">
        <v>318.79794761422829</v>
      </c>
      <c r="I67" s="47">
        <v>159.39897380711417</v>
      </c>
      <c r="J67" s="47">
        <v>31.879794761422858</v>
      </c>
      <c r="K67" s="47"/>
      <c r="L67" s="47"/>
      <c r="M67" s="47"/>
      <c r="N67" s="47"/>
      <c r="P67" s="45" t="s">
        <v>220</v>
      </c>
      <c r="Q67" s="12" t="s">
        <v>340</v>
      </c>
      <c r="R67" s="13">
        <f>SUMIFS(E:E,$D:$D,$P67,$A:$A,$P63)+SUMIFS(E:E,$D:$D,$P67,$A:$A,$Q63)</f>
        <v>470.13246409167624</v>
      </c>
      <c r="S67" s="13">
        <f t="shared" ref="S67" si="293">SUMIFS(F:F,$D:$D,$P67,$A:$A,$P63)+SUMIFS(F:F,$D:$D,$P67,$A:$A,$Q63)</f>
        <v>458.79046788967884</v>
      </c>
      <c r="T67" s="13">
        <f t="shared" ref="T67" si="294">SUMIFS(G:G,$D:$D,$P67,$A:$A,$P63)+SUMIFS(G:G,$D:$D,$P67,$A:$A,$Q63)</f>
        <v>454.27485084038443</v>
      </c>
      <c r="U67" s="13">
        <f t="shared" ref="U67" si="295">SUMIFS(H:H,$D:$D,$P67,$A:$A,$P63)+SUMIFS(H:H,$D:$D,$P67,$A:$A,$Q63)</f>
        <v>438.17965739984453</v>
      </c>
      <c r="V67" s="13">
        <f t="shared" ref="V67" si="296">SUMIFS(I:I,$D:$D,$P67,$A:$A,$P63)+SUMIFS(I:I,$D:$D,$P67,$A:$A,$Q63)</f>
        <v>497.04169303577623</v>
      </c>
      <c r="W67" s="13">
        <f t="shared" ref="W67" si="297">SUMIFS(J:J,$D:$D,$P67,$A:$A,$P63)+SUMIFS(J:J,$D:$D,$P67,$A:$A,$Q63)</f>
        <v>432.01684488740534</v>
      </c>
      <c r="X67" s="13">
        <f t="shared" ref="X67" si="298">SUMIFS(K:K,$D:$D,$P67,$A:$A,$P63)+SUMIFS(K:K,$D:$D,$P67,$A:$A,$Q63)</f>
        <v>436.12565294423996</v>
      </c>
      <c r="Y67" s="13">
        <f t="shared" ref="Y67" si="299">SUMIFS(L:L,$D:$D,$P67,$A:$A,$P63)+SUMIFS(L:L,$D:$D,$P67,$A:$A,$Q63)</f>
        <v>443.04055452720121</v>
      </c>
      <c r="Z67" s="13">
        <f t="shared" ref="Z67" si="300">SUMIFS(M:M,$D:$D,$P67,$A:$A,$P63)+SUMIFS(M:M,$D:$D,$P67,$A:$A,$Q63)</f>
        <v>456.24724659886994</v>
      </c>
      <c r="AA67" s="13">
        <f t="shared" ref="AA67" si="301">SUMIFS(N:N,$D:$D,$P67,$A:$A,$P63)+SUMIFS(N:N,$D:$D,$P67,$A:$A,$Q63)</f>
        <v>471.82931144322674</v>
      </c>
    </row>
    <row r="68" spans="1:27" x14ac:dyDescent="0.3">
      <c r="A68" s="12" t="str">
        <f t="shared" si="238"/>
        <v>TLEC</v>
      </c>
      <c r="B68" s="45" t="s">
        <v>235</v>
      </c>
      <c r="C68" s="45" t="s">
        <v>254</v>
      </c>
      <c r="D68" s="45" t="s">
        <v>217</v>
      </c>
      <c r="E68" s="47">
        <v>637.59589522845636</v>
      </c>
      <c r="F68" s="47">
        <v>605.71610046703324</v>
      </c>
      <c r="G68" s="47">
        <v>478.19692142134238</v>
      </c>
      <c r="H68" s="47">
        <v>318.79794761422829</v>
      </c>
      <c r="I68" s="47">
        <v>159.39897380711417</v>
      </c>
      <c r="J68" s="47">
        <v>31.879794761422858</v>
      </c>
      <c r="K68" s="47"/>
      <c r="L68" s="47"/>
      <c r="M68" s="47"/>
      <c r="N68" s="47"/>
      <c r="P68" s="45" t="s">
        <v>222</v>
      </c>
      <c r="Q68" s="12" t="s">
        <v>339</v>
      </c>
      <c r="R68" s="13">
        <f>SUMIFS(E:E,$D:$D,$P68,$A:$A,$P63)+SUMIFS(E:E,$D:$D,$P68,$A:$A,$Q63)</f>
        <v>470.14895023382678</v>
      </c>
      <c r="S68" s="13">
        <f t="shared" ref="S68" si="302">SUMIFS(F:F,$D:$D,$P68,$A:$A,$P63)+SUMIFS(F:F,$D:$D,$P68,$A:$A,$Q63)</f>
        <v>459.0831327509888</v>
      </c>
      <c r="T68" s="13">
        <f t="shared" ref="T68" si="303">SUMIFS(G:G,$D:$D,$P68,$A:$A,$P63)+SUMIFS(G:G,$D:$D,$P68,$A:$A,$Q63)</f>
        <v>454.27485084038449</v>
      </c>
      <c r="U68" s="13">
        <f t="shared" ref="U68" si="304">SUMIFS(H:H,$D:$D,$P68,$A:$A,$P63)+SUMIFS(H:H,$D:$D,$P68,$A:$A,$Q63)</f>
        <v>438.17965739984459</v>
      </c>
      <c r="V68" s="13">
        <f t="shared" ref="V68" si="305">SUMIFS(I:I,$D:$D,$P68,$A:$A,$P63)+SUMIFS(I:I,$D:$D,$P68,$A:$A,$Q63)</f>
        <v>438.17965739984459</v>
      </c>
      <c r="W68" s="13">
        <f t="shared" ref="W68" si="306">SUMIFS(J:J,$D:$D,$P68,$A:$A,$P63)+SUMIFS(J:J,$D:$D,$P68,$A:$A,$Q63)</f>
        <v>438.44770476649774</v>
      </c>
      <c r="X68" s="13">
        <f t="shared" ref="X68" si="307">SUMIFS(K:K,$D:$D,$P68,$A:$A,$P63)+SUMIFS(K:K,$D:$D,$P68,$A:$A,$Q63)</f>
        <v>431.52489668884994</v>
      </c>
      <c r="Y68" s="13">
        <f t="shared" ref="Y68" si="308">SUMIFS(L:L,$D:$D,$P68,$A:$A,$P63)+SUMIFS(L:L,$D:$D,$P68,$A:$A,$Q63)</f>
        <v>443.04055452720121</v>
      </c>
      <c r="Z68" s="13">
        <f t="shared" ref="Z68" si="309">SUMIFS(M:M,$D:$D,$P68,$A:$A,$P63)+SUMIFS(M:M,$D:$D,$P68,$A:$A,$Q63)</f>
        <v>456.24724659886982</v>
      </c>
      <c r="AA68" s="13">
        <f t="shared" ref="AA68" si="310">SUMIFS(N:N,$D:$D,$P68,$A:$A,$P63)+SUMIFS(N:N,$D:$D,$P68,$A:$A,$Q63)</f>
        <v>471.8293114432264</v>
      </c>
    </row>
    <row r="69" spans="1:27" x14ac:dyDescent="0.3">
      <c r="A69" s="12" t="str">
        <f t="shared" si="238"/>
        <v>TLEC</v>
      </c>
      <c r="B69" s="45" t="s">
        <v>235</v>
      </c>
      <c r="C69" s="45" t="s">
        <v>255</v>
      </c>
      <c r="D69" s="45" t="s">
        <v>238</v>
      </c>
      <c r="E69" s="47">
        <v>1.6027077325213286</v>
      </c>
      <c r="F69" s="47">
        <v>1.522572345895262</v>
      </c>
      <c r="G69" s="47">
        <v>1.2020307993909969</v>
      </c>
      <c r="H69" s="47">
        <v>0.80135386626066318</v>
      </c>
      <c r="I69" s="47">
        <v>0.40067693313033198</v>
      </c>
      <c r="J69" s="47">
        <v>8.0135386626066424E-2</v>
      </c>
      <c r="K69" s="47"/>
      <c r="L69" s="47"/>
      <c r="M69" s="47"/>
      <c r="N69" s="47"/>
    </row>
    <row r="70" spans="1:27" x14ac:dyDescent="0.3">
      <c r="A70" s="12" t="str">
        <f t="shared" si="238"/>
        <v>TLEC</v>
      </c>
      <c r="B70" s="45" t="s">
        <v>235</v>
      </c>
      <c r="C70" s="45" t="s">
        <v>255</v>
      </c>
      <c r="D70" s="45" t="s">
        <v>222</v>
      </c>
      <c r="E70" s="47">
        <v>1.6027077325213286</v>
      </c>
      <c r="F70" s="47">
        <v>1.522572345895262</v>
      </c>
      <c r="G70" s="47">
        <v>5.4870503733876363E-2</v>
      </c>
      <c r="H70" s="47"/>
      <c r="I70" s="47">
        <v>0.40067693313033198</v>
      </c>
      <c r="J70" s="47">
        <v>8.0135386626066424E-2</v>
      </c>
      <c r="K70" s="47"/>
      <c r="L70" s="47"/>
      <c r="M70" s="47"/>
      <c r="N70" s="47"/>
      <c r="P70" s="12" t="s">
        <v>357</v>
      </c>
    </row>
    <row r="71" spans="1:27" x14ac:dyDescent="0.3">
      <c r="A71" s="12" t="str">
        <f t="shared" si="238"/>
        <v>TLEC</v>
      </c>
      <c r="B71" s="45" t="s">
        <v>235</v>
      </c>
      <c r="C71" s="45" t="s">
        <v>255</v>
      </c>
      <c r="D71" s="45" t="s">
        <v>220</v>
      </c>
      <c r="E71" s="47">
        <v>1.6027077325213286</v>
      </c>
      <c r="F71" s="47">
        <v>1.522572345895262</v>
      </c>
      <c r="G71" s="47">
        <v>1.2020307993909969</v>
      </c>
      <c r="H71" s="47">
        <v>0.80135386626066318</v>
      </c>
      <c r="I71" s="47">
        <v>0.40067693313033198</v>
      </c>
      <c r="J71" s="47">
        <v>8.0135386626066424E-2</v>
      </c>
      <c r="K71" s="47"/>
      <c r="L71" s="47"/>
      <c r="M71" s="47"/>
      <c r="N71" s="47"/>
      <c r="R71" s="46">
        <v>2010</v>
      </c>
      <c r="S71" s="46">
        <v>2011</v>
      </c>
      <c r="T71" s="46">
        <v>2015</v>
      </c>
      <c r="U71" s="46">
        <v>2020</v>
      </c>
      <c r="V71" s="46">
        <v>2025</v>
      </c>
      <c r="W71" s="46">
        <v>2030</v>
      </c>
      <c r="X71" s="46">
        <v>2035</v>
      </c>
      <c r="Y71" s="46">
        <v>2040</v>
      </c>
      <c r="Z71" s="46">
        <v>2045</v>
      </c>
      <c r="AA71" s="46">
        <v>2050</v>
      </c>
    </row>
    <row r="72" spans="1:27" x14ac:dyDescent="0.3">
      <c r="A72" s="12" t="str">
        <f t="shared" si="238"/>
        <v>TLEC</v>
      </c>
      <c r="B72" s="45" t="s">
        <v>235</v>
      </c>
      <c r="C72" s="45" t="s">
        <v>255</v>
      </c>
      <c r="D72" s="45" t="s">
        <v>217</v>
      </c>
      <c r="E72" s="47">
        <v>1.6027077325213286</v>
      </c>
      <c r="F72" s="47">
        <v>1.522572345895262</v>
      </c>
      <c r="G72" s="47">
        <v>1.2020307993909969</v>
      </c>
      <c r="H72" s="47">
        <v>0.80135386626066318</v>
      </c>
      <c r="I72" s="47">
        <v>0.40067693313033198</v>
      </c>
      <c r="J72" s="47">
        <v>8.0135386626066424E-2</v>
      </c>
      <c r="K72" s="47"/>
      <c r="L72" s="47"/>
      <c r="M72" s="47"/>
      <c r="N72" s="47"/>
      <c r="P72" s="45" t="s">
        <v>238</v>
      </c>
      <c r="Q72" s="12" t="s">
        <v>204</v>
      </c>
      <c r="R72" s="13">
        <f>SUMIFS(E:E,$D:$D,$P72,$A:$A,$P70)+SUMIFS(E:E,$D:$D,$P72,$A:$A,$Q70)</f>
        <v>0</v>
      </c>
      <c r="S72" s="13">
        <f t="shared" ref="S72" si="311">SUMIFS(F:F,$D:$D,$P72,$A:$A,$P70)+SUMIFS(F:F,$D:$D,$P72,$A:$A,$Q70)</f>
        <v>0</v>
      </c>
      <c r="T72" s="13">
        <f t="shared" ref="T72" si="312">SUMIFS(G:G,$D:$D,$P72,$A:$A,$P70)+SUMIFS(G:G,$D:$D,$P72,$A:$A,$Q70)</f>
        <v>0</v>
      </c>
      <c r="U72" s="13">
        <f t="shared" ref="U72" si="313">SUMIFS(H:H,$D:$D,$P72,$A:$A,$P70)+SUMIFS(H:H,$D:$D,$P72,$A:$A,$Q70)</f>
        <v>0</v>
      </c>
      <c r="V72" s="13">
        <f t="shared" ref="V72" si="314">SUMIFS(I:I,$D:$D,$P72,$A:$A,$P70)+SUMIFS(I:I,$D:$D,$P72,$A:$A,$Q70)</f>
        <v>239.35843386471481</v>
      </c>
      <c r="W72" s="13">
        <f t="shared" ref="W72" si="315">SUMIFS(J:J,$D:$D,$P72,$A:$A,$P70)+SUMIFS(J:J,$D:$D,$P72,$A:$A,$Q70)</f>
        <v>266.52278196264052</v>
      </c>
      <c r="X72" s="13">
        <f t="shared" ref="X72" si="316">SUMIFS(K:K,$D:$D,$P72,$A:$A,$P70)+SUMIFS(K:K,$D:$D,$P72,$A:$A,$Q70)</f>
        <v>418.30914597584353</v>
      </c>
      <c r="Y72" s="13">
        <f t="shared" ref="Y72" si="317">SUMIFS(L:L,$D:$D,$P72,$A:$A,$P70)+SUMIFS(L:L,$D:$D,$P72,$A:$A,$Q70)</f>
        <v>678.45042020629251</v>
      </c>
      <c r="Z72" s="13">
        <f t="shared" ref="Z72" si="318">SUMIFS(M:M,$D:$D,$P72,$A:$A,$P70)+SUMIFS(M:M,$D:$D,$P72,$A:$A,$Q70)</f>
        <v>698.67449607022866</v>
      </c>
      <c r="AA72" s="13">
        <f t="shared" ref="AA72" si="319">SUMIFS(N:N,$D:$D,$P72,$A:$A,$P70)+SUMIFS(N:N,$D:$D,$P72,$A:$A,$Q70)</f>
        <v>722.53610046131507</v>
      </c>
    </row>
    <row r="73" spans="1:27" x14ac:dyDescent="0.3">
      <c r="A73" s="12" t="str">
        <f t="shared" si="238"/>
        <v>TLEC</v>
      </c>
      <c r="B73" s="45" t="s">
        <v>235</v>
      </c>
      <c r="C73" s="45" t="s">
        <v>256</v>
      </c>
      <c r="D73" s="45" t="s">
        <v>238</v>
      </c>
      <c r="E73" s="47">
        <v>8.1323703488115184E-2</v>
      </c>
      <c r="F73" s="47">
        <v>4.51856867715234E-3</v>
      </c>
      <c r="G73" s="47"/>
      <c r="H73" s="47">
        <v>4.8904922819339808E-2</v>
      </c>
      <c r="I73" s="47">
        <v>2.4452461409669921E-2</v>
      </c>
      <c r="J73" s="47">
        <v>4.8904922819339872E-3</v>
      </c>
      <c r="K73" s="47"/>
      <c r="L73" s="47"/>
      <c r="M73" s="47"/>
      <c r="N73" s="47"/>
      <c r="P73" s="45" t="s">
        <v>217</v>
      </c>
      <c r="Q73" s="12" t="s">
        <v>218</v>
      </c>
      <c r="R73" s="13">
        <f>SUMIFS(E:E,$D:$D,$P73,$A:$A,$P70)+SUMIFS(E:E,$D:$D,$P73,$A:$A,$Q70)</f>
        <v>0</v>
      </c>
      <c r="S73" s="13">
        <f t="shared" ref="S73" si="320">SUMIFS(F:F,$D:$D,$P73,$A:$A,$P70)+SUMIFS(F:F,$D:$D,$P73,$A:$A,$Q70)</f>
        <v>0</v>
      </c>
      <c r="T73" s="13">
        <f t="shared" ref="T73" si="321">SUMIFS(G:G,$D:$D,$P73,$A:$A,$P70)+SUMIFS(G:G,$D:$D,$P73,$A:$A,$Q70)</f>
        <v>0</v>
      </c>
      <c r="U73" s="13">
        <f t="shared" ref="U73" si="322">SUMIFS(H:H,$D:$D,$P73,$A:$A,$P70)+SUMIFS(H:H,$D:$D,$P73,$A:$A,$Q70)</f>
        <v>0</v>
      </c>
      <c r="V73" s="13">
        <f t="shared" ref="V73" si="323">SUMIFS(I:I,$D:$D,$P73,$A:$A,$P70)+SUMIFS(I:I,$D:$D,$P73,$A:$A,$Q70)</f>
        <v>239.35843386471487</v>
      </c>
      <c r="W73" s="13">
        <f t="shared" ref="W73" si="324">SUMIFS(J:J,$D:$D,$P73,$A:$A,$P70)+SUMIFS(J:J,$D:$D,$P73,$A:$A,$Q70)</f>
        <v>266.52278196264052</v>
      </c>
      <c r="X73" s="13">
        <f t="shared" ref="X73" si="325">SUMIFS(K:K,$D:$D,$P73,$A:$A,$P70)+SUMIFS(K:K,$D:$D,$P73,$A:$A,$Q70)</f>
        <v>418.30914597584359</v>
      </c>
      <c r="Y73" s="13">
        <f t="shared" ref="Y73" si="326">SUMIFS(L:L,$D:$D,$P73,$A:$A,$P70)+SUMIFS(L:L,$D:$D,$P73,$A:$A,$Q70)</f>
        <v>678.45042020629251</v>
      </c>
      <c r="Z73" s="13">
        <f t="shared" ref="Z73" si="327">SUMIFS(M:M,$D:$D,$P73,$A:$A,$P70)+SUMIFS(M:M,$D:$D,$P73,$A:$A,$Q70)</f>
        <v>698.67449607022922</v>
      </c>
      <c r="AA73" s="13">
        <f t="shared" ref="AA73" si="328">SUMIFS(N:N,$D:$D,$P73,$A:$A,$P70)+SUMIFS(N:N,$D:$D,$P73,$A:$A,$Q70)</f>
        <v>722.53610046131553</v>
      </c>
    </row>
    <row r="74" spans="1:27" x14ac:dyDescent="0.3">
      <c r="A74" s="12" t="str">
        <f t="shared" si="238"/>
        <v>TLEC</v>
      </c>
      <c r="B74" s="45" t="s">
        <v>235</v>
      </c>
      <c r="C74" s="45" t="s">
        <v>256</v>
      </c>
      <c r="D74" s="45" t="s">
        <v>222</v>
      </c>
      <c r="E74" s="47">
        <v>8.1323703488115184E-2</v>
      </c>
      <c r="F74" s="47"/>
      <c r="G74" s="47"/>
      <c r="H74" s="47">
        <v>4.8904922819339808E-2</v>
      </c>
      <c r="I74" s="47">
        <v>2.4452461409669921E-2</v>
      </c>
      <c r="J74" s="47">
        <v>4.8904922819339872E-3</v>
      </c>
      <c r="K74" s="47"/>
      <c r="L74" s="47"/>
      <c r="M74" s="47"/>
      <c r="N74" s="47"/>
      <c r="P74" s="45" t="s">
        <v>220</v>
      </c>
      <c r="Q74" s="12" t="s">
        <v>340</v>
      </c>
      <c r="R74" s="13">
        <f>SUMIFS(E:E,$D:$D,$P74,$A:$A,$P70)+SUMIFS(E:E,$D:$D,$P74,$A:$A,$Q70)</f>
        <v>0</v>
      </c>
      <c r="S74" s="13">
        <f t="shared" ref="S74" si="329">SUMIFS(F:F,$D:$D,$P74,$A:$A,$P70)+SUMIFS(F:F,$D:$D,$P74,$A:$A,$Q70)</f>
        <v>0</v>
      </c>
      <c r="T74" s="13">
        <f t="shared" ref="T74" si="330">SUMIFS(G:G,$D:$D,$P74,$A:$A,$P70)+SUMIFS(G:G,$D:$D,$P74,$A:$A,$Q70)</f>
        <v>0</v>
      </c>
      <c r="U74" s="13">
        <f t="shared" ref="U74" si="331">SUMIFS(H:H,$D:$D,$P74,$A:$A,$P70)+SUMIFS(H:H,$D:$D,$P74,$A:$A,$Q70)</f>
        <v>0</v>
      </c>
      <c r="V74" s="13">
        <f t="shared" ref="V74" si="332">SUMIFS(I:I,$D:$D,$P74,$A:$A,$P70)+SUMIFS(I:I,$D:$D,$P74,$A:$A,$Q70)</f>
        <v>0</v>
      </c>
      <c r="W74" s="13">
        <f t="shared" ref="W74" si="333">SUMIFS(J:J,$D:$D,$P74,$A:$A,$P70)+SUMIFS(J:J,$D:$D,$P74,$A:$A,$Q70)</f>
        <v>0</v>
      </c>
      <c r="X74" s="13">
        <f t="shared" ref="X74" si="334">SUMIFS(K:K,$D:$D,$P74,$A:$A,$P70)+SUMIFS(K:K,$D:$D,$P74,$A:$A,$Q70)</f>
        <v>3.9029746115220671</v>
      </c>
      <c r="Y74" s="13">
        <f t="shared" ref="Y74" si="335">SUMIFS(L:L,$D:$D,$P74,$A:$A,$P70)+SUMIFS(L:L,$D:$D,$P74,$A:$A,$Q70)</f>
        <v>13.736711504283068</v>
      </c>
      <c r="Z74" s="13">
        <f t="shared" ref="Z74" si="336">SUMIFS(M:M,$D:$D,$P74,$A:$A,$P70)+SUMIFS(M:M,$D:$D,$P74,$A:$A,$Q70)</f>
        <v>103.39356443999999</v>
      </c>
      <c r="AA74" s="13">
        <f t="shared" ref="AA74" si="337">SUMIFS(N:N,$D:$D,$P74,$A:$A,$P70)+SUMIFS(N:N,$D:$D,$P74,$A:$A,$Q70)</f>
        <v>106.92473145000004</v>
      </c>
    </row>
    <row r="75" spans="1:27" x14ac:dyDescent="0.3">
      <c r="A75" s="12" t="str">
        <f t="shared" si="238"/>
        <v>TLEC</v>
      </c>
      <c r="B75" s="45" t="s">
        <v>235</v>
      </c>
      <c r="C75" s="45" t="s">
        <v>256</v>
      </c>
      <c r="D75" s="45" t="s">
        <v>220</v>
      </c>
      <c r="E75" s="47">
        <v>9.7809845638679588E-2</v>
      </c>
      <c r="F75" s="47"/>
      <c r="G75" s="47"/>
      <c r="H75" s="47">
        <v>4.8904922819339808E-2</v>
      </c>
      <c r="I75" s="47">
        <v>2.4452461409669921E-2</v>
      </c>
      <c r="J75" s="47">
        <v>4.8904922819339872E-3</v>
      </c>
      <c r="K75" s="47"/>
      <c r="L75" s="47"/>
      <c r="M75" s="47"/>
      <c r="N75" s="47"/>
      <c r="P75" s="45" t="s">
        <v>222</v>
      </c>
      <c r="Q75" s="12" t="s">
        <v>339</v>
      </c>
      <c r="R75" s="13">
        <f>SUMIFS(E:E,$D:$D,$P75,$A:$A,$P70)+SUMIFS(E:E,$D:$D,$P75,$A:$A,$Q70)</f>
        <v>0</v>
      </c>
      <c r="S75" s="13">
        <f t="shared" ref="S75" si="338">SUMIFS(F:F,$D:$D,$P75,$A:$A,$P70)+SUMIFS(F:F,$D:$D,$P75,$A:$A,$Q70)</f>
        <v>0</v>
      </c>
      <c r="T75" s="13">
        <f t="shared" ref="T75" si="339">SUMIFS(G:G,$D:$D,$P75,$A:$A,$P70)+SUMIFS(G:G,$D:$D,$P75,$A:$A,$Q70)</f>
        <v>0</v>
      </c>
      <c r="U75" s="13">
        <f t="shared" ref="U75" si="340">SUMIFS(H:H,$D:$D,$P75,$A:$A,$P70)+SUMIFS(H:H,$D:$D,$P75,$A:$A,$Q70)</f>
        <v>0</v>
      </c>
      <c r="V75" s="13">
        <f t="shared" ref="V75" si="341">SUMIFS(I:I,$D:$D,$P75,$A:$A,$P70)+SUMIFS(I:I,$D:$D,$P75,$A:$A,$Q70)</f>
        <v>0</v>
      </c>
      <c r="W75" s="13">
        <f t="shared" ref="W75" si="342">SUMIFS(J:J,$D:$D,$P75,$A:$A,$P70)+SUMIFS(J:J,$D:$D,$P75,$A:$A,$Q70)</f>
        <v>0</v>
      </c>
      <c r="X75" s="13">
        <f t="shared" ref="X75" si="343">SUMIFS(K:K,$D:$D,$P75,$A:$A,$P70)+SUMIFS(K:K,$D:$D,$P75,$A:$A,$Q70)</f>
        <v>0</v>
      </c>
      <c r="Y75" s="13">
        <f t="shared" ref="Y75" si="344">SUMIFS(L:L,$D:$D,$P75,$A:$A,$P70)+SUMIFS(L:L,$D:$D,$P75,$A:$A,$Q70)</f>
        <v>161.9428364310277</v>
      </c>
      <c r="Z75" s="13">
        <f t="shared" ref="Z75" si="345">SUMIFS(M:M,$D:$D,$P75,$A:$A,$P70)+SUMIFS(M:M,$D:$D,$P75,$A:$A,$Q70)</f>
        <v>103.39356443999998</v>
      </c>
      <c r="AA75" s="13">
        <f t="shared" ref="AA75" si="346">SUMIFS(N:N,$D:$D,$P75,$A:$A,$P70)+SUMIFS(N:N,$D:$D,$P75,$A:$A,$Q70)</f>
        <v>106.92473144999998</v>
      </c>
    </row>
    <row r="76" spans="1:27" x14ac:dyDescent="0.3">
      <c r="A76" s="12" t="str">
        <f t="shared" si="238"/>
        <v>TLEC</v>
      </c>
      <c r="B76" s="45" t="s">
        <v>235</v>
      </c>
      <c r="C76" s="45" t="s">
        <v>256</v>
      </c>
      <c r="D76" s="45" t="s">
        <v>217</v>
      </c>
      <c r="E76" s="47">
        <v>8.1323703488115184E-2</v>
      </c>
      <c r="F76" s="47">
        <v>4.51856867715234E-3</v>
      </c>
      <c r="G76" s="47"/>
      <c r="H76" s="47">
        <v>4.8904922819339808E-2</v>
      </c>
      <c r="I76" s="47">
        <v>2.4452461409669921E-2</v>
      </c>
      <c r="J76" s="47">
        <v>4.8904922819339872E-3</v>
      </c>
      <c r="K76" s="47"/>
      <c r="L76" s="47"/>
      <c r="M76" s="47"/>
      <c r="N76" s="47"/>
    </row>
    <row r="77" spans="1:27" x14ac:dyDescent="0.3">
      <c r="A77" s="12" t="str">
        <f t="shared" si="238"/>
        <v>TLEC</v>
      </c>
      <c r="B77" s="45" t="s">
        <v>235</v>
      </c>
      <c r="C77" s="45" t="s">
        <v>257</v>
      </c>
      <c r="D77" s="45" t="s">
        <v>238</v>
      </c>
      <c r="E77" s="47">
        <v>18.592006065506556</v>
      </c>
      <c r="F77" s="47">
        <v>17.662405762231216</v>
      </c>
      <c r="G77" s="47">
        <v>13.944004549129907</v>
      </c>
      <c r="H77" s="47">
        <v>9.2960030327532728</v>
      </c>
      <c r="I77" s="47">
        <v>4.6480015163766382</v>
      </c>
      <c r="J77" s="47">
        <v>0.92960030327532728</v>
      </c>
      <c r="K77" s="47"/>
      <c r="L77" s="47"/>
      <c r="M77" s="47"/>
      <c r="N77" s="47"/>
    </row>
    <row r="78" spans="1:27" x14ac:dyDescent="0.3">
      <c r="A78" s="12" t="str">
        <f t="shared" si="238"/>
        <v>TLEC</v>
      </c>
      <c r="B78" s="45" t="s">
        <v>235</v>
      </c>
      <c r="C78" s="45" t="s">
        <v>257</v>
      </c>
      <c r="D78" s="45" t="s">
        <v>222</v>
      </c>
      <c r="E78" s="47">
        <v>18.592006065506556</v>
      </c>
      <c r="F78" s="47">
        <v>17.662405762231216</v>
      </c>
      <c r="G78" s="47"/>
      <c r="H78" s="47"/>
      <c r="I78" s="47">
        <v>4.6480015163766382</v>
      </c>
      <c r="J78" s="47"/>
      <c r="K78" s="47"/>
      <c r="L78" s="47"/>
      <c r="M78" s="47"/>
      <c r="N78" s="47"/>
    </row>
    <row r="79" spans="1:27" x14ac:dyDescent="0.3">
      <c r="A79" s="12" t="str">
        <f t="shared" si="238"/>
        <v>TLEC</v>
      </c>
      <c r="B79" s="45" t="s">
        <v>235</v>
      </c>
      <c r="C79" s="45" t="s">
        <v>257</v>
      </c>
      <c r="D79" s="45" t="s">
        <v>220</v>
      </c>
      <c r="E79" s="47">
        <v>18.592006065506556</v>
      </c>
      <c r="F79" s="47">
        <v>17.662405762231216</v>
      </c>
      <c r="G79" s="47"/>
      <c r="H79" s="47"/>
      <c r="I79" s="47">
        <v>4.6480015163766382</v>
      </c>
      <c r="J79" s="47">
        <v>0.92960030327532728</v>
      </c>
      <c r="K79" s="47"/>
      <c r="L79" s="47"/>
      <c r="M79" s="47"/>
      <c r="N79" s="47"/>
    </row>
    <row r="80" spans="1:27" x14ac:dyDescent="0.3">
      <c r="A80" s="12" t="str">
        <f t="shared" si="238"/>
        <v>TLEC</v>
      </c>
      <c r="B80" s="45" t="s">
        <v>235</v>
      </c>
      <c r="C80" s="45" t="s">
        <v>257</v>
      </c>
      <c r="D80" s="45" t="s">
        <v>217</v>
      </c>
      <c r="E80" s="47">
        <v>18.592006065506556</v>
      </c>
      <c r="F80" s="47">
        <v>17.662405762231216</v>
      </c>
      <c r="G80" s="47">
        <v>13.944004549129907</v>
      </c>
      <c r="H80" s="47">
        <v>9.2960030327532728</v>
      </c>
      <c r="I80" s="47">
        <v>4.6480015163766382</v>
      </c>
      <c r="J80" s="47">
        <v>0.92960030327532728</v>
      </c>
      <c r="K80" s="47"/>
      <c r="L80" s="47"/>
      <c r="M80" s="47"/>
      <c r="N80" s="47"/>
    </row>
    <row r="81" spans="1:14" x14ac:dyDescent="0.3">
      <c r="A81" s="12" t="str">
        <f t="shared" si="238"/>
        <v>TLEC</v>
      </c>
      <c r="B81" s="45" t="s">
        <v>235</v>
      </c>
      <c r="C81" s="45" t="s">
        <v>258</v>
      </c>
      <c r="D81" s="45" t="s">
        <v>238</v>
      </c>
      <c r="E81" s="47">
        <v>6.6070300735915186</v>
      </c>
      <c r="F81" s="47">
        <v>6.276678569911935</v>
      </c>
      <c r="G81" s="47">
        <v>4.9552725551936359</v>
      </c>
      <c r="H81" s="47">
        <v>3.3035150367957593</v>
      </c>
      <c r="I81" s="47">
        <v>1.6517575183978788</v>
      </c>
      <c r="J81" s="47">
        <v>0.33035150367957627</v>
      </c>
      <c r="K81" s="47"/>
      <c r="L81" s="47"/>
      <c r="M81" s="47"/>
      <c r="N81" s="47"/>
    </row>
    <row r="82" spans="1:14" x14ac:dyDescent="0.3">
      <c r="A82" s="12" t="str">
        <f t="shared" si="238"/>
        <v>TLEC</v>
      </c>
      <c r="B82" s="45" t="s">
        <v>235</v>
      </c>
      <c r="C82" s="45" t="s">
        <v>258</v>
      </c>
      <c r="D82" s="45" t="s">
        <v>222</v>
      </c>
      <c r="E82" s="47">
        <v>6.6070300735915186</v>
      </c>
      <c r="F82" s="47">
        <v>6.276678569911935</v>
      </c>
      <c r="G82" s="47">
        <v>4.9552725551936359</v>
      </c>
      <c r="H82" s="47">
        <v>3.3035150367957593</v>
      </c>
      <c r="I82" s="47">
        <v>1.6517575183978788</v>
      </c>
      <c r="J82" s="47">
        <v>0.33035150367957627</v>
      </c>
      <c r="K82" s="47"/>
      <c r="L82" s="47"/>
      <c r="M82" s="47"/>
      <c r="N82" s="47"/>
    </row>
    <row r="83" spans="1:14" x14ac:dyDescent="0.3">
      <c r="A83" s="12" t="str">
        <f t="shared" si="238"/>
        <v>TLEC</v>
      </c>
      <c r="B83" s="45" t="s">
        <v>235</v>
      </c>
      <c r="C83" s="45" t="s">
        <v>258</v>
      </c>
      <c r="D83" s="45" t="s">
        <v>220</v>
      </c>
      <c r="E83" s="47">
        <v>6.6070300735915186</v>
      </c>
      <c r="F83" s="47">
        <v>6.276678569911935</v>
      </c>
      <c r="G83" s="47">
        <v>4.9552725551936359</v>
      </c>
      <c r="H83" s="47">
        <v>3.3035150367957593</v>
      </c>
      <c r="I83" s="47">
        <v>1.6517575183978788</v>
      </c>
      <c r="J83" s="47">
        <v>0.33035150367957627</v>
      </c>
      <c r="K83" s="47"/>
      <c r="L83" s="47"/>
      <c r="M83" s="47"/>
      <c r="N83" s="47"/>
    </row>
    <row r="84" spans="1:14" x14ac:dyDescent="0.3">
      <c r="A84" s="12" t="str">
        <f t="shared" si="238"/>
        <v>TLEC</v>
      </c>
      <c r="B84" s="45" t="s">
        <v>235</v>
      </c>
      <c r="C84" s="45" t="s">
        <v>258</v>
      </c>
      <c r="D84" s="45" t="s">
        <v>217</v>
      </c>
      <c r="E84" s="47">
        <v>6.6070300735915186</v>
      </c>
      <c r="F84" s="47">
        <v>6.276678569911935</v>
      </c>
      <c r="G84" s="47">
        <v>4.9552725551936359</v>
      </c>
      <c r="H84" s="47">
        <v>3.3035150367957593</v>
      </c>
      <c r="I84" s="47">
        <v>1.6517575183978788</v>
      </c>
      <c r="J84" s="47">
        <v>0.33035150367957627</v>
      </c>
      <c r="K84" s="47"/>
      <c r="L84" s="47"/>
      <c r="M84" s="47"/>
      <c r="N84" s="47"/>
    </row>
    <row r="85" spans="1:14" x14ac:dyDescent="0.3">
      <c r="A85" s="12" t="str">
        <f t="shared" si="238"/>
        <v>TLEC</v>
      </c>
      <c r="B85" s="45" t="s">
        <v>235</v>
      </c>
      <c r="C85" s="45" t="s">
        <v>259</v>
      </c>
      <c r="D85" s="45" t="s">
        <v>238</v>
      </c>
      <c r="E85" s="47">
        <v>0.5972336356553235</v>
      </c>
      <c r="F85" s="47">
        <v>0.56737195387255701</v>
      </c>
      <c r="G85" s="47">
        <v>9.5358227519802594E-2</v>
      </c>
      <c r="H85" s="47">
        <v>0.29861681782766203</v>
      </c>
      <c r="I85" s="47">
        <v>0.14930840891383101</v>
      </c>
      <c r="J85" s="47">
        <v>2.9861681782766228E-2</v>
      </c>
      <c r="K85" s="47"/>
      <c r="L85" s="47"/>
      <c r="M85" s="47"/>
      <c r="N85" s="47"/>
    </row>
    <row r="86" spans="1:14" x14ac:dyDescent="0.3">
      <c r="A86" s="12" t="str">
        <f t="shared" si="238"/>
        <v>TLEC</v>
      </c>
      <c r="B86" s="45" t="s">
        <v>235</v>
      </c>
      <c r="C86" s="45" t="s">
        <v>259</v>
      </c>
      <c r="D86" s="45" t="s">
        <v>222</v>
      </c>
      <c r="E86" s="47">
        <v>0.5972336356553235</v>
      </c>
      <c r="F86" s="47">
        <v>0.56737195387255701</v>
      </c>
      <c r="G86" s="47">
        <v>4.2403892858259625E-3</v>
      </c>
      <c r="H86" s="47"/>
      <c r="I86" s="47">
        <v>0.14930840891383101</v>
      </c>
      <c r="J86" s="47">
        <v>2.9861681782766228E-2</v>
      </c>
      <c r="K86" s="47"/>
      <c r="L86" s="47"/>
      <c r="M86" s="47"/>
      <c r="N86" s="47"/>
    </row>
    <row r="87" spans="1:14" x14ac:dyDescent="0.3">
      <c r="A87" s="12" t="str">
        <f t="shared" si="238"/>
        <v>TLEC</v>
      </c>
      <c r="B87" s="45" t="s">
        <v>235</v>
      </c>
      <c r="C87" s="45" t="s">
        <v>259</v>
      </c>
      <c r="D87" s="45" t="s">
        <v>220</v>
      </c>
      <c r="E87" s="47">
        <v>0.5972336356553235</v>
      </c>
      <c r="F87" s="47">
        <v>0.56737195387255701</v>
      </c>
      <c r="G87" s="47">
        <v>8.2739864668698198E-4</v>
      </c>
      <c r="H87" s="47"/>
      <c r="I87" s="47">
        <v>0.14930840891383101</v>
      </c>
      <c r="J87" s="47">
        <v>2.9861681782766228E-2</v>
      </c>
      <c r="K87" s="47"/>
      <c r="L87" s="47"/>
      <c r="M87" s="47"/>
      <c r="N87" s="47"/>
    </row>
    <row r="88" spans="1:14" x14ac:dyDescent="0.3">
      <c r="A88" s="12" t="str">
        <f t="shared" si="238"/>
        <v>TLEC</v>
      </c>
      <c r="B88" s="45" t="s">
        <v>235</v>
      </c>
      <c r="C88" s="45" t="s">
        <v>259</v>
      </c>
      <c r="D88" s="45" t="s">
        <v>217</v>
      </c>
      <c r="E88" s="47">
        <v>0.5972336356553235</v>
      </c>
      <c r="F88" s="47">
        <v>0.56737195387255701</v>
      </c>
      <c r="G88" s="47">
        <v>9.5358227519802594E-2</v>
      </c>
      <c r="H88" s="47">
        <v>0.29861681782766203</v>
      </c>
      <c r="I88" s="47">
        <v>0.14930840891383101</v>
      </c>
      <c r="J88" s="47">
        <v>2.9861681782766228E-2</v>
      </c>
      <c r="K88" s="47"/>
      <c r="L88" s="47"/>
      <c r="M88" s="47"/>
      <c r="N88" s="47"/>
    </row>
    <row r="89" spans="1:14" x14ac:dyDescent="0.3">
      <c r="A89" s="12" t="str">
        <f t="shared" si="238"/>
        <v>TLEF</v>
      </c>
      <c r="B89" s="45" t="s">
        <v>235</v>
      </c>
      <c r="C89" s="45" t="s">
        <v>260</v>
      </c>
      <c r="D89" s="45" t="s">
        <v>238</v>
      </c>
      <c r="E89" s="47">
        <v>0.11185506768196467</v>
      </c>
      <c r="F89" s="47">
        <v>0.10626231429786634</v>
      </c>
      <c r="G89" s="47">
        <v>8.3891300761473456E-2</v>
      </c>
      <c r="H89" s="47">
        <v>5.5927533840982369E-2</v>
      </c>
      <c r="I89" s="47">
        <v>2.7963766920491202E-2</v>
      </c>
      <c r="J89" s="47">
        <v>5.5927533840982426E-3</v>
      </c>
      <c r="K89" s="47"/>
      <c r="L89" s="47"/>
      <c r="M89" s="47"/>
      <c r="N89" s="47"/>
    </row>
    <row r="90" spans="1:14" x14ac:dyDescent="0.3">
      <c r="A90" s="12" t="str">
        <f t="shared" si="238"/>
        <v>TLEF</v>
      </c>
      <c r="B90" s="45" t="s">
        <v>235</v>
      </c>
      <c r="C90" s="45" t="s">
        <v>260</v>
      </c>
      <c r="D90" s="45" t="s">
        <v>222</v>
      </c>
      <c r="E90" s="47">
        <v>0.11185506768196467</v>
      </c>
      <c r="F90" s="47">
        <v>0.10626231429786634</v>
      </c>
      <c r="G90" s="47">
        <v>8.3891300761473456E-2</v>
      </c>
      <c r="H90" s="47"/>
      <c r="I90" s="47">
        <v>2.7963766920491202E-2</v>
      </c>
      <c r="J90" s="47">
        <v>5.5927533840982426E-3</v>
      </c>
      <c r="K90" s="47"/>
      <c r="L90" s="47"/>
      <c r="M90" s="47"/>
      <c r="N90" s="47"/>
    </row>
    <row r="91" spans="1:14" x14ac:dyDescent="0.3">
      <c r="A91" s="12" t="str">
        <f t="shared" si="238"/>
        <v>TLEF</v>
      </c>
      <c r="B91" s="45" t="s">
        <v>235</v>
      </c>
      <c r="C91" s="45" t="s">
        <v>260</v>
      </c>
      <c r="D91" s="45" t="s">
        <v>220</v>
      </c>
      <c r="E91" s="47">
        <v>0.11185506768196467</v>
      </c>
      <c r="F91" s="47">
        <v>0.10626231429786634</v>
      </c>
      <c r="G91" s="47">
        <v>8.3891300761473456E-2</v>
      </c>
      <c r="H91" s="47">
        <v>5.5927533840982369E-2</v>
      </c>
      <c r="I91" s="47">
        <v>2.7963766920491202E-2</v>
      </c>
      <c r="J91" s="47">
        <v>5.5927533840982426E-3</v>
      </c>
      <c r="K91" s="47"/>
      <c r="L91" s="47"/>
      <c r="M91" s="47"/>
      <c r="N91" s="47"/>
    </row>
    <row r="92" spans="1:14" x14ac:dyDescent="0.3">
      <c r="A92" s="12" t="str">
        <f t="shared" si="238"/>
        <v>TLEF</v>
      </c>
      <c r="B92" s="45" t="s">
        <v>235</v>
      </c>
      <c r="C92" s="45" t="s">
        <v>260</v>
      </c>
      <c r="D92" s="45" t="s">
        <v>217</v>
      </c>
      <c r="E92" s="47">
        <v>0.11185506768196467</v>
      </c>
      <c r="F92" s="47">
        <v>0.10626231429786634</v>
      </c>
      <c r="G92" s="47">
        <v>8.3891300761473456E-2</v>
      </c>
      <c r="H92" s="47">
        <v>5.5927533840982369E-2</v>
      </c>
      <c r="I92" s="47">
        <v>2.7963766920491202E-2</v>
      </c>
      <c r="J92" s="47">
        <v>5.5927533840982426E-3</v>
      </c>
      <c r="K92" s="47"/>
      <c r="L92" s="47"/>
      <c r="M92" s="47"/>
      <c r="N92" s="47"/>
    </row>
    <row r="93" spans="1:14" x14ac:dyDescent="0.3">
      <c r="A93" s="12" t="str">
        <f t="shared" si="238"/>
        <v>TLEF</v>
      </c>
      <c r="B93" s="45" t="s">
        <v>235</v>
      </c>
      <c r="C93" s="45" t="s">
        <v>261</v>
      </c>
      <c r="D93" s="45" t="s">
        <v>238</v>
      </c>
      <c r="E93" s="47">
        <v>0.61781747495206152</v>
      </c>
      <c r="F93" s="47">
        <v>0.58692660120445894</v>
      </c>
      <c r="G93" s="47">
        <v>0.46336310621404653</v>
      </c>
      <c r="H93" s="47">
        <v>0.30890873747603093</v>
      </c>
      <c r="I93" s="47">
        <v>0.15445436873801557</v>
      </c>
      <c r="J93" s="47">
        <v>3.0890873747603121E-2</v>
      </c>
      <c r="K93" s="47"/>
      <c r="L93" s="47"/>
      <c r="M93" s="47"/>
      <c r="N93" s="47"/>
    </row>
    <row r="94" spans="1:14" x14ac:dyDescent="0.3">
      <c r="A94" s="12" t="str">
        <f t="shared" si="238"/>
        <v>TLEF</v>
      </c>
      <c r="B94" s="45" t="s">
        <v>235</v>
      </c>
      <c r="C94" s="45" t="s">
        <v>261</v>
      </c>
      <c r="D94" s="45" t="s">
        <v>222</v>
      </c>
      <c r="E94" s="47">
        <v>0.61781747495206152</v>
      </c>
      <c r="F94" s="47">
        <v>0.58692660120445894</v>
      </c>
      <c r="G94" s="47">
        <v>0.46336310621404653</v>
      </c>
      <c r="H94" s="47">
        <v>0.30890873747603093</v>
      </c>
      <c r="I94" s="47">
        <v>0.15445436873801557</v>
      </c>
      <c r="J94" s="47">
        <v>3.0890873747603121E-2</v>
      </c>
      <c r="K94" s="47"/>
      <c r="L94" s="47"/>
      <c r="M94" s="47"/>
      <c r="N94" s="47"/>
    </row>
    <row r="95" spans="1:14" x14ac:dyDescent="0.3">
      <c r="A95" s="12" t="str">
        <f t="shared" si="238"/>
        <v>TLEF</v>
      </c>
      <c r="B95" s="45" t="s">
        <v>235</v>
      </c>
      <c r="C95" s="45" t="s">
        <v>261</v>
      </c>
      <c r="D95" s="45" t="s">
        <v>220</v>
      </c>
      <c r="E95" s="47">
        <v>0.61781747495206152</v>
      </c>
      <c r="F95" s="47">
        <v>0.58692660120445894</v>
      </c>
      <c r="G95" s="47">
        <v>0.46336310621404653</v>
      </c>
      <c r="H95" s="47">
        <v>0.30890873747603093</v>
      </c>
      <c r="I95" s="47">
        <v>0.15445436873801557</v>
      </c>
      <c r="J95" s="47">
        <v>3.0890873747603121E-2</v>
      </c>
      <c r="K95" s="47"/>
      <c r="L95" s="47"/>
      <c r="M95" s="47"/>
      <c r="N95" s="47"/>
    </row>
    <row r="96" spans="1:14" x14ac:dyDescent="0.3">
      <c r="A96" s="12" t="str">
        <f t="shared" si="238"/>
        <v>TLEF</v>
      </c>
      <c r="B96" s="45" t="s">
        <v>235</v>
      </c>
      <c r="C96" s="45" t="s">
        <v>261</v>
      </c>
      <c r="D96" s="45" t="s">
        <v>217</v>
      </c>
      <c r="E96" s="47">
        <v>0.61781747495206152</v>
      </c>
      <c r="F96" s="47">
        <v>0.58692660120445894</v>
      </c>
      <c r="G96" s="47">
        <v>0.46336310621404653</v>
      </c>
      <c r="H96" s="47">
        <v>0.30890873747603093</v>
      </c>
      <c r="I96" s="47">
        <v>0.15445436873801557</v>
      </c>
      <c r="J96" s="47">
        <v>3.0890873747603121E-2</v>
      </c>
      <c r="K96" s="47"/>
      <c r="L96" s="47"/>
      <c r="M96" s="47"/>
      <c r="N96" s="47"/>
    </row>
    <row r="97" spans="1:14" x14ac:dyDescent="0.3">
      <c r="A97" s="12" t="str">
        <f t="shared" si="238"/>
        <v>TLEF</v>
      </c>
      <c r="B97" s="45" t="s">
        <v>235</v>
      </c>
      <c r="C97" s="45" t="s">
        <v>262</v>
      </c>
      <c r="D97" s="45" t="s">
        <v>238</v>
      </c>
      <c r="E97" s="47">
        <v>659.57083210427641</v>
      </c>
      <c r="F97" s="47">
        <v>626.59229049906264</v>
      </c>
      <c r="G97" s="47">
        <v>494.67812407820765</v>
      </c>
      <c r="H97" s="47">
        <v>329.78541605213843</v>
      </c>
      <c r="I97" s="47">
        <v>164.89270802606919</v>
      </c>
      <c r="J97" s="47">
        <v>32.978541605213877</v>
      </c>
      <c r="K97" s="47"/>
      <c r="L97" s="47"/>
      <c r="M97" s="47"/>
      <c r="N97" s="47"/>
    </row>
    <row r="98" spans="1:14" x14ac:dyDescent="0.3">
      <c r="A98" s="12" t="str">
        <f t="shared" si="238"/>
        <v>TLEF</v>
      </c>
      <c r="B98" s="45" t="s">
        <v>235</v>
      </c>
      <c r="C98" s="45" t="s">
        <v>262</v>
      </c>
      <c r="D98" s="45" t="s">
        <v>222</v>
      </c>
      <c r="E98" s="47">
        <v>659.57083210427641</v>
      </c>
      <c r="F98" s="47">
        <v>626.59229049906264</v>
      </c>
      <c r="G98" s="47">
        <v>494.67812407820765</v>
      </c>
      <c r="H98" s="47"/>
      <c r="I98" s="47">
        <v>33.744050840568491</v>
      </c>
      <c r="J98" s="47"/>
      <c r="K98" s="47"/>
      <c r="L98" s="47"/>
      <c r="M98" s="47"/>
      <c r="N98" s="47"/>
    </row>
    <row r="99" spans="1:14" x14ac:dyDescent="0.3">
      <c r="A99" s="12" t="str">
        <f t="shared" si="238"/>
        <v>TLEF</v>
      </c>
      <c r="B99" s="45" t="s">
        <v>235</v>
      </c>
      <c r="C99" s="45" t="s">
        <v>262</v>
      </c>
      <c r="D99" s="45" t="s">
        <v>220</v>
      </c>
      <c r="E99" s="47">
        <v>659.57083210427641</v>
      </c>
      <c r="F99" s="47">
        <v>626.59229049906264</v>
      </c>
      <c r="G99" s="47">
        <v>494.67812407820765</v>
      </c>
      <c r="H99" s="47">
        <v>265.86636353461097</v>
      </c>
      <c r="I99" s="47">
        <v>164.89270802606919</v>
      </c>
      <c r="J99" s="47">
        <v>32.978541605213877</v>
      </c>
      <c r="K99" s="47"/>
      <c r="L99" s="47"/>
      <c r="M99" s="47"/>
      <c r="N99" s="47"/>
    </row>
    <row r="100" spans="1:14" x14ac:dyDescent="0.3">
      <c r="A100" s="12" t="str">
        <f t="shared" si="238"/>
        <v>TLEF</v>
      </c>
      <c r="B100" s="45" t="s">
        <v>235</v>
      </c>
      <c r="C100" s="45" t="s">
        <v>262</v>
      </c>
      <c r="D100" s="45" t="s">
        <v>217</v>
      </c>
      <c r="E100" s="47">
        <v>659.57083210427641</v>
      </c>
      <c r="F100" s="47">
        <v>626.59229049906264</v>
      </c>
      <c r="G100" s="47">
        <v>494.67812407820765</v>
      </c>
      <c r="H100" s="47">
        <v>329.78541605213843</v>
      </c>
      <c r="I100" s="47">
        <v>164.89270802606919</v>
      </c>
      <c r="J100" s="47">
        <v>32.978541605213877</v>
      </c>
      <c r="K100" s="47"/>
      <c r="L100" s="47"/>
      <c r="M100" s="47"/>
      <c r="N100" s="47"/>
    </row>
    <row r="101" spans="1:14" x14ac:dyDescent="0.3">
      <c r="A101" s="12" t="str">
        <f t="shared" si="238"/>
        <v>TLEF</v>
      </c>
      <c r="B101" s="45" t="s">
        <v>235</v>
      </c>
      <c r="C101" s="45" t="s">
        <v>263</v>
      </c>
      <c r="D101" s="45" t="s">
        <v>238</v>
      </c>
      <c r="E101" s="47">
        <v>1.6579455430469512</v>
      </c>
      <c r="F101" s="47">
        <v>1.5750482658946048</v>
      </c>
      <c r="G101" s="47">
        <v>1.2434591572852141</v>
      </c>
      <c r="H101" s="47">
        <v>0.82897277152347659</v>
      </c>
      <c r="I101" s="47">
        <v>0.41448638576173807</v>
      </c>
      <c r="J101" s="47">
        <v>8.2897277152347695E-2</v>
      </c>
      <c r="K101" s="47"/>
      <c r="L101" s="47"/>
      <c r="M101" s="47"/>
      <c r="N101" s="47"/>
    </row>
    <row r="102" spans="1:14" x14ac:dyDescent="0.3">
      <c r="A102" s="12" t="str">
        <f t="shared" si="238"/>
        <v>TLEF</v>
      </c>
      <c r="B102" s="45" t="s">
        <v>235</v>
      </c>
      <c r="C102" s="45" t="s">
        <v>263</v>
      </c>
      <c r="D102" s="45" t="s">
        <v>222</v>
      </c>
      <c r="E102" s="47">
        <v>1.6579455430469512</v>
      </c>
      <c r="F102" s="47">
        <v>1.5750482658946048</v>
      </c>
      <c r="G102" s="47">
        <v>1.2434591572852141</v>
      </c>
      <c r="H102" s="47"/>
      <c r="I102" s="47">
        <v>0.41448638576173807</v>
      </c>
      <c r="J102" s="47">
        <v>8.2897277152347695E-2</v>
      </c>
      <c r="K102" s="47"/>
      <c r="L102" s="47"/>
      <c r="M102" s="47"/>
      <c r="N102" s="47"/>
    </row>
    <row r="103" spans="1:14" x14ac:dyDescent="0.3">
      <c r="A103" s="12" t="str">
        <f t="shared" si="238"/>
        <v>TLEF</v>
      </c>
      <c r="B103" s="45" t="s">
        <v>235</v>
      </c>
      <c r="C103" s="45" t="s">
        <v>263</v>
      </c>
      <c r="D103" s="45" t="s">
        <v>220</v>
      </c>
      <c r="E103" s="47">
        <v>1.6579455430469512</v>
      </c>
      <c r="F103" s="47">
        <v>1.5750482658946048</v>
      </c>
      <c r="G103" s="47">
        <v>1.2434591572852141</v>
      </c>
      <c r="H103" s="47">
        <v>0.82897277152347659</v>
      </c>
      <c r="I103" s="47">
        <v>0.41448638576173807</v>
      </c>
      <c r="J103" s="47">
        <v>8.2897277152347695E-2</v>
      </c>
      <c r="K103" s="47"/>
      <c r="L103" s="47"/>
      <c r="M103" s="47"/>
      <c r="N103" s="47"/>
    </row>
    <row r="104" spans="1:14" x14ac:dyDescent="0.3">
      <c r="A104" s="12" t="str">
        <f t="shared" si="238"/>
        <v>TLEF</v>
      </c>
      <c r="B104" s="45" t="s">
        <v>235</v>
      </c>
      <c r="C104" s="45" t="s">
        <v>263</v>
      </c>
      <c r="D104" s="45" t="s">
        <v>217</v>
      </c>
      <c r="E104" s="47">
        <v>1.6579455430469512</v>
      </c>
      <c r="F104" s="47">
        <v>1.5750482658946048</v>
      </c>
      <c r="G104" s="47">
        <v>1.2434591572852141</v>
      </c>
      <c r="H104" s="47">
        <v>0.82897277152347659</v>
      </c>
      <c r="I104" s="47">
        <v>0.41448638576173807</v>
      </c>
      <c r="J104" s="47">
        <v>8.2897277152347695E-2</v>
      </c>
      <c r="K104" s="47"/>
      <c r="L104" s="47"/>
      <c r="M104" s="47"/>
      <c r="N104" s="47"/>
    </row>
    <row r="105" spans="1:14" x14ac:dyDescent="0.3">
      <c r="A105" s="12" t="str">
        <f t="shared" si="238"/>
        <v>TLEF</v>
      </c>
      <c r="B105" s="45" t="s">
        <v>235</v>
      </c>
      <c r="C105" s="45" t="s">
        <v>264</v>
      </c>
      <c r="D105" s="45" t="s">
        <v>238</v>
      </c>
      <c r="E105" s="47">
        <v>19.232785221617615</v>
      </c>
      <c r="F105" s="47">
        <v>18.271145960536725</v>
      </c>
      <c r="G105" s="47">
        <v>14.424588916213207</v>
      </c>
      <c r="H105" s="47">
        <v>9.6163926108088216</v>
      </c>
      <c r="I105" s="47">
        <v>4.8081963054044055</v>
      </c>
      <c r="J105" s="47">
        <v>0.96163926108088238</v>
      </c>
      <c r="K105" s="47"/>
      <c r="L105" s="47"/>
      <c r="M105" s="47"/>
      <c r="N105" s="47"/>
    </row>
    <row r="106" spans="1:14" x14ac:dyDescent="0.3">
      <c r="A106" s="12" t="str">
        <f t="shared" si="238"/>
        <v>TLEF</v>
      </c>
      <c r="B106" s="45" t="s">
        <v>235</v>
      </c>
      <c r="C106" s="45" t="s">
        <v>264</v>
      </c>
      <c r="D106" s="45" t="s">
        <v>222</v>
      </c>
      <c r="E106" s="47">
        <v>19.232785221617615</v>
      </c>
      <c r="F106" s="47">
        <v>18.271145960536725</v>
      </c>
      <c r="G106" s="47">
        <v>14.424588916213207</v>
      </c>
      <c r="H106" s="47"/>
      <c r="I106" s="47">
        <v>4.8081963054044055</v>
      </c>
      <c r="J106" s="47"/>
      <c r="K106" s="47"/>
      <c r="L106" s="47"/>
      <c r="M106" s="47"/>
      <c r="N106" s="47"/>
    </row>
    <row r="107" spans="1:14" x14ac:dyDescent="0.3">
      <c r="A107" s="12" t="str">
        <f t="shared" si="238"/>
        <v>TLEF</v>
      </c>
      <c r="B107" s="45" t="s">
        <v>235</v>
      </c>
      <c r="C107" s="45" t="s">
        <v>264</v>
      </c>
      <c r="D107" s="45" t="s">
        <v>220</v>
      </c>
      <c r="E107" s="47">
        <v>19.232785221617615</v>
      </c>
      <c r="F107" s="47">
        <v>18.271145960536725</v>
      </c>
      <c r="G107" s="47">
        <v>14.424588916213207</v>
      </c>
      <c r="H107" s="47">
        <v>7.5268354528070356</v>
      </c>
      <c r="I107" s="47">
        <v>4.8081963054044055</v>
      </c>
      <c r="J107" s="47">
        <v>0.96163926108088238</v>
      </c>
      <c r="K107" s="47"/>
      <c r="L107" s="47"/>
      <c r="M107" s="47"/>
      <c r="N107" s="47"/>
    </row>
    <row r="108" spans="1:14" x14ac:dyDescent="0.3">
      <c r="A108" s="12" t="str">
        <f t="shared" si="238"/>
        <v>TLEF</v>
      </c>
      <c r="B108" s="45" t="s">
        <v>235</v>
      </c>
      <c r="C108" s="45" t="s">
        <v>264</v>
      </c>
      <c r="D108" s="45" t="s">
        <v>217</v>
      </c>
      <c r="E108" s="47">
        <v>19.232785221617615</v>
      </c>
      <c r="F108" s="47">
        <v>18.271145960536725</v>
      </c>
      <c r="G108" s="47">
        <v>14.424588916213207</v>
      </c>
      <c r="H108" s="47">
        <v>9.6163926108088216</v>
      </c>
      <c r="I108" s="47">
        <v>4.8081963054044055</v>
      </c>
      <c r="J108" s="47">
        <v>0.96163926108088238</v>
      </c>
      <c r="K108" s="47"/>
      <c r="L108" s="47"/>
      <c r="M108" s="47"/>
      <c r="N108" s="47"/>
    </row>
    <row r="109" spans="1:14" x14ac:dyDescent="0.3">
      <c r="A109" s="12" t="str">
        <f t="shared" si="238"/>
        <v>TLEF</v>
      </c>
      <c r="B109" s="45" t="s">
        <v>235</v>
      </c>
      <c r="C109" s="45" t="s">
        <v>265</v>
      </c>
      <c r="D109" s="45" t="s">
        <v>238</v>
      </c>
      <c r="E109" s="47">
        <v>6.8347433789787706</v>
      </c>
      <c r="F109" s="47">
        <v>6.4930062100298302</v>
      </c>
      <c r="G109" s="47">
        <v>5.1260575342340804</v>
      </c>
      <c r="H109" s="47">
        <v>3.4173716894893884</v>
      </c>
      <c r="I109" s="47">
        <v>1.7086858447446935</v>
      </c>
      <c r="J109" s="47">
        <v>0.34173716894893902</v>
      </c>
      <c r="K109" s="47"/>
      <c r="L109" s="47"/>
      <c r="M109" s="47"/>
      <c r="N109" s="47"/>
    </row>
    <row r="110" spans="1:14" x14ac:dyDescent="0.3">
      <c r="A110" s="12" t="str">
        <f t="shared" si="238"/>
        <v>TLEF</v>
      </c>
      <c r="B110" s="45" t="s">
        <v>235</v>
      </c>
      <c r="C110" s="45" t="s">
        <v>265</v>
      </c>
      <c r="D110" s="45" t="s">
        <v>222</v>
      </c>
      <c r="E110" s="47">
        <v>6.8347433789787706</v>
      </c>
      <c r="F110" s="47">
        <v>6.4930062100298302</v>
      </c>
      <c r="G110" s="47">
        <v>5.1260575342340804</v>
      </c>
      <c r="H110" s="47">
        <v>3.4173716894893884</v>
      </c>
      <c r="I110" s="47">
        <v>1.7086858447446935</v>
      </c>
      <c r="J110" s="47">
        <v>0.34173716894893902</v>
      </c>
      <c r="K110" s="47"/>
      <c r="L110" s="47"/>
      <c r="M110" s="47"/>
      <c r="N110" s="47"/>
    </row>
    <row r="111" spans="1:14" x14ac:dyDescent="0.3">
      <c r="A111" s="12" t="str">
        <f t="shared" si="238"/>
        <v>TLEF</v>
      </c>
      <c r="B111" s="45" t="s">
        <v>235</v>
      </c>
      <c r="C111" s="45" t="s">
        <v>265</v>
      </c>
      <c r="D111" s="45" t="s">
        <v>220</v>
      </c>
      <c r="E111" s="47">
        <v>6.8347433789787706</v>
      </c>
      <c r="F111" s="47">
        <v>6.4930062100298302</v>
      </c>
      <c r="G111" s="47">
        <v>5.1260575342340804</v>
      </c>
      <c r="H111" s="47">
        <v>3.4173716894893884</v>
      </c>
      <c r="I111" s="47">
        <v>1.7086858447446935</v>
      </c>
      <c r="J111" s="47">
        <v>0.34173716894893902</v>
      </c>
      <c r="K111" s="47"/>
      <c r="L111" s="47"/>
      <c r="M111" s="47"/>
      <c r="N111" s="47"/>
    </row>
    <row r="112" spans="1:14" x14ac:dyDescent="0.3">
      <c r="A112" s="12" t="str">
        <f t="shared" si="238"/>
        <v>TLEF</v>
      </c>
      <c r="B112" s="45" t="s">
        <v>235</v>
      </c>
      <c r="C112" s="45" t="s">
        <v>265</v>
      </c>
      <c r="D112" s="45" t="s">
        <v>217</v>
      </c>
      <c r="E112" s="47">
        <v>6.8347433789787706</v>
      </c>
      <c r="F112" s="47">
        <v>6.4930062100298302</v>
      </c>
      <c r="G112" s="47">
        <v>5.1260575342340804</v>
      </c>
      <c r="H112" s="47">
        <v>3.4173716894893884</v>
      </c>
      <c r="I112" s="47">
        <v>1.7086858447446935</v>
      </c>
      <c r="J112" s="47">
        <v>0.34173716894893902</v>
      </c>
      <c r="K112" s="47"/>
      <c r="L112" s="47"/>
      <c r="M112" s="47"/>
      <c r="N112" s="47"/>
    </row>
    <row r="113" spans="1:14" x14ac:dyDescent="0.3">
      <c r="A113" s="12" t="str">
        <f t="shared" si="238"/>
        <v>TLEF</v>
      </c>
      <c r="B113" s="45" t="s">
        <v>235</v>
      </c>
      <c r="C113" s="45" t="s">
        <v>266</v>
      </c>
      <c r="D113" s="45" t="s">
        <v>238</v>
      </c>
      <c r="E113" s="47">
        <v>0.61781747495206152</v>
      </c>
      <c r="F113" s="47">
        <v>0.58692660120445894</v>
      </c>
      <c r="G113" s="47">
        <v>0.35881939329639168</v>
      </c>
      <c r="H113" s="47">
        <v>0.30890873747603093</v>
      </c>
      <c r="I113" s="47">
        <v>0.15445436873801557</v>
      </c>
      <c r="J113" s="47">
        <v>3.0890873747603121E-2</v>
      </c>
      <c r="K113" s="47"/>
      <c r="L113" s="47"/>
      <c r="M113" s="47"/>
      <c r="N113" s="47"/>
    </row>
    <row r="114" spans="1:14" x14ac:dyDescent="0.3">
      <c r="A114" s="12" t="str">
        <f t="shared" si="238"/>
        <v>TLEF</v>
      </c>
      <c r="B114" s="45" t="s">
        <v>235</v>
      </c>
      <c r="C114" s="45" t="s">
        <v>266</v>
      </c>
      <c r="D114" s="45" t="s">
        <v>222</v>
      </c>
      <c r="E114" s="47">
        <v>0.61781747495206152</v>
      </c>
      <c r="F114" s="47">
        <v>0.58692660120445894</v>
      </c>
      <c r="G114" s="47">
        <v>2.1151676864302207E-2</v>
      </c>
      <c r="H114" s="47"/>
      <c r="I114" s="47">
        <v>0.15445436873801557</v>
      </c>
      <c r="J114" s="47">
        <v>1.328482952915341E-2</v>
      </c>
      <c r="K114" s="47"/>
      <c r="L114" s="47"/>
      <c r="M114" s="47"/>
      <c r="N114" s="47"/>
    </row>
    <row r="115" spans="1:14" x14ac:dyDescent="0.3">
      <c r="A115" s="12" t="str">
        <f t="shared" si="238"/>
        <v>TLEF</v>
      </c>
      <c r="B115" s="45" t="s">
        <v>235</v>
      </c>
      <c r="C115" s="45" t="s">
        <v>266</v>
      </c>
      <c r="D115" s="45" t="s">
        <v>220</v>
      </c>
      <c r="E115" s="47">
        <v>0.61781747495206152</v>
      </c>
      <c r="F115" s="47">
        <v>0.58692660120445894</v>
      </c>
      <c r="G115" s="47">
        <v>0.22837897579286737</v>
      </c>
      <c r="H115" s="47">
        <v>0.20722729892856537</v>
      </c>
      <c r="I115" s="47">
        <v>0.15445436873801557</v>
      </c>
      <c r="J115" s="47">
        <v>3.0890873747603121E-2</v>
      </c>
      <c r="K115" s="47"/>
      <c r="L115" s="47"/>
      <c r="M115" s="47"/>
      <c r="N115" s="47"/>
    </row>
    <row r="116" spans="1:14" x14ac:dyDescent="0.3">
      <c r="A116" s="12" t="str">
        <f t="shared" si="238"/>
        <v>TLEF</v>
      </c>
      <c r="B116" s="45" t="s">
        <v>235</v>
      </c>
      <c r="C116" s="45" t="s">
        <v>266</v>
      </c>
      <c r="D116" s="45" t="s">
        <v>217</v>
      </c>
      <c r="E116" s="47">
        <v>0.61781747495206152</v>
      </c>
      <c r="F116" s="47">
        <v>0.58692660120445894</v>
      </c>
      <c r="G116" s="47">
        <v>0.33064164589879402</v>
      </c>
      <c r="H116" s="47">
        <v>0.30890873747603093</v>
      </c>
      <c r="I116" s="47">
        <v>0.15445436873801557</v>
      </c>
      <c r="J116" s="47">
        <v>3.0890873747603121E-2</v>
      </c>
      <c r="K116" s="47"/>
      <c r="L116" s="47"/>
      <c r="M116" s="47"/>
      <c r="N116" s="47"/>
    </row>
    <row r="117" spans="1:14" x14ac:dyDescent="0.3">
      <c r="A117" s="12" t="str">
        <f t="shared" si="238"/>
        <v>TLEL</v>
      </c>
      <c r="B117" s="45" t="s">
        <v>235</v>
      </c>
      <c r="C117" s="45" t="s">
        <v>267</v>
      </c>
      <c r="D117" s="45" t="s">
        <v>238</v>
      </c>
      <c r="E117" s="47">
        <v>61.78922832988853</v>
      </c>
      <c r="F117" s="47">
        <v>58.699766913394086</v>
      </c>
      <c r="G117" s="47">
        <v>46.341921247416415</v>
      </c>
      <c r="H117" s="47">
        <v>30.894614164944286</v>
      </c>
      <c r="I117" s="47">
        <v>15.44730708247214</v>
      </c>
      <c r="J117" s="47">
        <v>3.0894614164944296</v>
      </c>
      <c r="K117" s="47"/>
      <c r="L117" s="47"/>
      <c r="M117" s="47"/>
      <c r="N117" s="47"/>
    </row>
    <row r="118" spans="1:14" x14ac:dyDescent="0.3">
      <c r="A118" s="12" t="str">
        <f t="shared" si="238"/>
        <v>TLEL</v>
      </c>
      <c r="B118" s="45" t="s">
        <v>235</v>
      </c>
      <c r="C118" s="45" t="s">
        <v>267</v>
      </c>
      <c r="D118" s="45" t="s">
        <v>222</v>
      </c>
      <c r="E118" s="47">
        <v>61.78922832988853</v>
      </c>
      <c r="F118" s="47">
        <v>58.699766913394086</v>
      </c>
      <c r="G118" s="47">
        <v>17.251664589490108</v>
      </c>
      <c r="H118" s="47">
        <v>15.136240788261462</v>
      </c>
      <c r="I118" s="47">
        <v>15.44730708247214</v>
      </c>
      <c r="J118" s="47">
        <v>3.0894614164944296</v>
      </c>
      <c r="K118" s="47"/>
      <c r="L118" s="47"/>
      <c r="M118" s="47"/>
      <c r="N118" s="47"/>
    </row>
    <row r="119" spans="1:14" x14ac:dyDescent="0.3">
      <c r="A119" s="12" t="str">
        <f t="shared" si="238"/>
        <v>TLEL</v>
      </c>
      <c r="B119" s="45" t="s">
        <v>235</v>
      </c>
      <c r="C119" s="45" t="s">
        <v>267</v>
      </c>
      <c r="D119" s="45" t="s">
        <v>220</v>
      </c>
      <c r="E119" s="47">
        <v>61.78922832988853</v>
      </c>
      <c r="F119" s="47">
        <v>58.699766913394086</v>
      </c>
      <c r="G119" s="47">
        <v>46.341921247416415</v>
      </c>
      <c r="H119" s="47">
        <v>30.894614164944286</v>
      </c>
      <c r="I119" s="47">
        <v>15.44730708247214</v>
      </c>
      <c r="J119" s="47">
        <v>3.0894614164944296</v>
      </c>
      <c r="K119" s="47"/>
      <c r="L119" s="47"/>
      <c r="M119" s="47"/>
      <c r="N119" s="47"/>
    </row>
    <row r="120" spans="1:14" x14ac:dyDescent="0.3">
      <c r="A120" s="12" t="str">
        <f t="shared" si="238"/>
        <v>TLEL</v>
      </c>
      <c r="B120" s="45" t="s">
        <v>235</v>
      </c>
      <c r="C120" s="45" t="s">
        <v>267</v>
      </c>
      <c r="D120" s="45" t="s">
        <v>217</v>
      </c>
      <c r="E120" s="47">
        <v>61.78922832988853</v>
      </c>
      <c r="F120" s="47">
        <v>58.699766913394086</v>
      </c>
      <c r="G120" s="47">
        <v>46.341921247416415</v>
      </c>
      <c r="H120" s="47">
        <v>30.894614164944286</v>
      </c>
      <c r="I120" s="47">
        <v>15.44730708247214</v>
      </c>
      <c r="J120" s="47">
        <v>3.0894614164944296</v>
      </c>
      <c r="K120" s="47"/>
      <c r="L120" s="47"/>
      <c r="M120" s="47"/>
      <c r="N120" s="47"/>
    </row>
    <row r="121" spans="1:14" x14ac:dyDescent="0.3">
      <c r="A121" s="12" t="str">
        <f t="shared" si="238"/>
        <v>TLEL</v>
      </c>
      <c r="B121" s="45" t="s">
        <v>235</v>
      </c>
      <c r="C121" s="45" t="s">
        <v>268</v>
      </c>
      <c r="D121" s="45" t="s">
        <v>238</v>
      </c>
      <c r="E121" s="47">
        <v>0.65055214516578963</v>
      </c>
      <c r="F121" s="47">
        <v>0.61436160429118702</v>
      </c>
      <c r="G121" s="47">
        <v>0.48791410887434217</v>
      </c>
      <c r="H121" s="47">
        <v>0.32527607258289487</v>
      </c>
      <c r="I121" s="47">
        <v>0.16263803629144749</v>
      </c>
      <c r="J121" s="47">
        <v>3.2527607258289501E-2</v>
      </c>
      <c r="K121" s="47"/>
      <c r="L121" s="47"/>
      <c r="M121" s="47"/>
      <c r="N121" s="47"/>
    </row>
    <row r="122" spans="1:14" x14ac:dyDescent="0.3">
      <c r="A122" s="12" t="str">
        <f t="shared" ref="A122:A185" si="347">LEFT(C122,4)</f>
        <v>TLEL</v>
      </c>
      <c r="B122" s="45" t="s">
        <v>235</v>
      </c>
      <c r="C122" s="45" t="s">
        <v>268</v>
      </c>
      <c r="D122" s="45" t="s">
        <v>222</v>
      </c>
      <c r="E122" s="47">
        <v>0.65055214516578963</v>
      </c>
      <c r="F122" s="47">
        <v>0.61436160429118702</v>
      </c>
      <c r="G122" s="47">
        <v>0.45359886624069123</v>
      </c>
      <c r="H122" s="47">
        <v>0.32527607258289487</v>
      </c>
      <c r="I122" s="47">
        <v>0.16263803629144749</v>
      </c>
      <c r="J122" s="47">
        <v>3.2527607258289501E-2</v>
      </c>
      <c r="K122" s="47"/>
      <c r="L122" s="47"/>
      <c r="M122" s="47"/>
      <c r="N122" s="47"/>
    </row>
    <row r="123" spans="1:14" x14ac:dyDescent="0.3">
      <c r="A123" s="12" t="str">
        <f t="shared" si="347"/>
        <v>TLEL</v>
      </c>
      <c r="B123" s="45" t="s">
        <v>235</v>
      </c>
      <c r="C123" s="45" t="s">
        <v>268</v>
      </c>
      <c r="D123" s="45" t="s">
        <v>220</v>
      </c>
      <c r="E123" s="47">
        <v>0.65055214516578963</v>
      </c>
      <c r="F123" s="47">
        <v>0.61436160429118702</v>
      </c>
      <c r="G123" s="47">
        <v>0.48791410887434217</v>
      </c>
      <c r="H123" s="47">
        <v>0.32527607258289487</v>
      </c>
      <c r="I123" s="47">
        <v>0.16263803629144749</v>
      </c>
      <c r="J123" s="47">
        <v>3.2527607258289501E-2</v>
      </c>
      <c r="K123" s="47"/>
      <c r="L123" s="47"/>
      <c r="M123" s="47"/>
      <c r="N123" s="47"/>
    </row>
    <row r="124" spans="1:14" x14ac:dyDescent="0.3">
      <c r="A124" s="12" t="str">
        <f t="shared" si="347"/>
        <v>TLEL</v>
      </c>
      <c r="B124" s="45" t="s">
        <v>235</v>
      </c>
      <c r="C124" s="45" t="s">
        <v>268</v>
      </c>
      <c r="D124" s="45" t="s">
        <v>217</v>
      </c>
      <c r="E124" s="47">
        <v>0.65055214516578963</v>
      </c>
      <c r="F124" s="47">
        <v>0.61436160429118702</v>
      </c>
      <c r="G124" s="47">
        <v>0.48791410887434217</v>
      </c>
      <c r="H124" s="47">
        <v>0.32527607258289487</v>
      </c>
      <c r="I124" s="47">
        <v>0.16263803629144749</v>
      </c>
      <c r="J124" s="47">
        <v>3.2527607258289501E-2</v>
      </c>
      <c r="K124" s="47"/>
      <c r="L124" s="47"/>
      <c r="M124" s="47"/>
      <c r="N124" s="47"/>
    </row>
    <row r="125" spans="1:14" x14ac:dyDescent="0.3">
      <c r="A125" s="12" t="str">
        <f t="shared" si="347"/>
        <v>TLEL</v>
      </c>
      <c r="B125" s="45" t="s">
        <v>235</v>
      </c>
      <c r="C125" s="45" t="s">
        <v>269</v>
      </c>
      <c r="D125" s="45" t="s">
        <v>238</v>
      </c>
      <c r="E125" s="47">
        <v>3.4945917893647716</v>
      </c>
      <c r="F125" s="47">
        <v>3.3198621998965328</v>
      </c>
      <c r="G125" s="47">
        <v>2.6209438420235753</v>
      </c>
      <c r="H125" s="47">
        <v>1.7472958946823858</v>
      </c>
      <c r="I125" s="47">
        <v>0.87364794734119178</v>
      </c>
      <c r="J125" s="47">
        <v>0.17472958946823872</v>
      </c>
      <c r="K125" s="47"/>
      <c r="L125" s="47"/>
      <c r="M125" s="47"/>
      <c r="N125" s="47"/>
    </row>
    <row r="126" spans="1:14" x14ac:dyDescent="0.3">
      <c r="A126" s="12" t="str">
        <f t="shared" si="347"/>
        <v>TLEL</v>
      </c>
      <c r="B126" s="45" t="s">
        <v>235</v>
      </c>
      <c r="C126" s="45" t="s">
        <v>269</v>
      </c>
      <c r="D126" s="45" t="s">
        <v>222</v>
      </c>
      <c r="E126" s="47">
        <v>3.4945917893647716</v>
      </c>
      <c r="F126" s="47">
        <v>3.3198621998965328</v>
      </c>
      <c r="G126" s="47">
        <v>1.2942511530307954</v>
      </c>
      <c r="H126" s="47">
        <v>1.1721501037570918</v>
      </c>
      <c r="I126" s="47">
        <v>0.87364794734119178</v>
      </c>
      <c r="J126" s="47">
        <v>0.17472958946823872</v>
      </c>
      <c r="K126" s="47"/>
      <c r="L126" s="47"/>
      <c r="M126" s="47"/>
      <c r="N126" s="47"/>
    </row>
    <row r="127" spans="1:14" x14ac:dyDescent="0.3">
      <c r="A127" s="12" t="str">
        <f t="shared" si="347"/>
        <v>TLEL</v>
      </c>
      <c r="B127" s="45" t="s">
        <v>235</v>
      </c>
      <c r="C127" s="45" t="s">
        <v>269</v>
      </c>
      <c r="D127" s="45" t="s">
        <v>220</v>
      </c>
      <c r="E127" s="47">
        <v>3.4945917893647716</v>
      </c>
      <c r="F127" s="47">
        <v>3.3198621998965328</v>
      </c>
      <c r="G127" s="47">
        <v>2.6209438420235753</v>
      </c>
      <c r="H127" s="47">
        <v>1.7472958946823858</v>
      </c>
      <c r="I127" s="47">
        <v>0.87364794734119178</v>
      </c>
      <c r="J127" s="47">
        <v>0.17472958946823872</v>
      </c>
      <c r="K127" s="47"/>
      <c r="L127" s="47"/>
      <c r="M127" s="47"/>
      <c r="N127" s="47"/>
    </row>
    <row r="128" spans="1:14" x14ac:dyDescent="0.3">
      <c r="A128" s="12" t="str">
        <f t="shared" si="347"/>
        <v>TLEL</v>
      </c>
      <c r="B128" s="45" t="s">
        <v>235</v>
      </c>
      <c r="C128" s="45" t="s">
        <v>269</v>
      </c>
      <c r="D128" s="45" t="s">
        <v>217</v>
      </c>
      <c r="E128" s="47">
        <v>3.4945917893647716</v>
      </c>
      <c r="F128" s="47">
        <v>3.3198621998965328</v>
      </c>
      <c r="G128" s="47">
        <v>2.6209438420235753</v>
      </c>
      <c r="H128" s="47">
        <v>1.7472958946823858</v>
      </c>
      <c r="I128" s="47">
        <v>0.87364794734119178</v>
      </c>
      <c r="J128" s="47">
        <v>0.17472958946823872</v>
      </c>
      <c r="K128" s="47"/>
      <c r="L128" s="47"/>
      <c r="M128" s="47"/>
      <c r="N128" s="47"/>
    </row>
    <row r="129" spans="1:14" x14ac:dyDescent="0.3">
      <c r="A129" s="12" t="str">
        <f t="shared" si="347"/>
        <v>TLEL</v>
      </c>
      <c r="B129" s="45" t="s">
        <v>235</v>
      </c>
      <c r="C129" s="45" t="s">
        <v>270</v>
      </c>
      <c r="D129" s="45" t="s">
        <v>238</v>
      </c>
      <c r="E129" s="47">
        <v>0.52295876180993073</v>
      </c>
      <c r="F129" s="47">
        <v>0.49681082371943419</v>
      </c>
      <c r="G129" s="47">
        <v>0.39221907135744805</v>
      </c>
      <c r="H129" s="47">
        <v>0.26147938090496536</v>
      </c>
      <c r="I129" s="47">
        <v>0.13073969045248257</v>
      </c>
      <c r="J129" s="47">
        <v>2.614793809049655E-2</v>
      </c>
      <c r="K129" s="47"/>
      <c r="L129" s="47"/>
      <c r="M129" s="47"/>
      <c r="N129" s="47"/>
    </row>
    <row r="130" spans="1:14" x14ac:dyDescent="0.3">
      <c r="A130" s="12" t="str">
        <f t="shared" si="347"/>
        <v>TLEL</v>
      </c>
      <c r="B130" s="45" t="s">
        <v>235</v>
      </c>
      <c r="C130" s="45" t="s">
        <v>270</v>
      </c>
      <c r="D130" s="45" t="s">
        <v>222</v>
      </c>
      <c r="E130" s="47">
        <v>0.52295876180993073</v>
      </c>
      <c r="F130" s="47">
        <v>0.49681082371943419</v>
      </c>
      <c r="G130" s="47">
        <v>0.39221907135744805</v>
      </c>
      <c r="H130" s="47">
        <v>0.26147938090496536</v>
      </c>
      <c r="I130" s="47">
        <v>0.13073969045248257</v>
      </c>
      <c r="J130" s="47">
        <v>2.614793809049655E-2</v>
      </c>
      <c r="K130" s="47"/>
      <c r="L130" s="47"/>
      <c r="M130" s="47"/>
      <c r="N130" s="47"/>
    </row>
    <row r="131" spans="1:14" x14ac:dyDescent="0.3">
      <c r="A131" s="12" t="str">
        <f t="shared" si="347"/>
        <v>TLEL</v>
      </c>
      <c r="B131" s="45" t="s">
        <v>235</v>
      </c>
      <c r="C131" s="45" t="s">
        <v>270</v>
      </c>
      <c r="D131" s="45" t="s">
        <v>220</v>
      </c>
      <c r="E131" s="47">
        <v>0.52295876180993073</v>
      </c>
      <c r="F131" s="47">
        <v>0.49681082371943419</v>
      </c>
      <c r="G131" s="47">
        <v>0.39221907135744805</v>
      </c>
      <c r="H131" s="47">
        <v>0.26147938090496536</v>
      </c>
      <c r="I131" s="47">
        <v>0.13073969045248257</v>
      </c>
      <c r="J131" s="47">
        <v>2.614793809049655E-2</v>
      </c>
      <c r="K131" s="47"/>
      <c r="L131" s="47"/>
      <c r="M131" s="47"/>
      <c r="N131" s="47"/>
    </row>
    <row r="132" spans="1:14" x14ac:dyDescent="0.3">
      <c r="A132" s="12" t="str">
        <f t="shared" si="347"/>
        <v>TLEL</v>
      </c>
      <c r="B132" s="45" t="s">
        <v>235</v>
      </c>
      <c r="C132" s="45" t="s">
        <v>270</v>
      </c>
      <c r="D132" s="45" t="s">
        <v>217</v>
      </c>
      <c r="E132" s="47">
        <v>0.52295876180993073</v>
      </c>
      <c r="F132" s="47">
        <v>0.49681082371943419</v>
      </c>
      <c r="G132" s="47">
        <v>0.39221907135744805</v>
      </c>
      <c r="H132" s="47">
        <v>0.26147938090496536</v>
      </c>
      <c r="I132" s="47">
        <v>0.13073969045248257</v>
      </c>
      <c r="J132" s="47">
        <v>2.614793809049655E-2</v>
      </c>
      <c r="K132" s="47"/>
      <c r="L132" s="47"/>
      <c r="M132" s="47"/>
      <c r="N132" s="47"/>
    </row>
    <row r="133" spans="1:14" x14ac:dyDescent="0.3">
      <c r="A133" s="12" t="str">
        <f t="shared" si="347"/>
        <v>TLEM</v>
      </c>
      <c r="B133" s="45" t="s">
        <v>235</v>
      </c>
      <c r="C133" s="45" t="s">
        <v>271</v>
      </c>
      <c r="D133" s="45" t="s">
        <v>238</v>
      </c>
      <c r="E133" s="47">
        <v>19.275545612313227</v>
      </c>
      <c r="F133" s="47">
        <v>18.311768331697564</v>
      </c>
      <c r="G133" s="47">
        <v>14.456659209234925</v>
      </c>
      <c r="H133" s="47">
        <v>9.6377728061566152</v>
      </c>
      <c r="I133" s="47">
        <v>4.8188864030783085</v>
      </c>
      <c r="J133" s="47">
        <v>0.96377728061566181</v>
      </c>
      <c r="K133" s="47"/>
      <c r="L133" s="47"/>
      <c r="M133" s="47"/>
      <c r="N133" s="47"/>
    </row>
    <row r="134" spans="1:14" x14ac:dyDescent="0.3">
      <c r="A134" s="12" t="str">
        <f t="shared" si="347"/>
        <v>TLEM</v>
      </c>
      <c r="B134" s="45" t="s">
        <v>235</v>
      </c>
      <c r="C134" s="45" t="s">
        <v>271</v>
      </c>
      <c r="D134" s="45" t="s">
        <v>222</v>
      </c>
      <c r="E134" s="47">
        <v>19.275545612313227</v>
      </c>
      <c r="F134" s="47">
        <v>18.311768331697564</v>
      </c>
      <c r="G134" s="47">
        <v>5.519553394522565</v>
      </c>
      <c r="H134" s="47">
        <v>4.8501288004117145</v>
      </c>
      <c r="I134" s="47">
        <v>4.8188864030783085</v>
      </c>
      <c r="J134" s="47">
        <v>0.96377728061566181</v>
      </c>
      <c r="K134" s="47"/>
      <c r="L134" s="47"/>
      <c r="M134" s="47"/>
      <c r="N134" s="47"/>
    </row>
    <row r="135" spans="1:14" x14ac:dyDescent="0.3">
      <c r="A135" s="12" t="str">
        <f t="shared" si="347"/>
        <v>TLEM</v>
      </c>
      <c r="B135" s="45" t="s">
        <v>235</v>
      </c>
      <c r="C135" s="45" t="s">
        <v>271</v>
      </c>
      <c r="D135" s="45" t="s">
        <v>220</v>
      </c>
      <c r="E135" s="47">
        <v>19.275545612313227</v>
      </c>
      <c r="F135" s="47">
        <v>18.311768331697564</v>
      </c>
      <c r="G135" s="47">
        <v>14.456659209234925</v>
      </c>
      <c r="H135" s="47">
        <v>9.6377728061566152</v>
      </c>
      <c r="I135" s="47">
        <v>4.8188864030783085</v>
      </c>
      <c r="J135" s="47">
        <v>0.96377728061566181</v>
      </c>
      <c r="K135" s="47"/>
      <c r="L135" s="47"/>
      <c r="M135" s="47"/>
      <c r="N135" s="47"/>
    </row>
    <row r="136" spans="1:14" x14ac:dyDescent="0.3">
      <c r="A136" s="12" t="str">
        <f t="shared" si="347"/>
        <v>TLEM</v>
      </c>
      <c r="B136" s="45" t="s">
        <v>235</v>
      </c>
      <c r="C136" s="45" t="s">
        <v>271</v>
      </c>
      <c r="D136" s="45" t="s">
        <v>217</v>
      </c>
      <c r="E136" s="47">
        <v>19.275545612313227</v>
      </c>
      <c r="F136" s="47">
        <v>18.311768331697564</v>
      </c>
      <c r="G136" s="47">
        <v>14.456659209234925</v>
      </c>
      <c r="H136" s="47">
        <v>9.6377728061566152</v>
      </c>
      <c r="I136" s="47">
        <v>4.8188864030783085</v>
      </c>
      <c r="J136" s="47">
        <v>0.96377728061566181</v>
      </c>
      <c r="K136" s="47"/>
      <c r="L136" s="47"/>
      <c r="M136" s="47"/>
      <c r="N136" s="47"/>
    </row>
    <row r="137" spans="1:14" x14ac:dyDescent="0.3">
      <c r="A137" s="12" t="str">
        <f t="shared" si="347"/>
        <v>TLEP</v>
      </c>
      <c r="B137" s="45" t="s">
        <v>235</v>
      </c>
      <c r="C137" s="45" t="s">
        <v>272</v>
      </c>
      <c r="D137" s="45" t="s">
        <v>238</v>
      </c>
      <c r="E137" s="47">
        <v>0.11489180653201481</v>
      </c>
      <c r="F137" s="47">
        <v>0.10914721620541412</v>
      </c>
      <c r="G137" s="47">
        <v>8.6168854899011021E-2</v>
      </c>
      <c r="H137" s="47">
        <v>5.744590326600732E-2</v>
      </c>
      <c r="I137" s="47">
        <v>2.8722951633003674E-2</v>
      </c>
      <c r="J137" s="47">
        <v>5.7445903266007351E-3</v>
      </c>
      <c r="K137" s="47"/>
      <c r="L137" s="47"/>
      <c r="M137" s="47"/>
      <c r="N137" s="47"/>
    </row>
    <row r="138" spans="1:14" x14ac:dyDescent="0.3">
      <c r="A138" s="12" t="str">
        <f t="shared" si="347"/>
        <v>TLEP</v>
      </c>
      <c r="B138" s="45" t="s">
        <v>235</v>
      </c>
      <c r="C138" s="45" t="s">
        <v>272</v>
      </c>
      <c r="D138" s="45" t="s">
        <v>222</v>
      </c>
      <c r="E138" s="47">
        <v>0.11489180653201481</v>
      </c>
      <c r="F138" s="47">
        <v>0.10914721620541412</v>
      </c>
      <c r="G138" s="47">
        <v>8.6168854899011021E-2</v>
      </c>
      <c r="H138" s="47"/>
      <c r="I138" s="47">
        <v>2.8722951633003674E-2</v>
      </c>
      <c r="J138" s="47">
        <v>5.7445903266007351E-3</v>
      </c>
      <c r="K138" s="47"/>
      <c r="L138" s="47"/>
      <c r="M138" s="47"/>
      <c r="N138" s="47"/>
    </row>
    <row r="139" spans="1:14" x14ac:dyDescent="0.3">
      <c r="A139" s="12" t="str">
        <f t="shared" si="347"/>
        <v>TLEP</v>
      </c>
      <c r="B139" s="45" t="s">
        <v>235</v>
      </c>
      <c r="C139" s="45" t="s">
        <v>272</v>
      </c>
      <c r="D139" s="45" t="s">
        <v>220</v>
      </c>
      <c r="E139" s="47">
        <v>0.11489180653201481</v>
      </c>
      <c r="F139" s="47">
        <v>0.10914721620541412</v>
      </c>
      <c r="G139" s="47">
        <v>8.6168854899011021E-2</v>
      </c>
      <c r="H139" s="47">
        <v>5.744590326600732E-2</v>
      </c>
      <c r="I139" s="47">
        <v>2.8722951633003674E-2</v>
      </c>
      <c r="J139" s="47">
        <v>5.7445903266007351E-3</v>
      </c>
      <c r="K139" s="47"/>
      <c r="L139" s="47"/>
      <c r="M139" s="47"/>
      <c r="N139" s="47"/>
    </row>
    <row r="140" spans="1:14" x14ac:dyDescent="0.3">
      <c r="A140" s="12" t="str">
        <f t="shared" si="347"/>
        <v>TLEP</v>
      </c>
      <c r="B140" s="45" t="s">
        <v>235</v>
      </c>
      <c r="C140" s="45" t="s">
        <v>272</v>
      </c>
      <c r="D140" s="45" t="s">
        <v>217</v>
      </c>
      <c r="E140" s="47">
        <v>0.11489180653201481</v>
      </c>
      <c r="F140" s="47">
        <v>0.10914721620541412</v>
      </c>
      <c r="G140" s="47">
        <v>8.6168854899011021E-2</v>
      </c>
      <c r="H140" s="47">
        <v>5.744590326600732E-2</v>
      </c>
      <c r="I140" s="47">
        <v>2.8722951633003674E-2</v>
      </c>
      <c r="J140" s="47">
        <v>5.7445903266007351E-3</v>
      </c>
      <c r="K140" s="47"/>
      <c r="L140" s="47"/>
      <c r="M140" s="47"/>
      <c r="N140" s="47"/>
    </row>
    <row r="141" spans="1:14" x14ac:dyDescent="0.3">
      <c r="A141" s="12" t="str">
        <f t="shared" si="347"/>
        <v>TLEP</v>
      </c>
      <c r="B141" s="45" t="s">
        <v>235</v>
      </c>
      <c r="C141" s="45" t="s">
        <v>273</v>
      </c>
      <c r="D141" s="45" t="s">
        <v>238</v>
      </c>
      <c r="E141" s="47">
        <v>0.78173122599668166</v>
      </c>
      <c r="F141" s="47">
        <v>0.74264466469684687</v>
      </c>
      <c r="G141" s="47">
        <v>0.58629841949751094</v>
      </c>
      <c r="H141" s="47">
        <v>0.39086561299834027</v>
      </c>
      <c r="I141" s="47">
        <v>0.19543280649917008</v>
      </c>
      <c r="J141" s="47">
        <v>3.908656129983408E-2</v>
      </c>
      <c r="K141" s="47"/>
      <c r="L141" s="47"/>
      <c r="M141" s="47"/>
      <c r="N141" s="47"/>
    </row>
    <row r="142" spans="1:14" x14ac:dyDescent="0.3">
      <c r="A142" s="12" t="str">
        <f t="shared" si="347"/>
        <v>TLEP</v>
      </c>
      <c r="B142" s="45" t="s">
        <v>235</v>
      </c>
      <c r="C142" s="45" t="s">
        <v>273</v>
      </c>
      <c r="D142" s="45" t="s">
        <v>222</v>
      </c>
      <c r="E142" s="47">
        <v>0.78173122599668166</v>
      </c>
      <c r="F142" s="47">
        <v>0.74264466469684687</v>
      </c>
      <c r="G142" s="47">
        <v>0.58629841949751094</v>
      </c>
      <c r="H142" s="47">
        <v>0.39086561299834027</v>
      </c>
      <c r="I142" s="47">
        <v>0.19543280649917008</v>
      </c>
      <c r="J142" s="47">
        <v>3.908656129983408E-2</v>
      </c>
      <c r="K142" s="47"/>
      <c r="L142" s="47"/>
      <c r="M142" s="47"/>
      <c r="N142" s="47"/>
    </row>
    <row r="143" spans="1:14" x14ac:dyDescent="0.3">
      <c r="A143" s="12" t="str">
        <f t="shared" si="347"/>
        <v>TLEP</v>
      </c>
      <c r="B143" s="45" t="s">
        <v>235</v>
      </c>
      <c r="C143" s="45" t="s">
        <v>273</v>
      </c>
      <c r="D143" s="45" t="s">
        <v>220</v>
      </c>
      <c r="E143" s="47">
        <v>0.78173122599668166</v>
      </c>
      <c r="F143" s="47">
        <v>0.74264466469684687</v>
      </c>
      <c r="G143" s="47">
        <v>0.58629841949751094</v>
      </c>
      <c r="H143" s="47">
        <v>0.39086561299834027</v>
      </c>
      <c r="I143" s="47">
        <v>0.19543280649917008</v>
      </c>
      <c r="J143" s="47">
        <v>3.908656129983408E-2</v>
      </c>
      <c r="K143" s="47"/>
      <c r="L143" s="47"/>
      <c r="M143" s="47"/>
      <c r="N143" s="47"/>
    </row>
    <row r="144" spans="1:14" x14ac:dyDescent="0.3">
      <c r="A144" s="12" t="str">
        <f t="shared" si="347"/>
        <v>TLEP</v>
      </c>
      <c r="B144" s="45" t="s">
        <v>235</v>
      </c>
      <c r="C144" s="45" t="s">
        <v>273</v>
      </c>
      <c r="D144" s="45" t="s">
        <v>217</v>
      </c>
      <c r="E144" s="47">
        <v>0.78173122599668166</v>
      </c>
      <c r="F144" s="47">
        <v>0.74264466469684687</v>
      </c>
      <c r="G144" s="47">
        <v>0.58629841949751094</v>
      </c>
      <c r="H144" s="47">
        <v>0.39086561299834027</v>
      </c>
      <c r="I144" s="47">
        <v>0.19543280649917008</v>
      </c>
      <c r="J144" s="47">
        <v>3.908656129983408E-2</v>
      </c>
      <c r="K144" s="47"/>
      <c r="L144" s="47"/>
      <c r="M144" s="47"/>
      <c r="N144" s="47"/>
    </row>
    <row r="145" spans="1:14" x14ac:dyDescent="0.3">
      <c r="A145" s="12" t="str">
        <f t="shared" si="347"/>
        <v>TLEP</v>
      </c>
      <c r="B145" s="45" t="s">
        <v>235</v>
      </c>
      <c r="C145" s="45" t="s">
        <v>274</v>
      </c>
      <c r="D145" s="45" t="s">
        <v>238</v>
      </c>
      <c r="E145" s="47">
        <v>325.8313553704146</v>
      </c>
      <c r="F145" s="47">
        <v>309.53978760189392</v>
      </c>
      <c r="G145" s="47">
        <v>244.37351652781092</v>
      </c>
      <c r="H145" s="47">
        <v>162.91567768520744</v>
      </c>
      <c r="I145" s="47">
        <v>81.457838842603635</v>
      </c>
      <c r="J145" s="47">
        <v>16.291567768520746</v>
      </c>
      <c r="K145" s="47"/>
      <c r="L145" s="47"/>
      <c r="M145" s="47"/>
      <c r="N145" s="47"/>
    </row>
    <row r="146" spans="1:14" x14ac:dyDescent="0.3">
      <c r="A146" s="12" t="str">
        <f t="shared" si="347"/>
        <v>TLEP</v>
      </c>
      <c r="B146" s="45" t="s">
        <v>235</v>
      </c>
      <c r="C146" s="45" t="s">
        <v>274</v>
      </c>
      <c r="D146" s="45" t="s">
        <v>222</v>
      </c>
      <c r="E146" s="47">
        <v>325.8313553704146</v>
      </c>
      <c r="F146" s="47">
        <v>309.53978760189392</v>
      </c>
      <c r="G146" s="47">
        <v>244.37351652781092</v>
      </c>
      <c r="H146" s="47">
        <v>9.3114650189206394</v>
      </c>
      <c r="I146" s="47">
        <v>10.379512683235957</v>
      </c>
      <c r="J146" s="47">
        <v>2.56540866668254</v>
      </c>
      <c r="K146" s="47"/>
      <c r="L146" s="47"/>
      <c r="M146" s="47"/>
      <c r="N146" s="47"/>
    </row>
    <row r="147" spans="1:14" x14ac:dyDescent="0.3">
      <c r="A147" s="12" t="str">
        <f t="shared" si="347"/>
        <v>TLEP</v>
      </c>
      <c r="B147" s="45" t="s">
        <v>235</v>
      </c>
      <c r="C147" s="45" t="s">
        <v>274</v>
      </c>
      <c r="D147" s="45" t="s">
        <v>220</v>
      </c>
      <c r="E147" s="47">
        <v>325.8313553704146</v>
      </c>
      <c r="F147" s="47">
        <v>309.53978760189392</v>
      </c>
      <c r="G147" s="47">
        <v>244.37351652781092</v>
      </c>
      <c r="H147" s="47">
        <v>162.91567768520744</v>
      </c>
      <c r="I147" s="47">
        <v>81.457838842603635</v>
      </c>
      <c r="J147" s="47">
        <v>16.291567768520746</v>
      </c>
      <c r="K147" s="47"/>
      <c r="L147" s="47"/>
      <c r="M147" s="47"/>
      <c r="N147" s="47"/>
    </row>
    <row r="148" spans="1:14" x14ac:dyDescent="0.3">
      <c r="A148" s="12" t="str">
        <f t="shared" si="347"/>
        <v>TLEP</v>
      </c>
      <c r="B148" s="45" t="s">
        <v>235</v>
      </c>
      <c r="C148" s="45" t="s">
        <v>274</v>
      </c>
      <c r="D148" s="45" t="s">
        <v>217</v>
      </c>
      <c r="E148" s="47">
        <v>325.8313553704146</v>
      </c>
      <c r="F148" s="47">
        <v>309.53978760189392</v>
      </c>
      <c r="G148" s="47">
        <v>244.37351652781092</v>
      </c>
      <c r="H148" s="47">
        <v>162.91567768520744</v>
      </c>
      <c r="I148" s="47">
        <v>81.457838842603635</v>
      </c>
      <c r="J148" s="47">
        <v>16.291567768520746</v>
      </c>
      <c r="K148" s="47"/>
      <c r="L148" s="47"/>
      <c r="M148" s="47"/>
      <c r="N148" s="47"/>
    </row>
    <row r="149" spans="1:14" x14ac:dyDescent="0.3">
      <c r="A149" s="12" t="str">
        <f t="shared" si="347"/>
        <v>TLEP</v>
      </c>
      <c r="B149" s="45" t="s">
        <v>235</v>
      </c>
      <c r="C149" s="45" t="s">
        <v>275</v>
      </c>
      <c r="D149" s="45" t="s">
        <v>238</v>
      </c>
      <c r="E149" s="47">
        <v>3.4305378611754942</v>
      </c>
      <c r="F149" s="47">
        <v>3.2590109681167192</v>
      </c>
      <c r="G149" s="47">
        <v>2.5729033958816201</v>
      </c>
      <c r="H149" s="47">
        <v>1.7152689305877455</v>
      </c>
      <c r="I149" s="47">
        <v>0.85763446529387366</v>
      </c>
      <c r="J149" s="47">
        <v>0.17152689305877475</v>
      </c>
      <c r="K149" s="47"/>
      <c r="L149" s="47"/>
      <c r="M149" s="47"/>
      <c r="N149" s="47"/>
    </row>
    <row r="150" spans="1:14" x14ac:dyDescent="0.3">
      <c r="A150" s="12" t="str">
        <f t="shared" si="347"/>
        <v>TLEP</v>
      </c>
      <c r="B150" s="45" t="s">
        <v>235</v>
      </c>
      <c r="C150" s="45" t="s">
        <v>275</v>
      </c>
      <c r="D150" s="45" t="s">
        <v>222</v>
      </c>
      <c r="E150" s="47">
        <v>3.4305378611754942</v>
      </c>
      <c r="F150" s="47">
        <v>3.2590109681167192</v>
      </c>
      <c r="G150" s="47">
        <v>2.5729033958816201</v>
      </c>
      <c r="H150" s="47">
        <v>1.7152689305877455</v>
      </c>
      <c r="I150" s="47">
        <v>0.85763446529387366</v>
      </c>
      <c r="J150" s="47">
        <v>0.17152689305877475</v>
      </c>
      <c r="K150" s="47"/>
      <c r="L150" s="47"/>
      <c r="M150" s="47"/>
      <c r="N150" s="47"/>
    </row>
    <row r="151" spans="1:14" x14ac:dyDescent="0.3">
      <c r="A151" s="12" t="str">
        <f t="shared" si="347"/>
        <v>TLEP</v>
      </c>
      <c r="B151" s="45" t="s">
        <v>235</v>
      </c>
      <c r="C151" s="45" t="s">
        <v>275</v>
      </c>
      <c r="D151" s="45" t="s">
        <v>220</v>
      </c>
      <c r="E151" s="47">
        <v>3.4305378611754942</v>
      </c>
      <c r="F151" s="47">
        <v>3.2590109681167192</v>
      </c>
      <c r="G151" s="47">
        <v>2.5729033958816201</v>
      </c>
      <c r="H151" s="47">
        <v>1.7152689305877455</v>
      </c>
      <c r="I151" s="47">
        <v>0.85763446529387366</v>
      </c>
      <c r="J151" s="47">
        <v>0.17152689305877475</v>
      </c>
      <c r="K151" s="47"/>
      <c r="L151" s="47"/>
      <c r="M151" s="47"/>
      <c r="N151" s="47"/>
    </row>
    <row r="152" spans="1:14" x14ac:dyDescent="0.3">
      <c r="A152" s="12" t="str">
        <f t="shared" si="347"/>
        <v>TLEP</v>
      </c>
      <c r="B152" s="45" t="s">
        <v>235</v>
      </c>
      <c r="C152" s="45" t="s">
        <v>275</v>
      </c>
      <c r="D152" s="45" t="s">
        <v>217</v>
      </c>
      <c r="E152" s="47">
        <v>3.4305378611754942</v>
      </c>
      <c r="F152" s="47">
        <v>3.2590109681167192</v>
      </c>
      <c r="G152" s="47">
        <v>2.5729033958816201</v>
      </c>
      <c r="H152" s="47">
        <v>1.7152689305877455</v>
      </c>
      <c r="I152" s="47">
        <v>0.85763446529387366</v>
      </c>
      <c r="J152" s="47">
        <v>0.17152689305877475</v>
      </c>
      <c r="K152" s="47"/>
      <c r="L152" s="47"/>
      <c r="M152" s="47"/>
      <c r="N152" s="47"/>
    </row>
    <row r="153" spans="1:14" x14ac:dyDescent="0.3">
      <c r="A153" s="12" t="str">
        <f t="shared" si="347"/>
        <v>TLEP</v>
      </c>
      <c r="B153" s="45" t="s">
        <v>235</v>
      </c>
      <c r="C153" s="45" t="s">
        <v>276</v>
      </c>
      <c r="D153" s="45" t="s">
        <v>238</v>
      </c>
      <c r="E153" s="47">
        <v>18.427930077324849</v>
      </c>
      <c r="F153" s="47">
        <v>17.506533573458608</v>
      </c>
      <c r="G153" s="47">
        <v>13.820947557993643</v>
      </c>
      <c r="H153" s="47">
        <v>9.2139650386624226</v>
      </c>
      <c r="I153" s="47">
        <v>4.6069825193312131</v>
      </c>
      <c r="J153" s="47">
        <v>0.92139650386624483</v>
      </c>
      <c r="K153" s="47"/>
      <c r="L153" s="47"/>
      <c r="M153" s="47"/>
      <c r="N153" s="47"/>
    </row>
    <row r="154" spans="1:14" x14ac:dyDescent="0.3">
      <c r="A154" s="12" t="str">
        <f t="shared" si="347"/>
        <v>TLEP</v>
      </c>
      <c r="B154" s="45" t="s">
        <v>235</v>
      </c>
      <c r="C154" s="45" t="s">
        <v>276</v>
      </c>
      <c r="D154" s="45" t="s">
        <v>222</v>
      </c>
      <c r="E154" s="47">
        <v>18.427930077324849</v>
      </c>
      <c r="F154" s="47">
        <v>17.506533573458608</v>
      </c>
      <c r="G154" s="47">
        <v>13.820947557993643</v>
      </c>
      <c r="H154" s="47">
        <v>5.0013271464488644</v>
      </c>
      <c r="I154" s="47">
        <v>4.0145611617046528</v>
      </c>
      <c r="J154" s="47">
        <v>0.14440986092353</v>
      </c>
      <c r="K154" s="47"/>
      <c r="L154" s="47"/>
      <c r="M154" s="47"/>
      <c r="N154" s="47"/>
    </row>
    <row r="155" spans="1:14" x14ac:dyDescent="0.3">
      <c r="A155" s="12" t="str">
        <f t="shared" si="347"/>
        <v>TLEP</v>
      </c>
      <c r="B155" s="45" t="s">
        <v>235</v>
      </c>
      <c r="C155" s="45" t="s">
        <v>276</v>
      </c>
      <c r="D155" s="45" t="s">
        <v>220</v>
      </c>
      <c r="E155" s="47">
        <v>18.427930077324849</v>
      </c>
      <c r="F155" s="47">
        <v>17.506533573458608</v>
      </c>
      <c r="G155" s="47">
        <v>13.820947557993643</v>
      </c>
      <c r="H155" s="47">
        <v>9.2139650386624226</v>
      </c>
      <c r="I155" s="47">
        <v>4.6069825193312131</v>
      </c>
      <c r="J155" s="47">
        <v>0.92139650386624483</v>
      </c>
      <c r="K155" s="47"/>
      <c r="L155" s="47"/>
      <c r="M155" s="47"/>
      <c r="N155" s="47"/>
    </row>
    <row r="156" spans="1:14" x14ac:dyDescent="0.3">
      <c r="A156" s="12" t="str">
        <f t="shared" si="347"/>
        <v>TLEP</v>
      </c>
      <c r="B156" s="45" t="s">
        <v>235</v>
      </c>
      <c r="C156" s="45" t="s">
        <v>276</v>
      </c>
      <c r="D156" s="45" t="s">
        <v>217</v>
      </c>
      <c r="E156" s="47">
        <v>18.427930077324849</v>
      </c>
      <c r="F156" s="47">
        <v>17.506533573458608</v>
      </c>
      <c r="G156" s="47">
        <v>13.820947557993643</v>
      </c>
      <c r="H156" s="47">
        <v>9.2139650386624226</v>
      </c>
      <c r="I156" s="47">
        <v>4.6069825193312131</v>
      </c>
      <c r="J156" s="47">
        <v>0.92139650386624483</v>
      </c>
      <c r="K156" s="47"/>
      <c r="L156" s="47"/>
      <c r="M156" s="47"/>
      <c r="N156" s="47"/>
    </row>
    <row r="157" spans="1:14" x14ac:dyDescent="0.3">
      <c r="A157" s="12" t="str">
        <f t="shared" si="347"/>
        <v>TLEP</v>
      </c>
      <c r="B157" s="45" t="s">
        <v>235</v>
      </c>
      <c r="C157" s="45" t="s">
        <v>277</v>
      </c>
      <c r="D157" s="45" t="s">
        <v>238</v>
      </c>
      <c r="E157" s="47">
        <v>8.1220432350926727E-2</v>
      </c>
      <c r="F157" s="47">
        <v>7.7159410733380437E-2</v>
      </c>
      <c r="G157" s="47">
        <v>3.579867152648944E-2</v>
      </c>
      <c r="H157" s="47">
        <v>4.0610216175463343E-2</v>
      </c>
      <c r="I157" s="47">
        <v>2.0305108087731678E-2</v>
      </c>
      <c r="J157" s="47">
        <v>4.0610216175463367E-3</v>
      </c>
      <c r="K157" s="47"/>
      <c r="L157" s="47"/>
      <c r="M157" s="47"/>
      <c r="N157" s="47"/>
    </row>
    <row r="158" spans="1:14" x14ac:dyDescent="0.3">
      <c r="A158" s="12" t="str">
        <f t="shared" si="347"/>
        <v>TLEP</v>
      </c>
      <c r="B158" s="45" t="s">
        <v>235</v>
      </c>
      <c r="C158" s="45" t="s">
        <v>277</v>
      </c>
      <c r="D158" s="45" t="s">
        <v>222</v>
      </c>
      <c r="E158" s="47">
        <v>8.1220432350926727E-2</v>
      </c>
      <c r="F158" s="47">
        <v>7.7159410733380437E-2</v>
      </c>
      <c r="G158" s="47">
        <v>6.0915324263195014E-2</v>
      </c>
      <c r="H158" s="47">
        <v>4.0610216175463343E-2</v>
      </c>
      <c r="I158" s="47">
        <v>2.0305108087731678E-2</v>
      </c>
      <c r="J158" s="47">
        <v>4.0610216175463367E-3</v>
      </c>
      <c r="K158" s="47"/>
      <c r="L158" s="47"/>
      <c r="M158" s="47"/>
      <c r="N158" s="47"/>
    </row>
    <row r="159" spans="1:14" x14ac:dyDescent="0.3">
      <c r="A159" s="12" t="str">
        <f t="shared" si="347"/>
        <v>TLEP</v>
      </c>
      <c r="B159" s="45" t="s">
        <v>235</v>
      </c>
      <c r="C159" s="45" t="s">
        <v>277</v>
      </c>
      <c r="D159" s="45" t="s">
        <v>220</v>
      </c>
      <c r="E159" s="47">
        <v>8.1220432350926727E-2</v>
      </c>
      <c r="F159" s="47">
        <v>7.7159410733380437E-2</v>
      </c>
      <c r="G159" s="47">
        <v>6.0915324263195014E-2</v>
      </c>
      <c r="H159" s="47">
        <v>4.0610216175463343E-2</v>
      </c>
      <c r="I159" s="47">
        <v>2.0305108087731678E-2</v>
      </c>
      <c r="J159" s="47">
        <v>4.0610216175463367E-3</v>
      </c>
      <c r="K159" s="47"/>
      <c r="L159" s="47"/>
      <c r="M159" s="47"/>
      <c r="N159" s="47"/>
    </row>
    <row r="160" spans="1:14" x14ac:dyDescent="0.3">
      <c r="A160" s="12" t="str">
        <f t="shared" si="347"/>
        <v>TLEP</v>
      </c>
      <c r="B160" s="45" t="s">
        <v>235</v>
      </c>
      <c r="C160" s="45" t="s">
        <v>277</v>
      </c>
      <c r="D160" s="45" t="s">
        <v>217</v>
      </c>
      <c r="E160" s="47">
        <v>8.1220432350926727E-2</v>
      </c>
      <c r="F160" s="47">
        <v>7.7159410733380437E-2</v>
      </c>
      <c r="G160" s="47">
        <v>3.579867152648944E-2</v>
      </c>
      <c r="H160" s="47">
        <v>4.0610216175463343E-2</v>
      </c>
      <c r="I160" s="47">
        <v>2.0305108087731678E-2</v>
      </c>
      <c r="J160" s="47">
        <v>4.0610216175463367E-3</v>
      </c>
      <c r="K160" s="47"/>
      <c r="L160" s="47"/>
      <c r="M160" s="47"/>
      <c r="N160" s="47"/>
    </row>
    <row r="161" spans="1:14" x14ac:dyDescent="0.3">
      <c r="A161" s="12" t="str">
        <f t="shared" si="347"/>
        <v>TLEP</v>
      </c>
      <c r="B161" s="45" t="s">
        <v>235</v>
      </c>
      <c r="C161" s="45" t="s">
        <v>278</v>
      </c>
      <c r="D161" s="45" t="s">
        <v>238</v>
      </c>
      <c r="E161" s="47">
        <v>2.3000860564032157</v>
      </c>
      <c r="F161" s="47">
        <v>2.1850817535830562</v>
      </c>
      <c r="G161" s="47">
        <v>1.7250645423024134</v>
      </c>
      <c r="H161" s="47">
        <v>1.1500430282016094</v>
      </c>
      <c r="I161" s="47">
        <v>0.57502151410080438</v>
      </c>
      <c r="J161" s="47">
        <v>0.11500430282016096</v>
      </c>
      <c r="K161" s="47"/>
      <c r="L161" s="47"/>
      <c r="M161" s="47"/>
      <c r="N161" s="47"/>
    </row>
    <row r="162" spans="1:14" x14ac:dyDescent="0.3">
      <c r="A162" s="12" t="str">
        <f t="shared" si="347"/>
        <v>TLEP</v>
      </c>
      <c r="B162" s="45" t="s">
        <v>235</v>
      </c>
      <c r="C162" s="45" t="s">
        <v>278</v>
      </c>
      <c r="D162" s="45" t="s">
        <v>222</v>
      </c>
      <c r="E162" s="47">
        <v>2.3000860564032157</v>
      </c>
      <c r="F162" s="47">
        <v>2.1850817535830562</v>
      </c>
      <c r="G162" s="47">
        <v>1.3515752683005215</v>
      </c>
      <c r="H162" s="47">
        <v>1.1424569671404805</v>
      </c>
      <c r="I162" s="47">
        <v>0.57502151410080438</v>
      </c>
      <c r="J162" s="47">
        <v>0.11500430282016096</v>
      </c>
      <c r="K162" s="47"/>
      <c r="L162" s="47"/>
      <c r="M162" s="47"/>
      <c r="N162" s="47"/>
    </row>
    <row r="163" spans="1:14" x14ac:dyDescent="0.3">
      <c r="A163" s="12" t="str">
        <f t="shared" si="347"/>
        <v>TLEP</v>
      </c>
      <c r="B163" s="45" t="s">
        <v>235</v>
      </c>
      <c r="C163" s="45" t="s">
        <v>278</v>
      </c>
      <c r="D163" s="45" t="s">
        <v>220</v>
      </c>
      <c r="E163" s="47">
        <v>2.3000860564032157</v>
      </c>
      <c r="F163" s="47">
        <v>2.1850817535830562</v>
      </c>
      <c r="G163" s="47">
        <v>1.7250645423024134</v>
      </c>
      <c r="H163" s="47">
        <v>1.1500430282016094</v>
      </c>
      <c r="I163" s="47">
        <v>0.57502151410080438</v>
      </c>
      <c r="J163" s="47">
        <v>0.11500430282016096</v>
      </c>
      <c r="K163" s="47"/>
      <c r="L163" s="47"/>
      <c r="M163" s="47"/>
      <c r="N163" s="47"/>
    </row>
    <row r="164" spans="1:14" x14ac:dyDescent="0.3">
      <c r="A164" s="12" t="str">
        <f t="shared" si="347"/>
        <v>TLEP</v>
      </c>
      <c r="B164" s="45" t="s">
        <v>235</v>
      </c>
      <c r="C164" s="45" t="s">
        <v>278</v>
      </c>
      <c r="D164" s="45" t="s">
        <v>217</v>
      </c>
      <c r="E164" s="47">
        <v>2.3000860564032157</v>
      </c>
      <c r="F164" s="47">
        <v>2.1850817535830562</v>
      </c>
      <c r="G164" s="47">
        <v>1.7250645423024134</v>
      </c>
      <c r="H164" s="47">
        <v>1.1500430282016094</v>
      </c>
      <c r="I164" s="47">
        <v>0.57502151410080438</v>
      </c>
      <c r="J164" s="47">
        <v>0.11500430282016096</v>
      </c>
      <c r="K164" s="47"/>
      <c r="L164" s="47"/>
      <c r="M164" s="47"/>
      <c r="N164" s="47"/>
    </row>
    <row r="165" spans="1:14" x14ac:dyDescent="0.3">
      <c r="A165" s="12" t="str">
        <f t="shared" si="347"/>
        <v>TLES</v>
      </c>
      <c r="B165" s="45" t="s">
        <v>235</v>
      </c>
      <c r="C165" s="45" t="s">
        <v>279</v>
      </c>
      <c r="D165" s="45" t="s">
        <v>238</v>
      </c>
      <c r="E165" s="47">
        <v>249.53342210147309</v>
      </c>
      <c r="F165" s="47">
        <v>237.05675099639942</v>
      </c>
      <c r="G165" s="47">
        <v>187.15006657610471</v>
      </c>
      <c r="H165" s="47">
        <v>124.76671105073656</v>
      </c>
      <c r="I165" s="47">
        <v>62.383355525368287</v>
      </c>
      <c r="J165" s="47">
        <v>12.476671105073658</v>
      </c>
      <c r="K165" s="47"/>
      <c r="L165" s="47"/>
      <c r="M165" s="47"/>
      <c r="N165" s="47"/>
    </row>
    <row r="166" spans="1:14" x14ac:dyDescent="0.3">
      <c r="A166" s="12" t="str">
        <f t="shared" si="347"/>
        <v>TLES</v>
      </c>
      <c r="B166" s="45" t="s">
        <v>235</v>
      </c>
      <c r="C166" s="45" t="s">
        <v>279</v>
      </c>
      <c r="D166" s="45" t="s">
        <v>222</v>
      </c>
      <c r="E166" s="47">
        <v>249.53342210147309</v>
      </c>
      <c r="F166" s="47">
        <v>237.05675099639942</v>
      </c>
      <c r="G166" s="47">
        <v>24.272473314676105</v>
      </c>
      <c r="H166" s="47">
        <v>15.729415655868848</v>
      </c>
      <c r="I166" s="47">
        <v>16.806108830585554</v>
      </c>
      <c r="J166" s="47">
        <v>12.476671105073658</v>
      </c>
      <c r="K166" s="47"/>
      <c r="L166" s="47"/>
      <c r="M166" s="47"/>
      <c r="N166" s="47"/>
    </row>
    <row r="167" spans="1:14" x14ac:dyDescent="0.3">
      <c r="A167" s="12" t="str">
        <f t="shared" si="347"/>
        <v>TLES</v>
      </c>
      <c r="B167" s="45" t="s">
        <v>235</v>
      </c>
      <c r="C167" s="45" t="s">
        <v>279</v>
      </c>
      <c r="D167" s="45" t="s">
        <v>220</v>
      </c>
      <c r="E167" s="47">
        <v>249.53342210147309</v>
      </c>
      <c r="F167" s="47">
        <v>237.05675099639942</v>
      </c>
      <c r="G167" s="47">
        <v>187.15006657610471</v>
      </c>
      <c r="H167" s="47">
        <v>124.76671105073656</v>
      </c>
      <c r="I167" s="47">
        <v>62.383355525368287</v>
      </c>
      <c r="J167" s="47">
        <v>12.476671105073658</v>
      </c>
      <c r="K167" s="47"/>
      <c r="L167" s="47"/>
      <c r="M167" s="47"/>
      <c r="N167" s="47"/>
    </row>
    <row r="168" spans="1:14" x14ac:dyDescent="0.3">
      <c r="A168" s="12" t="str">
        <f t="shared" si="347"/>
        <v>TLES</v>
      </c>
      <c r="B168" s="45" t="s">
        <v>235</v>
      </c>
      <c r="C168" s="45" t="s">
        <v>279</v>
      </c>
      <c r="D168" s="45" t="s">
        <v>217</v>
      </c>
      <c r="E168" s="47">
        <v>249.53342210147309</v>
      </c>
      <c r="F168" s="47">
        <v>237.05675099639942</v>
      </c>
      <c r="G168" s="47">
        <v>187.15006657610471</v>
      </c>
      <c r="H168" s="47">
        <v>124.76671105073656</v>
      </c>
      <c r="I168" s="47">
        <v>62.383355525368287</v>
      </c>
      <c r="J168" s="47">
        <v>12.476671105073658</v>
      </c>
      <c r="K168" s="47"/>
      <c r="L168" s="47"/>
      <c r="M168" s="47"/>
      <c r="N168" s="47"/>
    </row>
    <row r="169" spans="1:14" x14ac:dyDescent="0.3">
      <c r="A169" s="12" t="str">
        <f t="shared" si="347"/>
        <v>TLES</v>
      </c>
      <c r="B169" s="45" t="s">
        <v>235</v>
      </c>
      <c r="C169" s="45" t="s">
        <v>280</v>
      </c>
      <c r="D169" s="45" t="s">
        <v>238</v>
      </c>
      <c r="E169" s="47">
        <v>2.6272298170156878</v>
      </c>
      <c r="F169" s="47">
        <v>2.4810757096374858</v>
      </c>
      <c r="G169" s="47">
        <v>1.9704223627617656</v>
      </c>
      <c r="H169" s="47">
        <v>1.3136149085078439</v>
      </c>
      <c r="I169" s="47">
        <v>0.6568074542539224</v>
      </c>
      <c r="J169" s="47">
        <v>0.13136149085078441</v>
      </c>
      <c r="K169" s="47"/>
      <c r="L169" s="47"/>
      <c r="M169" s="47"/>
      <c r="N169" s="47"/>
    </row>
    <row r="170" spans="1:14" x14ac:dyDescent="0.3">
      <c r="A170" s="12" t="str">
        <f t="shared" si="347"/>
        <v>TLES</v>
      </c>
      <c r="B170" s="45" t="s">
        <v>235</v>
      </c>
      <c r="C170" s="45" t="s">
        <v>280</v>
      </c>
      <c r="D170" s="45" t="s">
        <v>222</v>
      </c>
      <c r="E170" s="47">
        <v>2.6272298170156878</v>
      </c>
      <c r="F170" s="47">
        <v>2.4810757096374858</v>
      </c>
      <c r="G170" s="47">
        <v>1.4035610793281068</v>
      </c>
      <c r="H170" s="47">
        <v>1.3136149085078439</v>
      </c>
      <c r="I170" s="47">
        <v>0.6568074542539224</v>
      </c>
      <c r="J170" s="47">
        <v>0.13136149085078441</v>
      </c>
      <c r="K170" s="47"/>
      <c r="L170" s="47"/>
      <c r="M170" s="47"/>
      <c r="N170" s="47"/>
    </row>
    <row r="171" spans="1:14" x14ac:dyDescent="0.3">
      <c r="A171" s="12" t="str">
        <f t="shared" si="347"/>
        <v>TLES</v>
      </c>
      <c r="B171" s="45" t="s">
        <v>235</v>
      </c>
      <c r="C171" s="45" t="s">
        <v>280</v>
      </c>
      <c r="D171" s="45" t="s">
        <v>220</v>
      </c>
      <c r="E171" s="47">
        <v>2.6272298170156878</v>
      </c>
      <c r="F171" s="47">
        <v>2.4810757096374858</v>
      </c>
      <c r="G171" s="47">
        <v>1.9704223627617656</v>
      </c>
      <c r="H171" s="47">
        <v>1.3136149085078439</v>
      </c>
      <c r="I171" s="47">
        <v>0.6568074542539224</v>
      </c>
      <c r="J171" s="47">
        <v>0.13136149085078441</v>
      </c>
      <c r="K171" s="47"/>
      <c r="L171" s="47"/>
      <c r="M171" s="47"/>
      <c r="N171" s="47"/>
    </row>
    <row r="172" spans="1:14" x14ac:dyDescent="0.3">
      <c r="A172" s="12" t="str">
        <f t="shared" si="347"/>
        <v>TLES</v>
      </c>
      <c r="B172" s="45" t="s">
        <v>235</v>
      </c>
      <c r="C172" s="45" t="s">
        <v>280</v>
      </c>
      <c r="D172" s="45" t="s">
        <v>217</v>
      </c>
      <c r="E172" s="47">
        <v>2.6272298170156878</v>
      </c>
      <c r="F172" s="47">
        <v>2.4810757096374858</v>
      </c>
      <c r="G172" s="47">
        <v>1.9704223627617656</v>
      </c>
      <c r="H172" s="47">
        <v>1.3136149085078439</v>
      </c>
      <c r="I172" s="47">
        <v>0.6568074542539224</v>
      </c>
      <c r="J172" s="47">
        <v>0.13136149085078441</v>
      </c>
      <c r="K172" s="47"/>
      <c r="L172" s="47"/>
      <c r="M172" s="47"/>
      <c r="N172" s="47"/>
    </row>
    <row r="173" spans="1:14" x14ac:dyDescent="0.3">
      <c r="A173" s="12" t="str">
        <f t="shared" si="347"/>
        <v>TLES</v>
      </c>
      <c r="B173" s="45" t="s">
        <v>235</v>
      </c>
      <c r="C173" s="45" t="s">
        <v>281</v>
      </c>
      <c r="D173" s="45" t="s">
        <v>238</v>
      </c>
      <c r="E173" s="47">
        <v>4.7419482131883739E-2</v>
      </c>
      <c r="F173" s="47">
        <v>5.3719918068310321E-2</v>
      </c>
      <c r="G173" s="47">
        <v>4.2592195756524967E-2</v>
      </c>
      <c r="H173" s="47">
        <v>2.8394797171016648E-2</v>
      </c>
      <c r="I173" s="47">
        <v>1.4197398585508326E-2</v>
      </c>
      <c r="J173" s="47">
        <v>2.839479717101666E-3</v>
      </c>
      <c r="K173" s="47"/>
      <c r="L173" s="47"/>
      <c r="M173" s="47"/>
      <c r="N173" s="47"/>
    </row>
    <row r="174" spans="1:14" x14ac:dyDescent="0.3">
      <c r="A174" s="12" t="str">
        <f t="shared" si="347"/>
        <v>TLES</v>
      </c>
      <c r="B174" s="45" t="s">
        <v>235</v>
      </c>
      <c r="C174" s="45" t="s">
        <v>281</v>
      </c>
      <c r="D174" s="45" t="s">
        <v>222</v>
      </c>
      <c r="E174" s="47">
        <v>4.7419482131883739E-2</v>
      </c>
      <c r="F174" s="47">
        <v>5.3708120933634848E-2</v>
      </c>
      <c r="G174" s="47">
        <v>4.2592195756524967E-2</v>
      </c>
      <c r="H174" s="47">
        <v>2.8394797171016648E-2</v>
      </c>
      <c r="I174" s="47">
        <v>1.4197398585508326E-2</v>
      </c>
      <c r="J174" s="47">
        <v>2.839479717101666E-3</v>
      </c>
      <c r="K174" s="47"/>
      <c r="L174" s="47"/>
      <c r="M174" s="47"/>
      <c r="N174" s="47"/>
    </row>
    <row r="175" spans="1:14" x14ac:dyDescent="0.3">
      <c r="A175" s="12" t="str">
        <f t="shared" si="347"/>
        <v>TLES</v>
      </c>
      <c r="B175" s="45" t="s">
        <v>235</v>
      </c>
      <c r="C175" s="45" t="s">
        <v>281</v>
      </c>
      <c r="D175" s="45" t="s">
        <v>220</v>
      </c>
      <c r="E175" s="47">
        <v>4.7419482131883739E-2</v>
      </c>
      <c r="F175" s="47">
        <v>5.3708120933634848E-2</v>
      </c>
      <c r="G175" s="47">
        <v>4.2592195756524967E-2</v>
      </c>
      <c r="H175" s="47">
        <v>2.8394797171016648E-2</v>
      </c>
      <c r="I175" s="47">
        <v>1.4197398585508326E-2</v>
      </c>
      <c r="J175" s="47">
        <v>2.839479717101666E-3</v>
      </c>
      <c r="K175" s="47"/>
      <c r="L175" s="47"/>
      <c r="M175" s="47"/>
      <c r="N175" s="47"/>
    </row>
    <row r="176" spans="1:14" x14ac:dyDescent="0.3">
      <c r="A176" s="12" t="str">
        <f t="shared" si="347"/>
        <v>TLES</v>
      </c>
      <c r="B176" s="45" t="s">
        <v>235</v>
      </c>
      <c r="C176" s="45" t="s">
        <v>281</v>
      </c>
      <c r="D176" s="45" t="s">
        <v>217</v>
      </c>
      <c r="E176" s="47">
        <v>4.7419482131883739E-2</v>
      </c>
      <c r="F176" s="47">
        <v>5.3719918068310321E-2</v>
      </c>
      <c r="G176" s="47">
        <v>4.2592195756524967E-2</v>
      </c>
      <c r="H176" s="47">
        <v>2.8394797171016648E-2</v>
      </c>
      <c r="I176" s="47">
        <v>1.4197398585508326E-2</v>
      </c>
      <c r="J176" s="47">
        <v>2.839479717101666E-3</v>
      </c>
      <c r="K176" s="47"/>
      <c r="L176" s="47"/>
      <c r="M176" s="47"/>
      <c r="N176" s="47"/>
    </row>
    <row r="177" spans="1:14" x14ac:dyDescent="0.3">
      <c r="A177" s="12" t="str">
        <f t="shared" si="347"/>
        <v>TLES</v>
      </c>
      <c r="B177" s="45" t="s">
        <v>235</v>
      </c>
      <c r="C177" s="45" t="s">
        <v>282</v>
      </c>
      <c r="D177" s="45" t="s">
        <v>238</v>
      </c>
      <c r="E177" s="47">
        <v>14.112774533973131</v>
      </c>
      <c r="F177" s="47">
        <v>13.407135807274468</v>
      </c>
      <c r="G177" s="47">
        <v>10.584580900479832</v>
      </c>
      <c r="H177" s="47">
        <v>7.0563872669865546</v>
      </c>
      <c r="I177" s="47">
        <v>3.5281936334932773</v>
      </c>
      <c r="J177" s="47">
        <v>0.70563872669865679</v>
      </c>
      <c r="K177" s="47"/>
      <c r="L177" s="47"/>
      <c r="M177" s="47"/>
      <c r="N177" s="47"/>
    </row>
    <row r="178" spans="1:14" x14ac:dyDescent="0.3">
      <c r="A178" s="12" t="str">
        <f t="shared" si="347"/>
        <v>TLES</v>
      </c>
      <c r="B178" s="45" t="s">
        <v>235</v>
      </c>
      <c r="C178" s="45" t="s">
        <v>282</v>
      </c>
      <c r="D178" s="45" t="s">
        <v>222</v>
      </c>
      <c r="E178" s="47">
        <v>14.112774533973131</v>
      </c>
      <c r="F178" s="47">
        <v>13.407135807274468</v>
      </c>
      <c r="G178" s="47">
        <v>5.2168498372671266</v>
      </c>
      <c r="H178" s="47">
        <v>4.7336831113266875</v>
      </c>
      <c r="I178" s="47">
        <v>3.5281936334932773</v>
      </c>
      <c r="J178" s="47">
        <v>0.70563872669865679</v>
      </c>
      <c r="K178" s="47"/>
      <c r="L178" s="47"/>
      <c r="M178" s="47"/>
      <c r="N178" s="47"/>
    </row>
    <row r="179" spans="1:14" x14ac:dyDescent="0.3">
      <c r="A179" s="12" t="str">
        <f t="shared" si="347"/>
        <v>TLES</v>
      </c>
      <c r="B179" s="45" t="s">
        <v>235</v>
      </c>
      <c r="C179" s="45" t="s">
        <v>282</v>
      </c>
      <c r="D179" s="45" t="s">
        <v>220</v>
      </c>
      <c r="E179" s="47">
        <v>14.112774533973131</v>
      </c>
      <c r="F179" s="47">
        <v>13.407135807274468</v>
      </c>
      <c r="G179" s="47">
        <v>10.584580900479832</v>
      </c>
      <c r="H179" s="47">
        <v>7.0563872669865546</v>
      </c>
      <c r="I179" s="47">
        <v>3.5281936334932773</v>
      </c>
      <c r="J179" s="47">
        <v>0.70563872669865679</v>
      </c>
      <c r="K179" s="47"/>
      <c r="L179" s="47"/>
      <c r="M179" s="47"/>
      <c r="N179" s="47"/>
    </row>
    <row r="180" spans="1:14" x14ac:dyDescent="0.3">
      <c r="A180" s="12" t="str">
        <f t="shared" si="347"/>
        <v>TLES</v>
      </c>
      <c r="B180" s="45" t="s">
        <v>235</v>
      </c>
      <c r="C180" s="45" t="s">
        <v>282</v>
      </c>
      <c r="D180" s="45" t="s">
        <v>217</v>
      </c>
      <c r="E180" s="47">
        <v>14.112774533973131</v>
      </c>
      <c r="F180" s="47">
        <v>13.407135807274468</v>
      </c>
      <c r="G180" s="47">
        <v>10.584580900479832</v>
      </c>
      <c r="H180" s="47">
        <v>7.0563872669865546</v>
      </c>
      <c r="I180" s="47">
        <v>3.5281936334932773</v>
      </c>
      <c r="J180" s="47">
        <v>0.70563872669865679</v>
      </c>
      <c r="K180" s="47"/>
      <c r="L180" s="47"/>
      <c r="M180" s="47"/>
      <c r="N180" s="47"/>
    </row>
    <row r="181" spans="1:14" x14ac:dyDescent="0.3">
      <c r="A181" s="12" t="str">
        <f t="shared" si="347"/>
        <v>TLET</v>
      </c>
      <c r="B181" s="45" t="s">
        <v>235</v>
      </c>
      <c r="C181" s="45" t="s">
        <v>283</v>
      </c>
      <c r="D181" s="45" t="s">
        <v>238</v>
      </c>
      <c r="E181" s="47">
        <v>423.01906724192759</v>
      </c>
      <c r="F181" s="47">
        <v>413.39548390035083</v>
      </c>
      <c r="G181" s="47">
        <v>417.24120146671544</v>
      </c>
      <c r="H181" s="47">
        <v>311.91677762684122</v>
      </c>
      <c r="I181" s="47">
        <v>155.95838881342064</v>
      </c>
      <c r="J181" s="47">
        <v>31.191677762684137</v>
      </c>
      <c r="K181" s="47"/>
      <c r="L181" s="47"/>
      <c r="M181" s="47"/>
      <c r="N181" s="47"/>
    </row>
    <row r="182" spans="1:14" x14ac:dyDescent="0.3">
      <c r="A182" s="12" t="str">
        <f t="shared" si="347"/>
        <v>TLET</v>
      </c>
      <c r="B182" s="45" t="s">
        <v>235</v>
      </c>
      <c r="C182" s="45" t="s">
        <v>283</v>
      </c>
      <c r="D182" s="45" t="s">
        <v>222</v>
      </c>
      <c r="E182" s="47">
        <v>423.01906724192759</v>
      </c>
      <c r="F182" s="47">
        <v>413.08539448933271</v>
      </c>
      <c r="G182" s="47">
        <v>14.481648832119175</v>
      </c>
      <c r="H182" s="47"/>
      <c r="I182" s="47"/>
      <c r="J182" s="47"/>
      <c r="K182" s="47"/>
      <c r="L182" s="47"/>
      <c r="M182" s="47"/>
      <c r="N182" s="47"/>
    </row>
    <row r="183" spans="1:14" x14ac:dyDescent="0.3">
      <c r="A183" s="12" t="str">
        <f t="shared" si="347"/>
        <v>TLET</v>
      </c>
      <c r="B183" s="45" t="s">
        <v>235</v>
      </c>
      <c r="C183" s="45" t="s">
        <v>283</v>
      </c>
      <c r="D183" s="45" t="s">
        <v>220</v>
      </c>
      <c r="E183" s="47">
        <v>423.00258109977705</v>
      </c>
      <c r="F183" s="47">
        <v>412.79272962802281</v>
      </c>
      <c r="G183" s="47">
        <v>408.73375566669148</v>
      </c>
      <c r="H183" s="47">
        <v>3.93440440024539</v>
      </c>
      <c r="I183" s="47">
        <v>54.987987640084285</v>
      </c>
      <c r="J183" s="47">
        <v>1.1726304916133079</v>
      </c>
      <c r="K183" s="47"/>
      <c r="L183" s="47"/>
      <c r="M183" s="47"/>
      <c r="N183" s="47"/>
    </row>
    <row r="184" spans="1:14" x14ac:dyDescent="0.3">
      <c r="A184" s="12" t="str">
        <f t="shared" si="347"/>
        <v>TLET</v>
      </c>
      <c r="B184" s="45" t="s">
        <v>235</v>
      </c>
      <c r="C184" s="45" t="s">
        <v>283</v>
      </c>
      <c r="D184" s="45" t="s">
        <v>217</v>
      </c>
      <c r="E184" s="47">
        <v>423.01906724192759</v>
      </c>
      <c r="F184" s="47">
        <v>413.39548389954581</v>
      </c>
      <c r="G184" s="47">
        <v>417.24120146671544</v>
      </c>
      <c r="H184" s="47">
        <v>311.91677762684122</v>
      </c>
      <c r="I184" s="47">
        <v>155.95838881342064</v>
      </c>
      <c r="J184" s="47">
        <v>31.191677762684137</v>
      </c>
      <c r="K184" s="47"/>
      <c r="L184" s="47"/>
      <c r="M184" s="47"/>
      <c r="N184" s="47"/>
    </row>
    <row r="185" spans="1:14" x14ac:dyDescent="0.3">
      <c r="A185" s="12" t="str">
        <f t="shared" si="347"/>
        <v>TLET</v>
      </c>
      <c r="B185" s="45" t="s">
        <v>235</v>
      </c>
      <c r="C185" s="45" t="s">
        <v>284</v>
      </c>
      <c r="D185" s="45" t="s">
        <v>238</v>
      </c>
      <c r="E185" s="47">
        <v>6.5680745425392244</v>
      </c>
      <c r="F185" s="47">
        <v>6.2026892740937285</v>
      </c>
      <c r="G185" s="47">
        <v>4.9260559069044163</v>
      </c>
      <c r="H185" s="47">
        <v>3.2840372712696109</v>
      </c>
      <c r="I185" s="47">
        <v>1.6420186356348054</v>
      </c>
      <c r="J185" s="47">
        <v>0.32840372712696136</v>
      </c>
      <c r="K185" s="47"/>
      <c r="L185" s="47"/>
      <c r="M185" s="47"/>
      <c r="N185" s="47"/>
    </row>
    <row r="186" spans="1:14" x14ac:dyDescent="0.3">
      <c r="A186" s="12" t="str">
        <f t="shared" ref="A186:A228" si="348">LEFT(C186,4)</f>
        <v>TLET</v>
      </c>
      <c r="B186" s="45" t="s">
        <v>235</v>
      </c>
      <c r="C186" s="45" t="s">
        <v>284</v>
      </c>
      <c r="D186" s="45" t="s">
        <v>222</v>
      </c>
      <c r="E186" s="47">
        <v>6.5680745425392244</v>
      </c>
      <c r="F186" s="47">
        <v>6.2026892740937285</v>
      </c>
      <c r="G186" s="47">
        <v>0.2285633019056445</v>
      </c>
      <c r="H186" s="47"/>
      <c r="I186" s="47"/>
      <c r="J186" s="47"/>
      <c r="K186" s="47"/>
      <c r="L186" s="47"/>
      <c r="M186" s="47"/>
      <c r="N186" s="47"/>
    </row>
    <row r="187" spans="1:14" x14ac:dyDescent="0.3">
      <c r="A187" s="12" t="str">
        <f t="shared" si="348"/>
        <v>TLET</v>
      </c>
      <c r="B187" s="45" t="s">
        <v>235</v>
      </c>
      <c r="C187" s="45" t="s">
        <v>284</v>
      </c>
      <c r="D187" s="45" t="s">
        <v>220</v>
      </c>
      <c r="E187" s="47">
        <v>6.5680745425392244</v>
      </c>
      <c r="F187" s="47">
        <v>6.2026892740937285</v>
      </c>
      <c r="G187" s="47">
        <v>4.9260559069044163</v>
      </c>
      <c r="H187" s="47">
        <v>3.2840372712696109</v>
      </c>
      <c r="I187" s="47">
        <v>1.6420186356348054</v>
      </c>
      <c r="J187" s="47">
        <v>0.32840372712696136</v>
      </c>
      <c r="K187" s="47"/>
      <c r="L187" s="47"/>
      <c r="M187" s="47"/>
      <c r="N187" s="47"/>
    </row>
    <row r="188" spans="1:14" x14ac:dyDescent="0.3">
      <c r="A188" s="12" t="str">
        <f t="shared" si="348"/>
        <v>TLET</v>
      </c>
      <c r="B188" s="45" t="s">
        <v>235</v>
      </c>
      <c r="C188" s="45" t="s">
        <v>284</v>
      </c>
      <c r="D188" s="45" t="s">
        <v>217</v>
      </c>
      <c r="E188" s="47">
        <v>6.5680745425392244</v>
      </c>
      <c r="F188" s="47">
        <v>6.2026892740937285</v>
      </c>
      <c r="G188" s="47">
        <v>4.9260559069044163</v>
      </c>
      <c r="H188" s="47">
        <v>3.2840372712696109</v>
      </c>
      <c r="I188" s="47">
        <v>1.6420186356348054</v>
      </c>
      <c r="J188" s="47">
        <v>0.32840372712696136</v>
      </c>
      <c r="K188" s="47"/>
      <c r="L188" s="47"/>
      <c r="M188" s="47"/>
      <c r="N188" s="47"/>
    </row>
    <row r="189" spans="1:14" x14ac:dyDescent="0.3">
      <c r="A189" s="12" t="str">
        <f t="shared" si="348"/>
        <v>TLET</v>
      </c>
      <c r="B189" s="45" t="s">
        <v>235</v>
      </c>
      <c r="C189" s="45" t="s">
        <v>285</v>
      </c>
      <c r="D189" s="45" t="s">
        <v>238</v>
      </c>
      <c r="E189" s="47">
        <v>35.281936334932773</v>
      </c>
      <c r="F189" s="47">
        <v>33.517839518186136</v>
      </c>
      <c r="G189" s="47">
        <v>26.461452251199592</v>
      </c>
      <c r="H189" s="47">
        <v>17.640968167466383</v>
      </c>
      <c r="I189" s="47">
        <v>8.8204840837331897</v>
      </c>
      <c r="J189" s="47">
        <v>1.7640968167466395</v>
      </c>
      <c r="K189" s="47"/>
      <c r="L189" s="47"/>
      <c r="M189" s="47"/>
      <c r="N189" s="47"/>
    </row>
    <row r="190" spans="1:14" x14ac:dyDescent="0.3">
      <c r="A190" s="12" t="str">
        <f t="shared" si="348"/>
        <v>TLET</v>
      </c>
      <c r="B190" s="45" t="s">
        <v>235</v>
      </c>
      <c r="C190" s="45" t="s">
        <v>285</v>
      </c>
      <c r="D190" s="45" t="s">
        <v>222</v>
      </c>
      <c r="E190" s="47">
        <v>35.281936334932773</v>
      </c>
      <c r="F190" s="47">
        <v>33.517839518186136</v>
      </c>
      <c r="G190" s="47">
        <v>1.2079168148510286</v>
      </c>
      <c r="H190" s="47"/>
      <c r="I190" s="47"/>
      <c r="J190" s="47"/>
      <c r="K190" s="47"/>
      <c r="L190" s="47"/>
      <c r="M190" s="47"/>
      <c r="N190" s="47"/>
    </row>
    <row r="191" spans="1:14" x14ac:dyDescent="0.3">
      <c r="A191" s="12" t="str">
        <f t="shared" si="348"/>
        <v>TLET</v>
      </c>
      <c r="B191" s="45" t="s">
        <v>235</v>
      </c>
      <c r="C191" s="45" t="s">
        <v>285</v>
      </c>
      <c r="D191" s="45" t="s">
        <v>220</v>
      </c>
      <c r="E191" s="47">
        <v>35.281936334932773</v>
      </c>
      <c r="F191" s="47">
        <v>33.517839518186136</v>
      </c>
      <c r="G191" s="47">
        <v>26.461452251199592</v>
      </c>
      <c r="H191" s="47"/>
      <c r="I191" s="47">
        <v>8.8204840837331897</v>
      </c>
      <c r="J191" s="47">
        <v>0.448534101585013</v>
      </c>
      <c r="K191" s="47"/>
      <c r="L191" s="47"/>
      <c r="M191" s="47"/>
      <c r="N191" s="47"/>
    </row>
    <row r="192" spans="1:14" x14ac:dyDescent="0.3">
      <c r="A192" s="12" t="str">
        <f t="shared" si="348"/>
        <v>TLET</v>
      </c>
      <c r="B192" s="45" t="s">
        <v>235</v>
      </c>
      <c r="C192" s="45" t="s">
        <v>285</v>
      </c>
      <c r="D192" s="45" t="s">
        <v>217</v>
      </c>
      <c r="E192" s="47">
        <v>35.281936334932773</v>
      </c>
      <c r="F192" s="47">
        <v>33.517839518186136</v>
      </c>
      <c r="G192" s="47">
        <v>26.461452251199592</v>
      </c>
      <c r="H192" s="47">
        <v>17.640968167466383</v>
      </c>
      <c r="I192" s="47">
        <v>8.8204840837331897</v>
      </c>
      <c r="J192" s="47">
        <v>1.7640968167466395</v>
      </c>
      <c r="K192" s="47"/>
      <c r="L192" s="47"/>
      <c r="M192" s="47"/>
      <c r="N192" s="47"/>
    </row>
    <row r="193" spans="1:14" x14ac:dyDescent="0.3">
      <c r="A193" s="12" t="str">
        <f t="shared" si="348"/>
        <v>TLET</v>
      </c>
      <c r="B193" s="45" t="s">
        <v>235</v>
      </c>
      <c r="C193" s="45" t="s">
        <v>286</v>
      </c>
      <c r="D193" s="45" t="s">
        <v>238</v>
      </c>
      <c r="E193" s="47">
        <v>5.2798721144271878</v>
      </c>
      <c r="F193" s="47">
        <v>5.0158785087058284</v>
      </c>
      <c r="G193" s="47">
        <v>3.9599040858203898</v>
      </c>
      <c r="H193" s="47">
        <v>2.6399360572135926</v>
      </c>
      <c r="I193" s="47">
        <v>1.3199680286067961</v>
      </c>
      <c r="J193" s="47">
        <v>0.26399360572135949</v>
      </c>
      <c r="K193" s="47"/>
      <c r="L193" s="47"/>
      <c r="M193" s="47"/>
      <c r="N193" s="47"/>
    </row>
    <row r="194" spans="1:14" x14ac:dyDescent="0.3">
      <c r="A194" s="12" t="str">
        <f t="shared" si="348"/>
        <v>TLET</v>
      </c>
      <c r="B194" s="45" t="s">
        <v>235</v>
      </c>
      <c r="C194" s="45" t="s">
        <v>286</v>
      </c>
      <c r="D194" s="45" t="s">
        <v>222</v>
      </c>
      <c r="E194" s="47">
        <v>5.2798721144271878</v>
      </c>
      <c r="F194" s="47">
        <v>5.0158785087058284</v>
      </c>
      <c r="G194" s="47">
        <v>3.9599040858203898</v>
      </c>
      <c r="H194" s="47"/>
      <c r="I194" s="47"/>
      <c r="J194" s="47"/>
      <c r="K194" s="47"/>
      <c r="L194" s="47"/>
      <c r="M194" s="47"/>
      <c r="N194" s="47"/>
    </row>
    <row r="195" spans="1:14" x14ac:dyDescent="0.3">
      <c r="A195" s="12" t="str">
        <f t="shared" si="348"/>
        <v>TLET</v>
      </c>
      <c r="B195" s="45" t="s">
        <v>235</v>
      </c>
      <c r="C195" s="45" t="s">
        <v>286</v>
      </c>
      <c r="D195" s="45" t="s">
        <v>220</v>
      </c>
      <c r="E195" s="47">
        <v>5.2798721144271878</v>
      </c>
      <c r="F195" s="47">
        <v>5.0158785087058284</v>
      </c>
      <c r="G195" s="47">
        <v>3.9599040858203898</v>
      </c>
      <c r="H195" s="47">
        <v>2.6399360572135926</v>
      </c>
      <c r="I195" s="47">
        <v>1.3199680286067961</v>
      </c>
      <c r="J195" s="47">
        <v>0.26399360572135949</v>
      </c>
      <c r="K195" s="47"/>
      <c r="L195" s="47"/>
      <c r="M195" s="47"/>
      <c r="N195" s="47"/>
    </row>
    <row r="196" spans="1:14" x14ac:dyDescent="0.3">
      <c r="A196" s="12" t="str">
        <f t="shared" si="348"/>
        <v>TLET</v>
      </c>
      <c r="B196" s="45" t="s">
        <v>235</v>
      </c>
      <c r="C196" s="45" t="s">
        <v>286</v>
      </c>
      <c r="D196" s="45" t="s">
        <v>217</v>
      </c>
      <c r="E196" s="47">
        <v>5.2798721144271878</v>
      </c>
      <c r="F196" s="47">
        <v>5.0158785087058284</v>
      </c>
      <c r="G196" s="47">
        <v>3.9599040858203898</v>
      </c>
      <c r="H196" s="47">
        <v>2.6399360572135926</v>
      </c>
      <c r="I196" s="47">
        <v>1.3199680286067961</v>
      </c>
      <c r="J196" s="47">
        <v>0.26399360572135949</v>
      </c>
      <c r="K196" s="47"/>
      <c r="L196" s="47"/>
      <c r="M196" s="47"/>
      <c r="N196" s="47"/>
    </row>
    <row r="197" spans="1:14" x14ac:dyDescent="0.3">
      <c r="A197" s="12" t="str">
        <f t="shared" si="348"/>
        <v>TLEV</v>
      </c>
      <c r="B197" s="45" t="s">
        <v>235</v>
      </c>
      <c r="C197" s="45" t="s">
        <v>287</v>
      </c>
      <c r="D197" s="45" t="s">
        <v>238</v>
      </c>
      <c r="E197" s="47">
        <v>4.0724888269506945E-2</v>
      </c>
      <c r="F197" s="47">
        <v>3.8688643856031601E-2</v>
      </c>
      <c r="G197" s="47">
        <v>3.0543666202130202E-2</v>
      </c>
      <c r="H197" s="47">
        <v>2.0362444134753455E-2</v>
      </c>
      <c r="I197" s="47">
        <v>1.0181222067376733E-2</v>
      </c>
      <c r="J197" s="47">
        <v>2.0362444134753473E-3</v>
      </c>
      <c r="K197" s="47"/>
      <c r="L197" s="47"/>
      <c r="M197" s="47"/>
      <c r="N197" s="47"/>
    </row>
    <row r="198" spans="1:14" x14ac:dyDescent="0.3">
      <c r="A198" s="12" t="str">
        <f t="shared" si="348"/>
        <v>TLEV</v>
      </c>
      <c r="B198" s="45" t="s">
        <v>235</v>
      </c>
      <c r="C198" s="45" t="s">
        <v>287</v>
      </c>
      <c r="D198" s="45" t="s">
        <v>222</v>
      </c>
      <c r="E198" s="47">
        <v>4.0724888269506945E-2</v>
      </c>
      <c r="F198" s="47">
        <v>3.8688643856031601E-2</v>
      </c>
      <c r="G198" s="47">
        <v>3.0543666202130202E-2</v>
      </c>
      <c r="H198" s="47"/>
      <c r="I198" s="47">
        <v>1.0181222067376733E-2</v>
      </c>
      <c r="J198" s="47">
        <v>2.0362444134753473E-3</v>
      </c>
      <c r="K198" s="47"/>
      <c r="L198" s="47"/>
      <c r="M198" s="47"/>
      <c r="N198" s="47"/>
    </row>
    <row r="199" spans="1:14" x14ac:dyDescent="0.3">
      <c r="A199" s="12" t="str">
        <f t="shared" si="348"/>
        <v>TLEV</v>
      </c>
      <c r="B199" s="45" t="s">
        <v>235</v>
      </c>
      <c r="C199" s="45" t="s">
        <v>287</v>
      </c>
      <c r="D199" s="45" t="s">
        <v>220</v>
      </c>
      <c r="E199" s="47">
        <v>4.0724888269506945E-2</v>
      </c>
      <c r="F199" s="47">
        <v>3.8688643856031601E-2</v>
      </c>
      <c r="G199" s="47">
        <v>3.0543666202130202E-2</v>
      </c>
      <c r="H199" s="47">
        <v>2.0362444134753455E-2</v>
      </c>
      <c r="I199" s="47">
        <v>1.0181222067376733E-2</v>
      </c>
      <c r="J199" s="47">
        <v>2.0362444134753473E-3</v>
      </c>
      <c r="K199" s="47"/>
      <c r="L199" s="47"/>
      <c r="M199" s="47"/>
      <c r="N199" s="47"/>
    </row>
    <row r="200" spans="1:14" x14ac:dyDescent="0.3">
      <c r="A200" s="12" t="str">
        <f t="shared" si="348"/>
        <v>TLEV</v>
      </c>
      <c r="B200" s="45" t="s">
        <v>235</v>
      </c>
      <c r="C200" s="45" t="s">
        <v>287</v>
      </c>
      <c r="D200" s="45" t="s">
        <v>217</v>
      </c>
      <c r="E200" s="47">
        <v>4.0724888269506945E-2</v>
      </c>
      <c r="F200" s="47">
        <v>3.8688643856031601E-2</v>
      </c>
      <c r="G200" s="47">
        <v>3.0543666202130202E-2</v>
      </c>
      <c r="H200" s="47">
        <v>2.0362444134753455E-2</v>
      </c>
      <c r="I200" s="47">
        <v>1.0181222067376733E-2</v>
      </c>
      <c r="J200" s="47">
        <v>2.0362444134753473E-3</v>
      </c>
      <c r="K200" s="47"/>
      <c r="L200" s="47"/>
      <c r="M200" s="47"/>
      <c r="N200" s="47"/>
    </row>
    <row r="201" spans="1:14" x14ac:dyDescent="0.3">
      <c r="A201" s="12" t="str">
        <f t="shared" si="348"/>
        <v>TLEV</v>
      </c>
      <c r="B201" s="45" t="s">
        <v>235</v>
      </c>
      <c r="C201" s="45" t="s">
        <v>288</v>
      </c>
      <c r="D201" s="45" t="s">
        <v>238</v>
      </c>
      <c r="E201" s="47">
        <v>0.27709475372056563</v>
      </c>
      <c r="F201" s="47">
        <v>0.26324001603453739</v>
      </c>
      <c r="G201" s="47">
        <v>0.20782106529042443</v>
      </c>
      <c r="H201" s="47">
        <v>0.1385473768602829</v>
      </c>
      <c r="I201" s="47">
        <v>6.927368843014145E-2</v>
      </c>
      <c r="J201" s="47">
        <v>1.3854737686028299E-2</v>
      </c>
      <c r="K201" s="47"/>
      <c r="L201" s="47"/>
      <c r="M201" s="47"/>
      <c r="N201" s="47"/>
    </row>
    <row r="202" spans="1:14" x14ac:dyDescent="0.3">
      <c r="A202" s="12" t="str">
        <f t="shared" si="348"/>
        <v>TLEV</v>
      </c>
      <c r="B202" s="45" t="s">
        <v>235</v>
      </c>
      <c r="C202" s="45" t="s">
        <v>288</v>
      </c>
      <c r="D202" s="45" t="s">
        <v>222</v>
      </c>
      <c r="E202" s="47">
        <v>0.27709475372056563</v>
      </c>
      <c r="F202" s="47">
        <v>0.26324001603453739</v>
      </c>
      <c r="G202" s="47">
        <v>0.20782106529042443</v>
      </c>
      <c r="H202" s="47">
        <v>0.1385473768602829</v>
      </c>
      <c r="I202" s="47">
        <v>6.927368843014145E-2</v>
      </c>
      <c r="J202" s="47">
        <v>1.3854737686028299E-2</v>
      </c>
      <c r="K202" s="47"/>
      <c r="L202" s="47"/>
      <c r="M202" s="47"/>
      <c r="N202" s="47"/>
    </row>
    <row r="203" spans="1:14" x14ac:dyDescent="0.3">
      <c r="A203" s="12" t="str">
        <f t="shared" si="348"/>
        <v>TLEV</v>
      </c>
      <c r="B203" s="45" t="s">
        <v>235</v>
      </c>
      <c r="C203" s="45" t="s">
        <v>288</v>
      </c>
      <c r="D203" s="45" t="s">
        <v>220</v>
      </c>
      <c r="E203" s="47">
        <v>0.27709475372056563</v>
      </c>
      <c r="F203" s="47">
        <v>0.26324001603453739</v>
      </c>
      <c r="G203" s="47">
        <v>0.20782106529042443</v>
      </c>
      <c r="H203" s="47">
        <v>0.1385473768602829</v>
      </c>
      <c r="I203" s="47">
        <v>6.927368843014145E-2</v>
      </c>
      <c r="J203" s="47">
        <v>1.3854737686028299E-2</v>
      </c>
      <c r="K203" s="47"/>
      <c r="L203" s="47"/>
      <c r="M203" s="47"/>
      <c r="N203" s="47"/>
    </row>
    <row r="204" spans="1:14" x14ac:dyDescent="0.3">
      <c r="A204" s="12" t="str">
        <f t="shared" si="348"/>
        <v>TLEV</v>
      </c>
      <c r="B204" s="45" t="s">
        <v>235</v>
      </c>
      <c r="C204" s="45" t="s">
        <v>288</v>
      </c>
      <c r="D204" s="45" t="s">
        <v>217</v>
      </c>
      <c r="E204" s="47">
        <v>0.27709475372056563</v>
      </c>
      <c r="F204" s="47">
        <v>0.26324001603453739</v>
      </c>
      <c r="G204" s="47">
        <v>0.20782106529042443</v>
      </c>
      <c r="H204" s="47">
        <v>0.1385473768602829</v>
      </c>
      <c r="I204" s="47">
        <v>6.927368843014145E-2</v>
      </c>
      <c r="J204" s="47">
        <v>1.3854737686028299E-2</v>
      </c>
      <c r="K204" s="47"/>
      <c r="L204" s="47"/>
      <c r="M204" s="47"/>
      <c r="N204" s="47"/>
    </row>
    <row r="205" spans="1:14" x14ac:dyDescent="0.3">
      <c r="A205" s="12" t="str">
        <f t="shared" si="348"/>
        <v>TLEV</v>
      </c>
      <c r="B205" s="45" t="s">
        <v>235</v>
      </c>
      <c r="C205" s="45" t="s">
        <v>289</v>
      </c>
      <c r="D205" s="45" t="s">
        <v>238</v>
      </c>
      <c r="E205" s="47">
        <v>115.49514227948542</v>
      </c>
      <c r="F205" s="47">
        <v>109.72038516551126</v>
      </c>
      <c r="G205" s="47">
        <v>86.621356709614034</v>
      </c>
      <c r="H205" s="47">
        <v>57.747571139742725</v>
      </c>
      <c r="I205" s="47">
        <v>28.873785569871359</v>
      </c>
      <c r="J205" s="47">
        <v>5.7747571139742773</v>
      </c>
      <c r="K205" s="47"/>
      <c r="L205" s="47"/>
      <c r="M205" s="47"/>
      <c r="N205" s="47"/>
    </row>
    <row r="206" spans="1:14" x14ac:dyDescent="0.3">
      <c r="A206" s="12" t="str">
        <f t="shared" si="348"/>
        <v>TLEV</v>
      </c>
      <c r="B206" s="45" t="s">
        <v>235</v>
      </c>
      <c r="C206" s="45" t="s">
        <v>289</v>
      </c>
      <c r="D206" s="45" t="s">
        <v>222</v>
      </c>
      <c r="E206" s="47">
        <v>115.49514227948542</v>
      </c>
      <c r="F206" s="47">
        <v>109.72038516551126</v>
      </c>
      <c r="G206" s="47">
        <v>3.9541062335311743</v>
      </c>
      <c r="H206" s="47"/>
      <c r="I206" s="47">
        <v>0.39857205893307146</v>
      </c>
      <c r="J206" s="47"/>
      <c r="K206" s="47"/>
      <c r="L206" s="47"/>
      <c r="M206" s="47"/>
      <c r="N206" s="47"/>
    </row>
    <row r="207" spans="1:14" x14ac:dyDescent="0.3">
      <c r="A207" s="12" t="str">
        <f t="shared" si="348"/>
        <v>TLEV</v>
      </c>
      <c r="B207" s="45" t="s">
        <v>235</v>
      </c>
      <c r="C207" s="45" t="s">
        <v>289</v>
      </c>
      <c r="D207" s="45" t="s">
        <v>220</v>
      </c>
      <c r="E207" s="47">
        <v>115.49514227948542</v>
      </c>
      <c r="F207" s="47">
        <v>109.72038516551126</v>
      </c>
      <c r="G207" s="47">
        <v>86.621356709614034</v>
      </c>
      <c r="H207" s="47">
        <v>57.747571139742725</v>
      </c>
      <c r="I207" s="47">
        <v>28.873785569871359</v>
      </c>
      <c r="J207" s="47">
        <v>5.7747571139742773</v>
      </c>
      <c r="K207" s="47"/>
      <c r="L207" s="47"/>
      <c r="M207" s="47"/>
      <c r="N207" s="47"/>
    </row>
    <row r="208" spans="1:14" x14ac:dyDescent="0.3">
      <c r="A208" s="12" t="str">
        <f t="shared" si="348"/>
        <v>TLEV</v>
      </c>
      <c r="B208" s="45" t="s">
        <v>235</v>
      </c>
      <c r="C208" s="45" t="s">
        <v>289</v>
      </c>
      <c r="D208" s="45" t="s">
        <v>217</v>
      </c>
      <c r="E208" s="47">
        <v>115.49514227948542</v>
      </c>
      <c r="F208" s="47">
        <v>109.72038516551126</v>
      </c>
      <c r="G208" s="47">
        <v>86.621356709614034</v>
      </c>
      <c r="H208" s="47">
        <v>57.747571139742725</v>
      </c>
      <c r="I208" s="47">
        <v>28.873785569871359</v>
      </c>
      <c r="J208" s="47">
        <v>5.7747571139742773</v>
      </c>
      <c r="K208" s="47"/>
      <c r="L208" s="47"/>
      <c r="M208" s="47"/>
      <c r="N208" s="47"/>
    </row>
    <row r="209" spans="1:14" x14ac:dyDescent="0.3">
      <c r="A209" s="12" t="str">
        <f t="shared" si="348"/>
        <v>TLEV</v>
      </c>
      <c r="B209" s="45" t="s">
        <v>235</v>
      </c>
      <c r="C209" s="45" t="s">
        <v>290</v>
      </c>
      <c r="D209" s="45" t="s">
        <v>238</v>
      </c>
      <c r="E209" s="47">
        <v>1.2159985582762625</v>
      </c>
      <c r="F209" s="47">
        <v>1.1483519509231515</v>
      </c>
      <c r="G209" s="47">
        <v>0.91199891870719763</v>
      </c>
      <c r="H209" s="47">
        <v>0.60799927913813168</v>
      </c>
      <c r="I209" s="47">
        <v>0.30399963956906589</v>
      </c>
      <c r="J209" s="47">
        <v>6.0799927913813202E-2</v>
      </c>
      <c r="K209" s="47"/>
      <c r="L209" s="47"/>
      <c r="M209" s="47"/>
      <c r="N209" s="47"/>
    </row>
    <row r="210" spans="1:14" x14ac:dyDescent="0.3">
      <c r="A210" s="12" t="str">
        <f t="shared" si="348"/>
        <v>TLEV</v>
      </c>
      <c r="B210" s="45" t="s">
        <v>235</v>
      </c>
      <c r="C210" s="45" t="s">
        <v>290</v>
      </c>
      <c r="D210" s="45" t="s">
        <v>222</v>
      </c>
      <c r="E210" s="47">
        <v>1.2159985582762625</v>
      </c>
      <c r="F210" s="47">
        <v>1.1483519509231515</v>
      </c>
      <c r="G210" s="47">
        <v>0.91199891870719763</v>
      </c>
      <c r="H210" s="47">
        <v>0.40786819238509053</v>
      </c>
      <c r="I210" s="47">
        <v>0.30399963956906589</v>
      </c>
      <c r="J210" s="47">
        <v>5.2445522104243095E-2</v>
      </c>
      <c r="K210" s="47"/>
      <c r="L210" s="47"/>
      <c r="M210" s="47"/>
      <c r="N210" s="47"/>
    </row>
    <row r="211" spans="1:14" x14ac:dyDescent="0.3">
      <c r="A211" s="12" t="str">
        <f t="shared" si="348"/>
        <v>TLEV</v>
      </c>
      <c r="B211" s="45" t="s">
        <v>235</v>
      </c>
      <c r="C211" s="45" t="s">
        <v>290</v>
      </c>
      <c r="D211" s="45" t="s">
        <v>220</v>
      </c>
      <c r="E211" s="47">
        <v>1.2159985582762625</v>
      </c>
      <c r="F211" s="47">
        <v>1.1483519509231515</v>
      </c>
      <c r="G211" s="47">
        <v>0.91199891870719763</v>
      </c>
      <c r="H211" s="47">
        <v>0.60799927913813168</v>
      </c>
      <c r="I211" s="47">
        <v>0.30399963956906589</v>
      </c>
      <c r="J211" s="47">
        <v>6.0799927913813202E-2</v>
      </c>
      <c r="K211" s="47"/>
      <c r="L211" s="47"/>
      <c r="M211" s="47"/>
      <c r="N211" s="47"/>
    </row>
    <row r="212" spans="1:14" x14ac:dyDescent="0.3">
      <c r="A212" s="12" t="str">
        <f t="shared" si="348"/>
        <v>TLEV</v>
      </c>
      <c r="B212" s="45" t="s">
        <v>235</v>
      </c>
      <c r="C212" s="45" t="s">
        <v>290</v>
      </c>
      <c r="D212" s="45" t="s">
        <v>217</v>
      </c>
      <c r="E212" s="47">
        <v>1.2159985582762625</v>
      </c>
      <c r="F212" s="47">
        <v>1.1483519509231515</v>
      </c>
      <c r="G212" s="47">
        <v>0.91199891870719763</v>
      </c>
      <c r="H212" s="47">
        <v>0.60799927913813168</v>
      </c>
      <c r="I212" s="47">
        <v>0.30399963956906589</v>
      </c>
      <c r="J212" s="47">
        <v>6.0799927913813202E-2</v>
      </c>
      <c r="K212" s="47"/>
      <c r="L212" s="47"/>
      <c r="M212" s="47"/>
      <c r="N212" s="47"/>
    </row>
    <row r="213" spans="1:14" x14ac:dyDescent="0.3">
      <c r="A213" s="12" t="str">
        <f t="shared" si="348"/>
        <v>TLEV</v>
      </c>
      <c r="B213" s="45" t="s">
        <v>235</v>
      </c>
      <c r="C213" s="45" t="s">
        <v>291</v>
      </c>
      <c r="D213" s="45" t="s">
        <v>238</v>
      </c>
      <c r="E213" s="47">
        <v>6.5320183926973154</v>
      </c>
      <c r="F213" s="47">
        <v>6.205417473062445</v>
      </c>
      <c r="G213" s="47">
        <v>4.8990137945229817</v>
      </c>
      <c r="H213" s="47">
        <v>3.2660091963486573</v>
      </c>
      <c r="I213" s="47">
        <v>1.6330045981743273</v>
      </c>
      <c r="J213" s="47">
        <v>0.32660091963486593</v>
      </c>
      <c r="K213" s="47"/>
      <c r="L213" s="47"/>
      <c r="M213" s="47"/>
      <c r="N213" s="47"/>
    </row>
    <row r="214" spans="1:14" x14ac:dyDescent="0.3">
      <c r="A214" s="12" t="str">
        <f t="shared" si="348"/>
        <v>TLEV</v>
      </c>
      <c r="B214" s="45" t="s">
        <v>235</v>
      </c>
      <c r="C214" s="45" t="s">
        <v>291</v>
      </c>
      <c r="D214" s="45" t="s">
        <v>222</v>
      </c>
      <c r="E214" s="47">
        <v>6.5320183926973154</v>
      </c>
      <c r="F214" s="47">
        <v>6.205417473062445</v>
      </c>
      <c r="G214" s="47">
        <v>0.22363100416469223</v>
      </c>
      <c r="H214" s="47"/>
      <c r="I214" s="47">
        <v>0.78821944238041997</v>
      </c>
      <c r="J214" s="47"/>
      <c r="K214" s="47"/>
      <c r="L214" s="47"/>
      <c r="M214" s="47"/>
      <c r="N214" s="47"/>
    </row>
    <row r="215" spans="1:14" x14ac:dyDescent="0.3">
      <c r="A215" s="12" t="str">
        <f t="shared" si="348"/>
        <v>TLEV</v>
      </c>
      <c r="B215" s="45" t="s">
        <v>235</v>
      </c>
      <c r="C215" s="45" t="s">
        <v>291</v>
      </c>
      <c r="D215" s="45" t="s">
        <v>220</v>
      </c>
      <c r="E215" s="47">
        <v>6.5320183926973154</v>
      </c>
      <c r="F215" s="47">
        <v>6.205417473062445</v>
      </c>
      <c r="G215" s="47">
        <v>4.8990137945229817</v>
      </c>
      <c r="H215" s="47">
        <v>2.4075603183081986</v>
      </c>
      <c r="I215" s="47">
        <v>1.6330045981743273</v>
      </c>
      <c r="J215" s="47">
        <v>0.32660091963486593</v>
      </c>
      <c r="K215" s="47"/>
      <c r="L215" s="47"/>
      <c r="M215" s="47"/>
      <c r="N215" s="47"/>
    </row>
    <row r="216" spans="1:14" x14ac:dyDescent="0.3">
      <c r="A216" s="12" t="str">
        <f t="shared" si="348"/>
        <v>TLEV</v>
      </c>
      <c r="B216" s="45" t="s">
        <v>235</v>
      </c>
      <c r="C216" s="45" t="s">
        <v>291</v>
      </c>
      <c r="D216" s="45" t="s">
        <v>217</v>
      </c>
      <c r="E216" s="47">
        <v>6.5320183926973154</v>
      </c>
      <c r="F216" s="47">
        <v>6.205417473062445</v>
      </c>
      <c r="G216" s="47">
        <v>4.8990137945229817</v>
      </c>
      <c r="H216" s="47">
        <v>3.2660091963486573</v>
      </c>
      <c r="I216" s="47">
        <v>1.6330045981743273</v>
      </c>
      <c r="J216" s="47">
        <v>0.32660091963486593</v>
      </c>
      <c r="K216" s="47"/>
      <c r="L216" s="47"/>
      <c r="M216" s="47"/>
      <c r="N216" s="47"/>
    </row>
    <row r="217" spans="1:14" x14ac:dyDescent="0.3">
      <c r="A217" s="12" t="str">
        <f t="shared" si="348"/>
        <v>TLEV</v>
      </c>
      <c r="B217" s="45" t="s">
        <v>235</v>
      </c>
      <c r="C217" s="45" t="s">
        <v>292</v>
      </c>
      <c r="D217" s="45" t="s">
        <v>238</v>
      </c>
      <c r="E217" s="47">
        <v>2.1119488457708742</v>
      </c>
      <c r="F217" s="47">
        <v>2.0063514034823293</v>
      </c>
      <c r="G217" s="47">
        <v>1.5839616343281544</v>
      </c>
      <c r="H217" s="47">
        <v>1.0559744228854362</v>
      </c>
      <c r="I217" s="47">
        <v>0.52798721144271887</v>
      </c>
      <c r="J217" s="47">
        <v>0.10559744228854376</v>
      </c>
      <c r="K217" s="47"/>
      <c r="L217" s="47"/>
      <c r="M217" s="47"/>
      <c r="N217" s="47"/>
    </row>
    <row r="218" spans="1:14" x14ac:dyDescent="0.3">
      <c r="A218" s="12" t="str">
        <f t="shared" si="348"/>
        <v>TLEV</v>
      </c>
      <c r="B218" s="45" t="s">
        <v>235</v>
      </c>
      <c r="C218" s="45" t="s">
        <v>292</v>
      </c>
      <c r="D218" s="45" t="s">
        <v>222</v>
      </c>
      <c r="E218" s="47">
        <v>2.1119488457708742</v>
      </c>
      <c r="F218" s="47">
        <v>2.0063514034823293</v>
      </c>
      <c r="G218" s="47">
        <v>1.5839616343281544</v>
      </c>
      <c r="H218" s="47">
        <v>1.0559744228854362</v>
      </c>
      <c r="I218" s="47">
        <v>0.52798721144271887</v>
      </c>
      <c r="J218" s="47">
        <v>0.10559744228854376</v>
      </c>
      <c r="K218" s="47"/>
      <c r="L218" s="47"/>
      <c r="M218" s="47"/>
      <c r="N218" s="47"/>
    </row>
    <row r="219" spans="1:14" x14ac:dyDescent="0.3">
      <c r="A219" s="12" t="str">
        <f t="shared" si="348"/>
        <v>TLEV</v>
      </c>
      <c r="B219" s="45" t="s">
        <v>235</v>
      </c>
      <c r="C219" s="45" t="s">
        <v>292</v>
      </c>
      <c r="D219" s="45" t="s">
        <v>220</v>
      </c>
      <c r="E219" s="47">
        <v>2.1119488457708742</v>
      </c>
      <c r="F219" s="47">
        <v>2.0063514034823293</v>
      </c>
      <c r="G219" s="47">
        <v>1.5839616343281544</v>
      </c>
      <c r="H219" s="47">
        <v>1.0559744228854362</v>
      </c>
      <c r="I219" s="47">
        <v>0.52798721144271887</v>
      </c>
      <c r="J219" s="47">
        <v>0.10559744228854376</v>
      </c>
      <c r="K219" s="47"/>
      <c r="L219" s="47"/>
      <c r="M219" s="47"/>
      <c r="N219" s="47"/>
    </row>
    <row r="220" spans="1:14" x14ac:dyDescent="0.3">
      <c r="A220" s="12" t="str">
        <f t="shared" si="348"/>
        <v>TLEV</v>
      </c>
      <c r="B220" s="45" t="s">
        <v>235</v>
      </c>
      <c r="C220" s="45" t="s">
        <v>292</v>
      </c>
      <c r="D220" s="45" t="s">
        <v>217</v>
      </c>
      <c r="E220" s="47">
        <v>2.1119488457708742</v>
      </c>
      <c r="F220" s="47">
        <v>2.0063514034823293</v>
      </c>
      <c r="G220" s="47">
        <v>1.5839616343281544</v>
      </c>
      <c r="H220" s="47">
        <v>1.0559744228854362</v>
      </c>
      <c r="I220" s="47">
        <v>0.52798721144271887</v>
      </c>
      <c r="J220" s="47">
        <v>0.10559744228854376</v>
      </c>
      <c r="K220" s="47"/>
      <c r="L220" s="47"/>
      <c r="M220" s="47"/>
      <c r="N220" s="47"/>
    </row>
    <row r="221" spans="1:14" x14ac:dyDescent="0.3">
      <c r="A221" s="12" t="str">
        <f t="shared" si="348"/>
        <v>TLEV</v>
      </c>
      <c r="B221" s="45" t="s">
        <v>235</v>
      </c>
      <c r="C221" s="45" t="s">
        <v>293</v>
      </c>
      <c r="D221" s="45" t="s">
        <v>238</v>
      </c>
      <c r="E221" s="47">
        <v>2.8789633765318529E-2</v>
      </c>
      <c r="F221" s="47">
        <v>2.735015207705261E-2</v>
      </c>
      <c r="G221" s="47">
        <v>4.8179467468894097E-3</v>
      </c>
      <c r="H221" s="47">
        <v>1.4394816882659282E-2</v>
      </c>
      <c r="I221" s="47">
        <v>7.1974084413296445E-3</v>
      </c>
      <c r="J221" s="47">
        <v>1.4394816882659285E-3</v>
      </c>
      <c r="K221" s="47"/>
      <c r="L221" s="47"/>
      <c r="M221" s="47"/>
      <c r="N221" s="47"/>
    </row>
    <row r="222" spans="1:14" x14ac:dyDescent="0.3">
      <c r="A222" s="12" t="str">
        <f t="shared" si="348"/>
        <v>TLEV</v>
      </c>
      <c r="B222" s="45" t="s">
        <v>235</v>
      </c>
      <c r="C222" s="45" t="s">
        <v>293</v>
      </c>
      <c r="D222" s="45" t="s">
        <v>222</v>
      </c>
      <c r="E222" s="47">
        <v>2.8789633765318529E-2</v>
      </c>
      <c r="F222" s="47">
        <v>2.735015207705261E-2</v>
      </c>
      <c r="G222" s="47"/>
      <c r="H222" s="47"/>
      <c r="I222" s="47">
        <v>4.0881822333579615E-3</v>
      </c>
      <c r="J222" s="47">
        <v>1.0295823973069185E-3</v>
      </c>
      <c r="K222" s="47"/>
      <c r="L222" s="47"/>
      <c r="M222" s="47"/>
      <c r="N222" s="47"/>
    </row>
    <row r="223" spans="1:14" x14ac:dyDescent="0.3">
      <c r="A223" s="12" t="str">
        <f t="shared" si="348"/>
        <v>TLEV</v>
      </c>
      <c r="B223" s="45" t="s">
        <v>235</v>
      </c>
      <c r="C223" s="45" t="s">
        <v>293</v>
      </c>
      <c r="D223" s="45" t="s">
        <v>220</v>
      </c>
      <c r="E223" s="47">
        <v>2.8789633765318529E-2</v>
      </c>
      <c r="F223" s="47">
        <v>2.735015207705261E-2</v>
      </c>
      <c r="G223" s="47"/>
      <c r="H223" s="47"/>
      <c r="I223" s="47">
        <v>7.1974084413296445E-3</v>
      </c>
      <c r="J223" s="47">
        <v>1.4394816882659285E-3</v>
      </c>
      <c r="K223" s="47"/>
      <c r="L223" s="47"/>
      <c r="M223" s="47"/>
      <c r="N223" s="47"/>
    </row>
    <row r="224" spans="1:14" x14ac:dyDescent="0.3">
      <c r="A224" s="12" t="str">
        <f t="shared" si="348"/>
        <v>TLEV</v>
      </c>
      <c r="B224" s="45" t="s">
        <v>235</v>
      </c>
      <c r="C224" s="45" t="s">
        <v>293</v>
      </c>
      <c r="D224" s="45" t="s">
        <v>217</v>
      </c>
      <c r="E224" s="47">
        <v>2.8789633765318529E-2</v>
      </c>
      <c r="F224" s="47">
        <v>2.735015207705261E-2</v>
      </c>
      <c r="G224" s="47">
        <v>4.8179467468894097E-3</v>
      </c>
      <c r="H224" s="47">
        <v>1.4394816882659282E-2</v>
      </c>
      <c r="I224" s="47">
        <v>7.1974084413296445E-3</v>
      </c>
      <c r="J224" s="47">
        <v>1.4394816882659285E-3</v>
      </c>
      <c r="K224" s="47"/>
      <c r="L224" s="47"/>
      <c r="M224" s="47"/>
      <c r="N224" s="47"/>
    </row>
    <row r="225" spans="1:14" x14ac:dyDescent="0.3">
      <c r="A225" s="12" t="str">
        <f t="shared" si="348"/>
        <v>TLEV</v>
      </c>
      <c r="B225" s="45" t="s">
        <v>235</v>
      </c>
      <c r="C225" s="45" t="s">
        <v>294</v>
      </c>
      <c r="D225" s="45" t="s">
        <v>238</v>
      </c>
      <c r="E225" s="47">
        <v>0.81529528070542046</v>
      </c>
      <c r="F225" s="47">
        <v>0.77453051667014872</v>
      </c>
      <c r="G225" s="47">
        <v>0.47288930922119665</v>
      </c>
      <c r="H225" s="47">
        <v>0.40764764035271045</v>
      </c>
      <c r="I225" s="47">
        <v>0.20382382017635528</v>
      </c>
      <c r="J225" s="47">
        <v>4.076476403527108E-2</v>
      </c>
      <c r="K225" s="47"/>
      <c r="L225" s="47"/>
      <c r="M225" s="47"/>
      <c r="N225" s="47"/>
    </row>
    <row r="226" spans="1:14" x14ac:dyDescent="0.3">
      <c r="A226" s="12" t="str">
        <f t="shared" si="348"/>
        <v>TLEV</v>
      </c>
      <c r="B226" s="45" t="s">
        <v>235</v>
      </c>
      <c r="C226" s="45" t="s">
        <v>294</v>
      </c>
      <c r="D226" s="45" t="s">
        <v>222</v>
      </c>
      <c r="E226" s="47">
        <v>0.81529528070542046</v>
      </c>
      <c r="F226" s="47">
        <v>0.77453051667014872</v>
      </c>
      <c r="G226" s="47">
        <v>0.27004194174298229</v>
      </c>
      <c r="H226" s="47">
        <v>0.24114374432908808</v>
      </c>
      <c r="I226" s="47">
        <v>0.16904342979895051</v>
      </c>
      <c r="J226" s="47"/>
      <c r="K226" s="47"/>
      <c r="L226" s="47"/>
      <c r="M226" s="47"/>
      <c r="N226" s="47"/>
    </row>
    <row r="227" spans="1:14" x14ac:dyDescent="0.3">
      <c r="A227" s="12" t="str">
        <f t="shared" si="348"/>
        <v>TLEV</v>
      </c>
      <c r="B227" s="45" t="s">
        <v>235</v>
      </c>
      <c r="C227" s="45" t="s">
        <v>294</v>
      </c>
      <c r="D227" s="45" t="s">
        <v>220</v>
      </c>
      <c r="E227" s="47">
        <v>0.81529528070542046</v>
      </c>
      <c r="F227" s="47">
        <v>0.77453051667014872</v>
      </c>
      <c r="G227" s="47">
        <v>0.32790105016335563</v>
      </c>
      <c r="H227" s="47">
        <v>0.29900285274946131</v>
      </c>
      <c r="I227" s="47">
        <v>0.20382382017635528</v>
      </c>
      <c r="J227" s="47">
        <v>4.076476403527108E-2</v>
      </c>
      <c r="K227" s="47"/>
      <c r="L227" s="47"/>
      <c r="M227" s="47"/>
      <c r="N227" s="47"/>
    </row>
    <row r="228" spans="1:14" x14ac:dyDescent="0.3">
      <c r="A228" s="12" t="str">
        <f t="shared" si="348"/>
        <v>TLEV</v>
      </c>
      <c r="B228" s="45" t="s">
        <v>235</v>
      </c>
      <c r="C228" s="45" t="s">
        <v>294</v>
      </c>
      <c r="D228" s="45" t="s">
        <v>217</v>
      </c>
      <c r="E228" s="47">
        <v>0.81529528070542046</v>
      </c>
      <c r="F228" s="47">
        <v>0.77453051667014872</v>
      </c>
      <c r="G228" s="47">
        <v>0.47288930922119665</v>
      </c>
      <c r="H228" s="47">
        <v>0.40764764035271045</v>
      </c>
      <c r="I228" s="47">
        <v>0.20382382017635528</v>
      </c>
      <c r="J228" s="47">
        <v>4.076476403527108E-2</v>
      </c>
      <c r="K228" s="47"/>
      <c r="L228" s="47"/>
      <c r="M228" s="47"/>
      <c r="N228" s="47"/>
    </row>
    <row r="229" spans="1:14" x14ac:dyDescent="0.3">
      <c r="A229" s="12" t="str">
        <f t="shared" ref="A229:A264" si="349">LEFT(C229,3)</f>
        <v>TLF</v>
      </c>
      <c r="B229" s="45" t="s">
        <v>235</v>
      </c>
      <c r="C229" s="45" t="s">
        <v>295</v>
      </c>
      <c r="D229" s="45" t="s">
        <v>222</v>
      </c>
      <c r="E229" s="47"/>
      <c r="F229" s="47">
        <v>0.24171156404215488</v>
      </c>
      <c r="G229" s="47">
        <v>0.24171156404215488</v>
      </c>
      <c r="H229" s="47">
        <v>0.37118477173459241</v>
      </c>
      <c r="I229" s="47">
        <v>0.37118477173459241</v>
      </c>
      <c r="J229" s="47">
        <v>0.28151018391209959</v>
      </c>
      <c r="K229" s="47">
        <v>0.12947320769243753</v>
      </c>
      <c r="L229" s="47"/>
      <c r="M229" s="47"/>
      <c r="N229" s="47"/>
    </row>
    <row r="230" spans="1:14" x14ac:dyDescent="0.3">
      <c r="A230" s="12" t="str">
        <f t="shared" si="349"/>
        <v>TLF</v>
      </c>
      <c r="B230" s="45" t="s">
        <v>235</v>
      </c>
      <c r="C230" s="45" t="s">
        <v>295</v>
      </c>
      <c r="D230" s="45" t="s">
        <v>220</v>
      </c>
      <c r="E230" s="47"/>
      <c r="F230" s="47">
        <v>0.37118477173459241</v>
      </c>
      <c r="G230" s="47">
        <v>0.37118477173459241</v>
      </c>
      <c r="H230" s="47">
        <v>0.37118477173459241</v>
      </c>
      <c r="I230" s="47">
        <v>0.37118477173459241</v>
      </c>
      <c r="J230" s="47">
        <v>0.2334758394243428</v>
      </c>
      <c r="K230" s="47"/>
      <c r="L230" s="47"/>
      <c r="M230" s="47"/>
      <c r="N230" s="47"/>
    </row>
    <row r="231" spans="1:14" x14ac:dyDescent="0.3">
      <c r="A231" s="12" t="str">
        <f t="shared" si="349"/>
        <v>TLF</v>
      </c>
      <c r="B231" s="45" t="s">
        <v>235</v>
      </c>
      <c r="C231" s="45" t="s">
        <v>296</v>
      </c>
      <c r="D231" s="45" t="s">
        <v>238</v>
      </c>
      <c r="E231" s="47"/>
      <c r="F231" s="47">
        <v>0.3707148696939877</v>
      </c>
      <c r="G231" s="47">
        <v>0.3707148696939877</v>
      </c>
      <c r="H231" s="47">
        <v>0.37118477173459241</v>
      </c>
      <c r="I231" s="47">
        <v>0.46331173842336437</v>
      </c>
      <c r="J231" s="47">
        <v>0.32577713898781702</v>
      </c>
      <c r="K231" s="47">
        <v>9.2596868729376794E-2</v>
      </c>
      <c r="L231" s="47">
        <v>9.2126966688772169E-2</v>
      </c>
      <c r="M231" s="47"/>
      <c r="N231" s="47"/>
    </row>
    <row r="232" spans="1:14" x14ac:dyDescent="0.3">
      <c r="A232" s="12" t="str">
        <f t="shared" si="349"/>
        <v>TLF</v>
      </c>
      <c r="B232" s="45" t="s">
        <v>235</v>
      </c>
      <c r="C232" s="45" t="s">
        <v>296</v>
      </c>
      <c r="D232" s="45" t="s">
        <v>222</v>
      </c>
      <c r="E232" s="47"/>
      <c r="F232" s="47"/>
      <c r="G232" s="47"/>
      <c r="H232" s="47"/>
      <c r="I232" s="47">
        <v>9.2126966688772169E-2</v>
      </c>
      <c r="J232" s="47">
        <v>9.2126966688772169E-2</v>
      </c>
      <c r="K232" s="47">
        <v>9.2126966688772169E-2</v>
      </c>
      <c r="L232" s="47">
        <v>9.2126966688772169E-2</v>
      </c>
      <c r="M232" s="47"/>
      <c r="N232" s="47"/>
    </row>
    <row r="233" spans="1:14" x14ac:dyDescent="0.3">
      <c r="A233" s="12" t="str">
        <f t="shared" si="349"/>
        <v>TLF</v>
      </c>
      <c r="B233" s="45" t="s">
        <v>235</v>
      </c>
      <c r="C233" s="45" t="s">
        <v>296</v>
      </c>
      <c r="D233" s="45" t="s">
        <v>220</v>
      </c>
      <c r="E233" s="47"/>
      <c r="F233" s="47"/>
      <c r="G233" s="47"/>
      <c r="H233" s="47"/>
      <c r="I233" s="47">
        <v>9.2126966688772169E-2</v>
      </c>
      <c r="J233" s="47">
        <v>9.2126966688772169E-2</v>
      </c>
      <c r="K233" s="47">
        <v>9.2126966688772169E-2</v>
      </c>
      <c r="L233" s="47">
        <v>9.2126966688772169E-2</v>
      </c>
      <c r="M233" s="47"/>
      <c r="N233" s="47"/>
    </row>
    <row r="234" spans="1:14" x14ac:dyDescent="0.3">
      <c r="A234" s="12" t="str">
        <f t="shared" si="349"/>
        <v>TLF</v>
      </c>
      <c r="B234" s="45" t="s">
        <v>235</v>
      </c>
      <c r="C234" s="45" t="s">
        <v>296</v>
      </c>
      <c r="D234" s="45" t="s">
        <v>217</v>
      </c>
      <c r="E234" s="47"/>
      <c r="F234" s="47">
        <v>0.3707148696939877</v>
      </c>
      <c r="G234" s="47">
        <v>0.3707148696939877</v>
      </c>
      <c r="H234" s="47">
        <v>0.37118477173459241</v>
      </c>
      <c r="I234" s="47">
        <v>0.46331173842336437</v>
      </c>
      <c r="J234" s="47">
        <v>0.32577713898781702</v>
      </c>
      <c r="K234" s="47">
        <v>9.2596868729376794E-2</v>
      </c>
      <c r="L234" s="47">
        <v>9.2126966688772169E-2</v>
      </c>
      <c r="M234" s="47"/>
      <c r="N234" s="47"/>
    </row>
    <row r="235" spans="1:14" x14ac:dyDescent="0.3">
      <c r="A235" s="12" t="str">
        <f t="shared" si="349"/>
        <v>TLF</v>
      </c>
      <c r="B235" s="45" t="s">
        <v>235</v>
      </c>
      <c r="C235" s="45" t="s">
        <v>297</v>
      </c>
      <c r="D235" s="45" t="s">
        <v>238</v>
      </c>
      <c r="E235" s="47"/>
      <c r="F235" s="47">
        <v>13.768458569505482</v>
      </c>
      <c r="G235" s="47">
        <v>142.65802300740327</v>
      </c>
      <c r="H235" s="47">
        <v>286.28501107104927</v>
      </c>
      <c r="I235" s="47">
        <v>451.40918157105938</v>
      </c>
      <c r="J235" s="47">
        <v>612.58583393041681</v>
      </c>
      <c r="K235" s="47">
        <v>658.05772944618161</v>
      </c>
      <c r="L235" s="47">
        <v>682.27732778216637</v>
      </c>
      <c r="M235" s="47">
        <v>707.94924995599672</v>
      </c>
      <c r="N235" s="47">
        <v>732.62605917570909</v>
      </c>
    </row>
    <row r="236" spans="1:14" x14ac:dyDescent="0.3">
      <c r="A236" s="12" t="str">
        <f t="shared" si="349"/>
        <v>TLF</v>
      </c>
      <c r="B236" s="45" t="s">
        <v>235</v>
      </c>
      <c r="C236" s="45" t="s">
        <v>297</v>
      </c>
      <c r="D236" s="45" t="s">
        <v>222</v>
      </c>
      <c r="E236" s="47"/>
      <c r="F236" s="47">
        <v>13.768458569505482</v>
      </c>
      <c r="G236" s="47">
        <v>142.65802300740327</v>
      </c>
      <c r="H236" s="47">
        <v>780.25914709181882</v>
      </c>
      <c r="I236" s="47">
        <v>780.25914709181882</v>
      </c>
      <c r="J236" s="47">
        <v>886.67458525531674</v>
      </c>
      <c r="K236" s="47">
        <v>1142.2963376895746</v>
      </c>
      <c r="L236" s="47">
        <v>563.06187908684933</v>
      </c>
      <c r="M236" s="47">
        <v>530.71305906546559</v>
      </c>
      <c r="N236" s="47">
        <v>298.63281776405341</v>
      </c>
    </row>
    <row r="237" spans="1:14" x14ac:dyDescent="0.3">
      <c r="A237" s="12" t="str">
        <f t="shared" si="349"/>
        <v>TLF</v>
      </c>
      <c r="B237" s="45" t="s">
        <v>235</v>
      </c>
      <c r="C237" s="45" t="s">
        <v>297</v>
      </c>
      <c r="D237" s="45" t="s">
        <v>220</v>
      </c>
      <c r="E237" s="47"/>
      <c r="F237" s="47">
        <v>13.768458569505482</v>
      </c>
      <c r="G237" s="47">
        <v>142.65802300740327</v>
      </c>
      <c r="H237" s="47">
        <v>503.93632777829447</v>
      </c>
      <c r="I237" s="47">
        <v>598.34852009157737</v>
      </c>
      <c r="J237" s="47">
        <v>866.26655145962025</v>
      </c>
      <c r="K237" s="47">
        <v>777.89318238824171</v>
      </c>
      <c r="L237" s="47">
        <v>478.2628233058133</v>
      </c>
      <c r="M237" s="47">
        <v>383.8506309925296</v>
      </c>
      <c r="N237" s="47">
        <v>110.8245244189666</v>
      </c>
    </row>
    <row r="238" spans="1:14" x14ac:dyDescent="0.3">
      <c r="A238" s="12" t="str">
        <f t="shared" si="349"/>
        <v>TLF</v>
      </c>
      <c r="B238" s="45" t="s">
        <v>235</v>
      </c>
      <c r="C238" s="45" t="s">
        <v>297</v>
      </c>
      <c r="D238" s="45" t="s">
        <v>217</v>
      </c>
      <c r="E238" s="47"/>
      <c r="F238" s="47">
        <v>13.768458569505482</v>
      </c>
      <c r="G238" s="47">
        <v>142.65802300740327</v>
      </c>
      <c r="H238" s="47">
        <v>286.28501107104927</v>
      </c>
      <c r="I238" s="47">
        <v>451.40918157105938</v>
      </c>
      <c r="J238" s="47">
        <v>612.5990295625196</v>
      </c>
      <c r="K238" s="47">
        <v>663.26197348314759</v>
      </c>
      <c r="L238" s="47">
        <v>688.60644537330199</v>
      </c>
      <c r="M238" s="47">
        <v>713.11792609182692</v>
      </c>
      <c r="N238" s="47">
        <v>737.79473531153849</v>
      </c>
    </row>
    <row r="239" spans="1:14" x14ac:dyDescent="0.3">
      <c r="A239" s="12" t="str">
        <f t="shared" si="349"/>
        <v>TLF</v>
      </c>
      <c r="B239" s="45" t="s">
        <v>235</v>
      </c>
      <c r="C239" s="45" t="s">
        <v>298</v>
      </c>
      <c r="D239" s="45" t="s">
        <v>238</v>
      </c>
      <c r="E239" s="47"/>
      <c r="F239" s="47">
        <v>5.4598810932865463E-2</v>
      </c>
      <c r="G239" s="47">
        <v>0.35859565328325277</v>
      </c>
      <c r="H239" s="47">
        <v>0.71632040667474739</v>
      </c>
      <c r="I239" s="47">
        <v>0.98918787107182748</v>
      </c>
      <c r="J239" s="47">
        <v>0.96893180311990712</v>
      </c>
      <c r="K239" s="47">
        <v>0.63059221778857477</v>
      </c>
      <c r="L239" s="47">
        <v>0.27286746439707971</v>
      </c>
      <c r="M239" s="47"/>
      <c r="N239" s="47"/>
    </row>
    <row r="240" spans="1:14" x14ac:dyDescent="0.3">
      <c r="A240" s="12" t="str">
        <f t="shared" si="349"/>
        <v>TLF</v>
      </c>
      <c r="B240" s="45" t="s">
        <v>235</v>
      </c>
      <c r="C240" s="45" t="s">
        <v>298</v>
      </c>
      <c r="D240" s="45" t="s">
        <v>222</v>
      </c>
      <c r="E240" s="47"/>
      <c r="F240" s="47">
        <v>5.4598810932865463E-2</v>
      </c>
      <c r="G240" s="47">
        <v>0.35859565328325277</v>
      </c>
      <c r="H240" s="47">
        <v>1.5452931781982258</v>
      </c>
      <c r="I240" s="47">
        <v>1.5452931781982258</v>
      </c>
      <c r="J240" s="47">
        <v>1.5250371102463049</v>
      </c>
      <c r="K240" s="47">
        <v>1.186697524914972</v>
      </c>
      <c r="L240" s="47"/>
      <c r="M240" s="47"/>
      <c r="N240" s="47"/>
    </row>
    <row r="241" spans="1:14" x14ac:dyDescent="0.3">
      <c r="A241" s="12" t="str">
        <f t="shared" si="349"/>
        <v>TLF</v>
      </c>
      <c r="B241" s="45" t="s">
        <v>235</v>
      </c>
      <c r="C241" s="45" t="s">
        <v>298</v>
      </c>
      <c r="D241" s="45" t="s">
        <v>220</v>
      </c>
      <c r="E241" s="47"/>
      <c r="F241" s="47">
        <v>5.4598810932865463E-2</v>
      </c>
      <c r="G241" s="47">
        <v>0.35859565328325277</v>
      </c>
      <c r="H241" s="47">
        <v>0.71632040667474739</v>
      </c>
      <c r="I241" s="47">
        <v>0.98918787107182748</v>
      </c>
      <c r="J241" s="47">
        <v>0.96893180311990712</v>
      </c>
      <c r="K241" s="47">
        <v>0.63059221778857477</v>
      </c>
      <c r="L241" s="47">
        <v>0.27286746439707971</v>
      </c>
      <c r="M241" s="47"/>
      <c r="N241" s="47"/>
    </row>
    <row r="242" spans="1:14" x14ac:dyDescent="0.3">
      <c r="A242" s="12" t="str">
        <f t="shared" si="349"/>
        <v>TLF</v>
      </c>
      <c r="B242" s="45" t="s">
        <v>235</v>
      </c>
      <c r="C242" s="45" t="s">
        <v>298</v>
      </c>
      <c r="D242" s="45" t="s">
        <v>217</v>
      </c>
      <c r="E242" s="47"/>
      <c r="F242" s="47">
        <v>5.4598810932865463E-2</v>
      </c>
      <c r="G242" s="47">
        <v>0.35859565328325277</v>
      </c>
      <c r="H242" s="47">
        <v>0.71632040667474739</v>
      </c>
      <c r="I242" s="47">
        <v>0.98918787107182748</v>
      </c>
      <c r="J242" s="47">
        <v>0.96893180311990712</v>
      </c>
      <c r="K242" s="47">
        <v>0.63059221778857477</v>
      </c>
      <c r="L242" s="47">
        <v>0.27286746439707971</v>
      </c>
      <c r="M242" s="47"/>
      <c r="N242" s="47"/>
    </row>
    <row r="243" spans="1:14" x14ac:dyDescent="0.3">
      <c r="A243" s="12" t="str">
        <f t="shared" si="349"/>
        <v>TLF</v>
      </c>
      <c r="B243" s="45" t="s">
        <v>235</v>
      </c>
      <c r="C243" s="45" t="s">
        <v>299</v>
      </c>
      <c r="D243" s="45" t="s">
        <v>238</v>
      </c>
      <c r="E243" s="47"/>
      <c r="F243" s="47"/>
      <c r="G243" s="47"/>
      <c r="H243" s="47"/>
      <c r="I243" s="47"/>
      <c r="J243" s="47"/>
      <c r="K243" s="47">
        <v>14.594673060533554</v>
      </c>
      <c r="L243" s="47">
        <v>14.594673060533554</v>
      </c>
      <c r="M243" s="47">
        <v>14.594673060533554</v>
      </c>
      <c r="N243" s="47">
        <v>14.594673060533554</v>
      </c>
    </row>
    <row r="244" spans="1:14" x14ac:dyDescent="0.3">
      <c r="A244" s="12" t="str">
        <f t="shared" si="349"/>
        <v>TLF</v>
      </c>
      <c r="B244" s="45" t="s">
        <v>235</v>
      </c>
      <c r="C244" s="45" t="s">
        <v>299</v>
      </c>
      <c r="D244" s="45" t="s">
        <v>222</v>
      </c>
      <c r="E244" s="47"/>
      <c r="F244" s="47"/>
      <c r="G244" s="47"/>
      <c r="H244" s="47"/>
      <c r="I244" s="47"/>
      <c r="J244" s="47"/>
      <c r="K244" s="47"/>
      <c r="L244" s="47">
        <v>603.96440912082653</v>
      </c>
      <c r="M244" s="47">
        <v>768.62700421077625</v>
      </c>
      <c r="N244" s="47">
        <v>1045.714492112987</v>
      </c>
    </row>
    <row r="245" spans="1:14" x14ac:dyDescent="0.3">
      <c r="A245" s="12" t="str">
        <f t="shared" si="349"/>
        <v>TLF</v>
      </c>
      <c r="B245" s="45" t="s">
        <v>235</v>
      </c>
      <c r="C245" s="45" t="s">
        <v>299</v>
      </c>
      <c r="D245" s="45" t="s">
        <v>220</v>
      </c>
      <c r="E245" s="47"/>
      <c r="F245" s="47"/>
      <c r="G245" s="47"/>
      <c r="H245" s="47"/>
      <c r="I245" s="47"/>
      <c r="J245" s="47"/>
      <c r="K245" s="47">
        <v>298.12662279141358</v>
      </c>
      <c r="L245" s="47">
        <v>786.6541243088659</v>
      </c>
      <c r="M245" s="47">
        <v>927.53281060344432</v>
      </c>
      <c r="N245" s="47">
        <v>1245.5661637778057</v>
      </c>
    </row>
    <row r="246" spans="1:14" x14ac:dyDescent="0.3">
      <c r="A246" s="12" t="str">
        <f t="shared" si="349"/>
        <v>TLF</v>
      </c>
      <c r="B246" s="45" t="s">
        <v>235</v>
      </c>
      <c r="C246" s="45" t="s">
        <v>299</v>
      </c>
      <c r="D246" s="45" t="s">
        <v>217</v>
      </c>
      <c r="E246" s="47"/>
      <c r="F246" s="47"/>
      <c r="G246" s="47"/>
      <c r="H246" s="47"/>
      <c r="I246" s="47"/>
      <c r="J246" s="47"/>
      <c r="K246" s="47">
        <v>9.425996924704716</v>
      </c>
      <c r="L246" s="47">
        <v>9.425996924704716</v>
      </c>
      <c r="M246" s="47">
        <v>9.425996924704716</v>
      </c>
      <c r="N246" s="47">
        <v>9.425996924704716</v>
      </c>
    </row>
    <row r="247" spans="1:14" x14ac:dyDescent="0.3">
      <c r="A247" s="12" t="str">
        <f t="shared" si="349"/>
        <v>TLF</v>
      </c>
      <c r="B247" s="45" t="s">
        <v>235</v>
      </c>
      <c r="C247" s="45" t="s">
        <v>300</v>
      </c>
      <c r="D247" s="45" t="s">
        <v>238</v>
      </c>
      <c r="E247" s="47"/>
      <c r="F247" s="47">
        <v>0.4029451427346355</v>
      </c>
      <c r="G247" s="47">
        <v>4.1598430116876273</v>
      </c>
      <c r="H247" s="47">
        <v>8.3095832605685533</v>
      </c>
      <c r="I247" s="47">
        <v>11.474947381679412</v>
      </c>
      <c r="J247" s="47">
        <v>11.325455404607506</v>
      </c>
      <c r="K247" s="47">
        <v>7.3151043699917802</v>
      </c>
      <c r="L247" s="47">
        <v>3.1653641211108465</v>
      </c>
      <c r="M247" s="47"/>
      <c r="N247" s="47"/>
    </row>
    <row r="248" spans="1:14" x14ac:dyDescent="0.3">
      <c r="A248" s="12" t="str">
        <f t="shared" si="349"/>
        <v>TLF</v>
      </c>
      <c r="B248" s="45" t="s">
        <v>235</v>
      </c>
      <c r="C248" s="45" t="s">
        <v>300</v>
      </c>
      <c r="D248" s="45" t="s">
        <v>222</v>
      </c>
      <c r="E248" s="47"/>
      <c r="F248" s="47">
        <v>0.4029451427346355</v>
      </c>
      <c r="G248" s="47">
        <v>4.1598430116876273</v>
      </c>
      <c r="H248" s="47">
        <v>17.925975871377375</v>
      </c>
      <c r="I248" s="47">
        <v>17.925975871377375</v>
      </c>
      <c r="J248" s="47">
        <v>17.776483894305485</v>
      </c>
      <c r="K248" s="47">
        <v>26.674654344803567</v>
      </c>
      <c r="L248" s="47">
        <v>12.908521485113809</v>
      </c>
      <c r="M248" s="47">
        <v>12.908521485113809</v>
      </c>
      <c r="N248" s="47">
        <v>12.908521485113809</v>
      </c>
    </row>
    <row r="249" spans="1:14" x14ac:dyDescent="0.3">
      <c r="A249" s="12" t="str">
        <f t="shared" si="349"/>
        <v>TLF</v>
      </c>
      <c r="B249" s="45" t="s">
        <v>235</v>
      </c>
      <c r="C249" s="45" t="s">
        <v>300</v>
      </c>
      <c r="D249" s="45" t="s">
        <v>220</v>
      </c>
      <c r="E249" s="47"/>
      <c r="F249" s="47">
        <v>0.4029451427346355</v>
      </c>
      <c r="G249" s="47">
        <v>4.1598430116876273</v>
      </c>
      <c r="H249" s="47">
        <v>11.434578538565988</v>
      </c>
      <c r="I249" s="47">
        <v>11.573698107474309</v>
      </c>
      <c r="J249" s="47">
        <v>11.424206130402403</v>
      </c>
      <c r="K249" s="47">
        <v>7.4138550957866762</v>
      </c>
      <c r="L249" s="47">
        <v>0.139119568908318</v>
      </c>
      <c r="M249" s="47"/>
      <c r="N249" s="47"/>
    </row>
    <row r="250" spans="1:14" x14ac:dyDescent="0.3">
      <c r="A250" s="12" t="str">
        <f t="shared" si="349"/>
        <v>TLF</v>
      </c>
      <c r="B250" s="45" t="s">
        <v>235</v>
      </c>
      <c r="C250" s="45" t="s">
        <v>300</v>
      </c>
      <c r="D250" s="45" t="s">
        <v>217</v>
      </c>
      <c r="E250" s="47"/>
      <c r="F250" s="47">
        <v>0.4029451427346355</v>
      </c>
      <c r="G250" s="47">
        <v>4.1598430116876273</v>
      </c>
      <c r="H250" s="47">
        <v>8.3095832605685533</v>
      </c>
      <c r="I250" s="47">
        <v>11.474947381679412</v>
      </c>
      <c r="J250" s="47">
        <v>11.325455404607506</v>
      </c>
      <c r="K250" s="47">
        <v>7.3151043699917802</v>
      </c>
      <c r="L250" s="47">
        <v>3.1653641211108465</v>
      </c>
      <c r="M250" s="47"/>
      <c r="N250" s="47"/>
    </row>
    <row r="251" spans="1:14" x14ac:dyDescent="0.3">
      <c r="A251" s="12" t="str">
        <f t="shared" si="349"/>
        <v>TLF</v>
      </c>
      <c r="B251" s="45" t="s">
        <v>235</v>
      </c>
      <c r="C251" s="45" t="s">
        <v>301</v>
      </c>
      <c r="D251" s="45" t="s">
        <v>238</v>
      </c>
      <c r="E251" s="47"/>
      <c r="F251" s="47">
        <v>0.15034901230470102</v>
      </c>
      <c r="G251" s="47">
        <v>1.4782809226073947</v>
      </c>
      <c r="H251" s="47">
        <v>2.9529716324397768</v>
      </c>
      <c r="I251" s="47">
        <v>4.0778451866092427</v>
      </c>
      <c r="J251" s="47">
        <v>4.0220659533674619</v>
      </c>
      <c r="K251" s="47">
        <v>2.5995642640018479</v>
      </c>
      <c r="L251" s="47">
        <v>1.1248735541694641</v>
      </c>
      <c r="M251" s="47"/>
      <c r="N251" s="47"/>
    </row>
    <row r="252" spans="1:14" x14ac:dyDescent="0.3">
      <c r="A252" s="12" t="str">
        <f t="shared" si="349"/>
        <v>TLF</v>
      </c>
      <c r="B252" s="45" t="s">
        <v>235</v>
      </c>
      <c r="C252" s="45" t="s">
        <v>301</v>
      </c>
      <c r="D252" s="45" t="s">
        <v>222</v>
      </c>
      <c r="E252" s="47"/>
      <c r="F252" s="47">
        <v>0.15034901230470102</v>
      </c>
      <c r="G252" s="47">
        <v>1.4782809226073947</v>
      </c>
      <c r="H252" s="47">
        <v>2.9529716324397768</v>
      </c>
      <c r="I252" s="47">
        <v>4.0778451866092427</v>
      </c>
      <c r="J252" s="47">
        <v>4.0220659533674619</v>
      </c>
      <c r="K252" s="47">
        <v>2.5995642640018479</v>
      </c>
      <c r="L252" s="47">
        <v>6.6008862269040645</v>
      </c>
      <c r="M252" s="47">
        <v>5.4760126727346012</v>
      </c>
      <c r="N252" s="47">
        <v>5.4760126727346012</v>
      </c>
    </row>
    <row r="253" spans="1:14" x14ac:dyDescent="0.3">
      <c r="A253" s="12" t="str">
        <f t="shared" si="349"/>
        <v>TLF</v>
      </c>
      <c r="B253" s="45" t="s">
        <v>235</v>
      </c>
      <c r="C253" s="45" t="s">
        <v>301</v>
      </c>
      <c r="D253" s="45" t="s">
        <v>220</v>
      </c>
      <c r="E253" s="47"/>
      <c r="F253" s="47">
        <v>0.15034901230470102</v>
      </c>
      <c r="G253" s="47">
        <v>1.4782809226073947</v>
      </c>
      <c r="H253" s="47">
        <v>4.0778451866092427</v>
      </c>
      <c r="I253" s="47">
        <v>4.0778451866092427</v>
      </c>
      <c r="J253" s="47">
        <v>4.0220659533674619</v>
      </c>
      <c r="K253" s="47">
        <v>9.0409773147866055</v>
      </c>
      <c r="L253" s="47">
        <v>6.4414130507847531</v>
      </c>
      <c r="M253" s="47">
        <v>6.4414130507847531</v>
      </c>
      <c r="N253" s="47">
        <v>6.4414130507847531</v>
      </c>
    </row>
    <row r="254" spans="1:14" x14ac:dyDescent="0.3">
      <c r="A254" s="12" t="str">
        <f t="shared" si="349"/>
        <v>TLF</v>
      </c>
      <c r="B254" s="45" t="s">
        <v>235</v>
      </c>
      <c r="C254" s="45" t="s">
        <v>301</v>
      </c>
      <c r="D254" s="45" t="s">
        <v>217</v>
      </c>
      <c r="E254" s="47"/>
      <c r="F254" s="47">
        <v>0.15034901230470102</v>
      </c>
      <c r="G254" s="47">
        <v>1.4782809226073947</v>
      </c>
      <c r="H254" s="47">
        <v>4.0778451866092427</v>
      </c>
      <c r="I254" s="47">
        <v>4.0778451866092427</v>
      </c>
      <c r="J254" s="47">
        <v>4.0220659533674619</v>
      </c>
      <c r="K254" s="47">
        <v>2.5995642640018479</v>
      </c>
      <c r="L254" s="47"/>
      <c r="M254" s="47"/>
      <c r="N254" s="47"/>
    </row>
    <row r="255" spans="1:14" x14ac:dyDescent="0.3">
      <c r="A255" s="12" t="str">
        <f t="shared" si="349"/>
        <v>TLF</v>
      </c>
      <c r="B255" s="45" t="s">
        <v>235</v>
      </c>
      <c r="C255" s="45" t="s">
        <v>302</v>
      </c>
      <c r="D255" s="45" t="s">
        <v>238</v>
      </c>
      <c r="E255" s="47"/>
      <c r="F255" s="47">
        <v>0.26692991622336748</v>
      </c>
      <c r="G255" s="47">
        <v>0.26692991622336748</v>
      </c>
      <c r="H255" s="47">
        <v>0.26692991622336748</v>
      </c>
      <c r="I255" s="47">
        <v>0.36861135477083318</v>
      </c>
      <c r="J255" s="47">
        <v>0.2695808002763514</v>
      </c>
      <c r="K255" s="47">
        <v>0.10168143854746557</v>
      </c>
      <c r="L255" s="47">
        <v>0.10168143854746557</v>
      </c>
      <c r="M255" s="47"/>
      <c r="N255" s="47"/>
    </row>
    <row r="256" spans="1:14" x14ac:dyDescent="0.3">
      <c r="A256" s="12" t="str">
        <f t="shared" si="349"/>
        <v>TLF</v>
      </c>
      <c r="B256" s="45" t="s">
        <v>235</v>
      </c>
      <c r="C256" s="45" t="s">
        <v>302</v>
      </c>
      <c r="D256" s="45" t="s">
        <v>222</v>
      </c>
      <c r="E256" s="47"/>
      <c r="F256" s="47">
        <v>0.57583865369939824</v>
      </c>
      <c r="G256" s="47">
        <v>0.57583865369939824</v>
      </c>
      <c r="H256" s="47">
        <v>0.57583865369939824</v>
      </c>
      <c r="I256" s="47">
        <v>0.57583865369939824</v>
      </c>
      <c r="J256" s="47">
        <v>0.3622034719182447</v>
      </c>
      <c r="K256" s="47"/>
      <c r="L256" s="47"/>
      <c r="M256" s="47">
        <v>0.10025721266989973</v>
      </c>
      <c r="N256" s="47">
        <v>0.10025721266989973</v>
      </c>
    </row>
    <row r="257" spans="1:14" x14ac:dyDescent="0.3">
      <c r="A257" s="12" t="str">
        <f t="shared" si="349"/>
        <v>TLF</v>
      </c>
      <c r="B257" s="45" t="s">
        <v>235</v>
      </c>
      <c r="C257" s="45" t="s">
        <v>302</v>
      </c>
      <c r="D257" s="45" t="s">
        <v>220</v>
      </c>
      <c r="E257" s="47"/>
      <c r="F257" s="47">
        <v>0.36861135477083318</v>
      </c>
      <c r="G257" s="47">
        <v>0.36861135477083318</v>
      </c>
      <c r="H257" s="47">
        <v>0.36861135477083318</v>
      </c>
      <c r="I257" s="47">
        <v>0.36861135477083318</v>
      </c>
      <c r="J257" s="47">
        <v>0.2318571558695332</v>
      </c>
      <c r="K257" s="47"/>
      <c r="L257" s="47"/>
      <c r="M257" s="47"/>
      <c r="N257" s="47"/>
    </row>
    <row r="258" spans="1:14" x14ac:dyDescent="0.3">
      <c r="A258" s="12" t="str">
        <f t="shared" si="349"/>
        <v>TLF</v>
      </c>
      <c r="B258" s="45" t="s">
        <v>235</v>
      </c>
      <c r="C258" s="45" t="s">
        <v>302</v>
      </c>
      <c r="D258" s="45" t="s">
        <v>217</v>
      </c>
      <c r="E258" s="47"/>
      <c r="F258" s="47">
        <v>0.30249781736043646</v>
      </c>
      <c r="G258" s="47">
        <v>0.30249781736043646</v>
      </c>
      <c r="H258" s="47">
        <v>0.30249781736043646</v>
      </c>
      <c r="I258" s="47">
        <v>0.36861135477083318</v>
      </c>
      <c r="J258" s="47">
        <v>0.25638516817319912</v>
      </c>
      <c r="K258" s="47">
        <v>6.6113537410396675E-2</v>
      </c>
      <c r="L258" s="47">
        <v>6.6113537410396675E-2</v>
      </c>
      <c r="M258" s="47"/>
      <c r="N258" s="47"/>
    </row>
    <row r="259" spans="1:14" x14ac:dyDescent="0.3">
      <c r="A259" s="12" t="str">
        <f t="shared" si="349"/>
        <v>TLL</v>
      </c>
      <c r="B259" s="45" t="s">
        <v>235</v>
      </c>
      <c r="C259" s="45" t="s">
        <v>303</v>
      </c>
      <c r="D259" s="45" t="s">
        <v>238</v>
      </c>
      <c r="E259" s="47"/>
      <c r="F259" s="47">
        <v>1.2898424079602027</v>
      </c>
      <c r="G259" s="47">
        <v>13.364340458435253</v>
      </c>
      <c r="H259" s="47">
        <v>26.69622373967875</v>
      </c>
      <c r="I259" s="47">
        <v>42.454597116361576</v>
      </c>
      <c r="J259" s="47">
        <v>58.010649554201194</v>
      </c>
      <c r="K259" s="47">
        <v>64.175010506217063</v>
      </c>
      <c r="L259" s="47">
        <v>66.942171164211359</v>
      </c>
      <c r="M259" s="47">
        <v>69.728851016013905</v>
      </c>
      <c r="N259" s="47">
        <v>72.110277942211383</v>
      </c>
    </row>
    <row r="260" spans="1:14" x14ac:dyDescent="0.3">
      <c r="A260" s="12" t="str">
        <f t="shared" si="349"/>
        <v>TLL</v>
      </c>
      <c r="B260" s="45" t="s">
        <v>235</v>
      </c>
      <c r="C260" s="45" t="s">
        <v>303</v>
      </c>
      <c r="D260" s="45" t="s">
        <v>222</v>
      </c>
      <c r="E260" s="47"/>
      <c r="F260" s="47">
        <v>1.2898424079602027</v>
      </c>
      <c r="G260" s="47">
        <v>42.454597116361576</v>
      </c>
      <c r="H260" s="47">
        <v>42.454597116361576</v>
      </c>
      <c r="I260" s="47">
        <v>42.454597116361576</v>
      </c>
      <c r="J260" s="47">
        <v>58.010649554201194</v>
      </c>
      <c r="K260" s="47">
        <v>65.536018437843509</v>
      </c>
      <c r="L260" s="47">
        <v>66.392574992484043</v>
      </c>
      <c r="M260" s="47">
        <v>66.392574992484043</v>
      </c>
      <c r="N260" s="47"/>
    </row>
    <row r="261" spans="1:14" x14ac:dyDescent="0.3">
      <c r="A261" s="12" t="str">
        <f t="shared" si="349"/>
        <v>TLL</v>
      </c>
      <c r="B261" s="45" t="s">
        <v>235</v>
      </c>
      <c r="C261" s="45" t="s">
        <v>303</v>
      </c>
      <c r="D261" s="45" t="s">
        <v>220</v>
      </c>
      <c r="E261" s="47"/>
      <c r="F261" s="47">
        <v>1.2898424079602027</v>
      </c>
      <c r="G261" s="47">
        <v>13.364340458435253</v>
      </c>
      <c r="H261" s="47">
        <v>26.69622373967875</v>
      </c>
      <c r="I261" s="47">
        <v>41.324407762608111</v>
      </c>
      <c r="J261" s="47">
        <v>53.716717830251447</v>
      </c>
      <c r="K261" s="47">
        <v>58.431918387701721</v>
      </c>
      <c r="L261" s="47">
        <v>61.19907904569601</v>
      </c>
      <c r="M261" s="47">
        <v>50.149572851907813</v>
      </c>
      <c r="N261" s="47">
        <v>37.278733398431569</v>
      </c>
    </row>
    <row r="262" spans="1:14" x14ac:dyDescent="0.3">
      <c r="A262" s="12" t="str">
        <f t="shared" si="349"/>
        <v>TLL</v>
      </c>
      <c r="B262" s="45" t="s">
        <v>235</v>
      </c>
      <c r="C262" s="45" t="s">
        <v>303</v>
      </c>
      <c r="D262" s="45" t="s">
        <v>217</v>
      </c>
      <c r="E262" s="47"/>
      <c r="F262" s="47">
        <v>1.2898424079602027</v>
      </c>
      <c r="G262" s="47">
        <v>13.364340458435253</v>
      </c>
      <c r="H262" s="47">
        <v>26.69622373967875</v>
      </c>
      <c r="I262" s="47">
        <v>42.454597116361576</v>
      </c>
      <c r="J262" s="47">
        <v>58.010649554201194</v>
      </c>
      <c r="K262" s="47">
        <v>64.175010506217063</v>
      </c>
      <c r="L262" s="47">
        <v>66.942171164211359</v>
      </c>
      <c r="M262" s="47">
        <v>69.728851016013905</v>
      </c>
      <c r="N262" s="47">
        <v>72.110277942211383</v>
      </c>
    </row>
    <row r="263" spans="1:14" x14ac:dyDescent="0.3">
      <c r="A263" s="12" t="str">
        <f t="shared" si="349"/>
        <v>TLL</v>
      </c>
      <c r="B263" s="45" t="s">
        <v>235</v>
      </c>
      <c r="C263" s="45" t="s">
        <v>304</v>
      </c>
      <c r="D263" s="45" t="s">
        <v>238</v>
      </c>
      <c r="E263" s="47"/>
      <c r="F263" s="47">
        <v>3.590474319301451E-2</v>
      </c>
      <c r="G263" s="47">
        <v>0.14070737876095818</v>
      </c>
      <c r="H263" s="47">
        <v>0.28107302989691141</v>
      </c>
      <c r="I263" s="47">
        <v>0.38814199549347661</v>
      </c>
      <c r="J263" s="47">
        <v>0.374821395548393</v>
      </c>
      <c r="K263" s="47">
        <v>0.24743461673251838</v>
      </c>
      <c r="L263" s="47">
        <v>0.10706896559656529</v>
      </c>
      <c r="M263" s="47"/>
      <c r="N263" s="47"/>
    </row>
    <row r="264" spans="1:14" x14ac:dyDescent="0.3">
      <c r="A264" s="12" t="str">
        <f t="shared" si="349"/>
        <v>TLL</v>
      </c>
      <c r="B264" s="45" t="s">
        <v>235</v>
      </c>
      <c r="C264" s="45" t="s">
        <v>304</v>
      </c>
      <c r="D264" s="45" t="s">
        <v>222</v>
      </c>
      <c r="E264" s="47"/>
      <c r="F264" s="47">
        <v>3.590474319301451E-2</v>
      </c>
      <c r="G264" s="47">
        <v>0.17502262139460914</v>
      </c>
      <c r="H264" s="47">
        <v>0.28107302989691141</v>
      </c>
      <c r="I264" s="47">
        <v>0.38814199549347661</v>
      </c>
      <c r="J264" s="47">
        <v>0.374821395548393</v>
      </c>
      <c r="K264" s="47">
        <v>0.21311937409886739</v>
      </c>
      <c r="L264" s="47">
        <v>0.10706896559656529</v>
      </c>
      <c r="M264" s="47"/>
      <c r="N264" s="47"/>
    </row>
    <row r="265" spans="1:14" x14ac:dyDescent="0.3">
      <c r="A265" s="12" t="str">
        <f t="shared" ref="A265:A328" si="350">LEFT(C265,3)</f>
        <v>TLL</v>
      </c>
      <c r="B265" s="45" t="s">
        <v>235</v>
      </c>
      <c r="C265" s="45" t="s">
        <v>304</v>
      </c>
      <c r="D265" s="45" t="s">
        <v>220</v>
      </c>
      <c r="E265" s="47"/>
      <c r="F265" s="47">
        <v>3.590474319301451E-2</v>
      </c>
      <c r="G265" s="47">
        <v>0.14070737876095818</v>
      </c>
      <c r="H265" s="47">
        <v>0.28107302989691141</v>
      </c>
      <c r="I265" s="47">
        <v>1.5183313492469384</v>
      </c>
      <c r="J265" s="47">
        <v>4.6687531194981435</v>
      </c>
      <c r="K265" s="47">
        <v>5.9905267352478617</v>
      </c>
      <c r="L265" s="47">
        <v>5.8501610841119094</v>
      </c>
      <c r="M265" s="47">
        <v>5.4886498789075109</v>
      </c>
      <c r="N265" s="47">
        <v>2.818851271573461</v>
      </c>
    </row>
    <row r="266" spans="1:14" x14ac:dyDescent="0.3">
      <c r="A266" s="12" t="str">
        <f t="shared" si="350"/>
        <v>TLL</v>
      </c>
      <c r="B266" s="45" t="s">
        <v>235</v>
      </c>
      <c r="C266" s="45" t="s">
        <v>304</v>
      </c>
      <c r="D266" s="45" t="s">
        <v>217</v>
      </c>
      <c r="E266" s="47"/>
      <c r="F266" s="47">
        <v>3.590474319301451E-2</v>
      </c>
      <c r="G266" s="47">
        <v>0.14070737876095818</v>
      </c>
      <c r="H266" s="47">
        <v>0.28107302989691141</v>
      </c>
      <c r="I266" s="47">
        <v>0.38814199549347661</v>
      </c>
      <c r="J266" s="47">
        <v>0.374821395548393</v>
      </c>
      <c r="K266" s="47">
        <v>0.24743461673251838</v>
      </c>
      <c r="L266" s="47">
        <v>0.10706896559656529</v>
      </c>
      <c r="M266" s="47"/>
      <c r="N266" s="47"/>
    </row>
    <row r="267" spans="1:14" x14ac:dyDescent="0.3">
      <c r="A267" s="12" t="str">
        <f t="shared" si="350"/>
        <v>TLL</v>
      </c>
      <c r="B267" s="45" t="s">
        <v>235</v>
      </c>
      <c r="C267" s="45" t="s">
        <v>305</v>
      </c>
      <c r="D267" s="45" t="s">
        <v>222</v>
      </c>
      <c r="E267" s="47"/>
      <c r="F267" s="47"/>
      <c r="G267" s="47"/>
      <c r="H267" s="47"/>
      <c r="I267" s="47"/>
      <c r="J267" s="47"/>
      <c r="K267" s="47"/>
      <c r="L267" s="47">
        <v>1.1247419626525426</v>
      </c>
      <c r="M267" s="47">
        <v>3.3362760235298117</v>
      </c>
      <c r="N267" s="47">
        <v>72.110277942211383</v>
      </c>
    </row>
    <row r="268" spans="1:14" x14ac:dyDescent="0.3">
      <c r="A268" s="12" t="str">
        <f t="shared" si="350"/>
        <v>TLL</v>
      </c>
      <c r="B268" s="45" t="s">
        <v>235</v>
      </c>
      <c r="C268" s="45" t="s">
        <v>305</v>
      </c>
      <c r="D268" s="45" t="s">
        <v>220</v>
      </c>
      <c r="E268" s="47"/>
      <c r="F268" s="47"/>
      <c r="G268" s="47"/>
      <c r="H268" s="47"/>
      <c r="I268" s="47"/>
      <c r="J268" s="47"/>
      <c r="K268" s="47"/>
      <c r="L268" s="47"/>
      <c r="M268" s="47"/>
      <c r="N268" s="47">
        <v>15.376978822629944</v>
      </c>
    </row>
    <row r="269" spans="1:14" x14ac:dyDescent="0.3">
      <c r="A269" s="12" t="str">
        <f t="shared" si="350"/>
        <v>TLL</v>
      </c>
      <c r="B269" s="45" t="s">
        <v>235</v>
      </c>
      <c r="C269" s="45" t="s">
        <v>306</v>
      </c>
      <c r="D269" s="45" t="s">
        <v>238</v>
      </c>
      <c r="E269" s="47"/>
      <c r="F269" s="47">
        <v>7.755112766745928E-2</v>
      </c>
      <c r="G269" s="47">
        <v>0.75584233204820817</v>
      </c>
      <c r="H269" s="47">
        <v>1.5098489948708367</v>
      </c>
      <c r="I269" s="47">
        <v>2.0849947857961317</v>
      </c>
      <c r="J269" s="47">
        <v>2.0562234465500877</v>
      </c>
      <c r="K269" s="47">
        <v>1.3291524537479227</v>
      </c>
      <c r="L269" s="47">
        <v>0.57514579092529394</v>
      </c>
      <c r="M269" s="47"/>
      <c r="N269" s="47"/>
    </row>
    <row r="270" spans="1:14" x14ac:dyDescent="0.3">
      <c r="A270" s="12" t="str">
        <f t="shared" si="350"/>
        <v>TLL</v>
      </c>
      <c r="B270" s="45" t="s">
        <v>235</v>
      </c>
      <c r="C270" s="45" t="s">
        <v>306</v>
      </c>
      <c r="D270" s="45" t="s">
        <v>222</v>
      </c>
      <c r="E270" s="47"/>
      <c r="F270" s="47">
        <v>7.755112766745928E-2</v>
      </c>
      <c r="G270" s="47">
        <v>2.0825350210409885</v>
      </c>
      <c r="H270" s="47">
        <v>2.0849947857961317</v>
      </c>
      <c r="I270" s="47">
        <v>2.0849947857961317</v>
      </c>
      <c r="J270" s="47">
        <v>2.0562234465500877</v>
      </c>
      <c r="K270" s="47">
        <v>2.4597647551427601E-3</v>
      </c>
      <c r="L270" s="47"/>
      <c r="M270" s="47"/>
      <c r="N270" s="47"/>
    </row>
    <row r="271" spans="1:14" x14ac:dyDescent="0.3">
      <c r="A271" s="12" t="str">
        <f t="shared" si="350"/>
        <v>TLL</v>
      </c>
      <c r="B271" s="45" t="s">
        <v>235</v>
      </c>
      <c r="C271" s="45" t="s">
        <v>306</v>
      </c>
      <c r="D271" s="45" t="s">
        <v>220</v>
      </c>
      <c r="E271" s="47"/>
      <c r="F271" s="47">
        <v>7.755112766745928E-2</v>
      </c>
      <c r="G271" s="47">
        <v>0.75584233204820817</v>
      </c>
      <c r="H271" s="47">
        <v>1.5098489948708367</v>
      </c>
      <c r="I271" s="47">
        <v>2.0849947857961317</v>
      </c>
      <c r="J271" s="47">
        <v>2.0562234465500877</v>
      </c>
      <c r="K271" s="47">
        <v>1.3291524537479227</v>
      </c>
      <c r="L271" s="47">
        <v>0.57514579092529394</v>
      </c>
      <c r="M271" s="47">
        <v>14.090628285198557</v>
      </c>
      <c r="N271" s="47">
        <v>16.63571444957638</v>
      </c>
    </row>
    <row r="272" spans="1:14" x14ac:dyDescent="0.3">
      <c r="A272" s="12" t="str">
        <f t="shared" si="350"/>
        <v>TLL</v>
      </c>
      <c r="B272" s="45" t="s">
        <v>235</v>
      </c>
      <c r="C272" s="45" t="s">
        <v>306</v>
      </c>
      <c r="D272" s="45" t="s">
        <v>217</v>
      </c>
      <c r="E272" s="47"/>
      <c r="F272" s="47">
        <v>7.755112766745928E-2</v>
      </c>
      <c r="G272" s="47">
        <v>0.75584233204820817</v>
      </c>
      <c r="H272" s="47">
        <v>1.5098489948708367</v>
      </c>
      <c r="I272" s="47">
        <v>2.0849947857961317</v>
      </c>
      <c r="J272" s="47">
        <v>2.0562234465500877</v>
      </c>
      <c r="K272" s="47">
        <v>1.3291524537479227</v>
      </c>
      <c r="L272" s="47">
        <v>0.57514579092529394</v>
      </c>
      <c r="M272" s="47"/>
      <c r="N272" s="47"/>
    </row>
    <row r="273" spans="1:14" x14ac:dyDescent="0.3">
      <c r="A273" s="12" t="str">
        <f t="shared" si="350"/>
        <v>TLL</v>
      </c>
      <c r="B273" s="45" t="s">
        <v>235</v>
      </c>
      <c r="C273" s="45" t="s">
        <v>307</v>
      </c>
      <c r="D273" s="45" t="s">
        <v>238</v>
      </c>
      <c r="E273" s="47"/>
      <c r="F273" s="47">
        <v>1.1475957624971812E-2</v>
      </c>
      <c r="G273" s="47">
        <v>0.11311031271074941</v>
      </c>
      <c r="H273" s="47">
        <v>0.22594592114609946</v>
      </c>
      <c r="I273" s="47">
        <v>0.31201535323194446</v>
      </c>
      <c r="J273" s="47">
        <v>0.30775779205995091</v>
      </c>
      <c r="K273" s="47">
        <v>0.19890504052119509</v>
      </c>
      <c r="L273" s="47">
        <v>8.6069432085845138E-2</v>
      </c>
      <c r="M273" s="47"/>
      <c r="N273" s="47"/>
    </row>
    <row r="274" spans="1:14" x14ac:dyDescent="0.3">
      <c r="A274" s="12" t="str">
        <f t="shared" si="350"/>
        <v>TLL</v>
      </c>
      <c r="B274" s="45" t="s">
        <v>235</v>
      </c>
      <c r="C274" s="45" t="s">
        <v>307</v>
      </c>
      <c r="D274" s="45" t="s">
        <v>222</v>
      </c>
      <c r="E274" s="47"/>
      <c r="F274" s="47">
        <v>1.1475957624971812E-2</v>
      </c>
      <c r="G274" s="47">
        <v>0.11311031271074941</v>
      </c>
      <c r="H274" s="47">
        <v>0.22594592114609946</v>
      </c>
      <c r="I274" s="47">
        <v>0.31201535323194446</v>
      </c>
      <c r="J274" s="47">
        <v>0.30775779205995091</v>
      </c>
      <c r="K274" s="47">
        <v>0.19890504052119509</v>
      </c>
      <c r="L274" s="47">
        <v>8.6069432085845138E-2</v>
      </c>
      <c r="M274" s="47"/>
      <c r="N274" s="47"/>
    </row>
    <row r="275" spans="1:14" x14ac:dyDescent="0.3">
      <c r="A275" s="12" t="str">
        <f t="shared" si="350"/>
        <v>TLL</v>
      </c>
      <c r="B275" s="45" t="s">
        <v>235</v>
      </c>
      <c r="C275" s="45" t="s">
        <v>307</v>
      </c>
      <c r="D275" s="45" t="s">
        <v>220</v>
      </c>
      <c r="E275" s="47"/>
      <c r="F275" s="47">
        <v>1.1475957624971812E-2</v>
      </c>
      <c r="G275" s="47">
        <v>0.11311031271074941</v>
      </c>
      <c r="H275" s="47">
        <v>0.22594592114609946</v>
      </c>
      <c r="I275" s="47">
        <v>0.31201535323194446</v>
      </c>
      <c r="J275" s="47">
        <v>0.30775779205995091</v>
      </c>
      <c r="K275" s="47">
        <v>0.19890504052119509</v>
      </c>
      <c r="L275" s="47">
        <v>8.6069432085845138E-2</v>
      </c>
      <c r="M275" s="47"/>
      <c r="N275" s="47"/>
    </row>
    <row r="276" spans="1:14" x14ac:dyDescent="0.3">
      <c r="A276" s="12" t="str">
        <f t="shared" si="350"/>
        <v>TLL</v>
      </c>
      <c r="B276" s="45" t="s">
        <v>235</v>
      </c>
      <c r="C276" s="45" t="s">
        <v>307</v>
      </c>
      <c r="D276" s="45" t="s">
        <v>217</v>
      </c>
      <c r="E276" s="47"/>
      <c r="F276" s="47">
        <v>1.1475957624971812E-2</v>
      </c>
      <c r="G276" s="47">
        <v>0.11311031271074941</v>
      </c>
      <c r="H276" s="47">
        <v>0.22594592114609946</v>
      </c>
      <c r="I276" s="47">
        <v>0.31201535323194446</v>
      </c>
      <c r="J276" s="47">
        <v>0.30775779205995091</v>
      </c>
      <c r="K276" s="47">
        <v>0.19890504052119509</v>
      </c>
      <c r="L276" s="47">
        <v>8.6069432085845138E-2</v>
      </c>
      <c r="M276" s="47"/>
      <c r="N276" s="47"/>
    </row>
    <row r="277" spans="1:14" x14ac:dyDescent="0.3">
      <c r="A277" s="12" t="str">
        <f t="shared" si="350"/>
        <v>TLM</v>
      </c>
      <c r="B277" s="45" t="s">
        <v>235</v>
      </c>
      <c r="C277" s="45" t="s">
        <v>308</v>
      </c>
      <c r="D277" s="45" t="s">
        <v>238</v>
      </c>
      <c r="E277" s="47"/>
      <c r="F277" s="47">
        <v>0.40237460216520249</v>
      </c>
      <c r="G277" s="47">
        <v>4.1690916207872641</v>
      </c>
      <c r="H277" s="47">
        <v>8.3280580172221264</v>
      </c>
      <c r="I277" s="47">
        <v>13.121514763071774</v>
      </c>
      <c r="J277" s="47">
        <v>17.620009989832621</v>
      </c>
      <c r="K277" s="47">
        <v>19.128543107628886</v>
      </c>
      <c r="L277" s="47">
        <v>19.639006719494205</v>
      </c>
      <c r="M277" s="47">
        <v>20.22443013432035</v>
      </c>
      <c r="N277" s="47">
        <v>20.915148564168156</v>
      </c>
    </row>
    <row r="278" spans="1:14" x14ac:dyDescent="0.3">
      <c r="A278" s="12" t="str">
        <f t="shared" si="350"/>
        <v>TLM</v>
      </c>
      <c r="B278" s="45" t="s">
        <v>235</v>
      </c>
      <c r="C278" s="45" t="s">
        <v>308</v>
      </c>
      <c r="D278" s="45" t="s">
        <v>222</v>
      </c>
      <c r="E278" s="47"/>
      <c r="F278" s="47">
        <v>0.40237460216520249</v>
      </c>
      <c r="G278" s="47">
        <v>13.106197435499626</v>
      </c>
      <c r="H278" s="47">
        <v>13.115702022967026</v>
      </c>
      <c r="I278" s="47">
        <v>13.121514763071774</v>
      </c>
      <c r="J278" s="47">
        <v>17.620009989832621</v>
      </c>
      <c r="K278" s="47">
        <v>4.6630928618035643</v>
      </c>
      <c r="L278" s="47">
        <v>4.6535882743361672</v>
      </c>
      <c r="M278" s="47">
        <v>4.6477755342314131</v>
      </c>
      <c r="N278" s="47"/>
    </row>
    <row r="279" spans="1:14" x14ac:dyDescent="0.3">
      <c r="A279" s="12" t="str">
        <f t="shared" si="350"/>
        <v>TLM</v>
      </c>
      <c r="B279" s="45" t="s">
        <v>235</v>
      </c>
      <c r="C279" s="45" t="s">
        <v>308</v>
      </c>
      <c r="D279" s="45" t="s">
        <v>220</v>
      </c>
      <c r="E279" s="47"/>
      <c r="F279" s="47">
        <v>0.40237460216520249</v>
      </c>
      <c r="G279" s="47">
        <v>4.1690916207872641</v>
      </c>
      <c r="H279" s="47">
        <v>8.3280580172221264</v>
      </c>
      <c r="I279" s="47">
        <v>12.900637530587275</v>
      </c>
      <c r="J279" s="47">
        <v>16.48143696649829</v>
      </c>
      <c r="K279" s="47">
        <v>17.318377537016527</v>
      </c>
      <c r="L279" s="47">
        <v>17.828841148881843</v>
      </c>
      <c r="M279" s="47">
        <v>13.315700253786346</v>
      </c>
      <c r="N279" s="47">
        <v>9.6569230834726696</v>
      </c>
    </row>
    <row r="280" spans="1:14" x14ac:dyDescent="0.3">
      <c r="A280" s="12" t="str">
        <f t="shared" si="350"/>
        <v>TLM</v>
      </c>
      <c r="B280" s="45" t="s">
        <v>235</v>
      </c>
      <c r="C280" s="45" t="s">
        <v>308</v>
      </c>
      <c r="D280" s="45" t="s">
        <v>217</v>
      </c>
      <c r="E280" s="47"/>
      <c r="F280" s="47">
        <v>0.40237460216520249</v>
      </c>
      <c r="G280" s="47">
        <v>4.1690916207872641</v>
      </c>
      <c r="H280" s="47">
        <v>8.3280580172221264</v>
      </c>
      <c r="I280" s="47">
        <v>13.121514763071774</v>
      </c>
      <c r="J280" s="47">
        <v>17.620009989832621</v>
      </c>
      <c r="K280" s="47">
        <v>19.128543107628886</v>
      </c>
      <c r="L280" s="47">
        <v>19.639006719494205</v>
      </c>
      <c r="M280" s="47">
        <v>20.22443013432035</v>
      </c>
      <c r="N280" s="47">
        <v>20.915148564168156</v>
      </c>
    </row>
    <row r="281" spans="1:14" x14ac:dyDescent="0.3">
      <c r="A281" s="12" t="str">
        <f t="shared" si="350"/>
        <v>TLM</v>
      </c>
      <c r="B281" s="45" t="s">
        <v>235</v>
      </c>
      <c r="C281" s="45" t="s">
        <v>309</v>
      </c>
      <c r="D281" s="45" t="s">
        <v>222</v>
      </c>
      <c r="E281" s="47"/>
      <c r="F281" s="47"/>
      <c r="G281" s="47"/>
      <c r="H281" s="47"/>
      <c r="I281" s="47"/>
      <c r="J281" s="47"/>
      <c r="K281" s="47"/>
      <c r="L281" s="47"/>
      <c r="M281" s="47">
        <v>0.59123615493091819</v>
      </c>
      <c r="N281" s="47">
        <v>5.9297301190101077</v>
      </c>
    </row>
    <row r="282" spans="1:14" x14ac:dyDescent="0.3">
      <c r="A282" s="12" t="str">
        <f t="shared" si="350"/>
        <v>TLM</v>
      </c>
      <c r="B282" s="45" t="s">
        <v>235</v>
      </c>
      <c r="C282" s="45" t="s">
        <v>310</v>
      </c>
      <c r="D282" s="45" t="s">
        <v>222</v>
      </c>
      <c r="E282" s="47"/>
      <c r="F282" s="47"/>
      <c r="G282" s="47"/>
      <c r="H282" s="47"/>
      <c r="I282" s="47"/>
      <c r="J282" s="47"/>
      <c r="K282" s="47">
        <v>14.465450245825313</v>
      </c>
      <c r="L282" s="47">
        <v>14.985418445158038</v>
      </c>
      <c r="M282" s="47">
        <v>14.985418445158038</v>
      </c>
      <c r="N282" s="47">
        <v>14.985418445158038</v>
      </c>
    </row>
    <row r="283" spans="1:14" x14ac:dyDescent="0.3">
      <c r="A283" s="12" t="str">
        <f t="shared" si="350"/>
        <v>TLM</v>
      </c>
      <c r="B283" s="45" t="s">
        <v>235</v>
      </c>
      <c r="C283" s="45" t="s">
        <v>310</v>
      </c>
      <c r="D283" s="45" t="s">
        <v>220</v>
      </c>
      <c r="E283" s="47"/>
      <c r="F283" s="47"/>
      <c r="G283" s="47"/>
      <c r="H283" s="47"/>
      <c r="I283" s="47">
        <v>0.220877232484497</v>
      </c>
      <c r="J283" s="47">
        <v>1.1385730233343361</v>
      </c>
      <c r="K283" s="47">
        <v>1.8101655706123589</v>
      </c>
      <c r="L283" s="47">
        <v>1.8101655706123589</v>
      </c>
      <c r="M283" s="47">
        <v>6.9087298805340103</v>
      </c>
      <c r="N283" s="47">
        <v>11.258225480695476</v>
      </c>
    </row>
    <row r="284" spans="1:14" x14ac:dyDescent="0.3">
      <c r="A284" s="12" t="str">
        <f t="shared" si="350"/>
        <v>TLP</v>
      </c>
      <c r="B284" s="45" t="s">
        <v>235</v>
      </c>
      <c r="C284" s="45" t="s">
        <v>311</v>
      </c>
      <c r="D284" s="45" t="s">
        <v>222</v>
      </c>
      <c r="E284" s="47"/>
      <c r="F284" s="47">
        <v>0.12786410978976198</v>
      </c>
      <c r="G284" s="47">
        <v>0.28009869984889268</v>
      </c>
      <c r="H284" s="47">
        <v>0.44483460730905372</v>
      </c>
      <c r="I284" s="47">
        <v>0.56367938154748798</v>
      </c>
      <c r="J284" s="47">
        <v>0.51624200970256018</v>
      </c>
      <c r="K284" s="47">
        <v>0.28358068169859518</v>
      </c>
      <c r="L284" s="47">
        <v>0.11884477423843443</v>
      </c>
      <c r="M284" s="47"/>
      <c r="N284" s="47"/>
    </row>
    <row r="285" spans="1:14" x14ac:dyDescent="0.3">
      <c r="A285" s="12" t="str">
        <f t="shared" si="350"/>
        <v>TLP</v>
      </c>
      <c r="B285" s="45" t="s">
        <v>235</v>
      </c>
      <c r="C285" s="45" t="s">
        <v>311</v>
      </c>
      <c r="D285" s="45" t="s">
        <v>220</v>
      </c>
      <c r="E285" s="47"/>
      <c r="F285" s="47">
        <v>0.12786410978976198</v>
      </c>
      <c r="G285" s="47">
        <v>0.28095084870764719</v>
      </c>
      <c r="H285" s="47">
        <v>0.44483460730905372</v>
      </c>
      <c r="I285" s="47">
        <v>0.56367938154748798</v>
      </c>
      <c r="J285" s="47">
        <v>0.51624200970256018</v>
      </c>
      <c r="K285" s="47">
        <v>0.28272853283984078</v>
      </c>
      <c r="L285" s="47">
        <v>0.11884477423843443</v>
      </c>
      <c r="M285" s="47"/>
      <c r="N285" s="47"/>
    </row>
    <row r="286" spans="1:14" x14ac:dyDescent="0.3">
      <c r="A286" s="12" t="str">
        <f t="shared" si="350"/>
        <v>TLP</v>
      </c>
      <c r="B286" s="45" t="s">
        <v>235</v>
      </c>
      <c r="C286" s="45" t="s">
        <v>312</v>
      </c>
      <c r="D286" s="45" t="s">
        <v>238</v>
      </c>
      <c r="E286" s="47"/>
      <c r="F286" s="47">
        <v>0.12786410978976198</v>
      </c>
      <c r="G286" s="47">
        <v>0.30951939312638849</v>
      </c>
      <c r="H286" s="47">
        <v>0.44483460730905372</v>
      </c>
      <c r="I286" s="47">
        <v>0.56367938154748798</v>
      </c>
      <c r="J286" s="47">
        <v>0.51624200970256018</v>
      </c>
      <c r="K286" s="47">
        <v>0.25415998842109949</v>
      </c>
      <c r="L286" s="47">
        <v>0.11884477423843443</v>
      </c>
      <c r="M286" s="47"/>
      <c r="N286" s="47"/>
    </row>
    <row r="287" spans="1:14" x14ac:dyDescent="0.3">
      <c r="A287" s="12" t="str">
        <f t="shared" si="350"/>
        <v>TLP</v>
      </c>
      <c r="B287" s="45" t="s">
        <v>235</v>
      </c>
      <c r="C287" s="45" t="s">
        <v>312</v>
      </c>
      <c r="D287" s="45" t="s">
        <v>217</v>
      </c>
      <c r="E287" s="47"/>
      <c r="F287" s="47">
        <v>0.12786410978976198</v>
      </c>
      <c r="G287" s="47">
        <v>0.28095084870764719</v>
      </c>
      <c r="H287" s="47">
        <v>0.44483460730905372</v>
      </c>
      <c r="I287" s="47">
        <v>0.56367938154748798</v>
      </c>
      <c r="J287" s="47">
        <v>0.51624200970256018</v>
      </c>
      <c r="K287" s="47">
        <v>0.28272853283984078</v>
      </c>
      <c r="L287" s="47">
        <v>0.11884477423843443</v>
      </c>
      <c r="M287" s="47"/>
      <c r="N287" s="47"/>
    </row>
    <row r="288" spans="1:14" x14ac:dyDescent="0.3">
      <c r="A288" s="12" t="str">
        <f t="shared" si="350"/>
        <v>TLP</v>
      </c>
      <c r="B288" s="45" t="s">
        <v>235</v>
      </c>
      <c r="C288" s="45" t="s">
        <v>313</v>
      </c>
      <c r="D288" s="45" t="s">
        <v>238</v>
      </c>
      <c r="E288" s="47"/>
      <c r="F288" s="47">
        <v>6.8016887629048011</v>
      </c>
      <c r="G288" s="47">
        <v>70.473791029644076</v>
      </c>
      <c r="H288" s="47">
        <v>140.77642656306966</v>
      </c>
      <c r="I288" s="47">
        <v>223.88962989603328</v>
      </c>
      <c r="J288" s="47">
        <v>306.44901000825109</v>
      </c>
      <c r="K288" s="47">
        <v>339.33129122861465</v>
      </c>
      <c r="L288" s="47">
        <v>353.47735902140226</v>
      </c>
      <c r="M288" s="47">
        <v>368.244974190481</v>
      </c>
      <c r="N288" s="47">
        <v>380.82152585017673</v>
      </c>
    </row>
    <row r="289" spans="1:14" x14ac:dyDescent="0.3">
      <c r="A289" s="12" t="str">
        <f t="shared" si="350"/>
        <v>TLP</v>
      </c>
      <c r="B289" s="45" t="s">
        <v>235</v>
      </c>
      <c r="C289" s="45" t="s">
        <v>313</v>
      </c>
      <c r="D289" s="45" t="s">
        <v>222</v>
      </c>
      <c r="E289" s="47"/>
      <c r="F289" s="47">
        <v>6.8016887629048011</v>
      </c>
      <c r="G289" s="47">
        <v>70.473791029644076</v>
      </c>
      <c r="H289" s="47">
        <v>294.3806392293564</v>
      </c>
      <c r="I289" s="47">
        <v>294.3806392293564</v>
      </c>
      <c r="J289" s="47">
        <v>291.85722402277582</v>
      </c>
      <c r="K289" s="47">
        <v>223.90684819971227</v>
      </c>
      <c r="L289" s="47"/>
      <c r="M289" s="47"/>
      <c r="N289" s="47"/>
    </row>
    <row r="290" spans="1:14" x14ac:dyDescent="0.3">
      <c r="A290" s="12" t="str">
        <f t="shared" si="350"/>
        <v>TLP</v>
      </c>
      <c r="B290" s="45" t="s">
        <v>235</v>
      </c>
      <c r="C290" s="45" t="s">
        <v>313</v>
      </c>
      <c r="D290" s="45" t="s">
        <v>220</v>
      </c>
      <c r="E290" s="47"/>
      <c r="F290" s="47">
        <v>6.8016887629048011</v>
      </c>
      <c r="G290" s="47">
        <v>70.473791029644076</v>
      </c>
      <c r="H290" s="47">
        <v>140.77642656306966</v>
      </c>
      <c r="I290" s="47">
        <v>217.93451784356608</v>
      </c>
      <c r="J290" s="47">
        <v>281.43343407676053</v>
      </c>
      <c r="K290" s="47">
        <v>213.48305825369721</v>
      </c>
      <c r="L290" s="47">
        <v>143.18042272027165</v>
      </c>
      <c r="M290" s="47">
        <v>66.022331439775172</v>
      </c>
      <c r="N290" s="47"/>
    </row>
    <row r="291" spans="1:14" x14ac:dyDescent="0.3">
      <c r="A291" s="12" t="str">
        <f t="shared" si="350"/>
        <v>TLP</v>
      </c>
      <c r="B291" s="45" t="s">
        <v>235</v>
      </c>
      <c r="C291" s="45" t="s">
        <v>313</v>
      </c>
      <c r="D291" s="45" t="s">
        <v>217</v>
      </c>
      <c r="E291" s="47"/>
      <c r="F291" s="47">
        <v>6.8016887629048011</v>
      </c>
      <c r="G291" s="47">
        <v>70.473791029644076</v>
      </c>
      <c r="H291" s="47">
        <v>140.77642656306966</v>
      </c>
      <c r="I291" s="47">
        <v>223.88962989603328</v>
      </c>
      <c r="J291" s="47">
        <v>306.44901000825109</v>
      </c>
      <c r="K291" s="47">
        <v>339.30272268419594</v>
      </c>
      <c r="L291" s="47">
        <v>353.47735902140226</v>
      </c>
      <c r="M291" s="47">
        <v>368.244974190481</v>
      </c>
      <c r="N291" s="47">
        <v>380.82152585017673</v>
      </c>
    </row>
    <row r="292" spans="1:14" x14ac:dyDescent="0.3">
      <c r="A292" s="12" t="str">
        <f t="shared" si="350"/>
        <v>TLP</v>
      </c>
      <c r="B292" s="45" t="s">
        <v>235</v>
      </c>
      <c r="C292" s="45" t="s">
        <v>314</v>
      </c>
      <c r="D292" s="45" t="s">
        <v>238</v>
      </c>
      <c r="E292" s="47"/>
      <c r="F292" s="47">
        <v>0.1893354465659764</v>
      </c>
      <c r="G292" s="47">
        <v>0.74198816155347325</v>
      </c>
      <c r="H292" s="47">
        <v>1.4821743006795203</v>
      </c>
      <c r="I292" s="47">
        <v>2.0467779884320296</v>
      </c>
      <c r="J292" s="47">
        <v>1.9765348529896944</v>
      </c>
      <c r="K292" s="47">
        <v>1.304789826878558</v>
      </c>
      <c r="L292" s="47">
        <v>0.56460368775250946</v>
      </c>
      <c r="M292" s="47"/>
      <c r="N292" s="47"/>
    </row>
    <row r="293" spans="1:14" x14ac:dyDescent="0.3">
      <c r="A293" s="12" t="str">
        <f t="shared" si="350"/>
        <v>TLP</v>
      </c>
      <c r="B293" s="45" t="s">
        <v>235</v>
      </c>
      <c r="C293" s="45" t="s">
        <v>314</v>
      </c>
      <c r="D293" s="45" t="s">
        <v>222</v>
      </c>
      <c r="E293" s="47"/>
      <c r="F293" s="47">
        <v>0.1893354465659764</v>
      </c>
      <c r="G293" s="47">
        <v>0.74198816155347325</v>
      </c>
      <c r="H293" s="47">
        <v>1.4821743006795203</v>
      </c>
      <c r="I293" s="47">
        <v>2.0467779884320296</v>
      </c>
      <c r="J293" s="47">
        <v>1.9765348529896944</v>
      </c>
      <c r="K293" s="47">
        <v>1.304789826878558</v>
      </c>
      <c r="L293" s="47">
        <v>0.56460368775250946</v>
      </c>
      <c r="M293" s="47"/>
      <c r="N293" s="47"/>
    </row>
    <row r="294" spans="1:14" x14ac:dyDescent="0.3">
      <c r="A294" s="12" t="str">
        <f t="shared" si="350"/>
        <v>TLP</v>
      </c>
      <c r="B294" s="45" t="s">
        <v>235</v>
      </c>
      <c r="C294" s="45" t="s">
        <v>314</v>
      </c>
      <c r="D294" s="45" t="s">
        <v>220</v>
      </c>
      <c r="E294" s="47"/>
      <c r="F294" s="47">
        <v>0.1893354465659764</v>
      </c>
      <c r="G294" s="47">
        <v>0.74198816155347325</v>
      </c>
      <c r="H294" s="47">
        <v>1.4821743006795203</v>
      </c>
      <c r="I294" s="47">
        <v>2.0467779884320296</v>
      </c>
      <c r="J294" s="47">
        <v>3.4430970105599434</v>
      </c>
      <c r="K294" s="47">
        <v>2.7713519844488053</v>
      </c>
      <c r="L294" s="47">
        <v>2.0311658453227643</v>
      </c>
      <c r="M294" s="47">
        <v>1.4665621575702501</v>
      </c>
      <c r="N294" s="47"/>
    </row>
    <row r="295" spans="1:14" x14ac:dyDescent="0.3">
      <c r="A295" s="12" t="str">
        <f t="shared" si="350"/>
        <v>TLP</v>
      </c>
      <c r="B295" s="45" t="s">
        <v>235</v>
      </c>
      <c r="C295" s="45" t="s">
        <v>314</v>
      </c>
      <c r="D295" s="45" t="s">
        <v>217</v>
      </c>
      <c r="E295" s="47"/>
      <c r="F295" s="47">
        <v>0.1893354465659764</v>
      </c>
      <c r="G295" s="47">
        <v>0.74198816155347325</v>
      </c>
      <c r="H295" s="47">
        <v>1.4821743006795203</v>
      </c>
      <c r="I295" s="47">
        <v>2.0467779884320296</v>
      </c>
      <c r="J295" s="47">
        <v>1.9765348529896944</v>
      </c>
      <c r="K295" s="47">
        <v>1.304789826878558</v>
      </c>
      <c r="L295" s="47">
        <v>0.56460368775250946</v>
      </c>
      <c r="M295" s="47"/>
      <c r="N295" s="47"/>
    </row>
    <row r="296" spans="1:14" x14ac:dyDescent="0.3">
      <c r="A296" s="12" t="str">
        <f t="shared" si="350"/>
        <v>TLP</v>
      </c>
      <c r="B296" s="45" t="s">
        <v>235</v>
      </c>
      <c r="C296" s="45" t="s">
        <v>315</v>
      </c>
      <c r="D296" s="45" t="s">
        <v>222</v>
      </c>
      <c r="E296" s="47"/>
      <c r="F296" s="47"/>
      <c r="G296" s="47"/>
      <c r="H296" s="47"/>
      <c r="I296" s="47"/>
      <c r="J296" s="47">
        <v>27.863138532978446</v>
      </c>
      <c r="K296" s="47">
        <v>114.07497351255586</v>
      </c>
      <c r="L296" s="47">
        <v>356.5178447910057</v>
      </c>
      <c r="M296" s="47">
        <v>368.244974190481</v>
      </c>
      <c r="N296" s="47">
        <v>380.82152585017673</v>
      </c>
    </row>
    <row r="297" spans="1:14" x14ac:dyDescent="0.3">
      <c r="A297" s="12" t="str">
        <f t="shared" si="350"/>
        <v>TLP</v>
      </c>
      <c r="B297" s="45" t="s">
        <v>235</v>
      </c>
      <c r="C297" s="45" t="s">
        <v>315</v>
      </c>
      <c r="D297" s="45" t="s">
        <v>220</v>
      </c>
      <c r="E297" s="47"/>
      <c r="F297" s="47"/>
      <c r="G297" s="47"/>
      <c r="H297" s="47"/>
      <c r="I297" s="47"/>
      <c r="J297" s="47">
        <v>9.9186263021175698</v>
      </c>
      <c r="K297" s="47">
        <v>110.72271480112606</v>
      </c>
      <c r="L297" s="47">
        <v>195.1999866717577</v>
      </c>
      <c r="M297" s="47">
        <v>293.08080517380012</v>
      </c>
      <c r="N297" s="47">
        <v>380.82152585017673</v>
      </c>
    </row>
    <row r="298" spans="1:14" x14ac:dyDescent="0.3">
      <c r="A298" s="12" t="str">
        <f t="shared" si="350"/>
        <v>TLP</v>
      </c>
      <c r="B298" s="45" t="s">
        <v>235</v>
      </c>
      <c r="C298" s="45" t="s">
        <v>316</v>
      </c>
      <c r="D298" s="45" t="s">
        <v>238</v>
      </c>
      <c r="E298" s="47"/>
      <c r="F298" s="47">
        <v>0.40894812447703965</v>
      </c>
      <c r="G298" s="47">
        <v>3.9857615664456736</v>
      </c>
      <c r="H298" s="47">
        <v>7.9618431513159509</v>
      </c>
      <c r="I298" s="47">
        <v>10.994742859858373</v>
      </c>
      <c r="J298" s="47">
        <v>10.843023786554685</v>
      </c>
      <c r="K298" s="47">
        <v>7.0089812934127051</v>
      </c>
      <c r="L298" s="47">
        <v>3.0328997085424287</v>
      </c>
      <c r="M298" s="47"/>
      <c r="N298" s="47"/>
    </row>
    <row r="299" spans="1:14" x14ac:dyDescent="0.3">
      <c r="A299" s="12" t="str">
        <f t="shared" si="350"/>
        <v>TLP</v>
      </c>
      <c r="B299" s="45" t="s">
        <v>235</v>
      </c>
      <c r="C299" s="45" t="s">
        <v>316</v>
      </c>
      <c r="D299" s="45" t="s">
        <v>222</v>
      </c>
      <c r="E299" s="47"/>
      <c r="F299" s="47">
        <v>0.40894812447703965</v>
      </c>
      <c r="G299" s="47">
        <v>3.9857615664456736</v>
      </c>
      <c r="H299" s="47">
        <v>12.174481043529505</v>
      </c>
      <c r="I299" s="47">
        <v>12.174481043529505</v>
      </c>
      <c r="J299" s="47">
        <v>12.022761970225817</v>
      </c>
      <c r="K299" s="47">
        <v>8.1887194770838363</v>
      </c>
      <c r="L299" s="47"/>
      <c r="M299" s="47"/>
      <c r="N299" s="47"/>
    </row>
    <row r="300" spans="1:14" x14ac:dyDescent="0.3">
      <c r="A300" s="12" t="str">
        <f t="shared" si="350"/>
        <v>TLP</v>
      </c>
      <c r="B300" s="45" t="s">
        <v>235</v>
      </c>
      <c r="C300" s="45" t="s">
        <v>316</v>
      </c>
      <c r="D300" s="45" t="s">
        <v>220</v>
      </c>
      <c r="E300" s="47"/>
      <c r="F300" s="47">
        <v>0.40894812447703965</v>
      </c>
      <c r="G300" s="47">
        <v>3.9857615664456736</v>
      </c>
      <c r="H300" s="47">
        <v>7.9618431513159509</v>
      </c>
      <c r="I300" s="47">
        <v>16.949854912325616</v>
      </c>
      <c r="J300" s="47">
        <v>24.473411258357295</v>
      </c>
      <c r="K300" s="47">
        <v>20.639368765215316</v>
      </c>
      <c r="L300" s="47">
        <v>16.663287180345073</v>
      </c>
      <c r="M300" s="47">
        <v>7.6752754193354003</v>
      </c>
      <c r="N300" s="47"/>
    </row>
    <row r="301" spans="1:14" x14ac:dyDescent="0.3">
      <c r="A301" s="12" t="str">
        <f t="shared" si="350"/>
        <v>TLP</v>
      </c>
      <c r="B301" s="45" t="s">
        <v>235</v>
      </c>
      <c r="C301" s="45" t="s">
        <v>316</v>
      </c>
      <c r="D301" s="45" t="s">
        <v>217</v>
      </c>
      <c r="E301" s="47"/>
      <c r="F301" s="47">
        <v>0.40894812447703965</v>
      </c>
      <c r="G301" s="47">
        <v>3.9857615664456736</v>
      </c>
      <c r="H301" s="47">
        <v>7.9618431513159509</v>
      </c>
      <c r="I301" s="47">
        <v>10.994742859858373</v>
      </c>
      <c r="J301" s="47">
        <v>10.843023786554685</v>
      </c>
      <c r="K301" s="47">
        <v>7.0089812934127051</v>
      </c>
      <c r="L301" s="47">
        <v>3.0328997085424287</v>
      </c>
      <c r="M301" s="47"/>
      <c r="N301" s="47"/>
    </row>
    <row r="302" spans="1:14" x14ac:dyDescent="0.3">
      <c r="A302" s="12" t="str">
        <f t="shared" si="350"/>
        <v>TLP</v>
      </c>
      <c r="B302" s="45" t="s">
        <v>235</v>
      </c>
      <c r="C302" s="45" t="s">
        <v>317</v>
      </c>
      <c r="D302" s="45" t="s">
        <v>222</v>
      </c>
      <c r="E302" s="47"/>
      <c r="F302" s="47">
        <v>0.8885400605513134</v>
      </c>
      <c r="G302" s="47">
        <v>0.8885400605513134</v>
      </c>
      <c r="H302" s="47">
        <v>1.0364367610103702</v>
      </c>
      <c r="I302" s="47">
        <v>1.0364367610103702</v>
      </c>
      <c r="J302" s="47">
        <v>0.70678987791868786</v>
      </c>
      <c r="K302" s="47">
        <v>0.14789670045905595</v>
      </c>
      <c r="L302" s="47"/>
      <c r="M302" s="47"/>
      <c r="N302" s="47"/>
    </row>
    <row r="303" spans="1:14" x14ac:dyDescent="0.3">
      <c r="A303" s="12" t="str">
        <f t="shared" si="350"/>
        <v>TLP</v>
      </c>
      <c r="B303" s="45" t="s">
        <v>235</v>
      </c>
      <c r="C303" s="45" t="s">
        <v>318</v>
      </c>
      <c r="D303" s="45" t="s">
        <v>238</v>
      </c>
      <c r="E303" s="47"/>
      <c r="F303" s="47">
        <v>1.0288506999492402</v>
      </c>
      <c r="G303" s="47">
        <v>0.64722927489020909</v>
      </c>
      <c r="H303" s="47">
        <v>1.0288506999492402</v>
      </c>
      <c r="I303" s="47">
        <v>1.4207701247238937</v>
      </c>
      <c r="J303" s="47">
        <v>1.0390682280254766</v>
      </c>
      <c r="K303" s="47">
        <v>0.39191942477465314</v>
      </c>
      <c r="L303" s="47">
        <v>0.39191942477465314</v>
      </c>
      <c r="M303" s="47"/>
      <c r="N303" s="47"/>
    </row>
    <row r="304" spans="1:14" x14ac:dyDescent="0.3">
      <c r="A304" s="12" t="str">
        <f t="shared" si="350"/>
        <v>TLP</v>
      </c>
      <c r="B304" s="45" t="s">
        <v>235</v>
      </c>
      <c r="C304" s="45" t="s">
        <v>318</v>
      </c>
      <c r="D304" s="45" t="s">
        <v>222</v>
      </c>
      <c r="E304" s="47"/>
      <c r="F304" s="47"/>
      <c r="G304" s="47"/>
      <c r="H304" s="47"/>
      <c r="I304" s="47">
        <v>0.38433336371352372</v>
      </c>
      <c r="J304" s="47">
        <v>0.38433336371352372</v>
      </c>
      <c r="K304" s="47">
        <v>0.38433336371352372</v>
      </c>
      <c r="L304" s="47">
        <v>0.38433336371352372</v>
      </c>
      <c r="M304" s="47"/>
      <c r="N304" s="47"/>
    </row>
    <row r="305" spans="1:14" x14ac:dyDescent="0.3">
      <c r="A305" s="12" t="str">
        <f t="shared" si="350"/>
        <v>TLP</v>
      </c>
      <c r="B305" s="45" t="s">
        <v>235</v>
      </c>
      <c r="C305" s="45" t="s">
        <v>318</v>
      </c>
      <c r="D305" s="45" t="s">
        <v>220</v>
      </c>
      <c r="E305" s="47"/>
      <c r="F305" s="47">
        <v>1.0288506999492402</v>
      </c>
      <c r="G305" s="47">
        <v>0.51505078654942293</v>
      </c>
      <c r="H305" s="47">
        <v>1.0288506999492402</v>
      </c>
      <c r="I305" s="47">
        <v>1.4207701247238937</v>
      </c>
      <c r="J305" s="47">
        <v>1.0390682280254766</v>
      </c>
      <c r="K305" s="47">
        <v>0.39191942477465314</v>
      </c>
      <c r="L305" s="47">
        <v>0.39191942477465314</v>
      </c>
      <c r="M305" s="47"/>
      <c r="N305" s="47"/>
    </row>
    <row r="306" spans="1:14" x14ac:dyDescent="0.3">
      <c r="A306" s="12" t="str">
        <f t="shared" si="350"/>
        <v>TLP</v>
      </c>
      <c r="B306" s="45" t="s">
        <v>235</v>
      </c>
      <c r="C306" s="45" t="s">
        <v>318</v>
      </c>
      <c r="D306" s="45" t="s">
        <v>217</v>
      </c>
      <c r="E306" s="47"/>
      <c r="F306" s="47">
        <v>1.0288506999492402</v>
      </c>
      <c r="G306" s="47">
        <v>0.64722927489020909</v>
      </c>
      <c r="H306" s="47">
        <v>1.0288506999492402</v>
      </c>
      <c r="I306" s="47">
        <v>1.4207701247238937</v>
      </c>
      <c r="J306" s="47">
        <v>1.0390682280254766</v>
      </c>
      <c r="K306" s="47">
        <v>0.39191942477465314</v>
      </c>
      <c r="L306" s="47">
        <v>0.39191942477465314</v>
      </c>
      <c r="M306" s="47"/>
      <c r="N306" s="47"/>
    </row>
    <row r="307" spans="1:14" x14ac:dyDescent="0.3">
      <c r="A307" s="12" t="str">
        <f t="shared" si="350"/>
        <v>TLS</v>
      </c>
      <c r="B307" s="45" t="s">
        <v>235</v>
      </c>
      <c r="C307" s="45" t="s">
        <v>319</v>
      </c>
      <c r="D307" s="45" t="s">
        <v>238</v>
      </c>
      <c r="E307" s="47"/>
      <c r="F307" s="47">
        <v>5.2089789552243673</v>
      </c>
      <c r="G307" s="47">
        <v>53.971374928295788</v>
      </c>
      <c r="H307" s="47">
        <v>167.06378856040845</v>
      </c>
      <c r="I307" s="47">
        <v>171.27172149494172</v>
      </c>
      <c r="J307" s="47">
        <v>233.59775177006293</v>
      </c>
      <c r="K307" s="47">
        <v>257.8921321153374</v>
      </c>
      <c r="L307" s="47">
        <v>268.59123835809839</v>
      </c>
      <c r="M307" s="47">
        <v>279.45146863642606</v>
      </c>
      <c r="N307" s="47">
        <v>288.99548438140647</v>
      </c>
    </row>
    <row r="308" spans="1:14" x14ac:dyDescent="0.3">
      <c r="A308" s="12" t="str">
        <f t="shared" si="350"/>
        <v>TLS</v>
      </c>
      <c r="B308" s="45" t="s">
        <v>235</v>
      </c>
      <c r="C308" s="45" t="s">
        <v>319</v>
      </c>
      <c r="D308" s="45" t="s">
        <v>222</v>
      </c>
      <c r="E308" s="47"/>
      <c r="F308" s="47">
        <v>5.2089789552243673</v>
      </c>
      <c r="G308" s="47">
        <v>216.84896818972447</v>
      </c>
      <c r="H308" s="47">
        <v>216.84896818972447</v>
      </c>
      <c r="I308" s="47">
        <v>216.84896818972447</v>
      </c>
      <c r="J308" s="47">
        <v>233.59775177006293</v>
      </c>
      <c r="K308" s="47">
        <v>263.82672446198382</v>
      </c>
      <c r="L308" s="47">
        <v>264.45316266552004</v>
      </c>
      <c r="M308" s="47">
        <v>264.30085830734441</v>
      </c>
      <c r="N308" s="47"/>
    </row>
    <row r="309" spans="1:14" x14ac:dyDescent="0.3">
      <c r="A309" s="12" t="str">
        <f t="shared" si="350"/>
        <v>TLS</v>
      </c>
      <c r="B309" s="45" t="s">
        <v>235</v>
      </c>
      <c r="C309" s="45" t="s">
        <v>319</v>
      </c>
      <c r="D309" s="45" t="s">
        <v>220</v>
      </c>
      <c r="E309" s="47"/>
      <c r="F309" s="47">
        <v>5.2089789552243673</v>
      </c>
      <c r="G309" s="47">
        <v>53.971374928295788</v>
      </c>
      <c r="H309" s="47">
        <v>107.81167279485675</v>
      </c>
      <c r="I309" s="47">
        <v>170.4778551769183</v>
      </c>
      <c r="J309" s="47">
        <v>232.80388545203954</v>
      </c>
      <c r="K309" s="47">
        <v>257.09826579731413</v>
      </c>
      <c r="L309" s="47">
        <v>267.79737204007512</v>
      </c>
      <c r="M309" s="47">
        <v>205.1311896580138</v>
      </c>
      <c r="N309" s="47">
        <v>140.87263686318263</v>
      </c>
    </row>
    <row r="310" spans="1:14" x14ac:dyDescent="0.3">
      <c r="A310" s="12" t="str">
        <f t="shared" si="350"/>
        <v>TLS</v>
      </c>
      <c r="B310" s="45" t="s">
        <v>235</v>
      </c>
      <c r="C310" s="45" t="s">
        <v>319</v>
      </c>
      <c r="D310" s="45" t="s">
        <v>217</v>
      </c>
      <c r="E310" s="47"/>
      <c r="F310" s="47">
        <v>5.2089789552243673</v>
      </c>
      <c r="G310" s="47">
        <v>53.971374928295788</v>
      </c>
      <c r="H310" s="47">
        <v>167.06378856040845</v>
      </c>
      <c r="I310" s="47">
        <v>171.27172149494172</v>
      </c>
      <c r="J310" s="47">
        <v>233.59775177006293</v>
      </c>
      <c r="K310" s="47">
        <v>257.8921321153374</v>
      </c>
      <c r="L310" s="47">
        <v>268.59123835809839</v>
      </c>
      <c r="M310" s="47">
        <v>279.45146863642606</v>
      </c>
      <c r="N310" s="47">
        <v>288.99548438140647</v>
      </c>
    </row>
    <row r="311" spans="1:14" x14ac:dyDescent="0.3">
      <c r="A311" s="12" t="str">
        <f t="shared" si="350"/>
        <v>TLS</v>
      </c>
      <c r="B311" s="45" t="s">
        <v>235</v>
      </c>
      <c r="C311" s="45" t="s">
        <v>320</v>
      </c>
      <c r="D311" s="45" t="s">
        <v>238</v>
      </c>
      <c r="E311" s="47"/>
      <c r="F311" s="47">
        <v>0.14499992443332479</v>
      </c>
      <c r="G311" s="47">
        <v>0.5682413373038685</v>
      </c>
      <c r="H311" s="47">
        <v>1.1351026207375288</v>
      </c>
      <c r="I311" s="47">
        <v>1.5674965202621136</v>
      </c>
      <c r="J311" s="47">
        <v>1.5137017897146612</v>
      </c>
      <c r="K311" s="47">
        <v>0.99925518295824389</v>
      </c>
      <c r="L311" s="47">
        <v>0.43239389952458418</v>
      </c>
      <c r="M311" s="47"/>
      <c r="N311" s="47"/>
    </row>
    <row r="312" spans="1:14" x14ac:dyDescent="0.3">
      <c r="A312" s="12" t="str">
        <f t="shared" si="350"/>
        <v>TLS</v>
      </c>
      <c r="B312" s="45" t="s">
        <v>235</v>
      </c>
      <c r="C312" s="45" t="s">
        <v>320</v>
      </c>
      <c r="D312" s="45" t="s">
        <v>222</v>
      </c>
      <c r="E312" s="47"/>
      <c r="F312" s="47">
        <v>0.14499992443332479</v>
      </c>
      <c r="G312" s="47">
        <v>1.1351026207375288</v>
      </c>
      <c r="H312" s="47">
        <v>1.1351026207375288</v>
      </c>
      <c r="I312" s="47">
        <v>1.5674965202621136</v>
      </c>
      <c r="J312" s="47">
        <v>1.5137017897146612</v>
      </c>
      <c r="K312" s="47">
        <v>0.43239389952458418</v>
      </c>
      <c r="L312" s="47">
        <v>0.43239389952458418</v>
      </c>
      <c r="M312" s="47"/>
      <c r="N312" s="47"/>
    </row>
    <row r="313" spans="1:14" x14ac:dyDescent="0.3">
      <c r="A313" s="12" t="str">
        <f t="shared" si="350"/>
        <v>TLS</v>
      </c>
      <c r="B313" s="45" t="s">
        <v>235</v>
      </c>
      <c r="C313" s="45" t="s">
        <v>320</v>
      </c>
      <c r="D313" s="45" t="s">
        <v>220</v>
      </c>
      <c r="E313" s="47"/>
      <c r="F313" s="47">
        <v>0.14499992443332479</v>
      </c>
      <c r="G313" s="47">
        <v>0.5682413373038685</v>
      </c>
      <c r="H313" s="47">
        <v>1.1351026207375288</v>
      </c>
      <c r="I313" s="47">
        <v>1.5674965202621136</v>
      </c>
      <c r="J313" s="47">
        <v>1.5137017897146612</v>
      </c>
      <c r="K313" s="47">
        <v>0.99925518295824389</v>
      </c>
      <c r="L313" s="47">
        <v>0.43239389952458418</v>
      </c>
      <c r="M313" s="47"/>
      <c r="N313" s="47"/>
    </row>
    <row r="314" spans="1:14" x14ac:dyDescent="0.3">
      <c r="A314" s="12" t="str">
        <f t="shared" si="350"/>
        <v>TLS</v>
      </c>
      <c r="B314" s="45" t="s">
        <v>235</v>
      </c>
      <c r="C314" s="45" t="s">
        <v>320</v>
      </c>
      <c r="D314" s="45" t="s">
        <v>217</v>
      </c>
      <c r="E314" s="47"/>
      <c r="F314" s="47">
        <v>0.14499992443332479</v>
      </c>
      <c r="G314" s="47">
        <v>0.5682413373038685</v>
      </c>
      <c r="H314" s="47">
        <v>1.1351026207375288</v>
      </c>
      <c r="I314" s="47">
        <v>1.5674965202621136</v>
      </c>
      <c r="J314" s="47">
        <v>1.5137017897146612</v>
      </c>
      <c r="K314" s="47">
        <v>0.99925518295824389</v>
      </c>
      <c r="L314" s="47">
        <v>0.43239389952458418</v>
      </c>
      <c r="M314" s="47"/>
      <c r="N314" s="47"/>
    </row>
    <row r="315" spans="1:14" x14ac:dyDescent="0.3">
      <c r="A315" s="12" t="str">
        <f t="shared" si="350"/>
        <v>TLS</v>
      </c>
      <c r="B315" s="45" t="s">
        <v>235</v>
      </c>
      <c r="C315" s="45" t="s">
        <v>321</v>
      </c>
      <c r="D315" s="45" t="s">
        <v>238</v>
      </c>
      <c r="E315" s="47"/>
      <c r="F315" s="47"/>
      <c r="G315" s="47"/>
      <c r="H315" s="47">
        <v>3.3876866197804348E-2</v>
      </c>
      <c r="I315" s="47">
        <v>4.9909324314799206E-2</v>
      </c>
      <c r="J315" s="47">
        <v>4.9909324314799206E-2</v>
      </c>
      <c r="K315" s="47">
        <v>4.9909324314799206E-2</v>
      </c>
      <c r="L315" s="47">
        <v>1.6032458116994865E-2</v>
      </c>
      <c r="M315" s="47"/>
      <c r="N315" s="47"/>
    </row>
    <row r="316" spans="1:14" x14ac:dyDescent="0.3">
      <c r="A316" s="12" t="str">
        <f t="shared" si="350"/>
        <v>TLS</v>
      </c>
      <c r="B316" s="45" t="s">
        <v>235</v>
      </c>
      <c r="C316" s="45" t="s">
        <v>321</v>
      </c>
      <c r="D316" s="45" t="s">
        <v>222</v>
      </c>
      <c r="E316" s="47"/>
      <c r="F316" s="47"/>
      <c r="G316" s="47"/>
      <c r="H316" s="47">
        <v>3.3876866197804348E-2</v>
      </c>
      <c r="I316" s="47">
        <v>4.9909324314799206E-2</v>
      </c>
      <c r="J316" s="47">
        <v>4.9909324314799206E-2</v>
      </c>
      <c r="K316" s="47">
        <v>4.9909324314799206E-2</v>
      </c>
      <c r="L316" s="47">
        <v>6.603981706656926</v>
      </c>
      <c r="M316" s="47">
        <v>15.150610329081848</v>
      </c>
      <c r="N316" s="47">
        <v>288.99548438140647</v>
      </c>
    </row>
    <row r="317" spans="1:14" x14ac:dyDescent="0.3">
      <c r="A317" s="12" t="str">
        <f t="shared" si="350"/>
        <v>TLS</v>
      </c>
      <c r="B317" s="45" t="s">
        <v>235</v>
      </c>
      <c r="C317" s="45" t="s">
        <v>321</v>
      </c>
      <c r="D317" s="45" t="s">
        <v>220</v>
      </c>
      <c r="E317" s="47"/>
      <c r="F317" s="47"/>
      <c r="G317" s="47"/>
      <c r="H317" s="47">
        <v>3.3876866197804348E-2</v>
      </c>
      <c r="I317" s="47">
        <v>4.9909324314799206E-2</v>
      </c>
      <c r="J317" s="47">
        <v>4.9909324314799206E-2</v>
      </c>
      <c r="K317" s="47">
        <v>4.9909324314799206E-2</v>
      </c>
      <c r="L317" s="47">
        <v>1.6032458116994865E-2</v>
      </c>
      <c r="M317" s="47">
        <v>74.320278978412361</v>
      </c>
      <c r="N317" s="47">
        <v>148.12284751822386</v>
      </c>
    </row>
    <row r="318" spans="1:14" x14ac:dyDescent="0.3">
      <c r="A318" s="12" t="str">
        <f t="shared" si="350"/>
        <v>TLS</v>
      </c>
      <c r="B318" s="45" t="s">
        <v>235</v>
      </c>
      <c r="C318" s="45" t="s">
        <v>321</v>
      </c>
      <c r="D318" s="45" t="s">
        <v>217</v>
      </c>
      <c r="E318" s="47"/>
      <c r="F318" s="47"/>
      <c r="G318" s="47"/>
      <c r="H318" s="47">
        <v>3.3876866197804348E-2</v>
      </c>
      <c r="I318" s="47">
        <v>4.9909324314799206E-2</v>
      </c>
      <c r="J318" s="47">
        <v>4.9909324314799206E-2</v>
      </c>
      <c r="K318" s="47">
        <v>4.9909324314799206E-2</v>
      </c>
      <c r="L318" s="47">
        <v>1.6032458116994865E-2</v>
      </c>
      <c r="M318" s="47"/>
      <c r="N318" s="47"/>
    </row>
    <row r="319" spans="1:14" x14ac:dyDescent="0.3">
      <c r="A319" s="12" t="str">
        <f t="shared" si="350"/>
        <v>TLS</v>
      </c>
      <c r="B319" s="45" t="s">
        <v>235</v>
      </c>
      <c r="C319" s="45" t="s">
        <v>322</v>
      </c>
      <c r="D319" s="45" t="s">
        <v>238</v>
      </c>
      <c r="E319" s="47"/>
      <c r="F319" s="47">
        <v>0.31318724634935879</v>
      </c>
      <c r="G319" s="47">
        <v>3.0524401871178264</v>
      </c>
      <c r="H319" s="47">
        <v>6.0974670946706713</v>
      </c>
      <c r="I319" s="47">
        <v>8.4201712503305313</v>
      </c>
      <c r="J319" s="47">
        <v>8.3039793033753551</v>
      </c>
      <c r="K319" s="47">
        <v>5.3677310632127053</v>
      </c>
      <c r="L319" s="47">
        <v>2.3227041556598658</v>
      </c>
      <c r="M319" s="47"/>
      <c r="N319" s="47"/>
    </row>
    <row r="320" spans="1:14" x14ac:dyDescent="0.3">
      <c r="A320" s="12" t="str">
        <f t="shared" si="350"/>
        <v>TLS</v>
      </c>
      <c r="B320" s="45" t="s">
        <v>235</v>
      </c>
      <c r="C320" s="45" t="s">
        <v>322</v>
      </c>
      <c r="D320" s="45" t="s">
        <v>222</v>
      </c>
      <c r="E320" s="47"/>
      <c r="F320" s="47">
        <v>0.31318724634935879</v>
      </c>
      <c r="G320" s="47">
        <v>8.4201712503305313</v>
      </c>
      <c r="H320" s="47">
        <v>8.4201712503305313</v>
      </c>
      <c r="I320" s="47">
        <v>8.4201712503305313</v>
      </c>
      <c r="J320" s="47">
        <v>8.3039793033753551</v>
      </c>
      <c r="K320" s="47"/>
      <c r="L320" s="47"/>
      <c r="M320" s="47"/>
      <c r="N320" s="47"/>
    </row>
    <row r="321" spans="1:14" x14ac:dyDescent="0.3">
      <c r="A321" s="12" t="str">
        <f t="shared" si="350"/>
        <v>TLS</v>
      </c>
      <c r="B321" s="45" t="s">
        <v>235</v>
      </c>
      <c r="C321" s="45" t="s">
        <v>322</v>
      </c>
      <c r="D321" s="45" t="s">
        <v>220</v>
      </c>
      <c r="E321" s="47"/>
      <c r="F321" s="47">
        <v>0.31318724634935879</v>
      </c>
      <c r="G321" s="47">
        <v>3.0524401871178264</v>
      </c>
      <c r="H321" s="47">
        <v>6.0974670946706713</v>
      </c>
      <c r="I321" s="47">
        <v>9.214037568353902</v>
      </c>
      <c r="J321" s="47">
        <v>9.0978456213987258</v>
      </c>
      <c r="K321" s="47">
        <v>6.1615973812360716</v>
      </c>
      <c r="L321" s="47">
        <v>3.1165704736832365</v>
      </c>
      <c r="M321" s="47"/>
      <c r="N321" s="47"/>
    </row>
    <row r="322" spans="1:14" x14ac:dyDescent="0.3">
      <c r="A322" s="12" t="str">
        <f t="shared" si="350"/>
        <v>TLS</v>
      </c>
      <c r="B322" s="45" t="s">
        <v>235</v>
      </c>
      <c r="C322" s="45" t="s">
        <v>322</v>
      </c>
      <c r="D322" s="45" t="s">
        <v>217</v>
      </c>
      <c r="E322" s="47"/>
      <c r="F322" s="47">
        <v>0.31318724634935879</v>
      </c>
      <c r="G322" s="47">
        <v>3.0524401871178264</v>
      </c>
      <c r="H322" s="47">
        <v>6.0974670946706713</v>
      </c>
      <c r="I322" s="47">
        <v>8.4201712503305313</v>
      </c>
      <c r="J322" s="47">
        <v>8.3039793033753551</v>
      </c>
      <c r="K322" s="47">
        <v>5.3677310632127053</v>
      </c>
      <c r="L322" s="47">
        <v>2.3227041556598658</v>
      </c>
      <c r="M322" s="47"/>
      <c r="N322" s="47"/>
    </row>
    <row r="323" spans="1:14" x14ac:dyDescent="0.3">
      <c r="A323" s="12" t="str">
        <f t="shared" si="350"/>
        <v>TLT</v>
      </c>
      <c r="B323" s="45" t="s">
        <v>235</v>
      </c>
      <c r="C323" s="45" t="s">
        <v>323</v>
      </c>
      <c r="D323" s="45" t="s">
        <v>238</v>
      </c>
      <c r="E323" s="47"/>
      <c r="F323" s="47"/>
      <c r="G323" s="47"/>
      <c r="H323" s="47">
        <v>82.33532920773122</v>
      </c>
      <c r="I323" s="47">
        <v>208.85358086996553</v>
      </c>
      <c r="J323" s="47">
        <v>358.01644424561277</v>
      </c>
      <c r="K323" s="47">
        <v>410.82022447200939</v>
      </c>
      <c r="L323" s="47">
        <v>426.92818806128196</v>
      </c>
      <c r="M323" s="47">
        <v>447.89622912952734</v>
      </c>
      <c r="N323" s="47">
        <v>463.48494289985365</v>
      </c>
    </row>
    <row r="324" spans="1:14" x14ac:dyDescent="0.3">
      <c r="A324" s="12" t="str">
        <f t="shared" si="350"/>
        <v>TLT</v>
      </c>
      <c r="B324" s="45" t="s">
        <v>235</v>
      </c>
      <c r="C324" s="45" t="s">
        <v>323</v>
      </c>
      <c r="D324" s="45" t="s">
        <v>222</v>
      </c>
      <c r="E324" s="47"/>
      <c r="F324" s="47"/>
      <c r="G324" s="47">
        <v>394.25210683457243</v>
      </c>
      <c r="H324" s="47">
        <v>394.25210683457243</v>
      </c>
      <c r="I324" s="47">
        <v>394.25210683457243</v>
      </c>
      <c r="J324" s="47">
        <v>394.25210683457243</v>
      </c>
      <c r="K324" s="47"/>
      <c r="L324" s="47">
        <v>0.13113084771116901</v>
      </c>
      <c r="M324" s="47"/>
      <c r="N324" s="47"/>
    </row>
    <row r="325" spans="1:14" x14ac:dyDescent="0.3">
      <c r="A325" s="12" t="str">
        <f t="shared" si="350"/>
        <v>TLT</v>
      </c>
      <c r="B325" s="45" t="s">
        <v>235</v>
      </c>
      <c r="C325" s="45" t="s">
        <v>323</v>
      </c>
      <c r="D325" s="45" t="s">
        <v>220</v>
      </c>
      <c r="E325" s="47"/>
      <c r="F325" s="47"/>
      <c r="G325" s="47"/>
      <c r="H325" s="47">
        <v>390.31770243432703</v>
      </c>
      <c r="I325" s="47">
        <v>390.31770243432703</v>
      </c>
      <c r="J325" s="47">
        <v>390.31770243432703</v>
      </c>
      <c r="K325" s="47">
        <v>390.31770243432703</v>
      </c>
      <c r="L325" s="47"/>
      <c r="M325" s="47"/>
      <c r="N325" s="47"/>
    </row>
    <row r="326" spans="1:14" x14ac:dyDescent="0.3">
      <c r="A326" s="12" t="str">
        <f t="shared" si="350"/>
        <v>TLT</v>
      </c>
      <c r="B326" s="45" t="s">
        <v>235</v>
      </c>
      <c r="C326" s="45" t="s">
        <v>323</v>
      </c>
      <c r="D326" s="45" t="s">
        <v>217</v>
      </c>
      <c r="E326" s="47"/>
      <c r="F326" s="47"/>
      <c r="G326" s="47"/>
      <c r="H326" s="47">
        <v>82.33532920773122</v>
      </c>
      <c r="I326" s="47">
        <v>208.86116442090591</v>
      </c>
      <c r="J326" s="47">
        <v>358.03608854148769</v>
      </c>
      <c r="K326" s="47">
        <v>413.58432192055949</v>
      </c>
      <c r="L326" s="47">
        <v>431.10601361136617</v>
      </c>
      <c r="M326" s="47">
        <v>452.06942104878556</v>
      </c>
      <c r="N326" s="47">
        <v>467.65148589314242</v>
      </c>
    </row>
    <row r="327" spans="1:14" x14ac:dyDescent="0.3">
      <c r="A327" s="12" t="str">
        <f t="shared" si="350"/>
        <v>TLT</v>
      </c>
      <c r="B327" s="45" t="s">
        <v>235</v>
      </c>
      <c r="C327" s="45" t="s">
        <v>324</v>
      </c>
      <c r="D327" s="45" t="s">
        <v>238</v>
      </c>
      <c r="E327" s="47"/>
      <c r="F327" s="47">
        <v>0.36249981108332402</v>
      </c>
      <c r="G327" s="47">
        <v>1.4206033432596754</v>
      </c>
      <c r="H327" s="47">
        <v>2.8377565518438432</v>
      </c>
      <c r="I327" s="47">
        <v>3.9187413006552809</v>
      </c>
      <c r="J327" s="47">
        <v>3.7842544742866462</v>
      </c>
      <c r="K327" s="47">
        <v>2.4981379573956053</v>
      </c>
      <c r="L327" s="47">
        <v>1.0809847488114406</v>
      </c>
      <c r="M327" s="47"/>
      <c r="N327" s="47"/>
    </row>
    <row r="328" spans="1:14" x14ac:dyDescent="0.3">
      <c r="A328" s="12" t="str">
        <f t="shared" si="350"/>
        <v>TLT</v>
      </c>
      <c r="B328" s="45" t="s">
        <v>235</v>
      </c>
      <c r="C328" s="45" t="s">
        <v>324</v>
      </c>
      <c r="D328" s="45" t="s">
        <v>222</v>
      </c>
      <c r="E328" s="47"/>
      <c r="F328" s="47">
        <v>0.36249981108332402</v>
      </c>
      <c r="G328" s="47">
        <v>6.1180959482584454</v>
      </c>
      <c r="H328" s="47">
        <v>6.1217938231134514</v>
      </c>
      <c r="I328" s="47">
        <v>6.1217938231134514</v>
      </c>
      <c r="J328" s="47">
        <v>5.9873069967448203</v>
      </c>
      <c r="K328" s="47">
        <v>3.69787485500561E-3</v>
      </c>
      <c r="L328" s="47"/>
      <c r="M328" s="47"/>
      <c r="N328" s="47"/>
    </row>
    <row r="329" spans="1:14" x14ac:dyDescent="0.3">
      <c r="A329" s="12" t="str">
        <f t="shared" ref="A329:A370" si="351">LEFT(C329,3)</f>
        <v>TLT</v>
      </c>
      <c r="B329" s="45" t="s">
        <v>235</v>
      </c>
      <c r="C329" s="45" t="s">
        <v>324</v>
      </c>
      <c r="D329" s="45" t="s">
        <v>220</v>
      </c>
      <c r="E329" s="47"/>
      <c r="F329" s="47">
        <v>0.36249981108332402</v>
      </c>
      <c r="G329" s="47">
        <v>1.4206033432596754</v>
      </c>
      <c r="H329" s="47">
        <v>2.8377565518438432</v>
      </c>
      <c r="I329" s="47">
        <v>3.9187413006552809</v>
      </c>
      <c r="J329" s="47">
        <v>3.7842544742866462</v>
      </c>
      <c r="K329" s="47">
        <v>2.4981379573956053</v>
      </c>
      <c r="L329" s="47">
        <v>1.0809847488114406</v>
      </c>
      <c r="M329" s="47"/>
      <c r="N329" s="47"/>
    </row>
    <row r="330" spans="1:14" x14ac:dyDescent="0.3">
      <c r="A330" s="12" t="str">
        <f t="shared" si="351"/>
        <v>TLT</v>
      </c>
      <c r="B330" s="45" t="s">
        <v>235</v>
      </c>
      <c r="C330" s="45" t="s">
        <v>324</v>
      </c>
      <c r="D330" s="45" t="s">
        <v>217</v>
      </c>
      <c r="E330" s="47"/>
      <c r="F330" s="47">
        <v>0.36249981108332402</v>
      </c>
      <c r="G330" s="47">
        <v>1.4206033432596754</v>
      </c>
      <c r="H330" s="47">
        <v>2.8377565518438432</v>
      </c>
      <c r="I330" s="47">
        <v>3.9187413006552809</v>
      </c>
      <c r="J330" s="47">
        <v>3.7842544742866462</v>
      </c>
      <c r="K330" s="47">
        <v>2.4981379573956053</v>
      </c>
      <c r="L330" s="47">
        <v>1.0809847488114406</v>
      </c>
      <c r="M330" s="47"/>
      <c r="N330" s="47"/>
    </row>
    <row r="331" spans="1:14" x14ac:dyDescent="0.3">
      <c r="A331" s="12" t="str">
        <f t="shared" si="351"/>
        <v>TLT</v>
      </c>
      <c r="B331" s="45" t="s">
        <v>235</v>
      </c>
      <c r="C331" s="45" t="s">
        <v>325</v>
      </c>
      <c r="D331" s="45" t="s">
        <v>222</v>
      </c>
      <c r="E331" s="47"/>
      <c r="F331" s="47"/>
      <c r="G331" s="47"/>
      <c r="H331" s="47"/>
      <c r="I331" s="47"/>
      <c r="J331" s="47"/>
      <c r="K331" s="47"/>
      <c r="L331" s="47"/>
      <c r="M331" s="47">
        <v>13.337822919379798</v>
      </c>
      <c r="N331" s="47">
        <v>29.655886816748083</v>
      </c>
    </row>
    <row r="332" spans="1:14" x14ac:dyDescent="0.3">
      <c r="A332" s="12" t="str">
        <f t="shared" si="351"/>
        <v>TLT</v>
      </c>
      <c r="B332" s="45" t="s">
        <v>235</v>
      </c>
      <c r="C332" s="45" t="s">
        <v>326</v>
      </c>
      <c r="D332" s="45" t="s">
        <v>238</v>
      </c>
      <c r="E332" s="47"/>
      <c r="F332" s="47">
        <v>0.78296811587336856</v>
      </c>
      <c r="G332" s="47">
        <v>7.6311004677945462</v>
      </c>
      <c r="H332" s="47">
        <v>15.243667736676729</v>
      </c>
      <c r="I332" s="47">
        <v>21.050428125826343</v>
      </c>
      <c r="J332" s="47">
        <v>20.759948258438381</v>
      </c>
      <c r="K332" s="47">
        <v>13.41932765803176</v>
      </c>
      <c r="L332" s="47">
        <v>5.8067603891495949</v>
      </c>
      <c r="M332" s="47"/>
      <c r="N332" s="47"/>
    </row>
    <row r="333" spans="1:14" x14ac:dyDescent="0.3">
      <c r="A333" s="12" t="str">
        <f t="shared" si="351"/>
        <v>TLT</v>
      </c>
      <c r="B333" s="45" t="s">
        <v>235</v>
      </c>
      <c r="C333" s="45" t="s">
        <v>326</v>
      </c>
      <c r="D333" s="45" t="s">
        <v>222</v>
      </c>
      <c r="E333" s="47"/>
      <c r="F333" s="47">
        <v>0.78296811587336856</v>
      </c>
      <c r="G333" s="47">
        <v>32.884635904143124</v>
      </c>
      <c r="H333" s="47">
        <v>32.884635904143124</v>
      </c>
      <c r="I333" s="47">
        <v>32.884635904143124</v>
      </c>
      <c r="J333" s="47">
        <v>32.594156036755173</v>
      </c>
      <c r="K333" s="47"/>
      <c r="L333" s="47"/>
      <c r="M333" s="47"/>
      <c r="N333" s="47"/>
    </row>
    <row r="334" spans="1:14" x14ac:dyDescent="0.3">
      <c r="A334" s="12" t="str">
        <f t="shared" si="351"/>
        <v>TLT</v>
      </c>
      <c r="B334" s="45" t="s">
        <v>235</v>
      </c>
      <c r="C334" s="45" t="s">
        <v>326</v>
      </c>
      <c r="D334" s="45" t="s">
        <v>220</v>
      </c>
      <c r="E334" s="47"/>
      <c r="F334" s="47">
        <v>0.78296811587336856</v>
      </c>
      <c r="G334" s="47">
        <v>7.6311004677945462</v>
      </c>
      <c r="H334" s="47">
        <v>32.884635904143124</v>
      </c>
      <c r="I334" s="47">
        <v>32.884635904143124</v>
      </c>
      <c r="J334" s="47">
        <v>32.594156036755173</v>
      </c>
      <c r="K334" s="47">
        <v>25.253535436348564</v>
      </c>
      <c r="L334" s="47"/>
      <c r="M334" s="47"/>
      <c r="N334" s="47"/>
    </row>
    <row r="335" spans="1:14" x14ac:dyDescent="0.3">
      <c r="A335" s="12" t="str">
        <f t="shared" si="351"/>
        <v>TLT</v>
      </c>
      <c r="B335" s="45" t="s">
        <v>235</v>
      </c>
      <c r="C335" s="45" t="s">
        <v>326</v>
      </c>
      <c r="D335" s="45" t="s">
        <v>217</v>
      </c>
      <c r="E335" s="47"/>
      <c r="F335" s="47">
        <v>0.78296811587336856</v>
      </c>
      <c r="G335" s="47">
        <v>7.6311004677945462</v>
      </c>
      <c r="H335" s="47">
        <v>15.243667736676729</v>
      </c>
      <c r="I335" s="47">
        <v>21.050428125826343</v>
      </c>
      <c r="J335" s="47">
        <v>20.759948258438381</v>
      </c>
      <c r="K335" s="47">
        <v>13.41932765803176</v>
      </c>
      <c r="L335" s="47">
        <v>5.8067603891495949</v>
      </c>
      <c r="M335" s="47"/>
      <c r="N335" s="47"/>
    </row>
    <row r="336" spans="1:14" x14ac:dyDescent="0.3">
      <c r="A336" s="12" t="str">
        <f t="shared" si="351"/>
        <v>TLT</v>
      </c>
      <c r="B336" s="45" t="s">
        <v>235</v>
      </c>
      <c r="C336" s="45" t="s">
        <v>327</v>
      </c>
      <c r="D336" s="45" t="s">
        <v>238</v>
      </c>
      <c r="E336" s="47"/>
      <c r="F336" s="47">
        <v>0.1158630337136656</v>
      </c>
      <c r="G336" s="47">
        <v>1.1419791187143127</v>
      </c>
      <c r="H336" s="47">
        <v>2.2811847808019623</v>
      </c>
      <c r="I336" s="47">
        <v>3.1501550085917502</v>
      </c>
      <c r="J336" s="47">
        <v>3.1071700159898867</v>
      </c>
      <c r="K336" s="47">
        <v>2.0081758898774362</v>
      </c>
      <c r="L336" s="47">
        <v>0.86897022778978805</v>
      </c>
      <c r="M336" s="47"/>
      <c r="N336" s="47"/>
    </row>
    <row r="337" spans="1:14" x14ac:dyDescent="0.3">
      <c r="A337" s="12" t="str">
        <f t="shared" si="351"/>
        <v>TLT</v>
      </c>
      <c r="B337" s="45" t="s">
        <v>235</v>
      </c>
      <c r="C337" s="45" t="s">
        <v>327</v>
      </c>
      <c r="D337" s="45" t="s">
        <v>222</v>
      </c>
      <c r="E337" s="47"/>
      <c r="F337" s="47">
        <v>0.1158630337136656</v>
      </c>
      <c r="G337" s="47">
        <v>1.1419791187143127</v>
      </c>
      <c r="H337" s="47">
        <v>4.9211208380155549</v>
      </c>
      <c r="I337" s="47">
        <v>4.9211208380155549</v>
      </c>
      <c r="J337" s="47">
        <v>4.8781358454136905</v>
      </c>
      <c r="K337" s="47">
        <v>3.7791417193012418</v>
      </c>
      <c r="L337" s="47"/>
      <c r="M337" s="47"/>
      <c r="N337" s="47"/>
    </row>
    <row r="338" spans="1:14" x14ac:dyDescent="0.3">
      <c r="A338" s="12" t="str">
        <f t="shared" si="351"/>
        <v>TLT</v>
      </c>
      <c r="B338" s="45" t="s">
        <v>235</v>
      </c>
      <c r="C338" s="45" t="s">
        <v>327</v>
      </c>
      <c r="D338" s="45" t="s">
        <v>220</v>
      </c>
      <c r="E338" s="47"/>
      <c r="F338" s="47">
        <v>0.1158630337136656</v>
      </c>
      <c r="G338" s="47">
        <v>1.1419791187143127</v>
      </c>
      <c r="H338" s="47">
        <v>2.2811847808019623</v>
      </c>
      <c r="I338" s="47">
        <v>3.1501550085917502</v>
      </c>
      <c r="J338" s="47">
        <v>3.1071700159898867</v>
      </c>
      <c r="K338" s="47">
        <v>2.0081758898774362</v>
      </c>
      <c r="L338" s="47">
        <v>0.86897022778978805</v>
      </c>
      <c r="M338" s="47"/>
      <c r="N338" s="47"/>
    </row>
    <row r="339" spans="1:14" x14ac:dyDescent="0.3">
      <c r="A339" s="12" t="str">
        <f t="shared" si="351"/>
        <v>TLT</v>
      </c>
      <c r="B339" s="45" t="s">
        <v>235</v>
      </c>
      <c r="C339" s="45" t="s">
        <v>327</v>
      </c>
      <c r="D339" s="45" t="s">
        <v>217</v>
      </c>
      <c r="E339" s="47"/>
      <c r="F339" s="47">
        <v>0.1158630337136656</v>
      </c>
      <c r="G339" s="47">
        <v>1.1419791187143127</v>
      </c>
      <c r="H339" s="47">
        <v>2.2811847808019623</v>
      </c>
      <c r="I339" s="47">
        <v>3.1501550085917502</v>
      </c>
      <c r="J339" s="47">
        <v>3.1071700159898867</v>
      </c>
      <c r="K339" s="47">
        <v>2.0081758898774362</v>
      </c>
      <c r="L339" s="47">
        <v>0.86897022778978805</v>
      </c>
      <c r="M339" s="47"/>
      <c r="N339" s="47"/>
    </row>
    <row r="340" spans="1:14" x14ac:dyDescent="0.3">
      <c r="A340" s="12" t="str">
        <f t="shared" si="351"/>
        <v>TLT</v>
      </c>
      <c r="B340" s="45" t="s">
        <v>235</v>
      </c>
      <c r="C340" s="45" t="s">
        <v>328</v>
      </c>
      <c r="D340" s="45" t="s">
        <v>238</v>
      </c>
      <c r="E340" s="47"/>
      <c r="F340" s="47"/>
      <c r="G340" s="47"/>
      <c r="H340" s="47"/>
      <c r="I340" s="47">
        <v>7.5835509403700003E-3</v>
      </c>
      <c r="J340" s="47">
        <v>1.9644295874944009E-2</v>
      </c>
      <c r="K340" s="47">
        <v>2.7790307115356749</v>
      </c>
      <c r="L340" s="47">
        <v>8.3556511001683695</v>
      </c>
      <c r="M340" s="47">
        <v>8.3510174693425707</v>
      </c>
      <c r="N340" s="47">
        <v>8.3443685433729744</v>
      </c>
    </row>
    <row r="341" spans="1:14" x14ac:dyDescent="0.3">
      <c r="A341" s="12" t="str">
        <f t="shared" si="351"/>
        <v>TLT</v>
      </c>
      <c r="B341" s="45" t="s">
        <v>235</v>
      </c>
      <c r="C341" s="45" t="s">
        <v>328</v>
      </c>
      <c r="D341" s="45" t="s">
        <v>222</v>
      </c>
      <c r="E341" s="47"/>
      <c r="F341" s="47"/>
      <c r="G341" s="47"/>
      <c r="H341" s="47"/>
      <c r="I341" s="47"/>
      <c r="J341" s="47">
        <v>0.73599905301161495</v>
      </c>
      <c r="K341" s="47">
        <v>427.74205709469368</v>
      </c>
      <c r="L341" s="47">
        <v>442.90942367949003</v>
      </c>
      <c r="M341" s="47">
        <v>442.90942367949003</v>
      </c>
      <c r="N341" s="47">
        <v>442.17342462647832</v>
      </c>
    </row>
    <row r="342" spans="1:14" x14ac:dyDescent="0.3">
      <c r="A342" s="12" t="str">
        <f t="shared" si="351"/>
        <v>TLT</v>
      </c>
      <c r="B342" s="45" t="s">
        <v>235</v>
      </c>
      <c r="C342" s="45" t="s">
        <v>328</v>
      </c>
      <c r="D342" s="45" t="s">
        <v>220</v>
      </c>
      <c r="E342" s="47"/>
      <c r="F342" s="47"/>
      <c r="G342" s="47"/>
      <c r="H342" s="47"/>
      <c r="I342" s="47"/>
      <c r="J342" s="47"/>
      <c r="K342" s="47">
        <v>16.048101226291301</v>
      </c>
      <c r="L342" s="47">
        <v>441.09059955059996</v>
      </c>
      <c r="M342" s="47">
        <v>456.24724659886994</v>
      </c>
      <c r="N342" s="47">
        <v>471.82931144322674</v>
      </c>
    </row>
    <row r="343" spans="1:14" x14ac:dyDescent="0.3">
      <c r="A343" s="12" t="str">
        <f t="shared" si="351"/>
        <v>TLT</v>
      </c>
      <c r="B343" s="45" t="s">
        <v>235</v>
      </c>
      <c r="C343" s="45" t="s">
        <v>328</v>
      </c>
      <c r="D343" s="45" t="s">
        <v>217</v>
      </c>
      <c r="E343" s="47"/>
      <c r="F343" s="47"/>
      <c r="G343" s="47"/>
      <c r="H343" s="47"/>
      <c r="I343" s="47"/>
      <c r="J343" s="47"/>
      <c r="K343" s="47">
        <v>1.4933262985576339E-2</v>
      </c>
      <c r="L343" s="47">
        <v>4.1778255500841768</v>
      </c>
      <c r="M343" s="47">
        <v>4.1778255500841768</v>
      </c>
      <c r="N343" s="47">
        <v>4.1778255500841768</v>
      </c>
    </row>
    <row r="344" spans="1:14" x14ac:dyDescent="0.3">
      <c r="A344" s="12" t="str">
        <f t="shared" si="351"/>
        <v>TLV</v>
      </c>
      <c r="B344" s="45" t="s">
        <v>235</v>
      </c>
      <c r="C344" s="45" t="s">
        <v>329</v>
      </c>
      <c r="D344" s="45" t="s">
        <v>222</v>
      </c>
      <c r="E344" s="47"/>
      <c r="F344" s="47">
        <v>4.532308910485245E-2</v>
      </c>
      <c r="G344" s="47">
        <v>9.9284610453066025E-2</v>
      </c>
      <c r="H344" s="47">
        <v>0.15767738560210653</v>
      </c>
      <c r="I344" s="47">
        <v>0.19980345445216341</v>
      </c>
      <c r="J344" s="47">
        <v>0.18298866385484278</v>
      </c>
      <c r="K344" s="47">
        <v>0.10051884399909772</v>
      </c>
      <c r="L344" s="47">
        <v>4.2126068850056909E-2</v>
      </c>
      <c r="M344" s="47"/>
      <c r="N344" s="47"/>
    </row>
    <row r="345" spans="1:14" x14ac:dyDescent="0.3">
      <c r="A345" s="12" t="str">
        <f t="shared" si="351"/>
        <v>TLV</v>
      </c>
      <c r="B345" s="45" t="s">
        <v>235</v>
      </c>
      <c r="C345" s="45" t="s">
        <v>329</v>
      </c>
      <c r="D345" s="45" t="s">
        <v>220</v>
      </c>
      <c r="E345" s="47"/>
      <c r="F345" s="47">
        <v>4.532308910485245E-2</v>
      </c>
      <c r="G345" s="47">
        <v>0.14099023630889698</v>
      </c>
      <c r="H345" s="47">
        <v>0.15767738560210653</v>
      </c>
      <c r="I345" s="47">
        <v>0.19980345445216341</v>
      </c>
      <c r="J345" s="47">
        <v>0.18298866385484278</v>
      </c>
      <c r="K345" s="47">
        <v>5.8813218143266503E-2</v>
      </c>
      <c r="L345" s="47">
        <v>4.2126068850056909E-2</v>
      </c>
      <c r="M345" s="47"/>
      <c r="N345" s="47"/>
    </row>
    <row r="346" spans="1:14" x14ac:dyDescent="0.3">
      <c r="A346" s="12" t="str">
        <f t="shared" si="351"/>
        <v>TLV</v>
      </c>
      <c r="B346" s="45" t="s">
        <v>235</v>
      </c>
      <c r="C346" s="45" t="s">
        <v>330</v>
      </c>
      <c r="D346" s="45" t="s">
        <v>238</v>
      </c>
      <c r="E346" s="47"/>
      <c r="F346" s="47">
        <v>4.532308910485245E-2</v>
      </c>
      <c r="G346" s="47">
        <v>0.1447112727368017</v>
      </c>
      <c r="H346" s="47">
        <v>0.15767738560210653</v>
      </c>
      <c r="I346" s="47">
        <v>0.19980345445216341</v>
      </c>
      <c r="J346" s="47">
        <v>0.18298866385484278</v>
      </c>
      <c r="K346" s="47">
        <v>5.5092181715361781E-2</v>
      </c>
      <c r="L346" s="47">
        <v>4.2126068850056909E-2</v>
      </c>
      <c r="M346" s="47"/>
      <c r="N346" s="47"/>
    </row>
    <row r="347" spans="1:14" x14ac:dyDescent="0.3">
      <c r="A347" s="12" t="str">
        <f t="shared" si="351"/>
        <v>TLV</v>
      </c>
      <c r="B347" s="45" t="s">
        <v>235</v>
      </c>
      <c r="C347" s="45" t="s">
        <v>330</v>
      </c>
      <c r="D347" s="45" t="s">
        <v>217</v>
      </c>
      <c r="E347" s="47"/>
      <c r="F347" s="47">
        <v>4.532308910485245E-2</v>
      </c>
      <c r="G347" s="47">
        <v>0.1446448950717405</v>
      </c>
      <c r="H347" s="47">
        <v>0.15767738560210653</v>
      </c>
      <c r="I347" s="47">
        <v>0.19980345445216341</v>
      </c>
      <c r="J347" s="47">
        <v>0.18298866385484278</v>
      </c>
      <c r="K347" s="47">
        <v>5.5158559380422988E-2</v>
      </c>
      <c r="L347" s="47">
        <v>4.2126068850056909E-2</v>
      </c>
      <c r="M347" s="47"/>
      <c r="N347" s="47"/>
    </row>
    <row r="348" spans="1:14" x14ac:dyDescent="0.3">
      <c r="A348" s="12" t="str">
        <f t="shared" si="351"/>
        <v>TLV</v>
      </c>
      <c r="B348" s="45" t="s">
        <v>235</v>
      </c>
      <c r="C348" s="45" t="s">
        <v>331</v>
      </c>
      <c r="D348" s="45" t="s">
        <v>238</v>
      </c>
      <c r="E348" s="47"/>
      <c r="F348" s="47">
        <v>2.4109466399247661</v>
      </c>
      <c r="G348" s="47">
        <v>24.98034761783585</v>
      </c>
      <c r="H348" s="47">
        <v>49.900026954175964</v>
      </c>
      <c r="I348" s="47">
        <v>79.530993379031926</v>
      </c>
      <c r="J348" s="47">
        <v>109.30814822729687</v>
      </c>
      <c r="K348" s="47">
        <v>121.60838775442062</v>
      </c>
      <c r="L348" s="47">
        <v>127.10600741797296</v>
      </c>
      <c r="M348" s="47">
        <v>132.74511312189571</v>
      </c>
      <c r="N348" s="47">
        <v>137.27871409342188</v>
      </c>
    </row>
    <row r="349" spans="1:14" x14ac:dyDescent="0.3">
      <c r="A349" s="12" t="str">
        <f t="shared" si="351"/>
        <v>TLV</v>
      </c>
      <c r="B349" s="45" t="s">
        <v>235</v>
      </c>
      <c r="C349" s="45" t="s">
        <v>331</v>
      </c>
      <c r="D349" s="45" t="s">
        <v>222</v>
      </c>
      <c r="E349" s="47"/>
      <c r="F349" s="47">
        <v>2.4109466399247661</v>
      </c>
      <c r="G349" s="47">
        <v>107.64759809391876</v>
      </c>
      <c r="H349" s="47">
        <v>107.64759809391876</v>
      </c>
      <c r="I349" s="47">
        <v>107.64759809391876</v>
      </c>
      <c r="J349" s="47">
        <v>110.2131158772065</v>
      </c>
      <c r="K349" s="47">
        <v>45.179389813153549</v>
      </c>
      <c r="L349" s="47">
        <v>45.179389813153549</v>
      </c>
      <c r="M349" s="47"/>
      <c r="N349" s="47"/>
    </row>
    <row r="350" spans="1:14" x14ac:dyDescent="0.3">
      <c r="A350" s="12" t="str">
        <f t="shared" si="351"/>
        <v>TLV</v>
      </c>
      <c r="B350" s="45" t="s">
        <v>235</v>
      </c>
      <c r="C350" s="45" t="s">
        <v>331</v>
      </c>
      <c r="D350" s="45" t="s">
        <v>220</v>
      </c>
      <c r="E350" s="47"/>
      <c r="F350" s="47">
        <v>2.4109466399247661</v>
      </c>
      <c r="G350" s="47">
        <v>24.98034761783585</v>
      </c>
      <c r="H350" s="47">
        <v>49.900026954175964</v>
      </c>
      <c r="I350" s="47">
        <v>78.083631258984028</v>
      </c>
      <c r="J350" s="47">
        <v>107.90359703683066</v>
      </c>
      <c r="K350" s="47">
        <v>83.817706608306381</v>
      </c>
      <c r="L350" s="47">
        <v>58.898027271966313</v>
      </c>
      <c r="M350" s="47">
        <v>30.714422967158235</v>
      </c>
      <c r="N350" s="47"/>
    </row>
    <row r="351" spans="1:14" x14ac:dyDescent="0.3">
      <c r="A351" s="12" t="str">
        <f t="shared" si="351"/>
        <v>TLV</v>
      </c>
      <c r="B351" s="45" t="s">
        <v>235</v>
      </c>
      <c r="C351" s="45" t="s">
        <v>331</v>
      </c>
      <c r="D351" s="45" t="s">
        <v>217</v>
      </c>
      <c r="E351" s="47"/>
      <c r="F351" s="47">
        <v>2.4109466399247661</v>
      </c>
      <c r="G351" s="47">
        <v>24.98034761783585</v>
      </c>
      <c r="H351" s="47">
        <v>49.900026954175964</v>
      </c>
      <c r="I351" s="47">
        <v>79.530993379031926</v>
      </c>
      <c r="J351" s="47">
        <v>109.31065212156551</v>
      </c>
      <c r="K351" s="47">
        <v>121.61507044819909</v>
      </c>
      <c r="L351" s="47">
        <v>127.45359550908887</v>
      </c>
      <c r="M351" s="47">
        <v>132.74511312189571</v>
      </c>
      <c r="N351" s="47">
        <v>137.27871409342188</v>
      </c>
    </row>
    <row r="352" spans="1:14" x14ac:dyDescent="0.3">
      <c r="A352" s="12" t="str">
        <f t="shared" si="351"/>
        <v>TLV</v>
      </c>
      <c r="B352" s="45" t="s">
        <v>235</v>
      </c>
      <c r="C352" s="45" t="s">
        <v>332</v>
      </c>
      <c r="D352" s="45" t="s">
        <v>238</v>
      </c>
      <c r="E352" s="47"/>
      <c r="F352" s="47">
        <v>6.7112400262484717E-2</v>
      </c>
      <c r="G352" s="47">
        <v>0.26300730999596178</v>
      </c>
      <c r="H352" s="47">
        <v>0.52537586981268647</v>
      </c>
      <c r="I352" s="47">
        <v>0.72550695656572772</v>
      </c>
      <c r="J352" s="47">
        <v>0.70060836780699176</v>
      </c>
      <c r="K352" s="47">
        <v>0.462499646569766</v>
      </c>
      <c r="L352" s="47">
        <v>0.20013108675304114</v>
      </c>
      <c r="M352" s="47"/>
      <c r="N352" s="47"/>
    </row>
    <row r="353" spans="1:14" x14ac:dyDescent="0.3">
      <c r="A353" s="12" t="str">
        <f t="shared" si="351"/>
        <v>TLV</v>
      </c>
      <c r="B353" s="45" t="s">
        <v>235</v>
      </c>
      <c r="C353" s="45" t="s">
        <v>332</v>
      </c>
      <c r="D353" s="45" t="s">
        <v>222</v>
      </c>
      <c r="E353" s="47"/>
      <c r="F353" s="47">
        <v>6.7112400262484717E-2</v>
      </c>
      <c r="G353" s="47">
        <v>0.26300730999596178</v>
      </c>
      <c r="H353" s="47">
        <v>0.72550695656572772</v>
      </c>
      <c r="I353" s="47">
        <v>0.72550695656572772</v>
      </c>
      <c r="J353" s="47">
        <v>0.70060836780699176</v>
      </c>
      <c r="K353" s="47">
        <v>0.462499646569766</v>
      </c>
      <c r="L353" s="47"/>
      <c r="M353" s="47"/>
      <c r="N353" s="47"/>
    </row>
    <row r="354" spans="1:14" x14ac:dyDescent="0.3">
      <c r="A354" s="12" t="str">
        <f t="shared" si="351"/>
        <v>TLV</v>
      </c>
      <c r="B354" s="45" t="s">
        <v>235</v>
      </c>
      <c r="C354" s="45" t="s">
        <v>332</v>
      </c>
      <c r="D354" s="45" t="s">
        <v>220</v>
      </c>
      <c r="E354" s="47"/>
      <c r="F354" s="47">
        <v>6.7112400262484717E-2</v>
      </c>
      <c r="G354" s="47">
        <v>0.26300730999596178</v>
      </c>
      <c r="H354" s="47">
        <v>0.52537586981268647</v>
      </c>
      <c r="I354" s="47">
        <v>0.72550695656572772</v>
      </c>
      <c r="J354" s="47">
        <v>0.70060836780699176</v>
      </c>
      <c r="K354" s="47">
        <v>0.462499646569766</v>
      </c>
      <c r="L354" s="47">
        <v>0.20013108675304114</v>
      </c>
      <c r="M354" s="47"/>
      <c r="N354" s="47"/>
    </row>
    <row r="355" spans="1:14" x14ac:dyDescent="0.3">
      <c r="A355" s="12" t="str">
        <f t="shared" si="351"/>
        <v>TLV</v>
      </c>
      <c r="B355" s="45" t="s">
        <v>235</v>
      </c>
      <c r="C355" s="45" t="s">
        <v>332</v>
      </c>
      <c r="D355" s="45" t="s">
        <v>217</v>
      </c>
      <c r="E355" s="47"/>
      <c r="F355" s="47">
        <v>6.7112400262484717E-2</v>
      </c>
      <c r="G355" s="47">
        <v>0.26300730999596178</v>
      </c>
      <c r="H355" s="47">
        <v>0.52537586981268647</v>
      </c>
      <c r="I355" s="47">
        <v>0.72550695656572772</v>
      </c>
      <c r="J355" s="47">
        <v>0.70060836780699176</v>
      </c>
      <c r="K355" s="47">
        <v>0.462499646569766</v>
      </c>
      <c r="L355" s="47">
        <v>0.20013108675304114</v>
      </c>
      <c r="M355" s="47"/>
      <c r="N355" s="47"/>
    </row>
    <row r="356" spans="1:14" x14ac:dyDescent="0.3">
      <c r="A356" s="12" t="str">
        <f t="shared" si="351"/>
        <v>TLV</v>
      </c>
      <c r="B356" s="45" t="s">
        <v>235</v>
      </c>
      <c r="C356" s="45" t="s">
        <v>333</v>
      </c>
      <c r="D356" s="45" t="s">
        <v>222</v>
      </c>
      <c r="E356" s="47"/>
      <c r="F356" s="47"/>
      <c r="G356" s="47"/>
      <c r="H356" s="47"/>
      <c r="I356" s="47"/>
      <c r="J356" s="47">
        <v>3.1165864998035984</v>
      </c>
      <c r="K356" s="47">
        <v>79.006468017144584</v>
      </c>
      <c r="L356" s="47">
        <v>83.333522764280559</v>
      </c>
      <c r="M356" s="47">
        <v>132.74511312189571</v>
      </c>
      <c r="N356" s="47">
        <v>137.27871409342188</v>
      </c>
    </row>
    <row r="357" spans="1:14" x14ac:dyDescent="0.3">
      <c r="A357" s="12" t="str">
        <f t="shared" si="351"/>
        <v>TLV</v>
      </c>
      <c r="B357" s="45" t="s">
        <v>235</v>
      </c>
      <c r="C357" s="45" t="s">
        <v>333</v>
      </c>
      <c r="D357" s="45" t="s">
        <v>220</v>
      </c>
      <c r="E357" s="47"/>
      <c r="F357" s="47"/>
      <c r="G357" s="47"/>
      <c r="H357" s="47"/>
      <c r="I357" s="47"/>
      <c r="J357" s="47"/>
      <c r="K357" s="47">
        <v>36.45499184868526</v>
      </c>
      <c r="L357" s="47">
        <v>68.533020127858833</v>
      </c>
      <c r="M357" s="47">
        <v>102.03069015473741</v>
      </c>
      <c r="N357" s="47">
        <v>137.27871409342188</v>
      </c>
    </row>
    <row r="358" spans="1:14" x14ac:dyDescent="0.3">
      <c r="A358" s="12" t="str">
        <f t="shared" si="351"/>
        <v>TLV</v>
      </c>
      <c r="B358" s="45" t="s">
        <v>235</v>
      </c>
      <c r="C358" s="45" t="s">
        <v>334</v>
      </c>
      <c r="D358" s="45" t="s">
        <v>238</v>
      </c>
      <c r="E358" s="47"/>
      <c r="F358" s="47">
        <v>0.14495695715874352</v>
      </c>
      <c r="G358" s="47">
        <v>1.4128047888007191</v>
      </c>
      <c r="H358" s="47">
        <v>2.8221783828103493</v>
      </c>
      <c r="I358" s="47">
        <v>3.8972289498722668</v>
      </c>
      <c r="J358" s="47">
        <v>3.8434501601121442</v>
      </c>
      <c r="K358" s="47">
        <v>2.4844241610715483</v>
      </c>
      <c r="L358" s="47">
        <v>1.0750505670619153</v>
      </c>
      <c r="M358" s="47"/>
      <c r="N358" s="47"/>
    </row>
    <row r="359" spans="1:14" x14ac:dyDescent="0.3">
      <c r="A359" s="12" t="str">
        <f t="shared" si="351"/>
        <v>TLV</v>
      </c>
      <c r="B359" s="45" t="s">
        <v>235</v>
      </c>
      <c r="C359" s="45" t="s">
        <v>334</v>
      </c>
      <c r="D359" s="45" t="s">
        <v>222</v>
      </c>
      <c r="E359" s="47"/>
      <c r="F359" s="47">
        <v>0.14495695715874352</v>
      </c>
      <c r="G359" s="47">
        <v>6.0881875791590021</v>
      </c>
      <c r="H359" s="47">
        <v>6.0881875791590021</v>
      </c>
      <c r="I359" s="47">
        <v>6.0881875791590021</v>
      </c>
      <c r="J359" s="47">
        <v>6.034408789398884</v>
      </c>
      <c r="K359" s="47"/>
      <c r="L359" s="47"/>
      <c r="M359" s="47"/>
      <c r="N359" s="47"/>
    </row>
    <row r="360" spans="1:14" x14ac:dyDescent="0.3">
      <c r="A360" s="12" t="str">
        <f t="shared" si="351"/>
        <v>TLV</v>
      </c>
      <c r="B360" s="45" t="s">
        <v>235</v>
      </c>
      <c r="C360" s="45" t="s">
        <v>334</v>
      </c>
      <c r="D360" s="45" t="s">
        <v>220</v>
      </c>
      <c r="E360" s="47"/>
      <c r="F360" s="47">
        <v>0.14495695715874352</v>
      </c>
      <c r="G360" s="47">
        <v>1.4128047888007191</v>
      </c>
      <c r="H360" s="47">
        <v>3.6806272608508075</v>
      </c>
      <c r="I360" s="47">
        <v>4.5392826336638414</v>
      </c>
      <c r="J360" s="47">
        <v>4.485503843903718</v>
      </c>
      <c r="K360" s="47">
        <v>3.1264778448631234</v>
      </c>
      <c r="L360" s="47">
        <v>0.85865537281303328</v>
      </c>
      <c r="M360" s="47"/>
      <c r="N360" s="47"/>
    </row>
    <row r="361" spans="1:14" x14ac:dyDescent="0.3">
      <c r="A361" s="12" t="str">
        <f t="shared" si="351"/>
        <v>TLV</v>
      </c>
      <c r="B361" s="45" t="s">
        <v>235</v>
      </c>
      <c r="C361" s="45" t="s">
        <v>334</v>
      </c>
      <c r="D361" s="45" t="s">
        <v>217</v>
      </c>
      <c r="E361" s="47"/>
      <c r="F361" s="47">
        <v>0.14495695715874352</v>
      </c>
      <c r="G361" s="47">
        <v>1.4128047888007191</v>
      </c>
      <c r="H361" s="47">
        <v>2.8221783828103493</v>
      </c>
      <c r="I361" s="47">
        <v>3.8972289498722668</v>
      </c>
      <c r="J361" s="47">
        <v>3.8434501601121442</v>
      </c>
      <c r="K361" s="47">
        <v>2.4844241610715483</v>
      </c>
      <c r="L361" s="47">
        <v>1.0750505670619153</v>
      </c>
      <c r="M361" s="47"/>
      <c r="N361" s="47"/>
    </row>
    <row r="362" spans="1:14" x14ac:dyDescent="0.3">
      <c r="A362" s="12" t="str">
        <f t="shared" si="351"/>
        <v>TLV</v>
      </c>
      <c r="B362" s="45" t="s">
        <v>235</v>
      </c>
      <c r="C362" s="45" t="s">
        <v>335</v>
      </c>
      <c r="D362" s="45" t="s">
        <v>238</v>
      </c>
      <c r="E362" s="47"/>
      <c r="F362" s="47">
        <v>4.6345213485464762E-2</v>
      </c>
      <c r="G362" s="47">
        <v>0.45679164748572132</v>
      </c>
      <c r="H362" s="47">
        <v>0.91247391232078523</v>
      </c>
      <c r="I362" s="47">
        <v>1.2600620034367023</v>
      </c>
      <c r="J362" s="47">
        <v>1.2428680063959583</v>
      </c>
      <c r="K362" s="47">
        <v>0.80327035595098251</v>
      </c>
      <c r="L362" s="47">
        <v>0.34758809111591743</v>
      </c>
      <c r="M362" s="47"/>
      <c r="N362" s="47"/>
    </row>
    <row r="363" spans="1:14" x14ac:dyDescent="0.3">
      <c r="A363" s="12" t="str">
        <f t="shared" si="351"/>
        <v>TLV</v>
      </c>
      <c r="B363" s="45" t="s">
        <v>235</v>
      </c>
      <c r="C363" s="45" t="s">
        <v>335</v>
      </c>
      <c r="D363" s="45" t="s">
        <v>222</v>
      </c>
      <c r="E363" s="47"/>
      <c r="F363" s="47">
        <v>4.6345213485464762E-2</v>
      </c>
      <c r="G363" s="47">
        <v>0.45679164748572132</v>
      </c>
      <c r="H363" s="47">
        <v>0.91247391232078523</v>
      </c>
      <c r="I363" s="47">
        <v>1.2600620034367023</v>
      </c>
      <c r="J363" s="47">
        <v>1.2428680063959583</v>
      </c>
      <c r="K363" s="47">
        <v>0.80327035595098251</v>
      </c>
      <c r="L363" s="47">
        <v>0.34758809111591743</v>
      </c>
      <c r="M363" s="47"/>
      <c r="N363" s="47"/>
    </row>
    <row r="364" spans="1:14" x14ac:dyDescent="0.3">
      <c r="A364" s="12" t="str">
        <f t="shared" si="351"/>
        <v>TLV</v>
      </c>
      <c r="B364" s="45" t="s">
        <v>235</v>
      </c>
      <c r="C364" s="45" t="s">
        <v>335</v>
      </c>
      <c r="D364" s="45" t="s">
        <v>220</v>
      </c>
      <c r="E364" s="47"/>
      <c r="F364" s="47">
        <v>4.6345213485464762E-2</v>
      </c>
      <c r="G364" s="47">
        <v>0.45679164748572132</v>
      </c>
      <c r="H364" s="47">
        <v>0.91247391232078523</v>
      </c>
      <c r="I364" s="47">
        <v>1.2600620034367023</v>
      </c>
      <c r="J364" s="47">
        <v>1.2428680063959583</v>
      </c>
      <c r="K364" s="47">
        <v>0.80327035595098251</v>
      </c>
      <c r="L364" s="47">
        <v>0.34758809111591743</v>
      </c>
      <c r="M364" s="47"/>
      <c r="N364" s="47"/>
    </row>
    <row r="365" spans="1:14" x14ac:dyDescent="0.3">
      <c r="A365" s="12" t="str">
        <f t="shared" si="351"/>
        <v>TLV</v>
      </c>
      <c r="B365" s="45" t="s">
        <v>235</v>
      </c>
      <c r="C365" s="45" t="s">
        <v>335</v>
      </c>
      <c r="D365" s="45" t="s">
        <v>217</v>
      </c>
      <c r="E365" s="47"/>
      <c r="F365" s="47">
        <v>4.6345213485464762E-2</v>
      </c>
      <c r="G365" s="47">
        <v>0.45679164748572132</v>
      </c>
      <c r="H365" s="47">
        <v>1.2600620034367023</v>
      </c>
      <c r="I365" s="47">
        <v>1.2600620034367023</v>
      </c>
      <c r="J365" s="47">
        <v>1.2428680063959583</v>
      </c>
      <c r="K365" s="47">
        <v>0.80327035595098251</v>
      </c>
      <c r="L365" s="47"/>
      <c r="M365" s="47"/>
      <c r="N365" s="47"/>
    </row>
    <row r="366" spans="1:14" x14ac:dyDescent="0.3">
      <c r="A366" s="12" t="str">
        <f t="shared" si="351"/>
        <v>TLV</v>
      </c>
      <c r="B366" s="45" t="s">
        <v>235</v>
      </c>
      <c r="C366" s="45" t="s">
        <v>336</v>
      </c>
      <c r="D366" s="45" t="s">
        <v>222</v>
      </c>
      <c r="E366" s="47"/>
      <c r="F366" s="47">
        <v>0.54558816349614225</v>
      </c>
      <c r="G366" s="47">
        <v>0.54558816349614225</v>
      </c>
      <c r="H366" s="47">
        <v>0.54558816349614225</v>
      </c>
      <c r="I366" s="47">
        <v>0.54558816349614225</v>
      </c>
      <c r="J366" s="47">
        <v>0.34317586321490817</v>
      </c>
      <c r="K366" s="47"/>
      <c r="L366" s="47"/>
      <c r="M366" s="47"/>
      <c r="N366" s="47"/>
    </row>
    <row r="367" spans="1:14" x14ac:dyDescent="0.3">
      <c r="A367" s="12" t="str">
        <f t="shared" si="351"/>
        <v>TLV</v>
      </c>
      <c r="B367" s="45" t="s">
        <v>235</v>
      </c>
      <c r="C367" s="45" t="s">
        <v>337</v>
      </c>
      <c r="D367" s="45" t="s">
        <v>238</v>
      </c>
      <c r="E367" s="47"/>
      <c r="F367" s="47">
        <v>0.37233519602904142</v>
      </c>
      <c r="G367" s="47">
        <v>0.37233519602904142</v>
      </c>
      <c r="H367" s="47">
        <v>0.37908426747251955</v>
      </c>
      <c r="I367" s="47">
        <v>0.51080777311873748</v>
      </c>
      <c r="J367" s="47">
        <v>0.37267203531064369</v>
      </c>
      <c r="K367" s="47">
        <v>0.13847257708969601</v>
      </c>
      <c r="L367" s="47">
        <v>0.13172350564621776</v>
      </c>
      <c r="M367" s="47"/>
      <c r="N367" s="47"/>
    </row>
    <row r="368" spans="1:14" x14ac:dyDescent="0.3">
      <c r="A368" s="12" t="str">
        <f t="shared" si="351"/>
        <v>TLV</v>
      </c>
      <c r="B368" s="45" t="s">
        <v>235</v>
      </c>
      <c r="C368" s="45" t="s">
        <v>337</v>
      </c>
      <c r="D368" s="45" t="s">
        <v>220</v>
      </c>
      <c r="E368" s="47"/>
      <c r="F368" s="47">
        <v>0.48772905507576886</v>
      </c>
      <c r="G368" s="47">
        <v>0.48772905507576886</v>
      </c>
      <c r="H368" s="47">
        <v>0.48772905507576886</v>
      </c>
      <c r="I368" s="47">
        <v>0.51080777311873748</v>
      </c>
      <c r="J368" s="47">
        <v>0.32986110572906441</v>
      </c>
      <c r="K368" s="47">
        <v>2.3078718042968523E-2</v>
      </c>
      <c r="L368" s="47">
        <v>2.3078718042968523E-2</v>
      </c>
      <c r="M368" s="47"/>
      <c r="N368" s="47"/>
    </row>
    <row r="369" spans="1:14" x14ac:dyDescent="0.3">
      <c r="A369" s="12" t="str">
        <f t="shared" si="351"/>
        <v>TLV</v>
      </c>
      <c r="B369" s="45" t="s">
        <v>235</v>
      </c>
      <c r="C369" s="45" t="s">
        <v>337</v>
      </c>
      <c r="D369" s="45" t="s">
        <v>217</v>
      </c>
      <c r="E369" s="47"/>
      <c r="F369" s="47">
        <v>0.37908426747251955</v>
      </c>
      <c r="G369" s="47">
        <v>0.37908426747251955</v>
      </c>
      <c r="H369" s="47">
        <v>0.37908426747251955</v>
      </c>
      <c r="I369" s="47">
        <v>0.51080777311873748</v>
      </c>
      <c r="J369" s="47">
        <v>0.3701681410419651</v>
      </c>
      <c r="K369" s="47">
        <v>0.13172350564621776</v>
      </c>
      <c r="L369" s="47">
        <v>0.13172350564621776</v>
      </c>
      <c r="M369" s="47"/>
      <c r="N369" s="47"/>
    </row>
    <row r="370" spans="1:14" x14ac:dyDescent="0.3">
      <c r="A370" s="12" t="str">
        <f t="shared" si="351"/>
        <v>TLV</v>
      </c>
      <c r="B370" s="45" t="s">
        <v>235</v>
      </c>
      <c r="C370" s="45" t="s">
        <v>338</v>
      </c>
      <c r="D370" s="45" t="s">
        <v>220</v>
      </c>
      <c r="E370" s="47"/>
      <c r="F370" s="47"/>
      <c r="G370" s="47"/>
      <c r="H370" s="47">
        <v>0.80530843625630699</v>
      </c>
      <c r="I370" s="47">
        <v>0.80530843625630699</v>
      </c>
      <c r="J370" s="47">
        <v>0.80530843625630699</v>
      </c>
      <c r="K370" s="47">
        <v>0.80530843625630699</v>
      </c>
      <c r="L370" s="47"/>
      <c r="M370" s="47"/>
      <c r="N370" s="4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Records_x0020_Status xmlns="9380cd1d-721d-4dea-8999-040d87e03657">Pending</Records_x0020_Status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2020-03-26T11:16:01+00:00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Records_x0020_Date xmlns="9380cd1d-721d-4dea-8999-040d87e03657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748E3FC65F745A16F962AC37A6A38" ma:contentTypeVersion="31" ma:contentTypeDescription="Create a new document." ma:contentTypeScope="" ma:versionID="55bc77b8152794133b5dbae3c7803af9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9380cd1d-721d-4dea-8999-040d87e03657" xmlns:ns7="5e3f1aae-2956-4629-a4bc-aaa910a7cb56" targetNamespace="http://schemas.microsoft.com/office/2006/metadata/properties" ma:root="true" ma:fieldsID="58aa116016f2ae7acf2e3b9f93df2f20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9380cd1d-721d-4dea-8999-040d87e03657"/>
    <xsd:import namespace="5e3f1aae-2956-4629-a4bc-aaa910a7cb56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SharedWithUsers" minOccurs="0"/>
                <xsd:element ref="ns6:SharedWithDetails" minOccurs="0"/>
                <xsd:element ref="ns6:SharingHintHash" minOccurs="0"/>
                <xsd:element ref="ns7:MediaServiceMetadata" minOccurs="0"/>
                <xsd:element ref="ns7:MediaServiceFastMetadata" minOccurs="0"/>
                <xsd:element ref="ns6:Records_x0020_Status" minOccurs="0"/>
                <xsd:element ref="ns6:Records_x0020_Date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7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4a21f960-d4dd-4737-a746-0ff990ae1880}" ma:internalName="TaxCatchAllLabel" ma:readOnly="true" ma:showField="CatchAllDataLabel" ma:web="9380cd1d-721d-4dea-8999-040d87e036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4a21f960-d4dd-4737-a746-0ff990ae1880}" ma:internalName="TaxCatchAll" ma:showField="CatchAllData" ma:web="9380cd1d-721d-4dea-8999-040d87e036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0cd1d-721d-4dea-8999-040d87e03657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0" nillable="true" ma:displayName="Sharing Hint Hash" ma:description="" ma:hidden="true" ma:internalName="SharingHintHash" ma:readOnly="true">
      <xsd:simpleType>
        <xsd:restriction base="dms:Text"/>
      </xsd:simpleType>
    </xsd:element>
    <xsd:element name="Records_x0020_Status" ma:index="33" nillable="true" ma:displayName="Records Status" ma:default="Pending" ma:internalName="Records_x0020_Status">
      <xsd:simpleType>
        <xsd:restriction base="dms:Text"/>
      </xsd:simpleType>
    </xsd:element>
    <xsd:element name="Records_x0020_Date" ma:index="34" nillable="true" ma:displayName="Records Date" ma:hidden="true" ma:internalName="Records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f1aae-2956-4629-a4bc-aaa910a7cb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53119C9E-0210-4EC6-9424-AC474A63ED2F}">
  <ds:schemaRefs>
    <ds:schemaRef ds:uri="9380cd1d-721d-4dea-8999-040d87e03657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4ffa91fb-a0ff-4ac5-b2db-65c790d184a4"/>
    <ds:schemaRef ds:uri="http://schemas.openxmlformats.org/package/2006/metadata/core-properties"/>
    <ds:schemaRef ds:uri="5e3f1aae-2956-4629-a4bc-aaa910a7cb56"/>
    <ds:schemaRef ds:uri="http://schemas.microsoft.com/office/2006/metadata/properties"/>
    <ds:schemaRef ds:uri="http://purl.org/dc/dcmitype/"/>
    <ds:schemaRef ds:uri="http://schemas.microsoft.com/sharepoint/v3/fields"/>
    <ds:schemaRef ds:uri="http://purl.org/dc/terms/"/>
    <ds:schemaRef ds:uri="http://schemas.microsoft.com/sharepoint.v3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0481533-DE6F-405F-A268-9C766091D8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0CC076-4FE7-4F10-9EEB-E786B164DC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9380cd1d-721d-4dea-8999-040d87e03657"/>
    <ds:schemaRef ds:uri="5e3f1aae-2956-4629-a4bc-aaa910a7cb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BDD7675-BA7D-4375-B4A8-66EA1161B902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summary-total</vt:lpstr>
      <vt:lpstr>summary</vt:lpstr>
      <vt:lpstr>emissions</vt:lpstr>
      <vt:lpstr>emis charts</vt:lpstr>
      <vt:lpstr>carclass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Lenox, Carol</dc:creator>
  <cp:lastModifiedBy>Lenox, Carol</cp:lastModifiedBy>
  <cp:lastPrinted>2019-07-11T19:28:46Z</cp:lastPrinted>
  <dcterms:created xsi:type="dcterms:W3CDTF">2018-12-03T13:51:02Z</dcterms:created>
  <dcterms:modified xsi:type="dcterms:W3CDTF">2020-07-22T14:58:01Z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112865686416625</vt:r8>
  </property>
  <property fmtid="{D5CDD505-2E9C-101B-9397-08002B2CF9AE}" pid="3" name="ContentTypeId">
    <vt:lpwstr>0x0101000A7748E3FC65F745A16F962AC37A6A38</vt:lpwstr>
  </property>
  <property fmtid="{D5CDD505-2E9C-101B-9397-08002B2CF9AE}" pid="4" name="WorkbookGuid">
    <vt:lpwstr>36382b9c-d31a-4c09-9e1a-504c20e09624</vt:lpwstr>
  </property>
</Properties>
</file>