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Google Drive\01 - The Silent Revolution\NatSust\Data&amp;R\"/>
    </mc:Choice>
  </mc:AlternateContent>
  <xr:revisionPtr revIDLastSave="0" documentId="8_{E9C3EF6B-6C4D-462C-AD9E-6F83FCAD7BD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definedNames>
    <definedName name="_xlnm._FilterDatabase" localSheetId="0" hidden="1">Foglio1!$M$1:$M$277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3" i="1" l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D2" i="1"/>
  <c r="A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" i="1"/>
  <c r="O27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4" i="1"/>
  <c r="O275" i="1"/>
  <c r="O276" i="1"/>
  <c r="O277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" i="1"/>
  <c r="X277" i="1"/>
  <c r="Y277" i="1"/>
  <c r="U277" i="1"/>
  <c r="V277" i="1"/>
  <c r="X276" i="1"/>
  <c r="Y276" i="1"/>
  <c r="U276" i="1"/>
  <c r="V276" i="1"/>
  <c r="X275" i="1"/>
  <c r="Y275" i="1"/>
  <c r="U275" i="1"/>
  <c r="V275" i="1"/>
  <c r="X274" i="1"/>
  <c r="Y274" i="1"/>
  <c r="U274" i="1"/>
  <c r="V274" i="1"/>
  <c r="X273" i="1"/>
  <c r="Y273" i="1"/>
  <c r="U273" i="1"/>
  <c r="V273" i="1"/>
  <c r="X272" i="1"/>
  <c r="Y272" i="1"/>
  <c r="U272" i="1"/>
  <c r="V272" i="1"/>
  <c r="X271" i="1"/>
  <c r="Y271" i="1"/>
  <c r="U271" i="1"/>
  <c r="V271" i="1"/>
  <c r="X270" i="1"/>
  <c r="Y270" i="1"/>
  <c r="U270" i="1"/>
  <c r="V270" i="1"/>
  <c r="X269" i="1"/>
  <c r="Y269" i="1"/>
  <c r="U269" i="1"/>
  <c r="V269" i="1"/>
  <c r="X268" i="1"/>
  <c r="Y268" i="1"/>
  <c r="U268" i="1"/>
  <c r="V268" i="1"/>
  <c r="X267" i="1"/>
  <c r="Y267" i="1"/>
  <c r="U267" i="1"/>
  <c r="V267" i="1"/>
  <c r="X266" i="1"/>
  <c r="Y266" i="1"/>
  <c r="U266" i="1"/>
  <c r="V266" i="1"/>
  <c r="X265" i="1"/>
  <c r="Y265" i="1"/>
  <c r="U265" i="1"/>
  <c r="V265" i="1"/>
  <c r="X264" i="1"/>
  <c r="Y264" i="1"/>
  <c r="U264" i="1"/>
  <c r="V264" i="1"/>
  <c r="X263" i="1"/>
  <c r="Y263" i="1"/>
  <c r="U263" i="1"/>
  <c r="V263" i="1"/>
  <c r="X262" i="1"/>
  <c r="Y262" i="1"/>
  <c r="U262" i="1"/>
  <c r="V262" i="1"/>
  <c r="X261" i="1"/>
  <c r="Y261" i="1"/>
  <c r="U261" i="1"/>
  <c r="V261" i="1"/>
  <c r="X260" i="1"/>
  <c r="Y260" i="1"/>
  <c r="U260" i="1"/>
  <c r="V260" i="1"/>
  <c r="X259" i="1"/>
  <c r="Y259" i="1"/>
  <c r="U259" i="1"/>
  <c r="V259" i="1"/>
  <c r="X258" i="1"/>
  <c r="Y258" i="1"/>
  <c r="U258" i="1"/>
  <c r="V258" i="1"/>
  <c r="X257" i="1"/>
  <c r="Y257" i="1"/>
  <c r="U257" i="1"/>
  <c r="V257" i="1"/>
  <c r="X256" i="1"/>
  <c r="Y256" i="1"/>
  <c r="U256" i="1"/>
  <c r="V256" i="1"/>
  <c r="X255" i="1"/>
  <c r="Y255" i="1"/>
  <c r="U255" i="1"/>
  <c r="V255" i="1"/>
  <c r="X254" i="1"/>
  <c r="Y254" i="1"/>
  <c r="U254" i="1"/>
  <c r="V254" i="1"/>
  <c r="X253" i="1"/>
  <c r="Y253" i="1"/>
  <c r="U253" i="1"/>
  <c r="V253" i="1"/>
  <c r="X252" i="1"/>
  <c r="Y252" i="1"/>
  <c r="U252" i="1"/>
  <c r="V252" i="1"/>
  <c r="X251" i="1"/>
  <c r="Y251" i="1"/>
  <c r="U251" i="1"/>
  <c r="V251" i="1"/>
  <c r="X250" i="1"/>
  <c r="Y250" i="1"/>
  <c r="U250" i="1"/>
  <c r="V250" i="1"/>
  <c r="X249" i="1"/>
  <c r="Y249" i="1"/>
  <c r="U249" i="1"/>
  <c r="V249" i="1"/>
  <c r="X248" i="1"/>
  <c r="Y248" i="1"/>
  <c r="U248" i="1"/>
  <c r="V248" i="1"/>
  <c r="X247" i="1"/>
  <c r="Y247" i="1"/>
  <c r="U247" i="1"/>
  <c r="V247" i="1"/>
  <c r="X246" i="1"/>
  <c r="Y246" i="1"/>
  <c r="U246" i="1"/>
  <c r="V246" i="1"/>
  <c r="X245" i="1"/>
  <c r="Y245" i="1"/>
  <c r="U245" i="1"/>
  <c r="V245" i="1"/>
  <c r="X244" i="1"/>
  <c r="Y244" i="1"/>
  <c r="U244" i="1"/>
  <c r="V244" i="1"/>
  <c r="X243" i="1"/>
  <c r="Y243" i="1"/>
  <c r="U243" i="1"/>
  <c r="V243" i="1"/>
  <c r="X242" i="1"/>
  <c r="Y242" i="1"/>
  <c r="U242" i="1"/>
  <c r="V242" i="1"/>
  <c r="X241" i="1"/>
  <c r="Y241" i="1"/>
  <c r="U241" i="1"/>
  <c r="V241" i="1"/>
  <c r="X240" i="1"/>
  <c r="Y240" i="1"/>
  <c r="U240" i="1"/>
  <c r="V240" i="1"/>
  <c r="X239" i="1"/>
  <c r="Y239" i="1"/>
  <c r="U239" i="1"/>
  <c r="V239" i="1"/>
  <c r="X238" i="1"/>
  <c r="Y238" i="1"/>
  <c r="U238" i="1"/>
  <c r="V238" i="1"/>
  <c r="X237" i="1"/>
  <c r="Y237" i="1"/>
  <c r="U237" i="1"/>
  <c r="V237" i="1"/>
  <c r="X236" i="1"/>
  <c r="Y236" i="1"/>
  <c r="U236" i="1"/>
  <c r="V236" i="1"/>
  <c r="X235" i="1"/>
  <c r="Y235" i="1"/>
  <c r="U235" i="1"/>
  <c r="V235" i="1"/>
  <c r="X234" i="1"/>
  <c r="Y234" i="1"/>
  <c r="U234" i="1"/>
  <c r="V234" i="1"/>
  <c r="X233" i="1"/>
  <c r="Y233" i="1"/>
  <c r="U233" i="1"/>
  <c r="V233" i="1"/>
  <c r="X232" i="1"/>
  <c r="Y232" i="1"/>
  <c r="U232" i="1"/>
  <c r="V232" i="1"/>
  <c r="X231" i="1"/>
  <c r="Y231" i="1"/>
  <c r="U231" i="1"/>
  <c r="V231" i="1"/>
  <c r="X230" i="1"/>
  <c r="Y230" i="1"/>
  <c r="U230" i="1"/>
  <c r="V230" i="1"/>
  <c r="X229" i="1"/>
  <c r="Y229" i="1"/>
  <c r="U229" i="1"/>
  <c r="V229" i="1"/>
  <c r="X228" i="1"/>
  <c r="Y228" i="1"/>
  <c r="U228" i="1"/>
  <c r="V228" i="1"/>
  <c r="X227" i="1"/>
  <c r="Y227" i="1"/>
  <c r="U227" i="1"/>
  <c r="V227" i="1"/>
  <c r="X226" i="1"/>
  <c r="Y226" i="1"/>
  <c r="U226" i="1"/>
  <c r="V226" i="1"/>
  <c r="X225" i="1"/>
  <c r="Y225" i="1"/>
  <c r="U225" i="1"/>
  <c r="V225" i="1"/>
  <c r="X224" i="1"/>
  <c r="Y224" i="1"/>
  <c r="U224" i="1"/>
  <c r="V224" i="1"/>
  <c r="X223" i="1"/>
  <c r="Y223" i="1"/>
  <c r="U223" i="1"/>
  <c r="V223" i="1"/>
  <c r="X222" i="1"/>
  <c r="Y222" i="1"/>
  <c r="U222" i="1"/>
  <c r="V222" i="1"/>
  <c r="X221" i="1"/>
  <c r="Y221" i="1"/>
  <c r="U221" i="1"/>
  <c r="V221" i="1"/>
  <c r="X220" i="1"/>
  <c r="Y220" i="1"/>
  <c r="U220" i="1"/>
  <c r="V220" i="1"/>
  <c r="X219" i="1"/>
  <c r="Y219" i="1"/>
  <c r="U219" i="1"/>
  <c r="V219" i="1"/>
  <c r="X218" i="1"/>
  <c r="Y218" i="1"/>
  <c r="U218" i="1"/>
  <c r="V218" i="1"/>
  <c r="X217" i="1"/>
  <c r="Y217" i="1"/>
  <c r="U217" i="1"/>
  <c r="V217" i="1"/>
  <c r="X216" i="1"/>
  <c r="Y216" i="1"/>
  <c r="U216" i="1"/>
  <c r="V216" i="1"/>
  <c r="X215" i="1"/>
  <c r="Y215" i="1"/>
  <c r="U215" i="1"/>
  <c r="V215" i="1"/>
  <c r="X214" i="1"/>
  <c r="Y214" i="1"/>
  <c r="U214" i="1"/>
  <c r="V214" i="1"/>
  <c r="X213" i="1"/>
  <c r="Y213" i="1"/>
  <c r="U213" i="1"/>
  <c r="V213" i="1"/>
  <c r="X212" i="1"/>
  <c r="Y212" i="1"/>
  <c r="U212" i="1"/>
  <c r="V212" i="1"/>
  <c r="X211" i="1"/>
  <c r="Y211" i="1"/>
  <c r="U211" i="1"/>
  <c r="V211" i="1"/>
  <c r="X210" i="1"/>
  <c r="Y210" i="1"/>
  <c r="U210" i="1"/>
  <c r="V210" i="1"/>
  <c r="X209" i="1"/>
  <c r="Y209" i="1"/>
  <c r="U209" i="1"/>
  <c r="V209" i="1"/>
  <c r="X208" i="1"/>
  <c r="Y208" i="1"/>
  <c r="U208" i="1"/>
  <c r="V208" i="1"/>
  <c r="X207" i="1"/>
  <c r="Y207" i="1"/>
  <c r="U207" i="1"/>
  <c r="V207" i="1"/>
  <c r="X206" i="1"/>
  <c r="Y206" i="1"/>
  <c r="U206" i="1"/>
  <c r="V206" i="1"/>
  <c r="X205" i="1"/>
  <c r="Y205" i="1"/>
  <c r="U205" i="1"/>
  <c r="V205" i="1"/>
  <c r="X204" i="1"/>
  <c r="Y204" i="1"/>
  <c r="U204" i="1"/>
  <c r="V204" i="1"/>
  <c r="X203" i="1"/>
  <c r="Y203" i="1"/>
  <c r="U203" i="1"/>
  <c r="V203" i="1"/>
  <c r="X202" i="1"/>
  <c r="Y202" i="1"/>
  <c r="U202" i="1"/>
  <c r="V202" i="1"/>
  <c r="X201" i="1"/>
  <c r="Y201" i="1"/>
  <c r="U201" i="1"/>
  <c r="V201" i="1"/>
  <c r="X200" i="1"/>
  <c r="Y200" i="1"/>
  <c r="U200" i="1"/>
  <c r="V200" i="1"/>
  <c r="X199" i="1"/>
  <c r="Y199" i="1"/>
  <c r="U199" i="1"/>
  <c r="V199" i="1"/>
  <c r="X198" i="1"/>
  <c r="Y198" i="1"/>
  <c r="U198" i="1"/>
  <c r="V198" i="1"/>
  <c r="X197" i="1"/>
  <c r="Y197" i="1"/>
  <c r="U197" i="1"/>
  <c r="V197" i="1"/>
  <c r="X196" i="1"/>
  <c r="Y196" i="1"/>
  <c r="U196" i="1"/>
  <c r="V196" i="1"/>
  <c r="X195" i="1"/>
  <c r="Y195" i="1"/>
  <c r="U195" i="1"/>
  <c r="V195" i="1"/>
  <c r="X194" i="1"/>
  <c r="Y194" i="1"/>
  <c r="U194" i="1"/>
  <c r="V194" i="1"/>
  <c r="X193" i="1"/>
  <c r="Y193" i="1"/>
  <c r="U193" i="1"/>
  <c r="V193" i="1"/>
  <c r="X192" i="1"/>
  <c r="Y192" i="1"/>
  <c r="U192" i="1"/>
  <c r="V192" i="1"/>
  <c r="X191" i="1"/>
  <c r="Y191" i="1"/>
  <c r="U191" i="1"/>
  <c r="V191" i="1"/>
  <c r="X190" i="1"/>
  <c r="Y190" i="1"/>
  <c r="U190" i="1"/>
  <c r="V190" i="1"/>
  <c r="X189" i="1"/>
  <c r="Y189" i="1"/>
  <c r="U189" i="1"/>
  <c r="V189" i="1"/>
  <c r="X188" i="1"/>
  <c r="Y188" i="1"/>
  <c r="U188" i="1"/>
  <c r="V188" i="1"/>
  <c r="X187" i="1"/>
  <c r="Y187" i="1"/>
  <c r="U187" i="1"/>
  <c r="V187" i="1"/>
  <c r="X186" i="1"/>
  <c r="Y186" i="1"/>
  <c r="U186" i="1"/>
  <c r="V186" i="1"/>
  <c r="X185" i="1"/>
  <c r="Y185" i="1"/>
  <c r="U185" i="1"/>
  <c r="V185" i="1"/>
  <c r="X184" i="1"/>
  <c r="Y184" i="1"/>
  <c r="U184" i="1"/>
  <c r="V184" i="1"/>
  <c r="X183" i="1"/>
  <c r="Y183" i="1"/>
  <c r="U183" i="1"/>
  <c r="V183" i="1"/>
  <c r="X182" i="1"/>
  <c r="Y182" i="1"/>
  <c r="U182" i="1"/>
  <c r="V182" i="1"/>
  <c r="X181" i="1"/>
  <c r="Y181" i="1"/>
  <c r="U181" i="1"/>
  <c r="V181" i="1"/>
  <c r="X180" i="1"/>
  <c r="Y180" i="1"/>
  <c r="U180" i="1"/>
  <c r="V180" i="1"/>
  <c r="X179" i="1"/>
  <c r="Y179" i="1"/>
  <c r="U179" i="1"/>
  <c r="V179" i="1"/>
  <c r="X178" i="1"/>
  <c r="Y178" i="1"/>
  <c r="U178" i="1"/>
  <c r="V178" i="1"/>
  <c r="X177" i="1"/>
  <c r="Y177" i="1"/>
  <c r="U177" i="1"/>
  <c r="V177" i="1"/>
  <c r="X176" i="1"/>
  <c r="Y176" i="1"/>
  <c r="U176" i="1"/>
  <c r="V176" i="1"/>
  <c r="X175" i="1"/>
  <c r="Y175" i="1"/>
  <c r="U175" i="1"/>
  <c r="V175" i="1"/>
  <c r="X174" i="1"/>
  <c r="Y174" i="1"/>
  <c r="U174" i="1"/>
  <c r="V174" i="1"/>
  <c r="X173" i="1"/>
  <c r="Y173" i="1"/>
  <c r="U173" i="1"/>
  <c r="V173" i="1"/>
  <c r="X172" i="1"/>
  <c r="Y172" i="1"/>
  <c r="U172" i="1"/>
  <c r="V172" i="1"/>
  <c r="X171" i="1"/>
  <c r="Y171" i="1"/>
  <c r="U171" i="1"/>
  <c r="V171" i="1"/>
  <c r="X170" i="1"/>
  <c r="Y170" i="1"/>
  <c r="U170" i="1"/>
  <c r="V170" i="1"/>
  <c r="X169" i="1"/>
  <c r="Y169" i="1"/>
  <c r="U169" i="1"/>
  <c r="V169" i="1"/>
  <c r="X168" i="1"/>
  <c r="Y168" i="1"/>
  <c r="U168" i="1"/>
  <c r="V168" i="1"/>
  <c r="X167" i="1"/>
  <c r="Y167" i="1"/>
  <c r="U167" i="1"/>
  <c r="V167" i="1"/>
  <c r="X166" i="1"/>
  <c r="Y166" i="1"/>
  <c r="U166" i="1"/>
  <c r="V166" i="1"/>
  <c r="X165" i="1"/>
  <c r="Y165" i="1"/>
  <c r="U165" i="1"/>
  <c r="V165" i="1"/>
  <c r="X164" i="1"/>
  <c r="Y164" i="1"/>
  <c r="U164" i="1"/>
  <c r="V164" i="1"/>
  <c r="X163" i="1"/>
  <c r="Y163" i="1"/>
  <c r="U163" i="1"/>
  <c r="V163" i="1"/>
  <c r="X162" i="1"/>
  <c r="Y162" i="1"/>
  <c r="U162" i="1"/>
  <c r="V162" i="1"/>
  <c r="X161" i="1"/>
  <c r="Y161" i="1"/>
  <c r="U161" i="1"/>
  <c r="V161" i="1"/>
  <c r="X160" i="1"/>
  <c r="Y160" i="1"/>
  <c r="U160" i="1"/>
  <c r="V160" i="1"/>
  <c r="X159" i="1"/>
  <c r="Y159" i="1"/>
  <c r="U159" i="1"/>
  <c r="V159" i="1"/>
  <c r="X158" i="1"/>
  <c r="Y158" i="1"/>
  <c r="U158" i="1"/>
  <c r="V158" i="1"/>
  <c r="X157" i="1"/>
  <c r="Y157" i="1"/>
  <c r="U157" i="1"/>
  <c r="V157" i="1"/>
  <c r="X156" i="1"/>
  <c r="Y156" i="1"/>
  <c r="U156" i="1"/>
  <c r="V156" i="1"/>
  <c r="X155" i="1"/>
  <c r="Y155" i="1"/>
  <c r="U155" i="1"/>
  <c r="V155" i="1"/>
  <c r="X154" i="1"/>
  <c r="Y154" i="1"/>
  <c r="U154" i="1"/>
  <c r="V154" i="1"/>
  <c r="X153" i="1"/>
  <c r="Y153" i="1"/>
  <c r="U153" i="1"/>
  <c r="V153" i="1"/>
  <c r="X152" i="1"/>
  <c r="Y152" i="1"/>
  <c r="U152" i="1"/>
  <c r="V152" i="1"/>
  <c r="X151" i="1"/>
  <c r="Y151" i="1"/>
  <c r="U151" i="1"/>
  <c r="V151" i="1"/>
  <c r="X150" i="1"/>
  <c r="Y150" i="1"/>
  <c r="U150" i="1"/>
  <c r="V150" i="1"/>
  <c r="X149" i="1"/>
  <c r="Y149" i="1"/>
  <c r="U149" i="1"/>
  <c r="V149" i="1"/>
  <c r="X148" i="1"/>
  <c r="Y148" i="1"/>
  <c r="U148" i="1"/>
  <c r="V148" i="1"/>
  <c r="X147" i="1"/>
  <c r="Y147" i="1"/>
  <c r="U147" i="1"/>
  <c r="V147" i="1"/>
  <c r="X146" i="1"/>
  <c r="Y146" i="1"/>
  <c r="U146" i="1"/>
  <c r="V146" i="1"/>
  <c r="X145" i="1"/>
  <c r="Y145" i="1"/>
  <c r="U145" i="1"/>
  <c r="V145" i="1"/>
  <c r="X144" i="1"/>
  <c r="Y144" i="1"/>
  <c r="U144" i="1"/>
  <c r="V144" i="1"/>
  <c r="X143" i="1"/>
  <c r="Y143" i="1"/>
  <c r="U143" i="1"/>
  <c r="V143" i="1"/>
  <c r="X142" i="1"/>
  <c r="Y142" i="1"/>
  <c r="U142" i="1"/>
  <c r="V142" i="1"/>
  <c r="X141" i="1"/>
  <c r="Y141" i="1"/>
  <c r="U141" i="1"/>
  <c r="V141" i="1"/>
  <c r="X140" i="1"/>
  <c r="Y140" i="1"/>
  <c r="U140" i="1"/>
  <c r="V140" i="1"/>
  <c r="X139" i="1"/>
  <c r="Y139" i="1"/>
  <c r="U139" i="1"/>
  <c r="V139" i="1"/>
  <c r="X138" i="1"/>
  <c r="Y138" i="1"/>
  <c r="U138" i="1"/>
  <c r="V138" i="1"/>
  <c r="X137" i="1"/>
  <c r="Y137" i="1"/>
  <c r="U137" i="1"/>
  <c r="V137" i="1"/>
  <c r="X136" i="1"/>
  <c r="Y136" i="1"/>
  <c r="U136" i="1"/>
  <c r="V136" i="1"/>
  <c r="X135" i="1"/>
  <c r="Y135" i="1"/>
  <c r="U135" i="1"/>
  <c r="V135" i="1"/>
  <c r="X134" i="1"/>
  <c r="Y134" i="1"/>
  <c r="U134" i="1"/>
  <c r="V134" i="1"/>
  <c r="X133" i="1"/>
  <c r="Y133" i="1"/>
  <c r="U133" i="1"/>
  <c r="V133" i="1"/>
  <c r="X132" i="1"/>
  <c r="Y132" i="1"/>
  <c r="U132" i="1"/>
  <c r="V132" i="1"/>
  <c r="X131" i="1"/>
  <c r="Y131" i="1"/>
  <c r="U131" i="1"/>
  <c r="V131" i="1"/>
  <c r="X130" i="1"/>
  <c r="Y130" i="1"/>
  <c r="U130" i="1"/>
  <c r="V130" i="1"/>
  <c r="X129" i="1"/>
  <c r="Y129" i="1"/>
  <c r="U129" i="1"/>
  <c r="V129" i="1"/>
  <c r="X128" i="1"/>
  <c r="Y128" i="1"/>
  <c r="U128" i="1"/>
  <c r="V128" i="1"/>
  <c r="X127" i="1"/>
  <c r="Y127" i="1"/>
  <c r="U127" i="1"/>
  <c r="V127" i="1"/>
  <c r="X126" i="1"/>
  <c r="Y126" i="1"/>
  <c r="U126" i="1"/>
  <c r="V126" i="1"/>
  <c r="X125" i="1"/>
  <c r="Y125" i="1"/>
  <c r="U125" i="1"/>
  <c r="V125" i="1"/>
  <c r="X124" i="1"/>
  <c r="Y124" i="1"/>
  <c r="U124" i="1"/>
  <c r="V124" i="1"/>
  <c r="X123" i="1"/>
  <c r="Y123" i="1"/>
  <c r="U123" i="1"/>
  <c r="V123" i="1"/>
  <c r="X122" i="1"/>
  <c r="Y122" i="1"/>
  <c r="U122" i="1"/>
  <c r="V122" i="1"/>
  <c r="X121" i="1"/>
  <c r="Y121" i="1"/>
  <c r="U121" i="1"/>
  <c r="V121" i="1"/>
  <c r="X120" i="1"/>
  <c r="Y120" i="1"/>
  <c r="U120" i="1"/>
  <c r="V120" i="1"/>
  <c r="X119" i="1"/>
  <c r="Y119" i="1"/>
  <c r="U119" i="1"/>
  <c r="V119" i="1"/>
  <c r="X118" i="1"/>
  <c r="Y118" i="1"/>
  <c r="U118" i="1"/>
  <c r="V118" i="1"/>
  <c r="X117" i="1"/>
  <c r="Y117" i="1"/>
  <c r="U117" i="1"/>
  <c r="V117" i="1"/>
  <c r="X116" i="1"/>
  <c r="Y116" i="1"/>
  <c r="U116" i="1"/>
  <c r="V116" i="1"/>
  <c r="X115" i="1"/>
  <c r="Y115" i="1"/>
  <c r="U115" i="1"/>
  <c r="V115" i="1"/>
  <c r="X114" i="1"/>
  <c r="Y114" i="1"/>
  <c r="U114" i="1"/>
  <c r="V114" i="1"/>
  <c r="X113" i="1"/>
  <c r="Y113" i="1"/>
  <c r="U113" i="1"/>
  <c r="V113" i="1"/>
  <c r="X112" i="1"/>
  <c r="Y112" i="1"/>
  <c r="U112" i="1"/>
  <c r="V112" i="1"/>
  <c r="X111" i="1"/>
  <c r="Y111" i="1"/>
  <c r="U111" i="1"/>
  <c r="V111" i="1"/>
  <c r="X110" i="1"/>
  <c r="Y110" i="1"/>
  <c r="U110" i="1"/>
  <c r="V110" i="1"/>
  <c r="X109" i="1"/>
  <c r="Y109" i="1"/>
  <c r="U109" i="1"/>
  <c r="V109" i="1"/>
  <c r="X108" i="1"/>
  <c r="Y108" i="1"/>
  <c r="U108" i="1"/>
  <c r="V108" i="1"/>
  <c r="X107" i="1"/>
  <c r="Y107" i="1"/>
  <c r="U107" i="1"/>
  <c r="V107" i="1"/>
  <c r="X106" i="1"/>
  <c r="Y106" i="1"/>
  <c r="U106" i="1"/>
  <c r="V106" i="1"/>
  <c r="X105" i="1"/>
  <c r="Y105" i="1"/>
  <c r="U105" i="1"/>
  <c r="V105" i="1"/>
  <c r="X104" i="1"/>
  <c r="Y104" i="1"/>
  <c r="U104" i="1"/>
  <c r="V104" i="1"/>
  <c r="X103" i="1"/>
  <c r="Y103" i="1"/>
  <c r="U103" i="1"/>
  <c r="V103" i="1"/>
  <c r="X102" i="1"/>
  <c r="Y102" i="1"/>
  <c r="U102" i="1"/>
  <c r="V102" i="1"/>
  <c r="X101" i="1"/>
  <c r="Y101" i="1"/>
  <c r="U101" i="1"/>
  <c r="V101" i="1"/>
  <c r="X100" i="1"/>
  <c r="Y100" i="1"/>
  <c r="U100" i="1"/>
  <c r="V100" i="1"/>
  <c r="X99" i="1"/>
  <c r="Y99" i="1"/>
  <c r="U99" i="1"/>
  <c r="V99" i="1"/>
  <c r="X98" i="1"/>
  <c r="Y98" i="1"/>
  <c r="U98" i="1"/>
  <c r="V98" i="1"/>
  <c r="X97" i="1"/>
  <c r="Y97" i="1"/>
  <c r="U97" i="1"/>
  <c r="V97" i="1"/>
  <c r="X96" i="1"/>
  <c r="Y96" i="1"/>
  <c r="U96" i="1"/>
  <c r="V96" i="1"/>
  <c r="X95" i="1"/>
  <c r="Y95" i="1"/>
  <c r="U95" i="1"/>
  <c r="V95" i="1"/>
  <c r="X94" i="1"/>
  <c r="Y94" i="1"/>
  <c r="U94" i="1"/>
  <c r="V94" i="1"/>
  <c r="X93" i="1"/>
  <c r="Y93" i="1"/>
  <c r="U93" i="1"/>
  <c r="V93" i="1"/>
  <c r="X92" i="1"/>
  <c r="Y92" i="1"/>
  <c r="U92" i="1"/>
  <c r="V92" i="1"/>
  <c r="X91" i="1"/>
  <c r="Y91" i="1"/>
  <c r="U91" i="1"/>
  <c r="V91" i="1"/>
  <c r="X90" i="1"/>
  <c r="Y90" i="1"/>
  <c r="U90" i="1"/>
  <c r="V90" i="1"/>
  <c r="X89" i="1"/>
  <c r="Y89" i="1"/>
  <c r="U89" i="1"/>
  <c r="V89" i="1"/>
  <c r="X88" i="1"/>
  <c r="Y88" i="1"/>
  <c r="U88" i="1"/>
  <c r="V88" i="1"/>
  <c r="X87" i="1"/>
  <c r="Y87" i="1"/>
  <c r="U87" i="1"/>
  <c r="V87" i="1"/>
  <c r="X86" i="1"/>
  <c r="Y86" i="1"/>
  <c r="U86" i="1"/>
  <c r="V86" i="1"/>
  <c r="X85" i="1"/>
  <c r="Y85" i="1"/>
  <c r="U85" i="1"/>
  <c r="V85" i="1"/>
  <c r="X84" i="1"/>
  <c r="Y84" i="1"/>
  <c r="U84" i="1"/>
  <c r="V84" i="1"/>
  <c r="X83" i="1"/>
  <c r="Y83" i="1"/>
  <c r="U83" i="1"/>
  <c r="V83" i="1"/>
  <c r="X82" i="1"/>
  <c r="Y82" i="1"/>
  <c r="U82" i="1"/>
  <c r="V82" i="1"/>
  <c r="X81" i="1"/>
  <c r="Y81" i="1"/>
  <c r="U81" i="1"/>
  <c r="V81" i="1"/>
  <c r="X80" i="1"/>
  <c r="Y80" i="1"/>
  <c r="U80" i="1"/>
  <c r="V80" i="1"/>
  <c r="X79" i="1"/>
  <c r="Y79" i="1"/>
  <c r="U79" i="1"/>
  <c r="V79" i="1"/>
  <c r="X78" i="1"/>
  <c r="Y78" i="1"/>
  <c r="U78" i="1"/>
  <c r="V78" i="1"/>
  <c r="X77" i="1"/>
  <c r="Y77" i="1"/>
  <c r="U77" i="1"/>
  <c r="V77" i="1"/>
  <c r="X76" i="1"/>
  <c r="Y76" i="1"/>
  <c r="U76" i="1"/>
  <c r="V76" i="1"/>
  <c r="X75" i="1"/>
  <c r="Y75" i="1"/>
  <c r="U75" i="1"/>
  <c r="V75" i="1"/>
  <c r="X74" i="1"/>
  <c r="Y74" i="1"/>
  <c r="U74" i="1"/>
  <c r="V74" i="1"/>
  <c r="X73" i="1"/>
  <c r="Y73" i="1"/>
  <c r="U73" i="1"/>
  <c r="V73" i="1"/>
  <c r="X72" i="1"/>
  <c r="Y72" i="1"/>
  <c r="U72" i="1"/>
  <c r="V72" i="1"/>
  <c r="X71" i="1"/>
  <c r="Y71" i="1"/>
  <c r="U71" i="1"/>
  <c r="V71" i="1"/>
  <c r="X70" i="1"/>
  <c r="Y70" i="1"/>
  <c r="U70" i="1"/>
  <c r="V70" i="1"/>
  <c r="X69" i="1"/>
  <c r="Y69" i="1"/>
  <c r="U69" i="1"/>
  <c r="V69" i="1"/>
  <c r="X68" i="1"/>
  <c r="Y68" i="1"/>
  <c r="U68" i="1"/>
  <c r="V68" i="1"/>
  <c r="X67" i="1"/>
  <c r="Y67" i="1"/>
  <c r="U67" i="1"/>
  <c r="V67" i="1"/>
  <c r="X66" i="1"/>
  <c r="Y66" i="1"/>
  <c r="U66" i="1"/>
  <c r="V66" i="1"/>
  <c r="X65" i="1"/>
  <c r="Y65" i="1"/>
  <c r="U65" i="1"/>
  <c r="V65" i="1"/>
  <c r="X64" i="1"/>
  <c r="Y64" i="1"/>
  <c r="U64" i="1"/>
  <c r="V64" i="1"/>
  <c r="X63" i="1"/>
  <c r="Y63" i="1"/>
  <c r="U63" i="1"/>
  <c r="V63" i="1"/>
  <c r="X62" i="1"/>
  <c r="Y62" i="1"/>
  <c r="U62" i="1"/>
  <c r="V62" i="1"/>
  <c r="X61" i="1"/>
  <c r="Y61" i="1"/>
  <c r="U61" i="1"/>
  <c r="V61" i="1"/>
  <c r="X60" i="1"/>
  <c r="Y60" i="1"/>
  <c r="U60" i="1"/>
  <c r="V60" i="1"/>
  <c r="X59" i="1"/>
  <c r="Y59" i="1"/>
  <c r="U59" i="1"/>
  <c r="V59" i="1"/>
  <c r="X58" i="1"/>
  <c r="Y58" i="1"/>
  <c r="U58" i="1"/>
  <c r="V58" i="1"/>
  <c r="X57" i="1"/>
  <c r="Y57" i="1"/>
  <c r="U57" i="1"/>
  <c r="V57" i="1"/>
  <c r="X56" i="1"/>
  <c r="Y56" i="1"/>
  <c r="U56" i="1"/>
  <c r="V56" i="1"/>
  <c r="X55" i="1"/>
  <c r="Y55" i="1"/>
  <c r="U55" i="1"/>
  <c r="V55" i="1"/>
  <c r="X54" i="1"/>
  <c r="Y54" i="1"/>
  <c r="U54" i="1"/>
  <c r="V54" i="1"/>
  <c r="X53" i="1"/>
  <c r="Y53" i="1"/>
  <c r="U53" i="1"/>
  <c r="V53" i="1"/>
  <c r="X52" i="1"/>
  <c r="Y52" i="1"/>
  <c r="U52" i="1"/>
  <c r="V52" i="1"/>
  <c r="X51" i="1"/>
  <c r="Y51" i="1"/>
  <c r="U51" i="1"/>
  <c r="V51" i="1"/>
  <c r="X50" i="1"/>
  <c r="Y50" i="1"/>
  <c r="U50" i="1"/>
  <c r="V50" i="1"/>
  <c r="X49" i="1"/>
  <c r="Y49" i="1"/>
  <c r="U49" i="1"/>
  <c r="V49" i="1"/>
  <c r="X48" i="1"/>
  <c r="Y48" i="1"/>
  <c r="U48" i="1"/>
  <c r="V48" i="1"/>
  <c r="X47" i="1"/>
  <c r="Y47" i="1"/>
  <c r="U47" i="1"/>
  <c r="V47" i="1"/>
  <c r="X46" i="1"/>
  <c r="Y46" i="1"/>
  <c r="U46" i="1"/>
  <c r="V46" i="1"/>
  <c r="X45" i="1"/>
  <c r="Y45" i="1"/>
  <c r="U45" i="1"/>
  <c r="V45" i="1"/>
  <c r="X44" i="1"/>
  <c r="Y44" i="1"/>
  <c r="U44" i="1"/>
  <c r="V44" i="1"/>
  <c r="X43" i="1"/>
  <c r="Y43" i="1"/>
  <c r="U43" i="1"/>
  <c r="V43" i="1"/>
  <c r="X42" i="1"/>
  <c r="Y42" i="1"/>
  <c r="U42" i="1"/>
  <c r="V42" i="1"/>
  <c r="X41" i="1"/>
  <c r="Y41" i="1"/>
  <c r="U41" i="1"/>
  <c r="V41" i="1"/>
  <c r="X40" i="1"/>
  <c r="Y40" i="1"/>
  <c r="U40" i="1"/>
  <c r="V40" i="1"/>
  <c r="X39" i="1"/>
  <c r="Y39" i="1"/>
  <c r="U39" i="1"/>
  <c r="V39" i="1"/>
  <c r="X38" i="1"/>
  <c r="Y38" i="1"/>
  <c r="U38" i="1"/>
  <c r="V38" i="1"/>
  <c r="X37" i="1"/>
  <c r="Y37" i="1"/>
  <c r="U37" i="1"/>
  <c r="V37" i="1"/>
  <c r="X36" i="1"/>
  <c r="Y36" i="1"/>
  <c r="U36" i="1"/>
  <c r="V36" i="1"/>
  <c r="X35" i="1"/>
  <c r="Y35" i="1"/>
  <c r="U35" i="1"/>
  <c r="V35" i="1"/>
  <c r="X34" i="1"/>
  <c r="Y34" i="1"/>
  <c r="U34" i="1"/>
  <c r="V34" i="1"/>
  <c r="X33" i="1"/>
  <c r="Y33" i="1"/>
  <c r="U33" i="1"/>
  <c r="V33" i="1"/>
  <c r="X32" i="1"/>
  <c r="Y32" i="1"/>
  <c r="U32" i="1"/>
  <c r="V32" i="1"/>
  <c r="X31" i="1"/>
  <c r="Y31" i="1"/>
  <c r="U31" i="1"/>
  <c r="V31" i="1"/>
  <c r="X30" i="1"/>
  <c r="Y30" i="1"/>
  <c r="U30" i="1"/>
  <c r="V30" i="1"/>
  <c r="X29" i="1"/>
  <c r="Y29" i="1"/>
  <c r="U29" i="1"/>
  <c r="V29" i="1"/>
  <c r="X28" i="1"/>
  <c r="Y28" i="1"/>
  <c r="U28" i="1"/>
  <c r="V28" i="1"/>
  <c r="X27" i="1"/>
  <c r="Y27" i="1"/>
  <c r="U27" i="1"/>
  <c r="V27" i="1"/>
  <c r="X26" i="1"/>
  <c r="Y26" i="1"/>
  <c r="U26" i="1"/>
  <c r="V26" i="1"/>
  <c r="X25" i="1"/>
  <c r="Y25" i="1"/>
  <c r="U25" i="1"/>
  <c r="V25" i="1"/>
  <c r="X24" i="1"/>
  <c r="Y24" i="1"/>
  <c r="U24" i="1"/>
  <c r="V24" i="1"/>
  <c r="X23" i="1"/>
  <c r="Y23" i="1"/>
  <c r="U23" i="1"/>
  <c r="V23" i="1"/>
  <c r="X22" i="1"/>
  <c r="Y22" i="1"/>
  <c r="U22" i="1"/>
  <c r="V22" i="1"/>
  <c r="X21" i="1"/>
  <c r="Y21" i="1"/>
  <c r="U21" i="1"/>
  <c r="V21" i="1"/>
  <c r="X20" i="1"/>
  <c r="Y20" i="1"/>
  <c r="U20" i="1"/>
  <c r="V20" i="1"/>
  <c r="X19" i="1"/>
  <c r="Y19" i="1"/>
  <c r="U19" i="1"/>
  <c r="V19" i="1"/>
  <c r="X18" i="1"/>
  <c r="Y18" i="1"/>
  <c r="U18" i="1"/>
  <c r="V18" i="1"/>
  <c r="X17" i="1"/>
  <c r="Y17" i="1"/>
  <c r="U17" i="1"/>
  <c r="V17" i="1"/>
  <c r="X16" i="1"/>
  <c r="Y16" i="1"/>
  <c r="U16" i="1"/>
  <c r="V16" i="1"/>
  <c r="X15" i="1"/>
  <c r="Y15" i="1"/>
  <c r="U15" i="1"/>
  <c r="V15" i="1"/>
  <c r="X14" i="1"/>
  <c r="Y14" i="1"/>
  <c r="U14" i="1"/>
  <c r="V14" i="1"/>
  <c r="X13" i="1"/>
  <c r="Y13" i="1"/>
  <c r="U13" i="1"/>
  <c r="V13" i="1"/>
  <c r="X12" i="1"/>
  <c r="Y12" i="1"/>
  <c r="U12" i="1"/>
  <c r="V12" i="1"/>
  <c r="X11" i="1"/>
  <c r="Y11" i="1"/>
  <c r="U11" i="1"/>
  <c r="V11" i="1"/>
  <c r="X10" i="1"/>
  <c r="Y10" i="1"/>
  <c r="U10" i="1"/>
  <c r="V10" i="1"/>
  <c r="X9" i="1"/>
  <c r="Y9" i="1"/>
  <c r="U9" i="1"/>
  <c r="V9" i="1"/>
  <c r="X8" i="1"/>
  <c r="Y8" i="1"/>
  <c r="U8" i="1"/>
  <c r="V8" i="1"/>
  <c r="X7" i="1"/>
  <c r="Y7" i="1"/>
  <c r="U7" i="1"/>
  <c r="V7" i="1"/>
  <c r="X6" i="1"/>
  <c r="Y6" i="1"/>
  <c r="U6" i="1"/>
  <c r="V6" i="1"/>
  <c r="X5" i="1"/>
  <c r="Y5" i="1"/>
  <c r="U5" i="1"/>
  <c r="V5" i="1"/>
  <c r="X4" i="1"/>
  <c r="Y4" i="1"/>
  <c r="U4" i="1"/>
  <c r="V4" i="1"/>
  <c r="X3" i="1"/>
  <c r="Y3" i="1"/>
  <c r="U3" i="1"/>
  <c r="V3" i="1"/>
  <c r="X2" i="1"/>
  <c r="Y2" i="1"/>
  <c r="U2" i="1"/>
  <c r="V2" i="1"/>
</calcChain>
</file>

<file path=xl/sharedStrings.xml><?xml version="1.0" encoding="utf-8"?>
<sst xmlns="http://schemas.openxmlformats.org/spreadsheetml/2006/main" count="311" uniqueCount="41">
  <si>
    <t>hhid</t>
  </si>
  <si>
    <t>sand</t>
  </si>
  <si>
    <t>clay</t>
  </si>
  <si>
    <t xml:space="preserve">silt </t>
  </si>
  <si>
    <t>text</t>
  </si>
  <si>
    <t>ph_h2o</t>
  </si>
  <si>
    <t>EC</t>
  </si>
  <si>
    <t>AvailP</t>
  </si>
  <si>
    <t>AvailK</t>
  </si>
  <si>
    <t>CEC</t>
  </si>
  <si>
    <t>OC</t>
  </si>
  <si>
    <t>OM</t>
  </si>
  <si>
    <t>TN</t>
  </si>
  <si>
    <t>CN_ratio</t>
  </si>
  <si>
    <t>CaCo3</t>
  </si>
  <si>
    <t>BD</t>
  </si>
  <si>
    <t>gps_latraw</t>
  </si>
  <si>
    <t>gps_lat</t>
  </si>
  <si>
    <t>LAT</t>
  </si>
  <si>
    <t>gps_longraw</t>
  </si>
  <si>
    <t>gps_long</t>
  </si>
  <si>
    <t>LONG</t>
  </si>
  <si>
    <t>gps_alt</t>
  </si>
  <si>
    <t>gps_accuracy</t>
  </si>
  <si>
    <t>Clay</t>
  </si>
  <si>
    <t>NA</t>
  </si>
  <si>
    <t>Clay Loam</t>
  </si>
  <si>
    <t>Silty Clay</t>
  </si>
  <si>
    <t>Sandy Clay Loam</t>
  </si>
  <si>
    <t>Silty Clay Loam</t>
  </si>
  <si>
    <t xml:space="preserve">Clay </t>
  </si>
  <si>
    <t>Silty clay</t>
  </si>
  <si>
    <t>Sandy clay Loam</t>
  </si>
  <si>
    <t>Clay loam</t>
  </si>
  <si>
    <t xml:space="preserve">Loam </t>
  </si>
  <si>
    <t>main_ha</t>
  </si>
  <si>
    <t>CC_t_ha</t>
  </si>
  <si>
    <t>claypsilt</t>
  </si>
  <si>
    <t>N_ha</t>
  </si>
  <si>
    <t>P_ha</t>
  </si>
  <si>
    <t>K_ha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</si>
</sst>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0"/>
    <numFmt numFmtId="165" formatCode="#.##000"/>
    <numFmt numFmtId="166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3" fontId="0" fillId="0" borderId="0" xfId="0" applyNumberFormat="1"/>
    <xf numFmtId="2" fontId="1" fillId="2" borderId="0" xfId="0" applyNumberFormat="1" applyFont="1" applyFill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7"/>
  <sheetViews>
    <sheetView tabSelected="1" zoomScale="90" zoomScaleNormal="90" zoomScalePageLayoutView="90" workbookViewId="0">
      <selection activeCell="Q16" sqref="Q16"/>
    </sheetView>
  </sheetViews>
  <sheetFormatPr defaultColWidth="8.85546875" defaultRowHeight="15" x14ac:dyDescent="0.25"/>
  <cols>
    <col min="2" max="2" width="4.85546875" style="19" bestFit="1" customWidth="1"/>
    <col min="3" max="3" width="4.140625" style="19" bestFit="1" customWidth="1"/>
    <col min="4" max="4" width="3.85546875" style="19" bestFit="1" customWidth="1"/>
    <col min="5" max="5" width="7.42578125" style="19" bestFit="1" customWidth="1"/>
    <col min="6" max="6" width="13.85546875" style="19" bestFit="1" customWidth="1"/>
    <col min="7" max="7" width="7" style="21" bestFit="1" customWidth="1"/>
    <col min="8" max="8" width="5.140625" bestFit="1" customWidth="1"/>
    <col min="9" max="9" width="5.85546875" style="24" bestFit="1" customWidth="1"/>
    <col min="10" max="10" width="6.140625" style="19" bestFit="1" customWidth="1"/>
    <col min="11" max="11" width="4" style="24" bestFit="1" customWidth="1"/>
    <col min="12" max="14" width="4.42578125" style="21" bestFit="1" customWidth="1"/>
    <col min="15" max="15" width="12.140625" bestFit="1" customWidth="1"/>
    <col min="16" max="16" width="7.140625" bestFit="1" customWidth="1"/>
    <col min="17" max="17" width="12.140625" bestFit="1" customWidth="1"/>
    <col min="18" max="18" width="8" bestFit="1" customWidth="1"/>
    <col min="19" max="19" width="7.42578125" style="17" bestFit="1" customWidth="1"/>
    <col min="20" max="20" width="17.140625" bestFit="1" customWidth="1"/>
    <col min="21" max="21" width="9.7109375" bestFit="1" customWidth="1"/>
    <col min="22" max="22" width="8.7109375" bestFit="1" customWidth="1"/>
    <col min="23" max="23" width="17.140625" bestFit="1" customWidth="1"/>
    <col min="24" max="24" width="9.7109375" bestFit="1" customWidth="1"/>
    <col min="25" max="25" width="8.7109375" bestFit="1" customWidth="1"/>
    <col min="26" max="26" width="6.7109375" style="5" bestFit="1" customWidth="1"/>
    <col min="27" max="27" width="11.42578125" bestFit="1" customWidth="1"/>
    <col min="28" max="28" width="12.42578125" customWidth="1"/>
    <col min="29" max="30" width="12.140625" bestFit="1" customWidth="1"/>
  </cols>
  <sheetData>
    <row r="1" spans="1: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37</v>
      </c>
      <c r="F1" s="2" t="s">
        <v>4</v>
      </c>
      <c r="G1" s="16" t="s">
        <v>5</v>
      </c>
      <c r="H1" s="2" t="s">
        <v>6</v>
      </c>
      <c r="I1" s="22" t="s">
        <v>7</v>
      </c>
      <c r="J1" s="22" t="s">
        <v>8</v>
      </c>
      <c r="K1" s="22" t="s">
        <v>9</v>
      </c>
      <c r="L1" s="16" t="s">
        <v>10</v>
      </c>
      <c r="M1" s="16" t="s">
        <v>11</v>
      </c>
      <c r="N1" s="16" t="s">
        <v>12</v>
      </c>
      <c r="O1" s="2" t="s">
        <v>13</v>
      </c>
      <c r="P1" s="2" t="s">
        <v>14</v>
      </c>
      <c r="Q1" s="2" t="s">
        <v>15</v>
      </c>
      <c r="R1" s="2" t="s">
        <v>35</v>
      </c>
      <c r="S1" s="16" t="s">
        <v>36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3" t="s">
        <v>22</v>
      </c>
      <c r="AA1" s="1" t="s">
        <v>23</v>
      </c>
      <c r="AB1" s="1" t="s">
        <v>38</v>
      </c>
      <c r="AC1" s="1" t="s">
        <v>39</v>
      </c>
      <c r="AD1" s="1" t="s">
        <v>40</v>
      </c>
    </row>
    <row r="2" spans="1:30" x14ac:dyDescent="0.25">
      <c r="A2" s="4">
        <v>3301001</v>
      </c>
      <c r="B2" s="18">
        <v>20</v>
      </c>
      <c r="C2" s="18">
        <v>48</v>
      </c>
      <c r="D2" s="18">
        <v>32</v>
      </c>
      <c r="E2" s="18">
        <f>C2+D2</f>
        <v>80</v>
      </c>
      <c r="F2" s="18" t="s">
        <v>24</v>
      </c>
      <c r="G2" s="20">
        <v>6.98</v>
      </c>
      <c r="H2" s="4">
        <v>0.08</v>
      </c>
      <c r="I2" s="23">
        <v>147.36396358246876</v>
      </c>
      <c r="J2" s="23">
        <v>1422.9</v>
      </c>
      <c r="K2" s="23">
        <v>46.17827651916155</v>
      </c>
      <c r="L2" s="20">
        <v>2.4978827016726699</v>
      </c>
      <c r="M2" s="20">
        <v>4.3063497776836828</v>
      </c>
      <c r="N2" s="20">
        <v>0.21638788905356768</v>
      </c>
      <c r="O2" s="4">
        <f>L2/N2</f>
        <v>11.54354207436401</v>
      </c>
      <c r="P2" s="4">
        <v>1.6419999999999999</v>
      </c>
      <c r="Q2" s="4">
        <v>1.24</v>
      </c>
      <c r="R2">
        <v>0.25</v>
      </c>
      <c r="S2" s="14">
        <f>(Q2*L2*15000)/1000</f>
        <v>46.460618251111654</v>
      </c>
      <c r="T2" s="7">
        <v>1183400918</v>
      </c>
      <c r="U2" s="8" t="str">
        <f t="shared" ref="U2:U33" si="0">+LEFT(T2,9)</f>
        <v>118340091</v>
      </c>
      <c r="V2" s="8">
        <f t="shared" ref="V2:V33" si="1">+U2/10000000</f>
        <v>11.834009099999999</v>
      </c>
      <c r="W2" s="7">
        <v>3859640238</v>
      </c>
      <c r="X2" s="8" t="str">
        <f t="shared" ref="X2:X33" si="2">+LEFT(W2,9)</f>
        <v>385964023</v>
      </c>
      <c r="Y2" s="8">
        <f t="shared" ref="Y2:Y33" si="3">+X2/10000000</f>
        <v>38.596402300000001</v>
      </c>
      <c r="Z2" s="9">
        <v>2837</v>
      </c>
      <c r="AA2" s="4">
        <v>4</v>
      </c>
      <c r="AB2" s="4">
        <f>+N2*10*10000*0.15*Q2*0.01</f>
        <v>40.248147363963589</v>
      </c>
      <c r="AC2" s="4">
        <f>+I2*10000*0.15*Q2/1000</f>
        <v>274.09697226339188</v>
      </c>
      <c r="AD2" s="4">
        <f>+J2*10000*0.15*Q2/1000</f>
        <v>2646.5940000000001</v>
      </c>
    </row>
    <row r="3" spans="1:30" x14ac:dyDescent="0.25">
      <c r="A3" s="4">
        <v>3301002</v>
      </c>
      <c r="B3" s="18">
        <v>8</v>
      </c>
      <c r="C3" s="18">
        <v>64</v>
      </c>
      <c r="D3" s="18">
        <v>28</v>
      </c>
      <c r="E3" s="18">
        <f t="shared" ref="E3:E66" si="4">C3+D3</f>
        <v>92</v>
      </c>
      <c r="F3" s="18" t="s">
        <v>24</v>
      </c>
      <c r="G3" s="20">
        <v>5.54</v>
      </c>
      <c r="H3" s="4">
        <v>0.03</v>
      </c>
      <c r="I3" s="23">
        <v>1.6856300042140748</v>
      </c>
      <c r="J3" s="23">
        <v>257.25</v>
      </c>
      <c r="K3" s="23">
        <v>45.828065739570171</v>
      </c>
      <c r="L3" s="20">
        <v>2.6295828065739579</v>
      </c>
      <c r="M3" s="20">
        <v>4.533400758533503</v>
      </c>
      <c r="N3" s="20">
        <v>0.22123893805309738</v>
      </c>
      <c r="O3" s="4">
        <f t="shared" ref="O3:O66" si="5">L3/N3</f>
        <v>11.885714285714288</v>
      </c>
      <c r="P3" s="4">
        <v>2.7189999999999999</v>
      </c>
      <c r="Q3" s="4">
        <v>1.175</v>
      </c>
      <c r="R3">
        <v>0.5</v>
      </c>
      <c r="S3" s="14">
        <f t="shared" ref="S3:S66" si="6">(Q3*L3*15000)/1000</f>
        <v>46.346396965866013</v>
      </c>
      <c r="T3" s="7">
        <v>1182451279</v>
      </c>
      <c r="U3" s="8" t="str">
        <f t="shared" si="0"/>
        <v>118245127</v>
      </c>
      <c r="V3" s="8">
        <f t="shared" si="1"/>
        <v>11.8245127</v>
      </c>
      <c r="W3" s="7">
        <v>3859319575</v>
      </c>
      <c r="X3" s="8" t="str">
        <f t="shared" si="2"/>
        <v>385931957</v>
      </c>
      <c r="Y3" s="8">
        <f t="shared" si="3"/>
        <v>38.593195700000003</v>
      </c>
      <c r="Z3" s="9">
        <v>2853</v>
      </c>
      <c r="AA3" s="4">
        <v>5</v>
      </c>
      <c r="AB3" s="4">
        <f t="shared" ref="AB3:AB66" si="7">+N3*10*10000*0.15*Q3*0.01</f>
        <v>38.993362831858406</v>
      </c>
      <c r="AC3" s="4">
        <f t="shared" ref="AC3:AC66" si="8">+I3*10000*0.15*Q3/1000</f>
        <v>2.9709228824273066</v>
      </c>
      <c r="AD3" s="4">
        <f t="shared" ref="AD3:AD66" si="9">+J3*10000*0.15*Q3/1000</f>
        <v>453.40312499999999</v>
      </c>
    </row>
    <row r="4" spans="1:30" x14ac:dyDescent="0.25">
      <c r="A4" s="4">
        <v>3301003</v>
      </c>
      <c r="B4" s="18">
        <v>8</v>
      </c>
      <c r="C4" s="18">
        <v>58</v>
      </c>
      <c r="D4" s="18">
        <v>34</v>
      </c>
      <c r="E4" s="18">
        <f t="shared" si="4"/>
        <v>92</v>
      </c>
      <c r="F4" s="18" t="s">
        <v>24</v>
      </c>
      <c r="G4" s="20">
        <v>5.51</v>
      </c>
      <c r="H4" s="4">
        <v>0.03</v>
      </c>
      <c r="I4" s="23">
        <v>16.775005242189135</v>
      </c>
      <c r="J4" s="23">
        <v>278.25</v>
      </c>
      <c r="K4" s="23">
        <v>27.28035227511009</v>
      </c>
      <c r="L4" s="20">
        <v>2.1057873768085553</v>
      </c>
      <c r="M4" s="20">
        <v>3.6303774376179492</v>
      </c>
      <c r="N4" s="20">
        <v>0.18788005871251837</v>
      </c>
      <c r="O4" s="4">
        <f t="shared" si="5"/>
        <v>11.208147321428571</v>
      </c>
      <c r="P4" s="4">
        <v>1.218</v>
      </c>
      <c r="Q4" s="4">
        <v>1.1890000000000001</v>
      </c>
      <c r="R4">
        <v>0.25</v>
      </c>
      <c r="S4" s="14">
        <f t="shared" si="6"/>
        <v>37.556717865380591</v>
      </c>
      <c r="T4" s="7">
        <v>1183190974</v>
      </c>
      <c r="U4" s="8" t="str">
        <f t="shared" si="0"/>
        <v>118319097</v>
      </c>
      <c r="V4" s="8">
        <f t="shared" si="1"/>
        <v>11.831909700000001</v>
      </c>
      <c r="W4" s="7">
        <v>3859321473</v>
      </c>
      <c r="X4" s="8" t="str">
        <f t="shared" si="2"/>
        <v>385932147</v>
      </c>
      <c r="Y4" s="8">
        <f t="shared" si="3"/>
        <v>38.593214699999997</v>
      </c>
      <c r="Z4" s="9">
        <v>2881</v>
      </c>
      <c r="AA4" s="4">
        <v>5</v>
      </c>
      <c r="AB4" s="4">
        <f t="shared" si="7"/>
        <v>33.508408471377649</v>
      </c>
      <c r="AC4" s="4">
        <f t="shared" si="8"/>
        <v>29.918221849444318</v>
      </c>
      <c r="AD4" s="4">
        <f t="shared" si="9"/>
        <v>496.25887499999999</v>
      </c>
    </row>
    <row r="5" spans="1:30" x14ac:dyDescent="0.25">
      <c r="A5" s="4">
        <v>3301004</v>
      </c>
      <c r="B5" s="18">
        <v>24</v>
      </c>
      <c r="C5" s="18">
        <v>34</v>
      </c>
      <c r="D5" s="18">
        <v>42</v>
      </c>
      <c r="E5" s="18">
        <f t="shared" si="4"/>
        <v>76</v>
      </c>
      <c r="F5" s="18" t="s">
        <v>26</v>
      </c>
      <c r="G5" s="20">
        <v>5.69</v>
      </c>
      <c r="H5" s="4">
        <v>0.06</v>
      </c>
      <c r="I5" s="23">
        <v>42.797494780793329</v>
      </c>
      <c r="J5" s="23">
        <v>890.8</v>
      </c>
      <c r="K5" s="23">
        <v>32.359081419624225</v>
      </c>
      <c r="L5" s="20">
        <v>3.2160751565762018</v>
      </c>
      <c r="M5" s="20">
        <v>5.5445135699373722</v>
      </c>
      <c r="N5" s="20">
        <v>0.26889352818371615</v>
      </c>
      <c r="O5" s="4">
        <f t="shared" si="5"/>
        <v>11.960403726708076</v>
      </c>
      <c r="P5" s="4">
        <v>4.9729999999999999</v>
      </c>
      <c r="Q5" s="4">
        <v>0.93494412860223486</v>
      </c>
      <c r="R5">
        <v>0.25</v>
      </c>
      <c r="S5" s="14">
        <f t="shared" si="6"/>
        <v>45.102758771766496</v>
      </c>
      <c r="T5" s="7">
        <v>1183384457</v>
      </c>
      <c r="U5" s="8" t="str">
        <f t="shared" si="0"/>
        <v>118338445</v>
      </c>
      <c r="V5" s="8">
        <f t="shared" si="1"/>
        <v>11.8338445</v>
      </c>
      <c r="W5" s="7">
        <v>3859184031</v>
      </c>
      <c r="X5" s="8" t="str">
        <f t="shared" si="2"/>
        <v>385918403</v>
      </c>
      <c r="Y5" s="8">
        <f t="shared" si="3"/>
        <v>38.591840300000001</v>
      </c>
      <c r="Z5" s="9">
        <v>2869</v>
      </c>
      <c r="AA5" s="4">
        <v>5</v>
      </c>
      <c r="AB5" s="4">
        <f t="shared" si="7"/>
        <v>37.710063809175743</v>
      </c>
      <c r="AC5" s="4">
        <f t="shared" si="8"/>
        <v>60.019899696281264</v>
      </c>
      <c r="AD5" s="4">
        <f t="shared" si="9"/>
        <v>1249.2723446383061</v>
      </c>
    </row>
    <row r="6" spans="1:30" x14ac:dyDescent="0.25">
      <c r="A6" s="4">
        <v>3301005</v>
      </c>
      <c r="B6" s="18">
        <v>12</v>
      </c>
      <c r="C6" s="18">
        <v>50</v>
      </c>
      <c r="D6" s="18">
        <v>38</v>
      </c>
      <c r="E6" s="18">
        <f t="shared" si="4"/>
        <v>88</v>
      </c>
      <c r="F6" s="18" t="s">
        <v>24</v>
      </c>
      <c r="G6" s="20">
        <v>6.19</v>
      </c>
      <c r="H6" s="4">
        <v>0.04</v>
      </c>
      <c r="I6" s="23">
        <v>60.518134715025901</v>
      </c>
      <c r="J6" s="23">
        <v>956.8</v>
      </c>
      <c r="K6" s="23">
        <v>24.20725388601036</v>
      </c>
      <c r="L6" s="20">
        <v>2.2430051813471503</v>
      </c>
      <c r="M6" s="20">
        <v>3.8669409326424873</v>
      </c>
      <c r="N6" s="20">
        <v>0.1827979274611399</v>
      </c>
      <c r="O6" s="4">
        <f t="shared" si="5"/>
        <v>12.270408163265307</v>
      </c>
      <c r="P6" s="4">
        <v>4.1909999999999998</v>
      </c>
      <c r="Q6" s="4">
        <v>0.92187806312487752</v>
      </c>
      <c r="R6">
        <v>0.5</v>
      </c>
      <c r="S6" s="14">
        <f t="shared" si="6"/>
        <v>31.016659082390632</v>
      </c>
      <c r="T6" s="7">
        <v>1183109378</v>
      </c>
      <c r="U6" s="8" t="str">
        <f t="shared" si="0"/>
        <v>118310937</v>
      </c>
      <c r="V6" s="8">
        <f t="shared" si="1"/>
        <v>11.8310937</v>
      </c>
      <c r="W6" s="7">
        <v>3859122431</v>
      </c>
      <c r="X6" s="8" t="str">
        <f t="shared" si="2"/>
        <v>385912243</v>
      </c>
      <c r="Y6" s="8">
        <f t="shared" si="3"/>
        <v>38.5912243</v>
      </c>
      <c r="Z6" s="9">
        <v>2907</v>
      </c>
      <c r="AA6" s="4">
        <v>5</v>
      </c>
      <c r="AB6" s="4">
        <f t="shared" si="7"/>
        <v>25.277609896667624</v>
      </c>
      <c r="AC6" s="4">
        <f t="shared" si="8"/>
        <v>83.685511222527737</v>
      </c>
      <c r="AD6" s="4">
        <f t="shared" si="9"/>
        <v>1323.0793961968243</v>
      </c>
    </row>
    <row r="7" spans="1:30" x14ac:dyDescent="0.25">
      <c r="A7" s="4">
        <v>3301006</v>
      </c>
      <c r="B7" s="18">
        <v>10</v>
      </c>
      <c r="C7" s="18">
        <v>48</v>
      </c>
      <c r="D7" s="18">
        <v>42</v>
      </c>
      <c r="E7" s="18">
        <f t="shared" si="4"/>
        <v>90</v>
      </c>
      <c r="F7" s="18" t="s">
        <v>27</v>
      </c>
      <c r="G7" s="20">
        <v>5.74</v>
      </c>
      <c r="H7" s="4">
        <v>0.03</v>
      </c>
      <c r="I7" s="23">
        <v>19.932857742341589</v>
      </c>
      <c r="J7" s="23">
        <v>530.4</v>
      </c>
      <c r="K7" s="23">
        <v>23.562736046999582</v>
      </c>
      <c r="L7" s="20">
        <v>2.2639530004196398</v>
      </c>
      <c r="M7" s="20">
        <v>3.9030549727234587</v>
      </c>
      <c r="N7" s="20">
        <v>0.192404532102392</v>
      </c>
      <c r="O7" s="4">
        <f t="shared" si="5"/>
        <v>11.766630316248637</v>
      </c>
      <c r="P7" s="4">
        <v>4.16</v>
      </c>
      <c r="Q7" s="4">
        <v>1.2210000000000001</v>
      </c>
      <c r="R7">
        <v>0.25</v>
      </c>
      <c r="S7" s="14">
        <f t="shared" si="6"/>
        <v>41.464299202685702</v>
      </c>
      <c r="T7" s="7">
        <v>1183222853</v>
      </c>
      <c r="U7" s="8" t="str">
        <f t="shared" si="0"/>
        <v>118322285</v>
      </c>
      <c r="V7" s="8">
        <f t="shared" si="1"/>
        <v>11.832228499999999</v>
      </c>
      <c r="W7" s="7">
        <v>3859653111</v>
      </c>
      <c r="X7" s="8" t="str">
        <f t="shared" si="2"/>
        <v>385965311</v>
      </c>
      <c r="Y7" s="8">
        <f t="shared" si="3"/>
        <v>38.5965311</v>
      </c>
      <c r="Z7" s="9">
        <v>2884</v>
      </c>
      <c r="AA7" s="4">
        <v>5</v>
      </c>
      <c r="AB7" s="4">
        <f t="shared" si="7"/>
        <v>35.238890054553096</v>
      </c>
      <c r="AC7" s="4">
        <f t="shared" si="8"/>
        <v>36.507028955098619</v>
      </c>
      <c r="AD7" s="4">
        <f t="shared" si="9"/>
        <v>971.4276000000001</v>
      </c>
    </row>
    <row r="8" spans="1:30" x14ac:dyDescent="0.25">
      <c r="A8" s="4">
        <v>3301007</v>
      </c>
      <c r="B8" s="18">
        <v>16</v>
      </c>
      <c r="C8" s="18">
        <v>42</v>
      </c>
      <c r="D8" s="18">
        <v>42</v>
      </c>
      <c r="E8" s="18">
        <f t="shared" si="4"/>
        <v>84</v>
      </c>
      <c r="F8" s="18" t="s">
        <v>27</v>
      </c>
      <c r="G8" s="20">
        <v>5.79</v>
      </c>
      <c r="H8" s="4">
        <v>0.04</v>
      </c>
      <c r="I8" s="23">
        <v>55.497817501558934</v>
      </c>
      <c r="J8" s="23">
        <v>650</v>
      </c>
      <c r="K8" s="23">
        <v>26.086052795676576</v>
      </c>
      <c r="L8" s="20">
        <v>2.2697983787154445</v>
      </c>
      <c r="M8" s="20">
        <v>3.9131324049054261</v>
      </c>
      <c r="N8" s="20">
        <v>0.21970484306796928</v>
      </c>
      <c r="O8" s="4">
        <f t="shared" si="5"/>
        <v>10.331125827814571</v>
      </c>
      <c r="P8" s="4">
        <v>2.6150000000000002</v>
      </c>
      <c r="Q8" s="4">
        <v>1.252</v>
      </c>
      <c r="R8">
        <v>0.375</v>
      </c>
      <c r="S8" s="14">
        <f t="shared" si="6"/>
        <v>42.626813552276047</v>
      </c>
      <c r="T8" s="7">
        <v>1182694011</v>
      </c>
      <c r="U8" s="8" t="str">
        <f t="shared" si="0"/>
        <v>118269401</v>
      </c>
      <c r="V8" s="8">
        <f t="shared" si="1"/>
        <v>11.8269401</v>
      </c>
      <c r="W8" s="7">
        <v>3859413958</v>
      </c>
      <c r="X8" s="8" t="str">
        <f t="shared" si="2"/>
        <v>385941395</v>
      </c>
      <c r="Y8" s="8">
        <f t="shared" si="3"/>
        <v>38.594139499999997</v>
      </c>
      <c r="Z8" s="9">
        <v>2880</v>
      </c>
      <c r="AA8" s="4">
        <v>5</v>
      </c>
      <c r="AB8" s="4">
        <f t="shared" si="7"/>
        <v>41.260569528164631</v>
      </c>
      <c r="AC8" s="4">
        <f t="shared" si="8"/>
        <v>104.22490126792768</v>
      </c>
      <c r="AD8" s="4">
        <f t="shared" si="9"/>
        <v>1220.7</v>
      </c>
    </row>
    <row r="9" spans="1:30" x14ac:dyDescent="0.25">
      <c r="A9" s="4">
        <v>3301008</v>
      </c>
      <c r="B9" s="18">
        <v>12</v>
      </c>
      <c r="C9" s="18">
        <v>52</v>
      </c>
      <c r="D9" s="18">
        <v>36</v>
      </c>
      <c r="E9" s="18">
        <f t="shared" si="4"/>
        <v>88</v>
      </c>
      <c r="F9" s="18" t="s">
        <v>24</v>
      </c>
      <c r="G9" s="20">
        <v>5.96</v>
      </c>
      <c r="H9" s="4">
        <v>0.02</v>
      </c>
      <c r="I9" s="23">
        <v>24.005053695514846</v>
      </c>
      <c r="J9" s="23">
        <v>556.4</v>
      </c>
      <c r="K9" s="23">
        <v>25.942303642872179</v>
      </c>
      <c r="L9" s="20">
        <v>1.834070330595915</v>
      </c>
      <c r="M9" s="20">
        <v>3.1619372499473575</v>
      </c>
      <c r="N9" s="20">
        <v>0.17098336491893029</v>
      </c>
      <c r="O9" s="4">
        <f t="shared" si="5"/>
        <v>10.726600985221676</v>
      </c>
      <c r="P9" s="4">
        <v>1.83</v>
      </c>
      <c r="Q9" s="4">
        <v>1.2190000000000001</v>
      </c>
      <c r="R9">
        <v>0.25</v>
      </c>
      <c r="S9" s="14">
        <f t="shared" si="6"/>
        <v>33.535975994946305</v>
      </c>
      <c r="T9" s="7">
        <v>1183141253</v>
      </c>
      <c r="U9" s="8" t="str">
        <f t="shared" si="0"/>
        <v>118314125</v>
      </c>
      <c r="V9" s="8">
        <f t="shared" si="1"/>
        <v>11.831412500000001</v>
      </c>
      <c r="W9" s="7">
        <v>3859548779</v>
      </c>
      <c r="X9" s="8" t="str">
        <f t="shared" si="2"/>
        <v>385954877</v>
      </c>
      <c r="Y9" s="8">
        <f t="shared" si="3"/>
        <v>38.5954877</v>
      </c>
      <c r="Z9" s="9">
        <v>2876</v>
      </c>
      <c r="AA9" s="4">
        <v>5</v>
      </c>
      <c r="AB9" s="4">
        <f t="shared" si="7"/>
        <v>31.264308275426401</v>
      </c>
      <c r="AC9" s="4">
        <f t="shared" si="8"/>
        <v>43.893240682248894</v>
      </c>
      <c r="AD9" s="4">
        <f t="shared" si="9"/>
        <v>1017.3774000000001</v>
      </c>
    </row>
    <row r="10" spans="1:30" x14ac:dyDescent="0.25">
      <c r="A10" s="4">
        <v>3301009</v>
      </c>
      <c r="B10" s="18">
        <v>14</v>
      </c>
      <c r="C10" s="18">
        <v>48</v>
      </c>
      <c r="D10" s="18">
        <v>38</v>
      </c>
      <c r="E10" s="18">
        <f t="shared" si="4"/>
        <v>86</v>
      </c>
      <c r="F10" s="18" t="s">
        <v>24</v>
      </c>
      <c r="G10" s="20">
        <v>5.93</v>
      </c>
      <c r="H10" s="4">
        <v>0.05</v>
      </c>
      <c r="I10" s="23">
        <v>29.52340784479123</v>
      </c>
      <c r="J10" s="23">
        <v>672</v>
      </c>
      <c r="K10" s="23">
        <v>28.026149304091103</v>
      </c>
      <c r="L10" s="20">
        <v>2.5495571488823283</v>
      </c>
      <c r="M10" s="20">
        <v>4.3954365246731344</v>
      </c>
      <c r="N10" s="20">
        <v>0.2096161956980177</v>
      </c>
      <c r="O10" s="4">
        <f t="shared" si="5"/>
        <v>12.162977867203221</v>
      </c>
      <c r="P10" s="4">
        <v>1.9530000000000001</v>
      </c>
      <c r="Q10" s="4">
        <v>1.20023524799059</v>
      </c>
      <c r="R10">
        <v>0.25</v>
      </c>
      <c r="S10" s="14">
        <f t="shared" si="6"/>
        <v>45.901025352824448</v>
      </c>
      <c r="T10" s="7">
        <v>1183080034</v>
      </c>
      <c r="U10" s="8" t="str">
        <f t="shared" si="0"/>
        <v>118308003</v>
      </c>
      <c r="V10" s="8">
        <f t="shared" si="1"/>
        <v>11.8308003</v>
      </c>
      <c r="W10" s="7">
        <v>385960883</v>
      </c>
      <c r="X10" s="8" t="str">
        <f t="shared" si="2"/>
        <v>385960883</v>
      </c>
      <c r="Y10" s="8">
        <f t="shared" si="3"/>
        <v>38.596088299999998</v>
      </c>
      <c r="Z10" s="9">
        <v>2871</v>
      </c>
      <c r="AA10" s="4">
        <v>4</v>
      </c>
      <c r="AB10" s="4">
        <f t="shared" si="7"/>
        <v>37.738311993968154</v>
      </c>
      <c r="AC10" s="4">
        <f t="shared" si="8"/>
        <v>53.152552104180494</v>
      </c>
      <c r="AD10" s="4">
        <f t="shared" si="9"/>
        <v>1209.8371299745147</v>
      </c>
    </row>
    <row r="11" spans="1:30" x14ac:dyDescent="0.25">
      <c r="A11" s="4">
        <v>3301010</v>
      </c>
      <c r="B11" s="18">
        <v>8</v>
      </c>
      <c r="C11" s="18">
        <v>58</v>
      </c>
      <c r="D11" s="18">
        <v>34</v>
      </c>
      <c r="E11" s="18">
        <f t="shared" si="4"/>
        <v>92</v>
      </c>
      <c r="F11" s="18" t="s">
        <v>24</v>
      </c>
      <c r="G11" s="20">
        <v>5.83</v>
      </c>
      <c r="H11" s="4">
        <v>0.02</v>
      </c>
      <c r="I11" s="23">
        <v>3.3458803847762439</v>
      </c>
      <c r="J11" s="23">
        <v>257.25</v>
      </c>
      <c r="K11" s="23">
        <v>24.215809284818068</v>
      </c>
      <c r="L11" s="20">
        <v>1.5495608531994982</v>
      </c>
      <c r="M11" s="20">
        <v>2.671442910915935</v>
      </c>
      <c r="N11" s="20">
        <v>0.1522375575073191</v>
      </c>
      <c r="O11" s="4">
        <f t="shared" si="5"/>
        <v>10.178571428571431</v>
      </c>
      <c r="P11" s="4">
        <v>1.4490000000000001</v>
      </c>
      <c r="Q11" s="4">
        <v>1.1407959223681632</v>
      </c>
      <c r="R11">
        <v>0.5</v>
      </c>
      <c r="S11" s="14">
        <f t="shared" si="6"/>
        <v>26.515990541869794</v>
      </c>
      <c r="T11" s="7">
        <v>1183066852</v>
      </c>
      <c r="U11" s="8" t="str">
        <f t="shared" si="0"/>
        <v>118306685</v>
      </c>
      <c r="V11" s="8">
        <f t="shared" si="1"/>
        <v>11.8306685</v>
      </c>
      <c r="W11" s="7">
        <v>3858986999</v>
      </c>
      <c r="X11" s="8" t="str">
        <f t="shared" si="2"/>
        <v>385898699</v>
      </c>
      <c r="Y11" s="8">
        <f t="shared" si="3"/>
        <v>38.589869899999997</v>
      </c>
      <c r="Z11" s="9">
        <v>2894</v>
      </c>
      <c r="AA11" s="4">
        <v>5</v>
      </c>
      <c r="AB11" s="4">
        <f t="shared" si="7"/>
        <v>26.050797725345756</v>
      </c>
      <c r="AC11" s="4">
        <f t="shared" si="8"/>
        <v>5.7254500495265397</v>
      </c>
      <c r="AD11" s="4">
        <f t="shared" si="9"/>
        <v>440.20462654381498</v>
      </c>
    </row>
    <row r="12" spans="1:30" x14ac:dyDescent="0.25">
      <c r="A12" s="4">
        <v>3301011</v>
      </c>
      <c r="B12" s="18">
        <v>10</v>
      </c>
      <c r="C12" s="18">
        <v>52</v>
      </c>
      <c r="D12" s="18">
        <v>38</v>
      </c>
      <c r="E12" s="18">
        <f t="shared" si="4"/>
        <v>90</v>
      </c>
      <c r="F12" s="18" t="s">
        <v>24</v>
      </c>
      <c r="G12" s="20">
        <v>5.85</v>
      </c>
      <c r="H12" s="4">
        <v>0.02</v>
      </c>
      <c r="I12" s="23">
        <v>25.779625779625775</v>
      </c>
      <c r="J12" s="23">
        <v>592.79999999999995</v>
      </c>
      <c r="K12" s="23">
        <v>23.929313929313928</v>
      </c>
      <c r="L12" s="20">
        <v>2.2432432432432434</v>
      </c>
      <c r="M12" s="20">
        <v>3.8673513513513518</v>
      </c>
      <c r="N12" s="20">
        <v>0.21829521829521828</v>
      </c>
      <c r="O12" s="4">
        <f t="shared" si="5"/>
        <v>10.276190476190477</v>
      </c>
      <c r="P12" s="4">
        <v>0.69699999999999995</v>
      </c>
      <c r="Q12" s="4">
        <v>1.1210644971574202</v>
      </c>
      <c r="R12">
        <v>0.25</v>
      </c>
      <c r="S12" s="14">
        <f t="shared" si="6"/>
        <v>37.722305377324005</v>
      </c>
      <c r="T12" s="7">
        <v>1182805184</v>
      </c>
      <c r="U12" s="8" t="str">
        <f t="shared" si="0"/>
        <v>118280518</v>
      </c>
      <c r="V12" s="8">
        <f t="shared" si="1"/>
        <v>11.828051800000001</v>
      </c>
      <c r="W12" s="7">
        <v>385864453</v>
      </c>
      <c r="X12" s="8" t="str">
        <f t="shared" si="2"/>
        <v>385864453</v>
      </c>
      <c r="Y12" s="8">
        <f t="shared" si="3"/>
        <v>38.586445300000001</v>
      </c>
      <c r="Z12" s="9">
        <v>2898</v>
      </c>
      <c r="AA12" s="4">
        <v>3</v>
      </c>
      <c r="AB12" s="4">
        <f t="shared" si="7"/>
        <v>36.708452869499723</v>
      </c>
      <c r="AC12" s="4">
        <f t="shared" si="8"/>
        <v>43.350934817313941</v>
      </c>
      <c r="AD12" s="4">
        <f t="shared" si="9"/>
        <v>996.85055087237811</v>
      </c>
    </row>
    <row r="13" spans="1:30" x14ac:dyDescent="0.25">
      <c r="A13" s="4">
        <v>3301012</v>
      </c>
      <c r="B13" s="18">
        <v>8</v>
      </c>
      <c r="C13" s="18">
        <v>60</v>
      </c>
      <c r="D13" s="18">
        <v>32</v>
      </c>
      <c r="E13" s="18">
        <f t="shared" si="4"/>
        <v>92</v>
      </c>
      <c r="F13" s="18" t="s">
        <v>24</v>
      </c>
      <c r="G13" s="20">
        <v>5.85</v>
      </c>
      <c r="H13" s="4">
        <v>0.02</v>
      </c>
      <c r="I13" s="23">
        <v>13.141426783479348</v>
      </c>
      <c r="J13" s="23">
        <v>244.4</v>
      </c>
      <c r="K13" s="23">
        <v>28.014184397163124</v>
      </c>
      <c r="L13" s="20">
        <v>1.7897371714643311</v>
      </c>
      <c r="M13" s="20">
        <v>3.085506883604507</v>
      </c>
      <c r="N13" s="20">
        <v>0.16645807259073842</v>
      </c>
      <c r="O13" s="4">
        <f t="shared" si="5"/>
        <v>10.751879699248125</v>
      </c>
      <c r="P13" s="4">
        <v>2.0590000000000002</v>
      </c>
      <c r="Q13" s="4">
        <v>0.95031366398745343</v>
      </c>
      <c r="R13">
        <v>0.5</v>
      </c>
      <c r="S13" s="14">
        <f t="shared" si="6"/>
        <v>25.512175334832143</v>
      </c>
      <c r="T13" s="7">
        <v>1182859553</v>
      </c>
      <c r="U13" s="8" t="str">
        <f t="shared" si="0"/>
        <v>118285955</v>
      </c>
      <c r="V13" s="8">
        <f t="shared" si="1"/>
        <v>11.8285955</v>
      </c>
      <c r="W13" s="7">
        <v>385884383</v>
      </c>
      <c r="X13" s="8" t="str">
        <f t="shared" si="2"/>
        <v>385884383</v>
      </c>
      <c r="Y13" s="8">
        <f t="shared" si="3"/>
        <v>38.5884383</v>
      </c>
      <c r="Z13" s="9">
        <v>2895</v>
      </c>
      <c r="AA13" s="4">
        <v>5</v>
      </c>
      <c r="AB13" s="4">
        <f t="shared" si="7"/>
        <v>23.728107129599117</v>
      </c>
      <c r="AC13" s="4">
        <f t="shared" si="8"/>
        <v>18.732716154946669</v>
      </c>
      <c r="AD13" s="4">
        <f t="shared" si="9"/>
        <v>348.38498921780041</v>
      </c>
    </row>
    <row r="14" spans="1:30" x14ac:dyDescent="0.25">
      <c r="A14" s="4">
        <v>3302001</v>
      </c>
      <c r="B14" s="18">
        <v>12</v>
      </c>
      <c r="C14" s="18">
        <v>48</v>
      </c>
      <c r="D14" s="18">
        <v>40</v>
      </c>
      <c r="E14" s="18">
        <f t="shared" si="4"/>
        <v>88</v>
      </c>
      <c r="F14" s="18" t="s">
        <v>27</v>
      </c>
      <c r="G14" s="20">
        <v>5.75</v>
      </c>
      <c r="H14" s="4">
        <v>0.09</v>
      </c>
      <c r="I14" s="23">
        <v>40.875912408759127</v>
      </c>
      <c r="J14" s="23">
        <v>2756</v>
      </c>
      <c r="K14" s="23">
        <v>25.568300312825865</v>
      </c>
      <c r="L14" s="20">
        <v>2.3315954118873834</v>
      </c>
      <c r="M14" s="20">
        <v>4.0196704900938487</v>
      </c>
      <c r="N14" s="20">
        <v>0.20729927007299273</v>
      </c>
      <c r="O14" s="4">
        <f t="shared" si="5"/>
        <v>11.247484909456743</v>
      </c>
      <c r="P14" s="4">
        <v>1.8819999999999999</v>
      </c>
      <c r="Q14" s="4">
        <v>1.2250000000000001</v>
      </c>
      <c r="R14">
        <v>0.25</v>
      </c>
      <c r="S14" s="14">
        <f t="shared" si="6"/>
        <v>42.843065693430674</v>
      </c>
      <c r="T14" s="7">
        <v>1.18197838371394E+16</v>
      </c>
      <c r="U14" s="8" t="str">
        <f t="shared" si="0"/>
        <v>118197838</v>
      </c>
      <c r="V14" s="8">
        <f t="shared" si="1"/>
        <v>11.8197838</v>
      </c>
      <c r="W14" s="7">
        <v>3869703785306340</v>
      </c>
      <c r="X14" s="8" t="str">
        <f t="shared" si="2"/>
        <v>386970378</v>
      </c>
      <c r="Y14" s="8">
        <f t="shared" si="3"/>
        <v>38.697037799999997</v>
      </c>
      <c r="Z14" s="9">
        <v>2914</v>
      </c>
      <c r="AA14" s="4">
        <v>12</v>
      </c>
      <c r="AB14" s="4">
        <f t="shared" si="7"/>
        <v>38.091240875912412</v>
      </c>
      <c r="AC14" s="4">
        <f t="shared" si="8"/>
        <v>75.109489051094883</v>
      </c>
      <c r="AD14" s="4">
        <f t="shared" si="9"/>
        <v>5064.1499999999996</v>
      </c>
    </row>
    <row r="15" spans="1:30" x14ac:dyDescent="0.25">
      <c r="A15" s="4">
        <v>3302002</v>
      </c>
      <c r="B15" s="18">
        <v>10</v>
      </c>
      <c r="C15" s="18">
        <v>56</v>
      </c>
      <c r="D15" s="18">
        <v>34</v>
      </c>
      <c r="E15" s="18">
        <f t="shared" si="4"/>
        <v>90</v>
      </c>
      <c r="F15" s="18" t="s">
        <v>24</v>
      </c>
      <c r="G15" s="20">
        <v>5.57</v>
      </c>
      <c r="H15" s="4">
        <v>0.02</v>
      </c>
      <c r="I15" s="23">
        <v>9.0796533223276921</v>
      </c>
      <c r="J15" s="23">
        <v>175.1</v>
      </c>
      <c r="K15" s="23">
        <v>20.202228642179122</v>
      </c>
      <c r="L15" s="20">
        <v>1.5827486586875781</v>
      </c>
      <c r="M15" s="20">
        <v>2.7286586875773846</v>
      </c>
      <c r="N15" s="20">
        <v>0.15311597193561705</v>
      </c>
      <c r="O15" s="4">
        <f t="shared" si="5"/>
        <v>10.336927223719679</v>
      </c>
      <c r="P15" s="4">
        <v>1.607</v>
      </c>
      <c r="Q15" s="4">
        <v>1.198</v>
      </c>
      <c r="R15">
        <v>0.125</v>
      </c>
      <c r="S15" s="14">
        <f t="shared" si="6"/>
        <v>28.441993396615779</v>
      </c>
      <c r="T15" s="7">
        <v>1182124930341840</v>
      </c>
      <c r="U15" s="8" t="str">
        <f t="shared" si="0"/>
        <v>118212493</v>
      </c>
      <c r="V15" s="8">
        <f t="shared" si="1"/>
        <v>11.8212493</v>
      </c>
      <c r="W15" s="7">
        <v>3870549461456320</v>
      </c>
      <c r="X15" s="8" t="str">
        <f t="shared" si="2"/>
        <v>387054946</v>
      </c>
      <c r="Y15" s="8">
        <f t="shared" si="3"/>
        <v>38.705494600000002</v>
      </c>
      <c r="Z15" s="9">
        <v>2932</v>
      </c>
      <c r="AA15" s="4">
        <v>12</v>
      </c>
      <c r="AB15" s="4">
        <f t="shared" si="7"/>
        <v>27.514940156830377</v>
      </c>
      <c r="AC15" s="4">
        <f t="shared" si="8"/>
        <v>16.316137020222861</v>
      </c>
      <c r="AD15" s="4">
        <f t="shared" si="9"/>
        <v>314.65469999999999</v>
      </c>
    </row>
    <row r="16" spans="1:30" x14ac:dyDescent="0.25">
      <c r="A16" s="4">
        <v>3302003</v>
      </c>
      <c r="B16" s="18">
        <v>12</v>
      </c>
      <c r="C16" s="18">
        <v>52</v>
      </c>
      <c r="D16" s="18">
        <v>36</v>
      </c>
      <c r="E16" s="18">
        <f t="shared" si="4"/>
        <v>88</v>
      </c>
      <c r="F16" s="18" t="s">
        <v>24</v>
      </c>
      <c r="G16" s="20">
        <v>5.61</v>
      </c>
      <c r="H16" s="4">
        <v>0.09</v>
      </c>
      <c r="I16" s="23">
        <v>25.379654670272519</v>
      </c>
      <c r="J16" s="23">
        <v>457.6</v>
      </c>
      <c r="K16" s="23">
        <v>25.920532556688165</v>
      </c>
      <c r="L16" s="20">
        <v>2.190555439983358</v>
      </c>
      <c r="M16" s="20">
        <v>3.7765175785313092</v>
      </c>
      <c r="N16" s="20">
        <v>0.20095693779904308</v>
      </c>
      <c r="O16" s="4">
        <f t="shared" si="5"/>
        <v>10.900621118012424</v>
      </c>
      <c r="P16" s="4">
        <v>1.6850000000000001</v>
      </c>
      <c r="Q16" s="4">
        <v>0.9585669476573222</v>
      </c>
      <c r="R16">
        <v>0.25</v>
      </c>
      <c r="S16" s="14">
        <f t="shared" si="6"/>
        <v>31.496910626684848</v>
      </c>
      <c r="T16" s="7">
        <v>1.18130396374622E+16</v>
      </c>
      <c r="U16" s="8" t="str">
        <f t="shared" si="0"/>
        <v>118130396</v>
      </c>
      <c r="V16" s="8">
        <f t="shared" si="1"/>
        <v>11.8130396</v>
      </c>
      <c r="W16" s="7">
        <v>3.86913640529038E+16</v>
      </c>
      <c r="X16" s="8" t="str">
        <f t="shared" si="2"/>
        <v>386913640</v>
      </c>
      <c r="Y16" s="8">
        <f t="shared" si="3"/>
        <v>38.691364</v>
      </c>
      <c r="Z16" s="9">
        <v>2886</v>
      </c>
      <c r="AA16" s="4">
        <v>8</v>
      </c>
      <c r="AB16" s="4">
        <f t="shared" si="7"/>
        <v>28.894601771488659</v>
      </c>
      <c r="AC16" s="4">
        <f t="shared" si="8"/>
        <v>36.492147164820047</v>
      </c>
      <c r="AD16" s="4">
        <f t="shared" si="9"/>
        <v>657.96035287198595</v>
      </c>
    </row>
    <row r="17" spans="1:30" x14ac:dyDescent="0.25">
      <c r="A17" s="4">
        <v>3302004</v>
      </c>
      <c r="B17" s="18">
        <v>19</v>
      </c>
      <c r="C17" s="18">
        <v>46</v>
      </c>
      <c r="D17" s="18">
        <v>35</v>
      </c>
      <c r="E17" s="18">
        <f t="shared" si="4"/>
        <v>81</v>
      </c>
      <c r="F17" s="18" t="s">
        <v>24</v>
      </c>
      <c r="G17" s="20">
        <v>6.06</v>
      </c>
      <c r="H17" s="4">
        <v>0.03</v>
      </c>
      <c r="I17" s="23">
        <v>168.16565572056058</v>
      </c>
      <c r="J17" s="23">
        <v>1559.25</v>
      </c>
      <c r="K17" s="23">
        <v>46.475632712821586</v>
      </c>
      <c r="L17" s="20">
        <v>2.7462873875758214</v>
      </c>
      <c r="M17" s="20">
        <v>4.7345994561807156</v>
      </c>
      <c r="N17" s="20">
        <v>0.23</v>
      </c>
      <c r="O17" s="4">
        <f t="shared" si="5"/>
        <v>11.940379945981832</v>
      </c>
      <c r="P17" s="4">
        <v>4.3780000000000001</v>
      </c>
      <c r="Q17" s="4">
        <v>1.244</v>
      </c>
      <c r="R17">
        <v>0.25</v>
      </c>
      <c r="S17" s="14">
        <f t="shared" si="6"/>
        <v>51.245722652164829</v>
      </c>
      <c r="T17" s="7">
        <v>1181887629212810</v>
      </c>
      <c r="U17" s="8" t="str">
        <f t="shared" si="0"/>
        <v>118188762</v>
      </c>
      <c r="V17" s="8">
        <f t="shared" si="1"/>
        <v>11.8188762</v>
      </c>
      <c r="W17" s="7">
        <v>3868896813460910</v>
      </c>
      <c r="X17" s="8" t="str">
        <f t="shared" si="2"/>
        <v>386889681</v>
      </c>
      <c r="Y17" s="8">
        <f t="shared" si="3"/>
        <v>38.688968099999997</v>
      </c>
      <c r="Z17" s="9">
        <v>2894</v>
      </c>
      <c r="AA17" s="4">
        <v>4</v>
      </c>
      <c r="AB17" s="4">
        <f t="shared" si="7"/>
        <v>42.917999999999999</v>
      </c>
      <c r="AC17" s="4">
        <f t="shared" si="8"/>
        <v>313.79711357456603</v>
      </c>
      <c r="AD17" s="4">
        <f t="shared" si="9"/>
        <v>2909.5605</v>
      </c>
    </row>
    <row r="18" spans="1:30" x14ac:dyDescent="0.25">
      <c r="A18" s="4">
        <v>3302005</v>
      </c>
      <c r="B18" s="18">
        <v>19</v>
      </c>
      <c r="C18" s="18">
        <v>52</v>
      </c>
      <c r="D18" s="18">
        <v>29</v>
      </c>
      <c r="E18" s="18">
        <f t="shared" si="4"/>
        <v>81</v>
      </c>
      <c r="F18" s="18" t="s">
        <v>24</v>
      </c>
      <c r="G18" s="20">
        <v>6.37</v>
      </c>
      <c r="H18" s="4">
        <v>0.03</v>
      </c>
      <c r="I18" s="23">
        <v>21.141649048625787</v>
      </c>
      <c r="J18" s="23">
        <v>461.1</v>
      </c>
      <c r="K18" s="23">
        <v>52.74841437632135</v>
      </c>
      <c r="L18" s="20">
        <v>1.484143763213531</v>
      </c>
      <c r="M18" s="20">
        <v>2.5586638477801276</v>
      </c>
      <c r="N18" s="20">
        <v>0.1</v>
      </c>
      <c r="O18" s="4">
        <f t="shared" si="5"/>
        <v>14.84143763213531</v>
      </c>
      <c r="P18" s="4">
        <v>2.5019999999999998</v>
      </c>
      <c r="Q18" s="4">
        <v>1.226</v>
      </c>
      <c r="R18">
        <v>0.5</v>
      </c>
      <c r="S18" s="14">
        <f t="shared" si="6"/>
        <v>27.293403805496837</v>
      </c>
      <c r="T18" s="7">
        <v>1.18189519814452E+16</v>
      </c>
      <c r="U18" s="8" t="str">
        <f t="shared" si="0"/>
        <v>118189519</v>
      </c>
      <c r="V18" s="8">
        <f t="shared" si="1"/>
        <v>11.8189519</v>
      </c>
      <c r="W18" s="7">
        <v>3.8689700019484704E+16</v>
      </c>
      <c r="X18" s="8" t="str">
        <f t="shared" si="2"/>
        <v>386897000</v>
      </c>
      <c r="Y18" s="8">
        <f t="shared" si="3"/>
        <v>38.689700000000002</v>
      </c>
      <c r="Z18" s="9">
        <v>2903</v>
      </c>
      <c r="AA18" s="4">
        <v>4</v>
      </c>
      <c r="AB18" s="4">
        <f t="shared" si="7"/>
        <v>18.39</v>
      </c>
      <c r="AC18" s="4">
        <f t="shared" si="8"/>
        <v>38.879492600422829</v>
      </c>
      <c r="AD18" s="4">
        <f t="shared" si="9"/>
        <v>847.96289999999999</v>
      </c>
    </row>
    <row r="19" spans="1:30" x14ac:dyDescent="0.25">
      <c r="A19" s="4">
        <v>3302006</v>
      </c>
      <c r="B19" s="18">
        <v>11</v>
      </c>
      <c r="C19" s="18">
        <v>54</v>
      </c>
      <c r="D19" s="18">
        <v>35</v>
      </c>
      <c r="E19" s="18">
        <f t="shared" si="4"/>
        <v>89</v>
      </c>
      <c r="F19" s="18" t="s">
        <v>24</v>
      </c>
      <c r="G19" s="20">
        <v>6.03</v>
      </c>
      <c r="H19" s="4">
        <v>0.02</v>
      </c>
      <c r="I19" s="23">
        <v>9.7855506974807405</v>
      </c>
      <c r="J19" s="23">
        <v>296.39999999999998</v>
      </c>
      <c r="K19" s="23">
        <v>28.919425359150534</v>
      </c>
      <c r="L19" s="20">
        <v>1.8134499271288782</v>
      </c>
      <c r="M19" s="20">
        <v>3.1263876743701862</v>
      </c>
      <c r="N19" s="20">
        <v>0.16</v>
      </c>
      <c r="O19" s="4">
        <f t="shared" si="5"/>
        <v>11.334062044555489</v>
      </c>
      <c r="P19" s="4">
        <v>2.4860000000000002</v>
      </c>
      <c r="Q19" s="4">
        <v>0.91696726132130968</v>
      </c>
      <c r="R19">
        <v>0.5</v>
      </c>
      <c r="S19" s="14">
        <f t="shared" si="6"/>
        <v>24.943113198340441</v>
      </c>
      <c r="T19" s="7">
        <v>1181829653701120</v>
      </c>
      <c r="U19" s="8" t="str">
        <f t="shared" si="0"/>
        <v>118182965</v>
      </c>
      <c r="V19" s="8">
        <f t="shared" si="1"/>
        <v>11.818296500000001</v>
      </c>
      <c r="W19" s="7">
        <v>3.8693272632019296E+16</v>
      </c>
      <c r="X19" s="8" t="str">
        <f t="shared" si="2"/>
        <v>386932726</v>
      </c>
      <c r="Y19" s="8">
        <f t="shared" si="3"/>
        <v>38.6932726</v>
      </c>
      <c r="Z19" s="9">
        <v>2912</v>
      </c>
      <c r="AA19" s="4">
        <v>6</v>
      </c>
      <c r="AB19" s="4">
        <f t="shared" si="7"/>
        <v>22.007214271711433</v>
      </c>
      <c r="AC19" s="4">
        <f t="shared" si="8"/>
        <v>13.459544435384618</v>
      </c>
      <c r="AD19" s="4">
        <f t="shared" si="9"/>
        <v>407.68364438345429</v>
      </c>
    </row>
    <row r="20" spans="1:30" x14ac:dyDescent="0.25">
      <c r="A20" s="4">
        <v>3302007</v>
      </c>
      <c r="B20" s="18">
        <v>9</v>
      </c>
      <c r="C20" s="18">
        <v>58</v>
      </c>
      <c r="D20" s="18">
        <v>33</v>
      </c>
      <c r="E20" s="18">
        <f t="shared" si="4"/>
        <v>91</v>
      </c>
      <c r="F20" s="18" t="s">
        <v>24</v>
      </c>
      <c r="G20" s="20">
        <v>6</v>
      </c>
      <c r="H20" s="4">
        <v>0.02</v>
      </c>
      <c r="I20" s="23">
        <v>6.8252326783867616</v>
      </c>
      <c r="J20" s="23">
        <v>257.5</v>
      </c>
      <c r="K20" s="23">
        <v>25.997931747673213</v>
      </c>
      <c r="L20" s="20">
        <v>1.330920372285419</v>
      </c>
      <c r="M20" s="20">
        <v>2.2945067218200625</v>
      </c>
      <c r="N20" s="20">
        <v>0.11</v>
      </c>
      <c r="O20" s="4">
        <f t="shared" si="5"/>
        <v>12.099276111685628</v>
      </c>
      <c r="P20" s="4">
        <v>1.4890000000000001</v>
      </c>
      <c r="Q20" s="4">
        <v>1.19</v>
      </c>
      <c r="R20">
        <v>0.5</v>
      </c>
      <c r="S20" s="14">
        <f t="shared" si="6"/>
        <v>23.756928645294732</v>
      </c>
      <c r="T20" s="7">
        <v>1182080792</v>
      </c>
      <c r="U20" s="8" t="str">
        <f t="shared" si="0"/>
        <v>118208079</v>
      </c>
      <c r="V20" s="8">
        <f t="shared" si="1"/>
        <v>11.8208079</v>
      </c>
      <c r="W20" s="7">
        <v>3870498204</v>
      </c>
      <c r="X20" s="8" t="str">
        <f t="shared" si="2"/>
        <v>387049820</v>
      </c>
      <c r="Y20" s="8">
        <f t="shared" si="3"/>
        <v>38.704982000000001</v>
      </c>
      <c r="Z20" s="9">
        <v>2919</v>
      </c>
      <c r="AA20" s="4">
        <v>5</v>
      </c>
      <c r="AB20" s="4">
        <f t="shared" si="7"/>
        <v>19.635000000000002</v>
      </c>
      <c r="AC20" s="4">
        <f t="shared" si="8"/>
        <v>12.183040330920369</v>
      </c>
      <c r="AD20" s="4">
        <f t="shared" si="9"/>
        <v>459.63749999999999</v>
      </c>
    </row>
    <row r="21" spans="1:30" x14ac:dyDescent="0.25">
      <c r="A21" s="4">
        <v>3302008</v>
      </c>
      <c r="B21" s="18">
        <v>31</v>
      </c>
      <c r="C21" s="18">
        <v>54</v>
      </c>
      <c r="D21" s="18">
        <v>15</v>
      </c>
      <c r="E21" s="18">
        <f t="shared" si="4"/>
        <v>69</v>
      </c>
      <c r="F21" s="18" t="s">
        <v>24</v>
      </c>
      <c r="G21" s="20">
        <v>6.22</v>
      </c>
      <c r="H21" s="4">
        <v>0.06</v>
      </c>
      <c r="I21" s="23">
        <v>109.4474905103332</v>
      </c>
      <c r="J21" s="23">
        <v>1338.75</v>
      </c>
      <c r="K21" s="23">
        <v>54.512863770560948</v>
      </c>
      <c r="L21" s="20">
        <v>1.9464361029101649</v>
      </c>
      <c r="M21" s="20">
        <v>3.355655841417124</v>
      </c>
      <c r="N21" s="20">
        <v>0.16</v>
      </c>
      <c r="O21" s="4">
        <f t="shared" si="5"/>
        <v>12.16522564318853</v>
      </c>
      <c r="P21" s="4">
        <v>2.573</v>
      </c>
      <c r="Q21" s="4">
        <v>1.252</v>
      </c>
      <c r="R21">
        <v>0.5</v>
      </c>
      <c r="S21" s="14">
        <f t="shared" si="6"/>
        <v>36.5540700126529</v>
      </c>
      <c r="T21" s="7">
        <v>1.18192871604766E+16</v>
      </c>
      <c r="U21" s="8" t="str">
        <f t="shared" si="0"/>
        <v>118192871</v>
      </c>
      <c r="V21" s="8">
        <f t="shared" si="1"/>
        <v>11.8192871</v>
      </c>
      <c r="W21" s="7">
        <v>3868882298866620</v>
      </c>
      <c r="X21" s="8" t="str">
        <f t="shared" si="2"/>
        <v>386888229</v>
      </c>
      <c r="Y21" s="8">
        <f t="shared" si="3"/>
        <v>38.688822899999998</v>
      </c>
      <c r="Z21" s="9">
        <v>2885</v>
      </c>
      <c r="AA21" s="4">
        <v>8</v>
      </c>
      <c r="AB21" s="4">
        <f t="shared" si="7"/>
        <v>30.048000000000002</v>
      </c>
      <c r="AC21" s="4">
        <f t="shared" si="8"/>
        <v>205.54238717840573</v>
      </c>
      <c r="AD21" s="4">
        <f t="shared" si="9"/>
        <v>2514.1725000000001</v>
      </c>
    </row>
    <row r="22" spans="1:30" x14ac:dyDescent="0.25">
      <c r="A22" s="4">
        <v>3302009</v>
      </c>
      <c r="B22" s="18">
        <v>11</v>
      </c>
      <c r="C22" s="18">
        <v>50</v>
      </c>
      <c r="D22" s="18">
        <v>39</v>
      </c>
      <c r="E22" s="18">
        <f t="shared" si="4"/>
        <v>89</v>
      </c>
      <c r="F22" s="18" t="s">
        <v>24</v>
      </c>
      <c r="G22" s="20">
        <v>6.02</v>
      </c>
      <c r="H22" s="4">
        <v>7.0000000000000007E-2</v>
      </c>
      <c r="I22" s="23">
        <v>25.051759834368529</v>
      </c>
      <c r="J22" s="23">
        <v>624</v>
      </c>
      <c r="K22" s="23">
        <v>28.095238095238095</v>
      </c>
      <c r="L22" s="20">
        <v>2.1397515527950315</v>
      </c>
      <c r="M22" s="20">
        <v>3.6889316770186342</v>
      </c>
      <c r="N22" s="20">
        <v>0.17</v>
      </c>
      <c r="O22" s="4">
        <f t="shared" si="5"/>
        <v>12.586773839970773</v>
      </c>
      <c r="P22" s="4">
        <v>1.5389999999999999</v>
      </c>
      <c r="Q22" s="4">
        <v>0.95542050578317972</v>
      </c>
      <c r="R22">
        <v>0.25</v>
      </c>
      <c r="S22" s="14">
        <f t="shared" si="6"/>
        <v>30.6654376623266</v>
      </c>
      <c r="T22" s="7">
        <v>1.18185775457824E+16</v>
      </c>
      <c r="U22" s="8" t="str">
        <f t="shared" si="0"/>
        <v>118185775</v>
      </c>
      <c r="V22" s="8">
        <f t="shared" si="1"/>
        <v>11.8185775</v>
      </c>
      <c r="W22" s="7">
        <v>3.8699794436917696E+16</v>
      </c>
      <c r="X22" s="8" t="str">
        <f t="shared" si="2"/>
        <v>386997944</v>
      </c>
      <c r="Y22" s="8">
        <f t="shared" si="3"/>
        <v>38.699794400000002</v>
      </c>
      <c r="Z22" s="9">
        <v>2906</v>
      </c>
      <c r="AA22" s="4">
        <v>4</v>
      </c>
      <c r="AB22" s="4">
        <f t="shared" si="7"/>
        <v>24.363222897471083</v>
      </c>
      <c r="AC22" s="4">
        <f t="shared" si="8"/>
        <v>35.90244757756669</v>
      </c>
      <c r="AD22" s="4">
        <f t="shared" si="9"/>
        <v>894.27359341305623</v>
      </c>
    </row>
    <row r="23" spans="1:30" x14ac:dyDescent="0.25">
      <c r="A23" s="4">
        <v>3302010</v>
      </c>
      <c r="B23" s="18">
        <v>19</v>
      </c>
      <c r="C23" s="18">
        <v>46</v>
      </c>
      <c r="D23" s="18">
        <v>35</v>
      </c>
      <c r="E23" s="18">
        <f t="shared" si="4"/>
        <v>81</v>
      </c>
      <c r="F23" s="18" t="s">
        <v>24</v>
      </c>
      <c r="G23" s="20">
        <v>6.34</v>
      </c>
      <c r="H23" s="4">
        <v>0.02</v>
      </c>
      <c r="I23" s="23">
        <v>36.134274107333766</v>
      </c>
      <c r="J23" s="23">
        <v>369.15</v>
      </c>
      <c r="K23" s="23">
        <v>47.637374385289718</v>
      </c>
      <c r="L23" s="20">
        <v>1.695531323497969</v>
      </c>
      <c r="M23" s="20">
        <v>2.9230960017104985</v>
      </c>
      <c r="N23" s="20">
        <v>0.14000000000000001</v>
      </c>
      <c r="O23" s="4">
        <f t="shared" si="5"/>
        <v>12.110938024985492</v>
      </c>
      <c r="P23" s="4">
        <v>2.4609999999999999</v>
      </c>
      <c r="Q23" s="4">
        <v>1.224</v>
      </c>
      <c r="R23">
        <v>0.25</v>
      </c>
      <c r="S23" s="14">
        <f t="shared" si="6"/>
        <v>31.129955099422713</v>
      </c>
      <c r="T23" s="7">
        <v>1182327467</v>
      </c>
      <c r="U23" s="8" t="str">
        <f t="shared" si="0"/>
        <v>118232746</v>
      </c>
      <c r="V23" s="8">
        <f t="shared" si="1"/>
        <v>11.8232746</v>
      </c>
      <c r="W23" s="7">
        <v>3871192798</v>
      </c>
      <c r="X23" s="8" t="str">
        <f t="shared" si="2"/>
        <v>387119279</v>
      </c>
      <c r="Y23" s="8">
        <f t="shared" si="3"/>
        <v>38.711927899999999</v>
      </c>
      <c r="Z23" s="9">
        <v>2790</v>
      </c>
      <c r="AA23" s="4">
        <v>5</v>
      </c>
      <c r="AB23" s="4">
        <f t="shared" si="7"/>
        <v>25.704000000000001</v>
      </c>
      <c r="AC23" s="4">
        <f t="shared" si="8"/>
        <v>66.342527261064802</v>
      </c>
      <c r="AD23" s="4">
        <f t="shared" si="9"/>
        <v>677.75940000000003</v>
      </c>
    </row>
    <row r="24" spans="1:30" x14ac:dyDescent="0.25">
      <c r="A24" s="4">
        <v>3302011</v>
      </c>
      <c r="B24" s="18">
        <v>13</v>
      </c>
      <c r="C24" s="18">
        <v>54</v>
      </c>
      <c r="D24" s="18">
        <v>33</v>
      </c>
      <c r="E24" s="18">
        <f t="shared" si="4"/>
        <v>87</v>
      </c>
      <c r="F24" s="18" t="s">
        <v>24</v>
      </c>
      <c r="G24" s="20">
        <v>6.25</v>
      </c>
      <c r="H24" s="4">
        <v>0.02</v>
      </c>
      <c r="I24" s="23">
        <v>5.4829185997469425</v>
      </c>
      <c r="J24" s="23">
        <v>278.25</v>
      </c>
      <c r="K24" s="23">
        <v>28.869675242513704</v>
      </c>
      <c r="L24" s="20">
        <v>1.2542176296921133</v>
      </c>
      <c r="M24" s="20">
        <v>2.1622711935892034</v>
      </c>
      <c r="N24" s="20">
        <v>0.13</v>
      </c>
      <c r="O24" s="4">
        <f t="shared" si="5"/>
        <v>9.6478279207085631</v>
      </c>
      <c r="P24" s="4">
        <v>1.1439999999999999</v>
      </c>
      <c r="Q24" s="4">
        <v>0.94339345226426197</v>
      </c>
      <c r="R24">
        <v>0.25</v>
      </c>
      <c r="S24" s="14">
        <f t="shared" si="6"/>
        <v>17.748310493489139</v>
      </c>
      <c r="T24" s="7">
        <v>1.18184505738511E+16</v>
      </c>
      <c r="U24" s="8" t="str">
        <f t="shared" si="0"/>
        <v>118184505</v>
      </c>
      <c r="V24" s="8">
        <f t="shared" si="1"/>
        <v>11.818450500000001</v>
      </c>
      <c r="W24" s="7">
        <v>3.8698832765933904E+16</v>
      </c>
      <c r="X24" s="8" t="str">
        <f t="shared" si="2"/>
        <v>386988327</v>
      </c>
      <c r="Y24" s="8">
        <f t="shared" si="3"/>
        <v>38.698832699999997</v>
      </c>
      <c r="Z24" s="9">
        <v>2914</v>
      </c>
      <c r="AA24" s="7">
        <v>6</v>
      </c>
      <c r="AB24" s="4">
        <f t="shared" si="7"/>
        <v>18.396172319153109</v>
      </c>
      <c r="AC24" s="4">
        <f t="shared" si="8"/>
        <v>7.7588242594488008</v>
      </c>
      <c r="AD24" s="4">
        <f t="shared" si="9"/>
        <v>393.74884213879636</v>
      </c>
    </row>
    <row r="25" spans="1:30" x14ac:dyDescent="0.25">
      <c r="A25" s="4">
        <v>3302012</v>
      </c>
      <c r="B25" s="18">
        <v>3</v>
      </c>
      <c r="C25" s="18">
        <v>66</v>
      </c>
      <c r="D25" s="18">
        <v>31</v>
      </c>
      <c r="E25" s="18">
        <f t="shared" si="4"/>
        <v>97</v>
      </c>
      <c r="F25" s="18" t="s">
        <v>24</v>
      </c>
      <c r="G25" s="20">
        <v>6.18</v>
      </c>
      <c r="H25" s="4">
        <v>0.03</v>
      </c>
      <c r="I25" s="23">
        <v>5.478297513695745</v>
      </c>
      <c r="J25" s="23">
        <v>299.25</v>
      </c>
      <c r="K25" s="23">
        <v>27.138643067846608</v>
      </c>
      <c r="L25" s="20">
        <v>1.212073324905184</v>
      </c>
      <c r="M25" s="20">
        <v>2.0896144121365374</v>
      </c>
      <c r="N25" s="20">
        <v>0.11</v>
      </c>
      <c r="O25" s="4">
        <f t="shared" si="5"/>
        <v>11.018848408228946</v>
      </c>
      <c r="P25" s="4">
        <v>0.81899999999999995</v>
      </c>
      <c r="Q25" s="4">
        <v>1.228543422858263</v>
      </c>
      <c r="R25">
        <v>0.5</v>
      </c>
      <c r="S25" s="14">
        <f t="shared" si="6"/>
        <v>22.336270670013153</v>
      </c>
      <c r="T25" s="7">
        <v>1182218182</v>
      </c>
      <c r="U25" s="8" t="str">
        <f t="shared" si="0"/>
        <v>118221818</v>
      </c>
      <c r="V25" s="8">
        <f t="shared" si="1"/>
        <v>11.822181799999999</v>
      </c>
      <c r="W25" s="7">
        <v>3870621915</v>
      </c>
      <c r="X25" s="8" t="str">
        <f t="shared" si="2"/>
        <v>387062191</v>
      </c>
      <c r="Y25" s="8">
        <f t="shared" si="3"/>
        <v>38.706219099999998</v>
      </c>
      <c r="Z25" s="9">
        <v>2918</v>
      </c>
      <c r="AA25" s="4">
        <v>4</v>
      </c>
      <c r="AB25" s="4">
        <f t="shared" si="7"/>
        <v>20.270966477161341</v>
      </c>
      <c r="AC25" s="4">
        <f t="shared" si="8"/>
        <v>10.095489568367524</v>
      </c>
      <c r="AD25" s="4">
        <f t="shared" si="9"/>
        <v>551.46242893550277</v>
      </c>
    </row>
    <row r="26" spans="1:30" x14ac:dyDescent="0.25">
      <c r="A26" s="4">
        <v>3303001</v>
      </c>
      <c r="B26" s="18">
        <v>7</v>
      </c>
      <c r="C26" s="18">
        <v>68</v>
      </c>
      <c r="D26" s="18">
        <v>25</v>
      </c>
      <c r="E26" s="18">
        <f t="shared" si="4"/>
        <v>93</v>
      </c>
      <c r="F26" s="18" t="s">
        <v>24</v>
      </c>
      <c r="G26" s="20">
        <v>6.08</v>
      </c>
      <c r="H26" s="4">
        <v>0.02</v>
      </c>
      <c r="I26" s="23">
        <v>5.0750687248889825</v>
      </c>
      <c r="J26" s="23">
        <v>270.3</v>
      </c>
      <c r="K26" s="23">
        <v>31.275111017128356</v>
      </c>
      <c r="L26" s="20">
        <v>1.5669274688094741</v>
      </c>
      <c r="M26" s="20">
        <v>2.7013829562275333</v>
      </c>
      <c r="N26" s="20">
        <v>0.12</v>
      </c>
      <c r="O26" s="4">
        <f t="shared" si="5"/>
        <v>13.057728906745618</v>
      </c>
      <c r="P26" s="4">
        <v>1.06</v>
      </c>
      <c r="Q26" s="4">
        <v>1.0600078415996863</v>
      </c>
      <c r="R26">
        <v>0.3</v>
      </c>
      <c r="S26" s="14">
        <f t="shared" si="6"/>
        <v>24.914331062339858</v>
      </c>
      <c r="T26" s="7">
        <v>1.16770937676582E+16</v>
      </c>
      <c r="U26" s="8" t="str">
        <f t="shared" si="0"/>
        <v>116770937</v>
      </c>
      <c r="V26" s="8">
        <f t="shared" si="1"/>
        <v>11.6770937</v>
      </c>
      <c r="W26" s="7">
        <v>3.88697981904036E+16</v>
      </c>
      <c r="X26" s="8" t="str">
        <f t="shared" si="2"/>
        <v>388697981</v>
      </c>
      <c r="Y26" s="8">
        <f t="shared" si="3"/>
        <v>38.869798099999997</v>
      </c>
      <c r="Z26" s="9">
        <v>2938</v>
      </c>
      <c r="AA26" s="4">
        <v>4</v>
      </c>
      <c r="AB26" s="4">
        <f t="shared" si="7"/>
        <v>19.080141148794354</v>
      </c>
      <c r="AC26" s="4">
        <f t="shared" si="8"/>
        <v>8.0694189675594643</v>
      </c>
      <c r="AD26" s="4">
        <f t="shared" si="9"/>
        <v>429.7801793765928</v>
      </c>
    </row>
    <row r="27" spans="1:30" x14ac:dyDescent="0.25">
      <c r="A27" s="4">
        <v>3303002</v>
      </c>
      <c r="B27" s="18">
        <v>11</v>
      </c>
      <c r="C27" s="18">
        <v>56</v>
      </c>
      <c r="D27" s="18">
        <v>33</v>
      </c>
      <c r="E27" s="18">
        <f t="shared" si="4"/>
        <v>89</v>
      </c>
      <c r="F27" s="18" t="s">
        <v>24</v>
      </c>
      <c r="G27" s="20">
        <v>6.05</v>
      </c>
      <c r="H27" s="4">
        <v>0.02</v>
      </c>
      <c r="I27" s="23">
        <v>13.842975206611568</v>
      </c>
      <c r="J27" s="23">
        <v>597.4</v>
      </c>
      <c r="K27" s="23">
        <v>27.809917355371898</v>
      </c>
      <c r="L27" s="20">
        <v>1.7727272727272732</v>
      </c>
      <c r="M27" s="20">
        <v>3.0561818181818188</v>
      </c>
      <c r="N27" s="20">
        <v>0.13</v>
      </c>
      <c r="O27" s="4">
        <f t="shared" si="5"/>
        <v>13.636363636363638</v>
      </c>
      <c r="P27" s="4">
        <v>1.9670000000000001</v>
      </c>
      <c r="Q27" s="4">
        <v>1.216</v>
      </c>
      <c r="R27">
        <v>0.25</v>
      </c>
      <c r="S27" s="14">
        <f t="shared" si="6"/>
        <v>32.334545454545463</v>
      </c>
      <c r="T27" s="7">
        <v>1.16760808030657E+16</v>
      </c>
      <c r="U27" s="8" t="str">
        <f t="shared" si="0"/>
        <v>116760808</v>
      </c>
      <c r="V27" s="8">
        <f t="shared" si="1"/>
        <v>11.676080799999999</v>
      </c>
      <c r="W27" s="7">
        <v>3.88708121352544E+16</v>
      </c>
      <c r="X27" s="8" t="str">
        <f t="shared" si="2"/>
        <v>388708121</v>
      </c>
      <c r="Y27" s="8">
        <f t="shared" si="3"/>
        <v>38.870812100000002</v>
      </c>
      <c r="Z27" s="9">
        <v>2950</v>
      </c>
      <c r="AA27" s="4">
        <v>4</v>
      </c>
      <c r="AB27" s="4">
        <f t="shared" si="7"/>
        <v>23.712</v>
      </c>
      <c r="AC27" s="4">
        <f t="shared" si="8"/>
        <v>25.249586776859498</v>
      </c>
      <c r="AD27" s="4">
        <f t="shared" si="9"/>
        <v>1089.6575999999998</v>
      </c>
    </row>
    <row r="28" spans="1:30" x14ac:dyDescent="0.25">
      <c r="A28" s="4">
        <v>3303003</v>
      </c>
      <c r="B28" s="18">
        <v>15</v>
      </c>
      <c r="C28" s="18">
        <v>48</v>
      </c>
      <c r="D28" s="18">
        <v>37</v>
      </c>
      <c r="E28" s="18">
        <f t="shared" si="4"/>
        <v>85</v>
      </c>
      <c r="F28" s="18" t="s">
        <v>24</v>
      </c>
      <c r="G28" s="20">
        <v>6.21</v>
      </c>
      <c r="H28" s="4">
        <v>0.05</v>
      </c>
      <c r="I28" s="23">
        <v>32.487948019283174</v>
      </c>
      <c r="J28" s="23">
        <v>840</v>
      </c>
      <c r="K28" s="23">
        <v>30.412911339341861</v>
      </c>
      <c r="L28" s="20">
        <v>1.5803814713896465</v>
      </c>
      <c r="M28" s="20">
        <v>2.7245776566757502</v>
      </c>
      <c r="N28" s="20">
        <v>0.13</v>
      </c>
      <c r="O28" s="4">
        <f t="shared" si="5"/>
        <v>12.156780549151126</v>
      </c>
      <c r="P28" s="4">
        <v>2.2050000000000001</v>
      </c>
      <c r="Q28" s="4">
        <v>0.86740835130366589</v>
      </c>
      <c r="R28">
        <v>0.25</v>
      </c>
      <c r="S28" s="14">
        <f t="shared" si="6"/>
        <v>20.562541297934324</v>
      </c>
      <c r="T28" s="7">
        <v>1.16759957698604E+16</v>
      </c>
      <c r="U28" s="8" t="str">
        <f t="shared" si="0"/>
        <v>116759957</v>
      </c>
      <c r="V28" s="8">
        <f t="shared" si="1"/>
        <v>11.6759957</v>
      </c>
      <c r="W28" s="7">
        <v>388714172682257</v>
      </c>
      <c r="X28" s="8" t="str">
        <f t="shared" si="2"/>
        <v>388714172</v>
      </c>
      <c r="Y28" s="8">
        <f t="shared" si="3"/>
        <v>38.871417200000003</v>
      </c>
      <c r="Z28" s="9">
        <v>2948</v>
      </c>
      <c r="AA28" s="4">
        <v>4</v>
      </c>
      <c r="AB28" s="4">
        <f t="shared" si="7"/>
        <v>16.914462850421486</v>
      </c>
      <c r="AC28" s="4">
        <f t="shared" si="8"/>
        <v>42.270476142968413</v>
      </c>
      <c r="AD28" s="4">
        <f t="shared" si="9"/>
        <v>1092.934522642619</v>
      </c>
    </row>
    <row r="29" spans="1:30" x14ac:dyDescent="0.25">
      <c r="A29" s="4">
        <v>3303004</v>
      </c>
      <c r="B29" s="18">
        <v>9</v>
      </c>
      <c r="C29" s="18">
        <v>66</v>
      </c>
      <c r="D29" s="18">
        <v>25</v>
      </c>
      <c r="E29" s="18">
        <f t="shared" si="4"/>
        <v>91</v>
      </c>
      <c r="F29" s="18" t="s">
        <v>24</v>
      </c>
      <c r="G29" s="20">
        <v>5.77</v>
      </c>
      <c r="H29" s="4">
        <v>0.02</v>
      </c>
      <c r="I29" s="23">
        <v>3.7228541882109609</v>
      </c>
      <c r="J29" s="23">
        <v>231.75</v>
      </c>
      <c r="K29" s="23">
        <v>28.872802481902792</v>
      </c>
      <c r="L29" s="20">
        <v>1.0486039296794216</v>
      </c>
      <c r="M29" s="20">
        <v>1.8077931747673228</v>
      </c>
      <c r="N29" s="20">
        <v>0.11</v>
      </c>
      <c r="O29" s="4">
        <f t="shared" si="5"/>
        <v>9.5327629970856513</v>
      </c>
      <c r="P29" s="4">
        <v>2.173</v>
      </c>
      <c r="Q29" s="4">
        <v>1.004599098216036</v>
      </c>
      <c r="R29">
        <v>0.5</v>
      </c>
      <c r="S29" s="14">
        <f t="shared" si="6"/>
        <v>15.80139843212608</v>
      </c>
      <c r="T29" s="7">
        <v>1167234823</v>
      </c>
      <c r="U29" s="8" t="str">
        <f t="shared" si="0"/>
        <v>116723482</v>
      </c>
      <c r="V29" s="8">
        <f t="shared" si="1"/>
        <v>11.6723482</v>
      </c>
      <c r="W29" s="7">
        <v>3886786114</v>
      </c>
      <c r="X29" s="8" t="str">
        <f t="shared" si="2"/>
        <v>388678611</v>
      </c>
      <c r="Y29" s="8">
        <f t="shared" si="3"/>
        <v>38.867861099999999</v>
      </c>
      <c r="Z29" s="9">
        <v>2889</v>
      </c>
      <c r="AA29" s="4">
        <v>5</v>
      </c>
      <c r="AB29" s="4">
        <f t="shared" si="7"/>
        <v>16.575885120564596</v>
      </c>
      <c r="AC29" s="4">
        <f t="shared" si="8"/>
        <v>5.6099639403997861</v>
      </c>
      <c r="AD29" s="4">
        <f t="shared" si="9"/>
        <v>349.22376151734949</v>
      </c>
    </row>
    <row r="30" spans="1:30" x14ac:dyDescent="0.25">
      <c r="A30" s="4">
        <v>3303005</v>
      </c>
      <c r="B30" s="18">
        <v>7</v>
      </c>
      <c r="C30" s="18">
        <v>68</v>
      </c>
      <c r="D30" s="18">
        <v>25</v>
      </c>
      <c r="E30" s="18">
        <f t="shared" si="4"/>
        <v>93</v>
      </c>
      <c r="F30" s="18" t="s">
        <v>24</v>
      </c>
      <c r="G30" s="20">
        <v>5.51</v>
      </c>
      <c r="H30" s="4">
        <v>0.02</v>
      </c>
      <c r="I30" s="23">
        <v>3.7006578947368411</v>
      </c>
      <c r="J30" s="23">
        <v>175.1</v>
      </c>
      <c r="K30" s="23">
        <v>25.411184210526311</v>
      </c>
      <c r="L30" s="20">
        <v>1.3096217105263164</v>
      </c>
      <c r="M30" s="20">
        <v>2.2577878289473694</v>
      </c>
      <c r="N30" s="20">
        <v>0.1</v>
      </c>
      <c r="O30" s="4">
        <f t="shared" si="5"/>
        <v>13.096217105263163</v>
      </c>
      <c r="P30" s="4">
        <v>0.40200000000000002</v>
      </c>
      <c r="Q30" s="4">
        <v>1.0253479709860811</v>
      </c>
      <c r="R30">
        <v>0.5</v>
      </c>
      <c r="S30" s="14">
        <f t="shared" si="6"/>
        <v>20.142269454712189</v>
      </c>
      <c r="T30" s="7">
        <v>1167359138434850</v>
      </c>
      <c r="U30" s="8" t="str">
        <f t="shared" si="0"/>
        <v>116735913</v>
      </c>
      <c r="V30" s="8">
        <f t="shared" si="1"/>
        <v>11.6735913</v>
      </c>
      <c r="W30" s="7">
        <v>3886298450687660</v>
      </c>
      <c r="X30" s="8" t="str">
        <f t="shared" si="2"/>
        <v>388629845</v>
      </c>
      <c r="Y30" s="8">
        <f t="shared" si="3"/>
        <v>38.862984500000003</v>
      </c>
      <c r="Z30" s="9">
        <v>2949</v>
      </c>
      <c r="AA30" s="4">
        <v>4</v>
      </c>
      <c r="AB30" s="4">
        <f t="shared" si="7"/>
        <v>15.380219564791217</v>
      </c>
      <c r="AC30" s="4">
        <f t="shared" si="8"/>
        <v>5.691693095523064</v>
      </c>
      <c r="AD30" s="4">
        <f t="shared" si="9"/>
        <v>269.30764457949419</v>
      </c>
    </row>
    <row r="31" spans="1:30" x14ac:dyDescent="0.25">
      <c r="A31" s="4">
        <v>3303006</v>
      </c>
      <c r="B31" s="18">
        <v>9</v>
      </c>
      <c r="C31" s="18">
        <v>66</v>
      </c>
      <c r="D31" s="18">
        <v>25</v>
      </c>
      <c r="E31" s="18">
        <f t="shared" si="4"/>
        <v>91</v>
      </c>
      <c r="F31" s="18" t="s">
        <v>24</v>
      </c>
      <c r="G31" s="20">
        <v>5.62</v>
      </c>
      <c r="H31" s="4">
        <v>0.02</v>
      </c>
      <c r="I31" s="23">
        <v>9.7937070222963083</v>
      </c>
      <c r="J31" s="23">
        <v>280.8</v>
      </c>
      <c r="K31" s="23">
        <v>32.902688060012494</v>
      </c>
      <c r="L31" s="20">
        <v>1.0564700979370703</v>
      </c>
      <c r="M31" s="20">
        <v>1.8213544488435092</v>
      </c>
      <c r="N31" s="20">
        <v>0.1</v>
      </c>
      <c r="O31" s="4">
        <f t="shared" si="5"/>
        <v>10.564700979370702</v>
      </c>
      <c r="P31" s="4">
        <v>2.3919999999999999</v>
      </c>
      <c r="Q31" s="4">
        <v>1.17</v>
      </c>
      <c r="R31">
        <v>0.5</v>
      </c>
      <c r="S31" s="14">
        <f t="shared" si="6"/>
        <v>18.541050218795583</v>
      </c>
      <c r="T31" s="7">
        <v>1167377291</v>
      </c>
      <c r="U31" s="8" t="str">
        <f t="shared" si="0"/>
        <v>116737729</v>
      </c>
      <c r="V31" s="8">
        <f t="shared" si="1"/>
        <v>11.673772899999999</v>
      </c>
      <c r="W31" s="7">
        <v>3887193081</v>
      </c>
      <c r="X31" s="8" t="str">
        <f t="shared" si="2"/>
        <v>388719308</v>
      </c>
      <c r="Y31" s="8">
        <f t="shared" si="3"/>
        <v>38.871930800000001</v>
      </c>
      <c r="Z31" s="9">
        <v>2919</v>
      </c>
      <c r="AA31" s="4">
        <v>4</v>
      </c>
      <c r="AB31" s="4">
        <f t="shared" si="7"/>
        <v>17.55</v>
      </c>
      <c r="AC31" s="4">
        <f t="shared" si="8"/>
        <v>17.187955824130022</v>
      </c>
      <c r="AD31" s="4">
        <f t="shared" si="9"/>
        <v>492.80399999999992</v>
      </c>
    </row>
    <row r="32" spans="1:30" x14ac:dyDescent="0.25">
      <c r="A32" s="4">
        <v>3303007</v>
      </c>
      <c r="B32" s="18">
        <v>14</v>
      </c>
      <c r="C32" s="18">
        <v>44</v>
      </c>
      <c r="D32" s="18">
        <v>42</v>
      </c>
      <c r="E32" s="18">
        <f t="shared" si="4"/>
        <v>86</v>
      </c>
      <c r="F32" s="18" t="s">
        <v>27</v>
      </c>
      <c r="G32" s="20">
        <v>5.51</v>
      </c>
      <c r="H32" s="4">
        <v>0.04</v>
      </c>
      <c r="I32" s="23">
        <v>8.9415678935329588</v>
      </c>
      <c r="J32" s="23">
        <v>228.8</v>
      </c>
      <c r="K32" s="23">
        <v>25.556248700353507</v>
      </c>
      <c r="L32" s="20">
        <v>1.9193179455188194</v>
      </c>
      <c r="M32" s="20">
        <v>3.3089041380744444</v>
      </c>
      <c r="N32" s="20">
        <v>0.17</v>
      </c>
      <c r="O32" s="4">
        <f t="shared" si="5"/>
        <v>11.290105561875407</v>
      </c>
      <c r="P32" s="4">
        <v>0.78500000000000003</v>
      </c>
      <c r="Q32" s="4">
        <v>0.98547343658106257</v>
      </c>
      <c r="R32">
        <v>0.5</v>
      </c>
      <c r="S32" s="14">
        <f t="shared" si="6"/>
        <v>28.371552774932034</v>
      </c>
      <c r="T32" s="7">
        <v>1167268152</v>
      </c>
      <c r="U32" s="8" t="str">
        <f t="shared" si="0"/>
        <v>116726815</v>
      </c>
      <c r="V32" s="8">
        <f t="shared" si="1"/>
        <v>11.672681499999999</v>
      </c>
      <c r="W32" s="7">
        <v>3886702545</v>
      </c>
      <c r="X32" s="8" t="str">
        <f t="shared" si="2"/>
        <v>388670254</v>
      </c>
      <c r="Y32" s="8">
        <f t="shared" si="3"/>
        <v>38.867025400000003</v>
      </c>
      <c r="Z32" s="9">
        <v>2917</v>
      </c>
      <c r="AA32" s="4">
        <v>5</v>
      </c>
      <c r="AB32" s="4">
        <f t="shared" si="7"/>
        <v>25.129572632817094</v>
      </c>
      <c r="AC32" s="4">
        <f t="shared" si="8"/>
        <v>13.217516460694226</v>
      </c>
      <c r="AD32" s="4">
        <f t="shared" si="9"/>
        <v>338.21448343462066</v>
      </c>
    </row>
    <row r="33" spans="1:30" x14ac:dyDescent="0.25">
      <c r="A33" s="4">
        <v>3303008</v>
      </c>
      <c r="B33" s="18">
        <v>6</v>
      </c>
      <c r="C33" s="18">
        <v>62</v>
      </c>
      <c r="D33" s="18">
        <v>32</v>
      </c>
      <c r="E33" s="18">
        <f t="shared" si="4"/>
        <v>94</v>
      </c>
      <c r="F33" s="18" t="s">
        <v>24</v>
      </c>
      <c r="G33" s="20">
        <v>5.71</v>
      </c>
      <c r="H33" s="4">
        <v>0.03</v>
      </c>
      <c r="I33" s="23">
        <v>19.599752424179908</v>
      </c>
      <c r="J33" s="23">
        <v>401.7</v>
      </c>
      <c r="K33" s="23">
        <v>27.563441303899321</v>
      </c>
      <c r="L33" s="20">
        <v>1.7165256859913356</v>
      </c>
      <c r="M33" s="20">
        <v>2.9592902826490626</v>
      </c>
      <c r="N33" s="20">
        <v>0.14000000000000001</v>
      </c>
      <c r="O33" s="4">
        <f t="shared" si="5"/>
        <v>12.260897757080967</v>
      </c>
      <c r="P33" s="4">
        <v>1.401</v>
      </c>
      <c r="Q33" s="4">
        <v>1.1759999999999999</v>
      </c>
      <c r="R33">
        <v>0.25</v>
      </c>
      <c r="S33" s="14">
        <f t="shared" si="6"/>
        <v>30.279513100887161</v>
      </c>
      <c r="T33" s="7">
        <v>1167208862</v>
      </c>
      <c r="U33" s="8" t="str">
        <f t="shared" si="0"/>
        <v>116720886</v>
      </c>
      <c r="V33" s="8">
        <f t="shared" si="1"/>
        <v>11.6720886</v>
      </c>
      <c r="W33" s="7">
        <v>3886547555</v>
      </c>
      <c r="X33" s="8" t="str">
        <f t="shared" si="2"/>
        <v>388654755</v>
      </c>
      <c r="Y33" s="8">
        <f t="shared" si="3"/>
        <v>38.865475500000002</v>
      </c>
      <c r="Z33" s="9">
        <v>2915</v>
      </c>
      <c r="AA33" s="4">
        <v>5</v>
      </c>
      <c r="AB33" s="4">
        <f t="shared" si="7"/>
        <v>24.695999999999998</v>
      </c>
      <c r="AC33" s="4">
        <f t="shared" si="8"/>
        <v>34.573963276253359</v>
      </c>
      <c r="AD33" s="4">
        <f t="shared" si="9"/>
        <v>708.59879999999998</v>
      </c>
    </row>
    <row r="34" spans="1:30" x14ac:dyDescent="0.25">
      <c r="A34" s="4">
        <v>3303009</v>
      </c>
      <c r="B34" s="18">
        <v>14</v>
      </c>
      <c r="C34" s="18">
        <v>54</v>
      </c>
      <c r="D34" s="18">
        <v>32</v>
      </c>
      <c r="E34" s="18">
        <f t="shared" si="4"/>
        <v>86</v>
      </c>
      <c r="F34" s="18" t="s">
        <v>24</v>
      </c>
      <c r="G34" s="20">
        <v>5.76</v>
      </c>
      <c r="H34" s="4">
        <v>0.02</v>
      </c>
      <c r="I34" s="23">
        <v>1.8691588785046727</v>
      </c>
      <c r="J34" s="23">
        <v>218.4</v>
      </c>
      <c r="K34" s="23">
        <v>31.318795430944963</v>
      </c>
      <c r="L34" s="20">
        <v>1.7819314641744552</v>
      </c>
      <c r="M34" s="20">
        <v>3.0720498442367608</v>
      </c>
      <c r="N34" s="20">
        <v>0.14000000000000001</v>
      </c>
      <c r="O34" s="4">
        <f t="shared" si="5"/>
        <v>12.728081886960393</v>
      </c>
      <c r="P34" s="4">
        <v>3.1E-2</v>
      </c>
      <c r="Q34" s="4">
        <v>0.87328955106841799</v>
      </c>
      <c r="R34">
        <v>0.5</v>
      </c>
      <c r="S34" s="14">
        <f t="shared" si="6"/>
        <v>23.342131925753979</v>
      </c>
      <c r="T34" s="7">
        <v>1167821289</v>
      </c>
      <c r="U34" s="8" t="str">
        <f t="shared" ref="U34:U65" si="10">+LEFT(T34,9)</f>
        <v>116782128</v>
      </c>
      <c r="V34" s="8">
        <f t="shared" ref="V34:V65" si="11">+U34/10000000</f>
        <v>11.678212800000001</v>
      </c>
      <c r="W34" s="7">
        <v>3886444699</v>
      </c>
      <c r="X34" s="8" t="str">
        <f t="shared" ref="X34:X65" si="12">+LEFT(W34,9)</f>
        <v>388644469</v>
      </c>
      <c r="Y34" s="8">
        <f t="shared" ref="Y34:Y65" si="13">+X34/10000000</f>
        <v>38.864446899999997</v>
      </c>
      <c r="Z34" s="9">
        <v>2867</v>
      </c>
      <c r="AA34" s="4">
        <v>5</v>
      </c>
      <c r="AB34" s="4">
        <f t="shared" si="7"/>
        <v>18.339080572436778</v>
      </c>
      <c r="AC34" s="4">
        <f t="shared" si="8"/>
        <v>2.4484753768273393</v>
      </c>
      <c r="AD34" s="4">
        <f t="shared" si="9"/>
        <v>286.08965693001375</v>
      </c>
    </row>
    <row r="35" spans="1:30" x14ac:dyDescent="0.25">
      <c r="A35" s="4">
        <v>3303010</v>
      </c>
      <c r="B35" s="18">
        <v>12</v>
      </c>
      <c r="C35" s="18">
        <v>58</v>
      </c>
      <c r="D35" s="18">
        <v>30</v>
      </c>
      <c r="E35" s="18">
        <f t="shared" si="4"/>
        <v>88</v>
      </c>
      <c r="F35" s="18" t="s">
        <v>24</v>
      </c>
      <c r="G35" s="20">
        <v>5.75</v>
      </c>
      <c r="H35" s="4">
        <v>0.01</v>
      </c>
      <c r="I35" s="23">
        <v>6.0240963855421699</v>
      </c>
      <c r="J35" s="23">
        <v>249.6</v>
      </c>
      <c r="K35" s="23">
        <v>27.544661404237637</v>
      </c>
      <c r="L35" s="20">
        <v>1.3772330702118822</v>
      </c>
      <c r="M35" s="20">
        <v>2.3743498130452849</v>
      </c>
      <c r="N35" s="20">
        <v>0.1</v>
      </c>
      <c r="O35" s="4">
        <f t="shared" si="5"/>
        <v>13.772330702118822</v>
      </c>
      <c r="P35" s="4">
        <v>1.2689999999999999</v>
      </c>
      <c r="Q35" s="4">
        <v>1.0653891393844346</v>
      </c>
      <c r="R35">
        <v>1</v>
      </c>
      <c r="S35" s="14">
        <f t="shared" si="6"/>
        <v>22.009337331072295</v>
      </c>
      <c r="T35" s="7">
        <v>1.16721604895951E+16</v>
      </c>
      <c r="U35" s="8" t="str">
        <f t="shared" si="10"/>
        <v>116721604</v>
      </c>
      <c r="V35" s="8">
        <f t="shared" si="11"/>
        <v>11.672160399999999</v>
      </c>
      <c r="W35" s="7">
        <v>3886918185825980</v>
      </c>
      <c r="X35" s="8" t="str">
        <f t="shared" si="12"/>
        <v>388691818</v>
      </c>
      <c r="Y35" s="8">
        <f t="shared" si="13"/>
        <v>38.8691818</v>
      </c>
      <c r="Z35" s="9">
        <v>2928</v>
      </c>
      <c r="AA35" s="4">
        <v>6</v>
      </c>
      <c r="AB35" s="4">
        <f t="shared" si="7"/>
        <v>15.980837090766517</v>
      </c>
      <c r="AC35" s="4">
        <f t="shared" si="8"/>
        <v>9.6270102956424832</v>
      </c>
      <c r="AD35" s="4">
        <f t="shared" si="9"/>
        <v>398.88169378553232</v>
      </c>
    </row>
    <row r="36" spans="1:30" x14ac:dyDescent="0.25">
      <c r="A36" s="4">
        <v>3303011</v>
      </c>
      <c r="B36" s="18">
        <v>8</v>
      </c>
      <c r="C36" s="18">
        <v>60</v>
      </c>
      <c r="D36" s="18">
        <v>32</v>
      </c>
      <c r="E36" s="18">
        <f t="shared" si="4"/>
        <v>92</v>
      </c>
      <c r="F36" s="18" t="s">
        <v>24</v>
      </c>
      <c r="G36" s="20">
        <v>5.55</v>
      </c>
      <c r="H36" s="4">
        <v>0.02</v>
      </c>
      <c r="I36" s="23">
        <v>2.477803014660334</v>
      </c>
      <c r="J36" s="23">
        <v>216.3</v>
      </c>
      <c r="K36" s="23">
        <v>25.665909560189963</v>
      </c>
      <c r="L36" s="20">
        <v>1.7447862894899859</v>
      </c>
      <c r="M36" s="20">
        <v>3.0080115630807356</v>
      </c>
      <c r="N36" s="20">
        <v>0.13</v>
      </c>
      <c r="O36" s="4">
        <f t="shared" si="5"/>
        <v>13.421432996076815</v>
      </c>
      <c r="P36" s="4">
        <v>0.81399999999999995</v>
      </c>
      <c r="Q36" s="4">
        <v>1.2114977455400902</v>
      </c>
      <c r="R36">
        <v>0.25</v>
      </c>
      <c r="S36" s="14">
        <f t="shared" si="6"/>
        <v>31.707069842495656</v>
      </c>
      <c r="T36" s="7">
        <v>1.16736923192766E+16</v>
      </c>
      <c r="U36" s="8" t="str">
        <f t="shared" si="10"/>
        <v>116736923</v>
      </c>
      <c r="V36" s="8">
        <f t="shared" si="11"/>
        <v>11.673692300000001</v>
      </c>
      <c r="W36" s="7">
        <v>3886334399583430</v>
      </c>
      <c r="X36" s="8" t="str">
        <f t="shared" si="12"/>
        <v>388633439</v>
      </c>
      <c r="Y36" s="8">
        <f t="shared" si="13"/>
        <v>38.863343899999997</v>
      </c>
      <c r="Z36" s="9">
        <v>2933</v>
      </c>
      <c r="AA36" s="4">
        <v>4</v>
      </c>
      <c r="AB36" s="4">
        <f t="shared" si="7"/>
        <v>23.624206038031758</v>
      </c>
      <c r="AC36" s="4">
        <f t="shared" si="8"/>
        <v>4.5027791492301503</v>
      </c>
      <c r="AD36" s="4">
        <f t="shared" si="9"/>
        <v>393.07044354048224</v>
      </c>
    </row>
    <row r="37" spans="1:30" x14ac:dyDescent="0.25">
      <c r="A37" s="4">
        <v>3303012</v>
      </c>
      <c r="B37" s="18">
        <v>10</v>
      </c>
      <c r="C37" s="18">
        <v>66</v>
      </c>
      <c r="D37" s="18">
        <v>24</v>
      </c>
      <c r="E37" s="18">
        <f t="shared" si="4"/>
        <v>90</v>
      </c>
      <c r="F37" s="18" t="s">
        <v>24</v>
      </c>
      <c r="G37" s="20">
        <v>5.54</v>
      </c>
      <c r="H37" s="4">
        <v>0.03</v>
      </c>
      <c r="I37" s="23">
        <v>6.4302012030699016</v>
      </c>
      <c r="J37" s="23">
        <v>260</v>
      </c>
      <c r="K37" s="23">
        <v>32.316946691557767</v>
      </c>
      <c r="L37" s="20">
        <v>0.94378759593445338</v>
      </c>
      <c r="M37" s="20">
        <v>1.6270898153909976</v>
      </c>
      <c r="N37" s="20">
        <v>0.08</v>
      </c>
      <c r="O37" s="4">
        <f t="shared" si="5"/>
        <v>11.797344949180667</v>
      </c>
      <c r="P37" s="4">
        <v>2.0179999999999998</v>
      </c>
      <c r="Q37" s="4">
        <v>1.1502058419917662</v>
      </c>
      <c r="R37">
        <v>1.5</v>
      </c>
      <c r="S37" s="14">
        <f t="shared" si="6"/>
        <v>16.283250096647592</v>
      </c>
      <c r="T37" s="7">
        <v>1167228054</v>
      </c>
      <c r="U37" s="8" t="str">
        <f t="shared" si="10"/>
        <v>116722805</v>
      </c>
      <c r="V37" s="8">
        <f t="shared" si="11"/>
        <v>11.672280499999999</v>
      </c>
      <c r="W37" s="7">
        <v>3886749466</v>
      </c>
      <c r="X37" s="8" t="str">
        <f t="shared" si="12"/>
        <v>388674946</v>
      </c>
      <c r="Y37" s="8">
        <f t="shared" si="13"/>
        <v>38.867494600000001</v>
      </c>
      <c r="Z37" s="9">
        <v>2899</v>
      </c>
      <c r="AA37" s="4">
        <v>5</v>
      </c>
      <c r="AB37" s="4">
        <f t="shared" si="7"/>
        <v>13.802470103901195</v>
      </c>
      <c r="AC37" s="4">
        <f t="shared" si="8"/>
        <v>11.094082483430226</v>
      </c>
      <c r="AD37" s="4">
        <f t="shared" si="9"/>
        <v>448.58027837678884</v>
      </c>
    </row>
    <row r="38" spans="1:30" x14ac:dyDescent="0.25">
      <c r="A38" s="4">
        <v>3304001</v>
      </c>
      <c r="B38" s="18">
        <v>12</v>
      </c>
      <c r="C38" s="18">
        <v>64</v>
      </c>
      <c r="D38" s="18">
        <v>24</v>
      </c>
      <c r="E38" s="18">
        <f t="shared" si="4"/>
        <v>88</v>
      </c>
      <c r="F38" s="18" t="s">
        <v>24</v>
      </c>
      <c r="G38" s="20">
        <v>5.81</v>
      </c>
      <c r="H38" s="4">
        <v>0.02</v>
      </c>
      <c r="I38" s="23">
        <v>7.12</v>
      </c>
      <c r="J38" s="23">
        <v>256.23</v>
      </c>
      <c r="K38" s="23">
        <v>54.747558695200503</v>
      </c>
      <c r="L38" s="20">
        <v>1.1344275919385007</v>
      </c>
      <c r="M38" s="20">
        <v>1.9557531685019753</v>
      </c>
      <c r="N38" s="20">
        <v>0.08</v>
      </c>
      <c r="O38" s="4">
        <f t="shared" si="5"/>
        <v>14.180344899231258</v>
      </c>
      <c r="P38" s="4">
        <v>3.02</v>
      </c>
      <c r="Q38" s="4">
        <v>1.1199176632032937</v>
      </c>
      <c r="R38">
        <v>0.25</v>
      </c>
      <c r="S38" s="14">
        <f t="shared" si="6"/>
        <v>19.05698246755658</v>
      </c>
      <c r="T38" s="7">
        <v>1171990318008160</v>
      </c>
      <c r="U38" s="8" t="str">
        <f t="shared" si="10"/>
        <v>117199031</v>
      </c>
      <c r="V38" s="8">
        <f t="shared" si="11"/>
        <v>11.7199031</v>
      </c>
      <c r="W38" s="7">
        <v>3891680042075950</v>
      </c>
      <c r="X38" s="8" t="str">
        <f t="shared" si="12"/>
        <v>389168004</v>
      </c>
      <c r="Y38" s="8">
        <f t="shared" si="13"/>
        <v>38.9168004</v>
      </c>
      <c r="Z38" s="9">
        <v>2490</v>
      </c>
      <c r="AA38" s="4">
        <v>6</v>
      </c>
      <c r="AB38" s="4">
        <f t="shared" si="7"/>
        <v>13.439011958439524</v>
      </c>
      <c r="AC38" s="4">
        <f t="shared" si="8"/>
        <v>11.960720643011177</v>
      </c>
      <c r="AD38" s="4">
        <f t="shared" si="9"/>
        <v>430.43475426386988</v>
      </c>
    </row>
    <row r="39" spans="1:30" x14ac:dyDescent="0.25">
      <c r="A39" s="4">
        <v>3304002</v>
      </c>
      <c r="B39" s="18">
        <v>38</v>
      </c>
      <c r="C39" s="18">
        <v>34</v>
      </c>
      <c r="D39" s="18">
        <v>28</v>
      </c>
      <c r="E39" s="18">
        <f t="shared" si="4"/>
        <v>62</v>
      </c>
      <c r="F39" s="18" t="s">
        <v>26</v>
      </c>
      <c r="G39" s="20">
        <v>5.9</v>
      </c>
      <c r="H39" s="4">
        <v>0.01</v>
      </c>
      <c r="I39" s="23">
        <v>12.158054711246201</v>
      </c>
      <c r="J39" s="23">
        <v>256.14999999999998</v>
      </c>
      <c r="K39" s="23">
        <v>61.267911419887106</v>
      </c>
      <c r="L39" s="20">
        <v>0.5927051671732525</v>
      </c>
      <c r="M39" s="20">
        <v>1.0218237082066872</v>
      </c>
      <c r="N39" s="20">
        <v>0.06</v>
      </c>
      <c r="O39" s="4">
        <f t="shared" si="5"/>
        <v>9.8784194528875418</v>
      </c>
      <c r="P39" s="4">
        <v>3.4119999999999999</v>
      </c>
      <c r="Q39" s="4">
        <v>0.97218192511272306</v>
      </c>
      <c r="R39">
        <v>0.25</v>
      </c>
      <c r="S39" s="14">
        <f t="shared" si="6"/>
        <v>8.6432587567012646</v>
      </c>
      <c r="T39" s="7">
        <v>1.17201418807897E+16</v>
      </c>
      <c r="U39" s="8" t="str">
        <f t="shared" si="10"/>
        <v>117201418</v>
      </c>
      <c r="V39" s="8">
        <f t="shared" si="11"/>
        <v>11.7201418</v>
      </c>
      <c r="W39" s="7">
        <v>3891247326474290</v>
      </c>
      <c r="X39" s="8" t="str">
        <f t="shared" si="12"/>
        <v>389124732</v>
      </c>
      <c r="Y39" s="8">
        <f t="shared" si="13"/>
        <v>38.912473200000001</v>
      </c>
      <c r="Z39" s="9">
        <v>2455</v>
      </c>
      <c r="AA39" s="4">
        <v>8</v>
      </c>
      <c r="AB39" s="4">
        <f t="shared" si="7"/>
        <v>8.7496373260145077</v>
      </c>
      <c r="AC39" s="4">
        <f t="shared" si="8"/>
        <v>17.729761552207712</v>
      </c>
      <c r="AD39" s="4">
        <f t="shared" si="9"/>
        <v>373.53660017643602</v>
      </c>
    </row>
    <row r="40" spans="1:30" x14ac:dyDescent="0.25">
      <c r="A40" s="4">
        <v>3304003</v>
      </c>
      <c r="B40" s="18">
        <v>18</v>
      </c>
      <c r="C40" s="18">
        <v>48</v>
      </c>
      <c r="D40" s="18">
        <v>34</v>
      </c>
      <c r="E40" s="18">
        <f t="shared" si="4"/>
        <v>82</v>
      </c>
      <c r="F40" s="18" t="s">
        <v>26</v>
      </c>
      <c r="G40" s="20">
        <v>5.84</v>
      </c>
      <c r="H40" s="4">
        <v>0.03</v>
      </c>
      <c r="I40" s="23">
        <v>12.018234562784915</v>
      </c>
      <c r="J40" s="23">
        <v>478.4</v>
      </c>
      <c r="K40" s="23">
        <v>41.980936593452128</v>
      </c>
      <c r="L40" s="20">
        <v>1.3468711147948618</v>
      </c>
      <c r="M40" s="20">
        <v>2.3220058019063416</v>
      </c>
      <c r="N40" s="20">
        <v>0.11</v>
      </c>
      <c r="O40" s="4">
        <f t="shared" si="5"/>
        <v>12.24428286177147</v>
      </c>
      <c r="P40" s="4">
        <v>2.194</v>
      </c>
      <c r="Q40" s="4">
        <v>1.041785924328563</v>
      </c>
      <c r="R40">
        <v>0.25</v>
      </c>
      <c r="S40" s="14">
        <f t="shared" si="6"/>
        <v>21.047270539170107</v>
      </c>
      <c r="T40" s="7">
        <v>1172445711309630</v>
      </c>
      <c r="U40" s="8" t="str">
        <f t="shared" si="10"/>
        <v>117244571</v>
      </c>
      <c r="V40" s="8">
        <f t="shared" si="11"/>
        <v>11.7244571</v>
      </c>
      <c r="W40" s="7">
        <v>3891011387645840</v>
      </c>
      <c r="X40" s="8" t="str">
        <f t="shared" si="12"/>
        <v>389101138</v>
      </c>
      <c r="Y40" s="8">
        <f t="shared" si="13"/>
        <v>38.910113799999998</v>
      </c>
      <c r="Z40" s="9">
        <v>2428</v>
      </c>
      <c r="AA40" s="4">
        <v>4</v>
      </c>
      <c r="AB40" s="4">
        <f t="shared" si="7"/>
        <v>17.18946775142129</v>
      </c>
      <c r="AC40" s="4">
        <f t="shared" si="8"/>
        <v>18.780641404182546</v>
      </c>
      <c r="AD40" s="4">
        <f t="shared" si="9"/>
        <v>747.58557929817675</v>
      </c>
    </row>
    <row r="41" spans="1:30" x14ac:dyDescent="0.25">
      <c r="A41" s="4">
        <v>3304004</v>
      </c>
      <c r="B41" s="18">
        <v>38</v>
      </c>
      <c r="C41" s="18">
        <v>28</v>
      </c>
      <c r="D41" s="18">
        <v>34</v>
      </c>
      <c r="E41" s="18">
        <f t="shared" si="4"/>
        <v>62</v>
      </c>
      <c r="F41" s="18" t="s">
        <v>26</v>
      </c>
      <c r="G41" s="20">
        <v>6.72</v>
      </c>
      <c r="H41" s="4">
        <v>0.02</v>
      </c>
      <c r="I41" s="23">
        <v>19.844999999999999</v>
      </c>
      <c r="J41" s="23">
        <v>945</v>
      </c>
      <c r="K41" s="23">
        <v>39.375</v>
      </c>
      <c r="L41" s="20">
        <v>0.5528249999999999</v>
      </c>
      <c r="M41" s="20">
        <v>0.95307029999999981</v>
      </c>
      <c r="N41" s="20">
        <v>5.5860000000000007E-2</v>
      </c>
      <c r="O41" s="4">
        <f t="shared" si="5"/>
        <v>9.8966165413533798</v>
      </c>
      <c r="P41" s="4">
        <v>3.4550000000000001</v>
      </c>
      <c r="Q41" s="4">
        <v>1.180748872770045</v>
      </c>
      <c r="R41">
        <v>0.5</v>
      </c>
      <c r="S41" s="14">
        <f t="shared" si="6"/>
        <v>9.7912124338365008</v>
      </c>
      <c r="T41" s="7">
        <v>1172391958</v>
      </c>
      <c r="U41" s="8" t="str">
        <f t="shared" si="10"/>
        <v>117239195</v>
      </c>
      <c r="V41" s="8">
        <f t="shared" si="11"/>
        <v>11.723919499999999</v>
      </c>
      <c r="W41" s="7">
        <v>3891519981</v>
      </c>
      <c r="X41" s="8" t="str">
        <f t="shared" si="12"/>
        <v>389151998</v>
      </c>
      <c r="Y41" s="8">
        <f t="shared" si="13"/>
        <v>38.915199800000003</v>
      </c>
      <c r="Z41" s="9">
        <v>2457</v>
      </c>
      <c r="AA41" s="4">
        <v>5</v>
      </c>
      <c r="AB41" s="4">
        <f t="shared" si="7"/>
        <v>9.8934948049402092</v>
      </c>
      <c r="AC41" s="4">
        <f t="shared" si="8"/>
        <v>35.147942070182317</v>
      </c>
      <c r="AD41" s="4">
        <f t="shared" si="9"/>
        <v>1673.7115271515388</v>
      </c>
    </row>
    <row r="42" spans="1:30" x14ac:dyDescent="0.25">
      <c r="A42" s="4">
        <v>3304005</v>
      </c>
      <c r="B42" s="18">
        <v>60</v>
      </c>
      <c r="C42" s="18">
        <v>20</v>
      </c>
      <c r="D42" s="18">
        <v>20</v>
      </c>
      <c r="E42" s="18">
        <f t="shared" si="4"/>
        <v>40</v>
      </c>
      <c r="F42" s="18" t="s">
        <v>28</v>
      </c>
      <c r="G42" s="20">
        <v>6.22</v>
      </c>
      <c r="H42" s="4">
        <v>0.02</v>
      </c>
      <c r="I42" s="23">
        <v>5.0751999999999997</v>
      </c>
      <c r="J42" s="23">
        <v>520</v>
      </c>
      <c r="K42" s="23">
        <v>28.080000000000002</v>
      </c>
      <c r="L42" s="20">
        <v>0.50700000000000012</v>
      </c>
      <c r="M42" s="20">
        <v>0.87406800000000018</v>
      </c>
      <c r="N42" s="20">
        <v>5.387200000000001E-2</v>
      </c>
      <c r="O42" s="4">
        <f t="shared" si="5"/>
        <v>9.411196911196912</v>
      </c>
      <c r="P42" s="4">
        <v>2.9329999999999998</v>
      </c>
      <c r="Q42" s="4">
        <v>1.321809449127622</v>
      </c>
      <c r="R42">
        <v>0.25</v>
      </c>
      <c r="S42" s="14">
        <f t="shared" si="6"/>
        <v>10.052360860615568</v>
      </c>
      <c r="T42" s="7">
        <v>1172333476</v>
      </c>
      <c r="U42" s="8" t="str">
        <f t="shared" si="10"/>
        <v>117233347</v>
      </c>
      <c r="V42" s="8">
        <f t="shared" si="11"/>
        <v>11.723334700000001</v>
      </c>
      <c r="W42" s="7">
        <v>3891516728</v>
      </c>
      <c r="X42" s="8" t="str">
        <f t="shared" si="12"/>
        <v>389151672</v>
      </c>
      <c r="Y42" s="8">
        <f t="shared" si="13"/>
        <v>38.915167199999999</v>
      </c>
      <c r="Z42" s="9">
        <v>2443</v>
      </c>
      <c r="AA42" s="4">
        <v>5</v>
      </c>
      <c r="AB42" s="4">
        <f t="shared" si="7"/>
        <v>10.681277796510487</v>
      </c>
      <c r="AC42" s="4">
        <f t="shared" si="8"/>
        <v>10.06267097431876</v>
      </c>
      <c r="AD42" s="4">
        <f t="shared" si="9"/>
        <v>1031.0113703195452</v>
      </c>
    </row>
    <row r="43" spans="1:30" x14ac:dyDescent="0.25">
      <c r="A43" s="4">
        <v>3304006</v>
      </c>
      <c r="B43" s="18">
        <v>18</v>
      </c>
      <c r="C43" s="18">
        <v>60</v>
      </c>
      <c r="D43" s="18">
        <v>22</v>
      </c>
      <c r="E43" s="18">
        <f t="shared" si="4"/>
        <v>82</v>
      </c>
      <c r="F43" s="18" t="s">
        <v>24</v>
      </c>
      <c r="G43" s="20">
        <v>6.93</v>
      </c>
      <c r="H43" s="4">
        <v>0.03</v>
      </c>
      <c r="I43" s="23">
        <v>4.0175999999999998</v>
      </c>
      <c r="J43" s="23">
        <v>669.6</v>
      </c>
      <c r="K43" s="23">
        <v>52.488000000000007</v>
      </c>
      <c r="L43" s="20">
        <v>1.4040000000000001</v>
      </c>
      <c r="M43" s="20">
        <v>2.4204960000000004</v>
      </c>
      <c r="N43" s="20">
        <v>9.2232000000000008E-2</v>
      </c>
      <c r="O43" s="4">
        <f t="shared" si="5"/>
        <v>15.22248243559719</v>
      </c>
      <c r="P43" s="4">
        <v>3.8559999999999999</v>
      </c>
      <c r="Q43" s="4">
        <v>1.1199666732013331</v>
      </c>
      <c r="R43">
        <v>0.25</v>
      </c>
      <c r="S43" s="14">
        <f t="shared" si="6"/>
        <v>23.586498137620076</v>
      </c>
      <c r="T43" s="7">
        <v>1172453207</v>
      </c>
      <c r="U43" s="8" t="str">
        <f t="shared" si="10"/>
        <v>117245320</v>
      </c>
      <c r="V43" s="8">
        <f t="shared" si="11"/>
        <v>11.724532</v>
      </c>
      <c r="W43" s="7">
        <v>3891509303</v>
      </c>
      <c r="X43" s="8" t="str">
        <f t="shared" si="12"/>
        <v>389150930</v>
      </c>
      <c r="Y43" s="8">
        <f t="shared" si="13"/>
        <v>38.915092999999999</v>
      </c>
      <c r="Z43" s="9">
        <v>2446</v>
      </c>
      <c r="AA43" s="4">
        <v>5</v>
      </c>
      <c r="AB43" s="4">
        <f t="shared" si="7"/>
        <v>15.494514930405803</v>
      </c>
      <c r="AC43" s="4">
        <f t="shared" si="8"/>
        <v>6.7493671593805136</v>
      </c>
      <c r="AD43" s="4">
        <f t="shared" si="9"/>
        <v>1124.894526563419</v>
      </c>
    </row>
    <row r="44" spans="1:30" x14ac:dyDescent="0.25">
      <c r="A44" s="4">
        <v>3304008</v>
      </c>
      <c r="B44" s="18">
        <v>34</v>
      </c>
      <c r="C44" s="18">
        <v>30</v>
      </c>
      <c r="D44" s="18">
        <v>36</v>
      </c>
      <c r="E44" s="18">
        <f t="shared" si="4"/>
        <v>66</v>
      </c>
      <c r="F44" s="18" t="s">
        <v>26</v>
      </c>
      <c r="G44" s="20">
        <v>7.05</v>
      </c>
      <c r="H44" s="4">
        <v>0.03</v>
      </c>
      <c r="I44" s="23">
        <v>19.440000000000005</v>
      </c>
      <c r="J44" s="23">
        <v>513</v>
      </c>
      <c r="K44" s="23">
        <v>56.419200000000004</v>
      </c>
      <c r="L44" s="20">
        <v>0.86346000000000001</v>
      </c>
      <c r="M44" s="20">
        <v>1.4886050399999999</v>
      </c>
      <c r="N44" s="20">
        <v>8.0136000000000027E-2</v>
      </c>
      <c r="O44" s="4">
        <f t="shared" si="5"/>
        <v>10.774932614555253</v>
      </c>
      <c r="P44" s="4">
        <v>6.21</v>
      </c>
      <c r="Q44" s="4">
        <v>1.0283767888649284</v>
      </c>
      <c r="R44">
        <v>0.375</v>
      </c>
      <c r="S44" s="14">
        <f t="shared" si="6"/>
        <v>13.319433331699667</v>
      </c>
      <c r="T44" s="7">
        <v>1171840088</v>
      </c>
      <c r="U44" s="8" t="str">
        <f t="shared" si="10"/>
        <v>117184008</v>
      </c>
      <c r="V44" s="8">
        <f t="shared" si="11"/>
        <v>11.7184008</v>
      </c>
      <c r="W44" s="7">
        <v>3891357204</v>
      </c>
      <c r="X44" s="8" t="str">
        <f t="shared" si="12"/>
        <v>389135720</v>
      </c>
      <c r="Y44" s="8">
        <f t="shared" si="13"/>
        <v>38.913572000000002</v>
      </c>
      <c r="Z44" s="9">
        <v>2468</v>
      </c>
      <c r="AA44" s="4">
        <v>5</v>
      </c>
      <c r="AB44" s="4">
        <f t="shared" si="7"/>
        <v>12.361500352871991</v>
      </c>
      <c r="AC44" s="4">
        <f t="shared" si="8"/>
        <v>29.987467163301321</v>
      </c>
      <c r="AD44" s="4">
        <f t="shared" si="9"/>
        <v>791.33593903156248</v>
      </c>
    </row>
    <row r="45" spans="1:30" x14ac:dyDescent="0.25">
      <c r="A45" s="4">
        <v>3304009</v>
      </c>
      <c r="B45" s="18">
        <v>26</v>
      </c>
      <c r="C45" s="18">
        <v>46</v>
      </c>
      <c r="D45" s="18">
        <v>28</v>
      </c>
      <c r="E45" s="18">
        <f t="shared" si="4"/>
        <v>74</v>
      </c>
      <c r="F45" s="18" t="s">
        <v>24</v>
      </c>
      <c r="G45" s="20">
        <v>7.53</v>
      </c>
      <c r="H45" s="4">
        <v>0.06</v>
      </c>
      <c r="I45" s="23">
        <v>42</v>
      </c>
      <c r="J45" s="23">
        <v>1307.25</v>
      </c>
      <c r="K45" s="23">
        <v>45.192</v>
      </c>
      <c r="L45" s="20">
        <v>1.6379999999999999</v>
      </c>
      <c r="M45" s="20">
        <v>2.823912</v>
      </c>
      <c r="N45" s="20">
        <v>0.12936000000000003</v>
      </c>
      <c r="O45" s="4">
        <f t="shared" si="5"/>
        <v>12.662337662337659</v>
      </c>
      <c r="P45" s="4">
        <v>2.7189999999999999</v>
      </c>
      <c r="Q45" s="4">
        <v>1.4834836306606549</v>
      </c>
      <c r="R45">
        <v>0.375</v>
      </c>
      <c r="S45" s="14">
        <f t="shared" si="6"/>
        <v>36.449192805332295</v>
      </c>
      <c r="T45" s="7">
        <v>1171760835</v>
      </c>
      <c r="U45" s="8" t="str">
        <f t="shared" si="10"/>
        <v>117176083</v>
      </c>
      <c r="V45" s="8">
        <f t="shared" si="11"/>
        <v>11.7176083</v>
      </c>
      <c r="W45" s="7">
        <v>3891435616</v>
      </c>
      <c r="X45" s="8" t="str">
        <f t="shared" si="12"/>
        <v>389143561</v>
      </c>
      <c r="Y45" s="8">
        <f t="shared" si="13"/>
        <v>38.914356099999999</v>
      </c>
      <c r="Z45" s="9">
        <v>2480</v>
      </c>
      <c r="AA45" s="4">
        <v>5</v>
      </c>
      <c r="AB45" s="4">
        <f t="shared" si="7"/>
        <v>28.785516369339359</v>
      </c>
      <c r="AC45" s="4">
        <f t="shared" si="8"/>
        <v>93.459468731621271</v>
      </c>
      <c r="AD45" s="4">
        <f t="shared" si="9"/>
        <v>2908.9259642717116</v>
      </c>
    </row>
    <row r="46" spans="1:30" x14ac:dyDescent="0.25">
      <c r="A46" s="4">
        <v>3304010</v>
      </c>
      <c r="B46" s="18">
        <v>38</v>
      </c>
      <c r="C46" s="18">
        <v>40</v>
      </c>
      <c r="D46" s="18">
        <v>22</v>
      </c>
      <c r="E46" s="18">
        <f t="shared" si="4"/>
        <v>62</v>
      </c>
      <c r="F46" s="18" t="s">
        <v>24</v>
      </c>
      <c r="G46" s="20">
        <v>6.24</v>
      </c>
      <c r="H46" s="4">
        <v>0.01</v>
      </c>
      <c r="I46" s="23">
        <v>10.799999999999999</v>
      </c>
      <c r="J46" s="23">
        <v>307.8</v>
      </c>
      <c r="K46" s="23">
        <v>57.24</v>
      </c>
      <c r="L46" s="20">
        <v>0.73710000000000009</v>
      </c>
      <c r="M46" s="20">
        <v>1.2707604000000001</v>
      </c>
      <c r="N46" s="20">
        <v>6.8040000000000017E-2</v>
      </c>
      <c r="O46" s="4">
        <f t="shared" si="5"/>
        <v>10.833333333333332</v>
      </c>
      <c r="P46" s="4">
        <v>4.59</v>
      </c>
      <c r="Q46" s="4">
        <v>1.16079200156832</v>
      </c>
      <c r="R46">
        <v>0.25</v>
      </c>
      <c r="S46" s="14">
        <f t="shared" si="6"/>
        <v>12.834296765340131</v>
      </c>
      <c r="T46" s="7">
        <v>1.17208681352015E+16</v>
      </c>
      <c r="U46" s="8" t="str">
        <f t="shared" si="10"/>
        <v>117208681</v>
      </c>
      <c r="V46" s="8">
        <f t="shared" si="11"/>
        <v>11.720868100000001</v>
      </c>
      <c r="W46" s="7">
        <v>3891274061448340</v>
      </c>
      <c r="X46" s="8" t="str">
        <f t="shared" si="12"/>
        <v>389127406</v>
      </c>
      <c r="Y46" s="8">
        <f t="shared" si="13"/>
        <v>38.912740599999999</v>
      </c>
      <c r="Z46" s="9">
        <v>2438</v>
      </c>
      <c r="AA46" s="4">
        <v>8</v>
      </c>
      <c r="AB46" s="4">
        <f t="shared" si="7"/>
        <v>11.847043168006277</v>
      </c>
      <c r="AC46" s="4">
        <f t="shared" si="8"/>
        <v>18.804830425406781</v>
      </c>
      <c r="AD46" s="4">
        <f t="shared" si="9"/>
        <v>535.93766712409331</v>
      </c>
    </row>
    <row r="47" spans="1:30" x14ac:dyDescent="0.25">
      <c r="A47" s="4">
        <v>3304011</v>
      </c>
      <c r="B47" s="18">
        <v>34</v>
      </c>
      <c r="C47" s="18">
        <v>32</v>
      </c>
      <c r="D47" s="18">
        <v>34</v>
      </c>
      <c r="E47" s="18">
        <f t="shared" si="4"/>
        <v>66</v>
      </c>
      <c r="F47" s="18" t="s">
        <v>26</v>
      </c>
      <c r="G47" s="20">
        <v>7.64</v>
      </c>
      <c r="H47" s="4">
        <v>0.06</v>
      </c>
      <c r="I47" s="23">
        <v>37.235999999999997</v>
      </c>
      <c r="J47" s="23">
        <v>952.3</v>
      </c>
      <c r="K47" s="23">
        <v>55.64</v>
      </c>
      <c r="L47" s="20">
        <v>0.73027500000000001</v>
      </c>
      <c r="M47" s="20">
        <v>1.2589941</v>
      </c>
      <c r="N47" s="20">
        <v>5.9920000000000015E-2</v>
      </c>
      <c r="O47" s="4">
        <f t="shared" si="5"/>
        <v>12.187499999999996</v>
      </c>
      <c r="P47" s="4">
        <v>5.093</v>
      </c>
      <c r="Q47" s="4">
        <v>0.90597921976083118</v>
      </c>
      <c r="R47">
        <v>0.25</v>
      </c>
      <c r="S47" s="14">
        <f t="shared" si="6"/>
        <v>9.9242096206626158</v>
      </c>
      <c r="T47" s="7">
        <v>1.17144883442082E+16</v>
      </c>
      <c r="U47" s="8" t="str">
        <f t="shared" si="10"/>
        <v>117144883</v>
      </c>
      <c r="V47" s="8">
        <f t="shared" si="11"/>
        <v>11.714488299999999</v>
      </c>
      <c r="W47" s="7">
        <v>3891763714018350</v>
      </c>
      <c r="X47" s="8" t="str">
        <f t="shared" si="12"/>
        <v>389176371</v>
      </c>
      <c r="Y47" s="8">
        <f t="shared" si="13"/>
        <v>38.9176371</v>
      </c>
      <c r="Z47" s="9">
        <v>2584</v>
      </c>
      <c r="AA47" s="4">
        <v>6</v>
      </c>
      <c r="AB47" s="4">
        <f t="shared" si="7"/>
        <v>8.1429412272103541</v>
      </c>
      <c r="AC47" s="4">
        <f t="shared" si="8"/>
        <v>50.602563340521463</v>
      </c>
      <c r="AD47" s="4">
        <f t="shared" si="9"/>
        <v>1294.1460164673595</v>
      </c>
    </row>
    <row r="48" spans="1:30" x14ac:dyDescent="0.25">
      <c r="A48" s="4">
        <v>3304012</v>
      </c>
      <c r="B48" s="18">
        <v>28</v>
      </c>
      <c r="C48" s="18">
        <v>44</v>
      </c>
      <c r="D48" s="18">
        <v>28</v>
      </c>
      <c r="E48" s="18">
        <f t="shared" si="4"/>
        <v>72</v>
      </c>
      <c r="F48" s="18" t="s">
        <v>24</v>
      </c>
      <c r="G48" s="20">
        <v>7.38</v>
      </c>
      <c r="H48" s="4">
        <v>0.05</v>
      </c>
      <c r="I48" s="23">
        <v>12.840000000000003</v>
      </c>
      <c r="J48" s="23">
        <v>952.3</v>
      </c>
      <c r="K48" s="23">
        <v>42.800000000000004</v>
      </c>
      <c r="L48" s="20">
        <v>1.0223850000000001</v>
      </c>
      <c r="M48" s="20">
        <v>1.7625917400000002</v>
      </c>
      <c r="N48" s="20">
        <v>0.08</v>
      </c>
      <c r="O48" s="4">
        <f t="shared" si="5"/>
        <v>12.7798125</v>
      </c>
      <c r="P48" s="4">
        <v>3.36</v>
      </c>
      <c r="Q48" s="4">
        <v>0.88695353852185843</v>
      </c>
      <c r="R48">
        <v>0.25</v>
      </c>
      <c r="S48" s="14">
        <f t="shared" si="6"/>
        <v>13.602119902225056</v>
      </c>
      <c r="T48" s="7">
        <v>1.1715292116903E+16</v>
      </c>
      <c r="U48" s="8" t="str">
        <f t="shared" si="10"/>
        <v>117152921</v>
      </c>
      <c r="V48" s="8">
        <f t="shared" si="11"/>
        <v>11.715292099999999</v>
      </c>
      <c r="W48" s="7">
        <v>3891770710557810</v>
      </c>
      <c r="X48" s="8" t="str">
        <f t="shared" si="12"/>
        <v>389177071</v>
      </c>
      <c r="Y48" s="8">
        <f t="shared" si="13"/>
        <v>38.917707100000001</v>
      </c>
      <c r="Z48" s="9">
        <v>2601</v>
      </c>
      <c r="AA48" s="4">
        <v>6</v>
      </c>
      <c r="AB48" s="4">
        <f t="shared" si="7"/>
        <v>10.643442462262302</v>
      </c>
      <c r="AC48" s="4">
        <f t="shared" si="8"/>
        <v>17.082725151930997</v>
      </c>
      <c r="AD48" s="4">
        <f t="shared" si="9"/>
        <v>1266.9687821015486</v>
      </c>
    </row>
    <row r="49" spans="1:30" x14ac:dyDescent="0.25">
      <c r="A49" s="4">
        <v>3305001</v>
      </c>
      <c r="B49" s="18">
        <v>20</v>
      </c>
      <c r="C49" s="18">
        <v>34</v>
      </c>
      <c r="D49" s="18">
        <v>46</v>
      </c>
      <c r="E49" s="18">
        <f t="shared" si="4"/>
        <v>80</v>
      </c>
      <c r="F49" s="18" t="s">
        <v>29</v>
      </c>
      <c r="G49" s="20">
        <v>5.74</v>
      </c>
      <c r="H49" s="4">
        <v>0.06</v>
      </c>
      <c r="I49" s="23">
        <v>95.639654463183874</v>
      </c>
      <c r="J49" s="23">
        <v>648.9</v>
      </c>
      <c r="K49" s="23">
        <v>30.974907445495678</v>
      </c>
      <c r="L49" s="20">
        <v>2.0588235294117649</v>
      </c>
      <c r="M49" s="20">
        <v>3.5494117647058827</v>
      </c>
      <c r="N49" s="20">
        <v>0.19</v>
      </c>
      <c r="O49" s="4">
        <f t="shared" si="5"/>
        <v>10.835913312693499</v>
      </c>
      <c r="P49" s="4">
        <v>2.194</v>
      </c>
      <c r="Q49" s="4">
        <v>1.0557341697706333</v>
      </c>
      <c r="R49">
        <v>0.5</v>
      </c>
      <c r="S49" s="14">
        <f t="shared" si="6"/>
        <v>32.603555242916613</v>
      </c>
      <c r="T49" s="7">
        <v>1170920599</v>
      </c>
      <c r="U49" s="8" t="str">
        <f t="shared" si="10"/>
        <v>117092059</v>
      </c>
      <c r="V49" s="8">
        <f t="shared" si="11"/>
        <v>11.709205900000001</v>
      </c>
      <c r="W49" s="7">
        <v>3875678807</v>
      </c>
      <c r="X49" s="8" t="str">
        <f t="shared" si="12"/>
        <v>387567880</v>
      </c>
      <c r="Y49" s="8">
        <f t="shared" si="13"/>
        <v>38.756788</v>
      </c>
      <c r="Z49" s="9">
        <v>2820</v>
      </c>
      <c r="AA49" s="4">
        <v>5</v>
      </c>
      <c r="AB49" s="4">
        <f t="shared" si="7"/>
        <v>30.088423838463051</v>
      </c>
      <c r="AC49" s="4">
        <f t="shared" si="8"/>
        <v>151.45507680275949</v>
      </c>
      <c r="AD49" s="4">
        <f t="shared" si="9"/>
        <v>1027.5988541462459</v>
      </c>
    </row>
    <row r="50" spans="1:30" x14ac:dyDescent="0.25">
      <c r="A50" s="4">
        <v>3305002</v>
      </c>
      <c r="B50" s="18">
        <v>14</v>
      </c>
      <c r="C50" s="18">
        <v>44</v>
      </c>
      <c r="D50" s="18">
        <v>42</v>
      </c>
      <c r="E50" s="18">
        <f t="shared" si="4"/>
        <v>86</v>
      </c>
      <c r="F50" s="18" t="s">
        <v>27</v>
      </c>
      <c r="G50" s="20">
        <v>5.55</v>
      </c>
      <c r="H50" s="4">
        <v>0.04</v>
      </c>
      <c r="I50" s="23">
        <v>19.305812281782707</v>
      </c>
      <c r="J50" s="23">
        <v>272.95</v>
      </c>
      <c r="K50" s="23">
        <v>23.885808174163071</v>
      </c>
      <c r="L50" s="20">
        <v>1.788868350790717</v>
      </c>
      <c r="M50" s="20">
        <v>3.084009036763196</v>
      </c>
      <c r="N50" s="20">
        <v>0.17</v>
      </c>
      <c r="O50" s="4">
        <f t="shared" si="5"/>
        <v>10.522755004651277</v>
      </c>
      <c r="P50" s="4">
        <v>2.06</v>
      </c>
      <c r="Q50" s="4">
        <v>1.0534993138600275</v>
      </c>
      <c r="R50">
        <v>0.5</v>
      </c>
      <c r="S50" s="14">
        <f t="shared" si="6"/>
        <v>28.268573702159092</v>
      </c>
      <c r="T50" s="7">
        <v>1170885222</v>
      </c>
      <c r="U50" s="8" t="str">
        <f t="shared" si="10"/>
        <v>117088522</v>
      </c>
      <c r="V50" s="8">
        <f t="shared" si="11"/>
        <v>11.708852200000001</v>
      </c>
      <c r="W50" s="7">
        <v>3876197867</v>
      </c>
      <c r="X50" s="8" t="str">
        <f t="shared" si="12"/>
        <v>387619786</v>
      </c>
      <c r="Y50" s="8">
        <f t="shared" si="13"/>
        <v>38.761978599999999</v>
      </c>
      <c r="Z50" s="9">
        <v>2841</v>
      </c>
      <c r="AA50" s="4">
        <v>5</v>
      </c>
      <c r="AB50" s="4">
        <f t="shared" si="7"/>
        <v>26.864232503430699</v>
      </c>
      <c r="AC50" s="4">
        <f t="shared" si="8"/>
        <v>30.507989988552861</v>
      </c>
      <c r="AD50" s="4">
        <f t="shared" si="9"/>
        <v>431.32895657714175</v>
      </c>
    </row>
    <row r="51" spans="1:30" x14ac:dyDescent="0.25">
      <c r="A51" s="4">
        <v>3305003</v>
      </c>
      <c r="B51" s="18">
        <v>18</v>
      </c>
      <c r="C51" s="18">
        <v>38</v>
      </c>
      <c r="D51" s="18">
        <v>44</v>
      </c>
      <c r="E51" s="18">
        <f t="shared" si="4"/>
        <v>82</v>
      </c>
      <c r="F51" s="18" t="s">
        <v>29</v>
      </c>
      <c r="G51" s="20">
        <v>5.51</v>
      </c>
      <c r="H51" s="4">
        <v>0.09</v>
      </c>
      <c r="I51" s="23">
        <v>106.72424429364591</v>
      </c>
      <c r="J51" s="23">
        <v>484.1</v>
      </c>
      <c r="K51" s="23">
        <v>33.66234834464322</v>
      </c>
      <c r="L51" s="20">
        <v>2.6732469668928651</v>
      </c>
      <c r="M51" s="20">
        <v>4.6086777709232996</v>
      </c>
      <c r="N51" s="20">
        <v>0.2</v>
      </c>
      <c r="O51" s="4">
        <f t="shared" si="5"/>
        <v>13.366234834464326</v>
      </c>
      <c r="P51" s="4">
        <v>2.3690000000000002</v>
      </c>
      <c r="Q51" s="4">
        <v>0.94913742403450307</v>
      </c>
      <c r="R51">
        <v>0.5</v>
      </c>
      <c r="S51" s="14">
        <f t="shared" si="6"/>
        <v>38.059181099471132</v>
      </c>
      <c r="T51" s="7">
        <v>1.17095772090675E+16</v>
      </c>
      <c r="U51" s="8" t="str">
        <f t="shared" si="10"/>
        <v>117095772</v>
      </c>
      <c r="V51" s="8">
        <f t="shared" si="11"/>
        <v>11.7095772</v>
      </c>
      <c r="W51" s="7">
        <v>3875865803043790</v>
      </c>
      <c r="X51" s="8" t="str">
        <f t="shared" si="12"/>
        <v>387586580</v>
      </c>
      <c r="Y51" s="8">
        <f t="shared" si="13"/>
        <v>38.758657999999997</v>
      </c>
      <c r="Z51" s="9">
        <v>2861</v>
      </c>
      <c r="AA51" s="4">
        <v>4</v>
      </c>
      <c r="AB51" s="4">
        <f t="shared" si="7"/>
        <v>28.474122721035091</v>
      </c>
      <c r="AC51" s="4">
        <f t="shared" si="8"/>
        <v>151.94396146635012</v>
      </c>
      <c r="AD51" s="4">
        <f t="shared" si="9"/>
        <v>689.21614046265438</v>
      </c>
    </row>
    <row r="52" spans="1:30" x14ac:dyDescent="0.25">
      <c r="A52" s="4">
        <v>3305004</v>
      </c>
      <c r="B52" s="18">
        <v>10</v>
      </c>
      <c r="C52" s="18">
        <v>48</v>
      </c>
      <c r="D52" s="18">
        <v>42</v>
      </c>
      <c r="E52" s="18">
        <f t="shared" si="4"/>
        <v>90</v>
      </c>
      <c r="F52" s="18" t="s">
        <v>24</v>
      </c>
      <c r="G52" s="20">
        <v>5.92</v>
      </c>
      <c r="H52" s="4">
        <v>0.02</v>
      </c>
      <c r="I52" s="23">
        <v>15.840362065418637</v>
      </c>
      <c r="J52" s="23">
        <v>278.10000000000002</v>
      </c>
      <c r="K52" s="23">
        <v>23.986833984776794</v>
      </c>
      <c r="L52" s="20">
        <v>1.7650689158609343</v>
      </c>
      <c r="M52" s="20">
        <v>3.0429788109442506</v>
      </c>
      <c r="N52" s="20">
        <v>0.15</v>
      </c>
      <c r="O52" s="4">
        <f t="shared" si="5"/>
        <v>11.767126105739562</v>
      </c>
      <c r="P52" s="4">
        <v>0.98899999999999999</v>
      </c>
      <c r="Q52" s="4">
        <v>1.2695745932170162</v>
      </c>
      <c r="R52">
        <v>0.5</v>
      </c>
      <c r="S52" s="14">
        <f t="shared" si="6"/>
        <v>33.613299762812183</v>
      </c>
      <c r="T52" s="7">
        <v>1170725728</v>
      </c>
      <c r="U52" s="8" t="str">
        <f t="shared" si="10"/>
        <v>117072572</v>
      </c>
      <c r="V52" s="8">
        <f t="shared" si="11"/>
        <v>11.707257200000001</v>
      </c>
      <c r="W52" s="7">
        <v>3875923707</v>
      </c>
      <c r="X52" s="8" t="str">
        <f t="shared" si="12"/>
        <v>387592370</v>
      </c>
      <c r="Y52" s="8">
        <f t="shared" si="13"/>
        <v>38.759236999999999</v>
      </c>
      <c r="Z52" s="9">
        <v>2851</v>
      </c>
      <c r="AA52" s="4">
        <v>5</v>
      </c>
      <c r="AB52" s="4">
        <f t="shared" si="7"/>
        <v>28.565428347382863</v>
      </c>
      <c r="AC52" s="4">
        <f t="shared" si="8"/>
        <v>30.165781838421182</v>
      </c>
      <c r="AD52" s="4">
        <f t="shared" si="9"/>
        <v>529.60304156047823</v>
      </c>
    </row>
    <row r="53" spans="1:30" x14ac:dyDescent="0.25">
      <c r="A53" s="4">
        <v>3305005</v>
      </c>
      <c r="B53" s="18">
        <v>6</v>
      </c>
      <c r="C53" s="18">
        <v>54</v>
      </c>
      <c r="D53" s="18">
        <v>40</v>
      </c>
      <c r="E53" s="18">
        <f t="shared" si="4"/>
        <v>94</v>
      </c>
      <c r="F53" s="18" t="s">
        <v>27</v>
      </c>
      <c r="G53" s="20">
        <v>5.84</v>
      </c>
      <c r="H53" s="4">
        <v>0.02</v>
      </c>
      <c r="I53" s="23">
        <v>8.3947583947583926</v>
      </c>
      <c r="J53" s="23">
        <v>290.7</v>
      </c>
      <c r="K53" s="23">
        <v>21.580671580671577</v>
      </c>
      <c r="L53" s="20">
        <v>1.4639639639639637</v>
      </c>
      <c r="M53" s="20">
        <v>2.5238738738738733</v>
      </c>
      <c r="N53" s="20">
        <v>0.14000000000000001</v>
      </c>
      <c r="O53" s="4">
        <f t="shared" si="5"/>
        <v>10.456885456885454</v>
      </c>
      <c r="P53" s="4">
        <v>1.673</v>
      </c>
      <c r="Q53" s="4">
        <v>1.0687806312487749</v>
      </c>
      <c r="R53">
        <v>0.375</v>
      </c>
      <c r="S53" s="14">
        <f t="shared" si="6"/>
        <v>23.469844942962954</v>
      </c>
      <c r="T53" s="7">
        <v>1.17077427382649E+16</v>
      </c>
      <c r="U53" s="8" t="str">
        <f t="shared" si="10"/>
        <v>117077427</v>
      </c>
      <c r="V53" s="8">
        <f t="shared" si="11"/>
        <v>11.707742700000001</v>
      </c>
      <c r="W53" s="7">
        <v>3876592107038320</v>
      </c>
      <c r="X53" s="8" t="str">
        <f t="shared" si="12"/>
        <v>387659210</v>
      </c>
      <c r="Y53" s="8">
        <f t="shared" si="13"/>
        <v>38.765920999999999</v>
      </c>
      <c r="Z53" s="9">
        <v>2878</v>
      </c>
      <c r="AA53" s="4">
        <v>6</v>
      </c>
      <c r="AB53" s="4">
        <f t="shared" si="7"/>
        <v>22.44439325622427</v>
      </c>
      <c r="AC53" s="4">
        <f t="shared" si="8"/>
        <v>13.458232764496241</v>
      </c>
      <c r="AD53" s="4">
        <f t="shared" si="9"/>
        <v>466.04179425602825</v>
      </c>
    </row>
    <row r="54" spans="1:30" x14ac:dyDescent="0.25">
      <c r="A54" s="4">
        <v>3305006</v>
      </c>
      <c r="B54" s="18">
        <v>18</v>
      </c>
      <c r="C54" s="18">
        <v>48</v>
      </c>
      <c r="D54" s="18">
        <v>34</v>
      </c>
      <c r="E54" s="18">
        <f t="shared" si="4"/>
        <v>82</v>
      </c>
      <c r="F54" s="18" t="s">
        <v>30</v>
      </c>
      <c r="G54" s="20">
        <v>5.84</v>
      </c>
      <c r="H54" s="4">
        <v>0.01</v>
      </c>
      <c r="I54" s="23">
        <v>25.334706488156542</v>
      </c>
      <c r="J54" s="23">
        <v>236.9</v>
      </c>
      <c r="K54" s="23">
        <v>27.435633367662206</v>
      </c>
      <c r="L54" s="20">
        <v>1.4727085478887745</v>
      </c>
      <c r="M54" s="20">
        <v>2.538949536560247</v>
      </c>
      <c r="N54" s="20">
        <v>0.14000000000000001</v>
      </c>
      <c r="O54" s="4">
        <f t="shared" si="5"/>
        <v>10.519346770634103</v>
      </c>
      <c r="P54" s="4">
        <v>0.96799999999999997</v>
      </c>
      <c r="Q54" s="4">
        <v>0.92220152911193887</v>
      </c>
      <c r="R54">
        <v>0.25</v>
      </c>
      <c r="S54" s="14">
        <f t="shared" si="6"/>
        <v>20.372011121988766</v>
      </c>
      <c r="T54" s="7">
        <v>1170410757</v>
      </c>
      <c r="U54" s="8" t="str">
        <f t="shared" si="10"/>
        <v>117041075</v>
      </c>
      <c r="V54" s="8">
        <f t="shared" si="11"/>
        <v>11.704107499999999</v>
      </c>
      <c r="W54" s="7">
        <v>3877068652</v>
      </c>
      <c r="X54" s="8" t="str">
        <f t="shared" si="12"/>
        <v>387706865</v>
      </c>
      <c r="Y54" s="8">
        <f t="shared" si="13"/>
        <v>38.770686499999996</v>
      </c>
      <c r="Z54" s="9">
        <v>2823</v>
      </c>
      <c r="AA54" s="4">
        <v>5</v>
      </c>
      <c r="AB54" s="4">
        <f t="shared" si="7"/>
        <v>19.366232111350715</v>
      </c>
      <c r="AC54" s="4">
        <f t="shared" si="8"/>
        <v>35.045557594470175</v>
      </c>
      <c r="AD54" s="4">
        <f t="shared" si="9"/>
        <v>327.70431336992749</v>
      </c>
    </row>
    <row r="55" spans="1:30" x14ac:dyDescent="0.25">
      <c r="A55" s="4">
        <v>3305007</v>
      </c>
      <c r="B55" s="18">
        <v>40</v>
      </c>
      <c r="C55" s="18">
        <v>32</v>
      </c>
      <c r="D55" s="18">
        <v>28</v>
      </c>
      <c r="E55" s="18">
        <f t="shared" si="4"/>
        <v>60</v>
      </c>
      <c r="F55" s="18" t="s">
        <v>26</v>
      </c>
      <c r="G55" s="20">
        <v>5.86</v>
      </c>
      <c r="H55" s="4">
        <v>0.01</v>
      </c>
      <c r="I55" s="23">
        <v>29.971062422488636</v>
      </c>
      <c r="J55" s="23">
        <v>221.45</v>
      </c>
      <c r="K55" s="23">
        <v>35.613890037205458</v>
      </c>
      <c r="L55" s="20">
        <v>0.80611823067383215</v>
      </c>
      <c r="M55" s="20">
        <v>1.3897478296816865</v>
      </c>
      <c r="N55" s="20">
        <v>0.09</v>
      </c>
      <c r="O55" s="4">
        <f t="shared" si="5"/>
        <v>8.9568692297092465</v>
      </c>
      <c r="P55" s="4">
        <v>3.0179999999999998</v>
      </c>
      <c r="Q55" s="4">
        <v>1.0261615369535384</v>
      </c>
      <c r="R55">
        <v>0.5</v>
      </c>
      <c r="S55" s="14">
        <f t="shared" si="6"/>
        <v>12.408112838317898</v>
      </c>
      <c r="T55" s="7">
        <v>1170774391</v>
      </c>
      <c r="U55" s="8" t="str">
        <f t="shared" si="10"/>
        <v>117077439</v>
      </c>
      <c r="V55" s="8">
        <f t="shared" si="11"/>
        <v>11.707743900000001</v>
      </c>
      <c r="W55" s="7">
        <v>3878380122</v>
      </c>
      <c r="X55" s="8" t="str">
        <f t="shared" si="12"/>
        <v>387838012</v>
      </c>
      <c r="Y55" s="8">
        <f t="shared" si="13"/>
        <v>38.783801199999999</v>
      </c>
      <c r="Z55" s="9">
        <v>2713</v>
      </c>
      <c r="AA55" s="4">
        <v>4</v>
      </c>
      <c r="AB55" s="4">
        <f t="shared" si="7"/>
        <v>13.85318074887277</v>
      </c>
      <c r="AC55" s="4">
        <f t="shared" si="8"/>
        <v>46.132727219387064</v>
      </c>
      <c r="AD55" s="4">
        <f t="shared" si="9"/>
        <v>340.8652085375416</v>
      </c>
    </row>
    <row r="56" spans="1:30" x14ac:dyDescent="0.25">
      <c r="A56" s="4">
        <v>3305008</v>
      </c>
      <c r="B56" s="18">
        <v>18</v>
      </c>
      <c r="C56" s="18">
        <v>48</v>
      </c>
      <c r="D56" s="18">
        <v>34</v>
      </c>
      <c r="E56" s="18">
        <f t="shared" si="4"/>
        <v>82</v>
      </c>
      <c r="F56" s="18" t="s">
        <v>30</v>
      </c>
      <c r="G56" s="20">
        <v>5.72</v>
      </c>
      <c r="H56" s="4">
        <v>0.02</v>
      </c>
      <c r="I56" s="23">
        <v>18.276220145379025</v>
      </c>
      <c r="J56" s="23">
        <v>306.8</v>
      </c>
      <c r="K56" s="23">
        <v>25.545171339563865</v>
      </c>
      <c r="L56" s="20">
        <v>1.2149532710280375</v>
      </c>
      <c r="M56" s="20">
        <v>2.0945794392523367</v>
      </c>
      <c r="N56" s="20">
        <v>0.1</v>
      </c>
      <c r="O56" s="4">
        <f t="shared" si="5"/>
        <v>12.149532710280374</v>
      </c>
      <c r="P56" s="4">
        <v>1.7370000000000001</v>
      </c>
      <c r="Q56" s="4">
        <v>1.0522446579102136</v>
      </c>
      <c r="R56">
        <v>0.25</v>
      </c>
      <c r="S56" s="14">
        <f t="shared" si="6"/>
        <v>19.176421335746884</v>
      </c>
      <c r="T56" s="7">
        <v>1.17086998062994E+16</v>
      </c>
      <c r="U56" s="8" t="str">
        <f t="shared" si="10"/>
        <v>117086998</v>
      </c>
      <c r="V56" s="8">
        <f t="shared" si="11"/>
        <v>11.7086998</v>
      </c>
      <c r="W56" s="7">
        <v>3876542343536920</v>
      </c>
      <c r="X56" s="8" t="str">
        <f t="shared" si="12"/>
        <v>387654234</v>
      </c>
      <c r="Y56" s="8">
        <f t="shared" si="13"/>
        <v>38.765423400000003</v>
      </c>
      <c r="Z56" s="9">
        <v>2854</v>
      </c>
      <c r="AA56" s="4">
        <v>6</v>
      </c>
      <c r="AB56" s="4">
        <f t="shared" si="7"/>
        <v>15.783669868653204</v>
      </c>
      <c r="AC56" s="4">
        <f t="shared" si="8"/>
        <v>28.846582522149159</v>
      </c>
      <c r="AD56" s="4">
        <f t="shared" si="9"/>
        <v>484.24299157028031</v>
      </c>
    </row>
    <row r="57" spans="1:30" x14ac:dyDescent="0.25">
      <c r="A57" s="4">
        <v>3305009</v>
      </c>
      <c r="B57" s="18">
        <v>12</v>
      </c>
      <c r="C57" s="18">
        <v>50</v>
      </c>
      <c r="D57" s="18">
        <v>38</v>
      </c>
      <c r="E57" s="18">
        <f t="shared" si="4"/>
        <v>88</v>
      </c>
      <c r="F57" s="18" t="s">
        <v>24</v>
      </c>
      <c r="G57" s="20">
        <v>5.63</v>
      </c>
      <c r="H57" s="4">
        <v>0.04</v>
      </c>
      <c r="I57" s="23">
        <v>13.272501036914145</v>
      </c>
      <c r="J57" s="23">
        <v>530.4</v>
      </c>
      <c r="K57" s="23">
        <v>26.399834093737041</v>
      </c>
      <c r="L57" s="20">
        <v>1.3479883865615927</v>
      </c>
      <c r="M57" s="20">
        <v>2.3239319784321859</v>
      </c>
      <c r="N57" s="20">
        <v>0.14000000000000001</v>
      </c>
      <c r="O57" s="4">
        <f t="shared" si="5"/>
        <v>9.6284884754399478</v>
      </c>
      <c r="P57" s="4">
        <v>1.04</v>
      </c>
      <c r="Q57" s="4">
        <v>1.0052048617918057</v>
      </c>
      <c r="R57">
        <v>0.25</v>
      </c>
      <c r="S57" s="14">
        <f t="shared" si="6"/>
        <v>20.325067197159076</v>
      </c>
      <c r="T57" s="7">
        <v>1170631257</v>
      </c>
      <c r="U57" s="8" t="str">
        <f t="shared" si="10"/>
        <v>117063125</v>
      </c>
      <c r="V57" s="8">
        <f t="shared" si="11"/>
        <v>11.706312499999999</v>
      </c>
      <c r="W57" s="7">
        <v>3876704801</v>
      </c>
      <c r="X57" s="8" t="str">
        <f t="shared" si="12"/>
        <v>387670480</v>
      </c>
      <c r="Y57" s="8">
        <f t="shared" si="13"/>
        <v>38.767048000000003</v>
      </c>
      <c r="Z57" s="9">
        <v>2874</v>
      </c>
      <c r="AA57" s="4">
        <v>5</v>
      </c>
      <c r="AB57" s="4">
        <f t="shared" si="7"/>
        <v>21.109302097627921</v>
      </c>
      <c r="AC57" s="4">
        <f t="shared" si="8"/>
        <v>20.012373855664318</v>
      </c>
      <c r="AD57" s="4">
        <f t="shared" si="9"/>
        <v>799.74098804156063</v>
      </c>
    </row>
    <row r="58" spans="1:30" x14ac:dyDescent="0.25">
      <c r="A58" s="4">
        <v>3305010</v>
      </c>
      <c r="B58" s="18">
        <v>12</v>
      </c>
      <c r="C58" s="18">
        <v>42</v>
      </c>
      <c r="D58" s="18">
        <v>46</v>
      </c>
      <c r="E58" s="18">
        <f t="shared" si="4"/>
        <v>88</v>
      </c>
      <c r="F58" s="18" t="s">
        <v>27</v>
      </c>
      <c r="G58" s="20">
        <v>5.72</v>
      </c>
      <c r="H58" s="4">
        <v>0.03</v>
      </c>
      <c r="I58" s="23">
        <v>40.883749741895521</v>
      </c>
      <c r="J58" s="23">
        <v>272.95</v>
      </c>
      <c r="K58" s="23">
        <v>29.465207516002476</v>
      </c>
      <c r="L58" s="20">
        <v>2.0400578154036753</v>
      </c>
      <c r="M58" s="20">
        <v>3.5170596737559361</v>
      </c>
      <c r="N58" s="20">
        <v>0.2</v>
      </c>
      <c r="O58" s="4">
        <f t="shared" si="5"/>
        <v>10.200289077018375</v>
      </c>
      <c r="P58" s="4">
        <v>1.9570000000000001</v>
      </c>
      <c r="Q58" s="4">
        <v>1.244</v>
      </c>
      <c r="R58" s="6">
        <v>0.5</v>
      </c>
      <c r="S58" s="14">
        <f t="shared" si="6"/>
        <v>38.067478835432581</v>
      </c>
      <c r="T58" s="7">
        <v>1.16927591419401E+16</v>
      </c>
      <c r="U58" s="8" t="str">
        <f t="shared" si="10"/>
        <v>116927591</v>
      </c>
      <c r="V58" s="8">
        <f t="shared" si="11"/>
        <v>11.6927591</v>
      </c>
      <c r="W58" s="7">
        <v>3875860438611420</v>
      </c>
      <c r="X58" s="8" t="str">
        <f t="shared" si="12"/>
        <v>387586043</v>
      </c>
      <c r="Y58" s="8">
        <f t="shared" si="13"/>
        <v>38.758604300000002</v>
      </c>
      <c r="Z58" s="9">
        <v>2861</v>
      </c>
      <c r="AA58" s="4">
        <v>8</v>
      </c>
      <c r="AB58" s="4">
        <f t="shared" si="7"/>
        <v>37.32</v>
      </c>
      <c r="AC58" s="4">
        <f t="shared" si="8"/>
        <v>76.289077018377043</v>
      </c>
      <c r="AD58" s="4">
        <f t="shared" si="9"/>
        <v>509.32470000000001</v>
      </c>
    </row>
    <row r="59" spans="1:30" x14ac:dyDescent="0.25">
      <c r="A59" s="4">
        <v>3305011</v>
      </c>
      <c r="B59" s="18">
        <v>14</v>
      </c>
      <c r="C59" s="18">
        <v>42</v>
      </c>
      <c r="D59" s="18">
        <v>44</v>
      </c>
      <c r="E59" s="18">
        <f t="shared" si="4"/>
        <v>86</v>
      </c>
      <c r="F59" s="18" t="s">
        <v>27</v>
      </c>
      <c r="G59" s="20">
        <v>5.74</v>
      </c>
      <c r="H59" s="4">
        <v>0.02</v>
      </c>
      <c r="I59" s="23">
        <v>54.048499794492379</v>
      </c>
      <c r="J59" s="23">
        <v>242.05</v>
      </c>
      <c r="K59" s="23">
        <v>26.489930127414713</v>
      </c>
      <c r="L59" s="20">
        <v>1.9235511713933411</v>
      </c>
      <c r="M59" s="20">
        <v>3.3162022194821201</v>
      </c>
      <c r="N59" s="20">
        <v>0.18</v>
      </c>
      <c r="O59" s="4">
        <f t="shared" si="5"/>
        <v>10.686395396629672</v>
      </c>
      <c r="P59" s="4">
        <v>2.5960000000000001</v>
      </c>
      <c r="Q59" s="4">
        <v>0.93927661242893556</v>
      </c>
      <c r="R59">
        <v>0.5</v>
      </c>
      <c r="S59" s="14">
        <f t="shared" si="6"/>
        <v>27.10119942150072</v>
      </c>
      <c r="T59" s="7">
        <v>1.16947669543714E+16</v>
      </c>
      <c r="U59" s="8" t="str">
        <f t="shared" si="10"/>
        <v>116947669</v>
      </c>
      <c r="V59" s="8">
        <f t="shared" si="11"/>
        <v>11.694766899999999</v>
      </c>
      <c r="W59" s="7">
        <v>387594046528396</v>
      </c>
      <c r="X59" s="8" t="str">
        <f t="shared" si="12"/>
        <v>387594046</v>
      </c>
      <c r="Y59" s="8">
        <f t="shared" si="13"/>
        <v>38.759404600000003</v>
      </c>
      <c r="Z59" s="9">
        <v>2824</v>
      </c>
      <c r="AA59" s="4">
        <v>6</v>
      </c>
      <c r="AB59" s="4">
        <f t="shared" si="7"/>
        <v>25.360468535581258</v>
      </c>
      <c r="AC59" s="4">
        <f t="shared" si="8"/>
        <v>76.149737690755245</v>
      </c>
      <c r="AD59" s="4">
        <f t="shared" si="9"/>
        <v>341.0278560576358</v>
      </c>
    </row>
    <row r="60" spans="1:30" x14ac:dyDescent="0.25">
      <c r="A60" s="4">
        <v>3305012</v>
      </c>
      <c r="B60" s="18">
        <v>8</v>
      </c>
      <c r="C60" s="18">
        <v>54</v>
      </c>
      <c r="D60" s="18">
        <v>38</v>
      </c>
      <c r="E60" s="18">
        <f t="shared" si="4"/>
        <v>92</v>
      </c>
      <c r="F60" s="18" t="s">
        <v>24</v>
      </c>
      <c r="G60" s="20">
        <v>5.75</v>
      </c>
      <c r="H60" s="4">
        <v>0.02</v>
      </c>
      <c r="I60" s="23">
        <v>10.876256925918325</v>
      </c>
      <c r="J60" s="23">
        <v>180.25</v>
      </c>
      <c r="K60" s="23">
        <v>22.470757233736919</v>
      </c>
      <c r="L60" s="20">
        <v>1.5473014570080039</v>
      </c>
      <c r="M60" s="20">
        <v>2.6675477118817987</v>
      </c>
      <c r="N60" s="20">
        <v>0.11</v>
      </c>
      <c r="O60" s="4">
        <f t="shared" si="5"/>
        <v>14.066376881890944</v>
      </c>
      <c r="P60" s="4">
        <v>0.93700000000000006</v>
      </c>
      <c r="Q60" s="4">
        <v>0.92933738482650474</v>
      </c>
      <c r="R60">
        <v>0.25</v>
      </c>
      <c r="S60" s="14">
        <f t="shared" si="6"/>
        <v>21.569476343910882</v>
      </c>
      <c r="T60" s="7">
        <v>1.17014832651445E+16</v>
      </c>
      <c r="U60" s="8" t="str">
        <f t="shared" si="10"/>
        <v>117014832</v>
      </c>
      <c r="V60" s="8">
        <f t="shared" si="11"/>
        <v>11.7014832</v>
      </c>
      <c r="W60" s="7">
        <v>3875970006367080</v>
      </c>
      <c r="X60" s="8" t="str">
        <f t="shared" si="12"/>
        <v>387597000</v>
      </c>
      <c r="Y60" s="8">
        <f t="shared" si="13"/>
        <v>38.759700000000002</v>
      </c>
      <c r="Z60" s="9">
        <v>2857</v>
      </c>
      <c r="AA60" s="4">
        <v>6</v>
      </c>
      <c r="AB60" s="4">
        <f t="shared" si="7"/>
        <v>15.334066849637329</v>
      </c>
      <c r="AC60" s="4">
        <f t="shared" si="8"/>
        <v>15.161568252351142</v>
      </c>
      <c r="AD60" s="4">
        <f t="shared" si="9"/>
        <v>251.26959542246624</v>
      </c>
    </row>
    <row r="61" spans="1:30" x14ac:dyDescent="0.25">
      <c r="A61" s="4">
        <v>3306001</v>
      </c>
      <c r="B61" s="18">
        <v>8</v>
      </c>
      <c r="C61" s="18">
        <v>54</v>
      </c>
      <c r="D61" s="18">
        <v>38</v>
      </c>
      <c r="E61" s="18">
        <f t="shared" si="4"/>
        <v>92</v>
      </c>
      <c r="F61" s="18" t="s">
        <v>24</v>
      </c>
      <c r="G61" s="20">
        <v>5.78</v>
      </c>
      <c r="H61" s="4">
        <v>0.06</v>
      </c>
      <c r="I61" s="23">
        <v>10.576524263790958</v>
      </c>
      <c r="J61" s="23">
        <v>176.8</v>
      </c>
      <c r="K61" s="23">
        <v>27.333056822895067</v>
      </c>
      <c r="L61" s="20">
        <v>1.8332642057237667</v>
      </c>
      <c r="M61" s="20">
        <v>3.1605474906677737</v>
      </c>
      <c r="N61" s="20">
        <v>0.14000000000000001</v>
      </c>
      <c r="O61" s="4">
        <f t="shared" si="5"/>
        <v>13.094744326598333</v>
      </c>
      <c r="P61" s="4">
        <v>0.27</v>
      </c>
      <c r="Q61" s="4">
        <v>1.2</v>
      </c>
      <c r="R61">
        <v>0.5</v>
      </c>
      <c r="S61" s="14">
        <f t="shared" si="6"/>
        <v>32.998755703027797</v>
      </c>
      <c r="T61" s="7">
        <v>1171583008</v>
      </c>
      <c r="U61" s="8" t="str">
        <f t="shared" si="10"/>
        <v>117158300</v>
      </c>
      <c r="V61" s="8">
        <f t="shared" si="11"/>
        <v>11.71583</v>
      </c>
      <c r="W61" s="7">
        <v>3896385621</v>
      </c>
      <c r="X61" s="8" t="str">
        <f t="shared" si="12"/>
        <v>389638562</v>
      </c>
      <c r="Y61" s="8">
        <f t="shared" si="13"/>
        <v>38.963856200000002</v>
      </c>
      <c r="Z61" s="9">
        <v>3037</v>
      </c>
      <c r="AA61" s="4">
        <v>5</v>
      </c>
      <c r="AB61" s="4">
        <f t="shared" si="7"/>
        <v>25.2</v>
      </c>
      <c r="AC61" s="4">
        <f t="shared" si="8"/>
        <v>19.037743674823723</v>
      </c>
      <c r="AD61" s="4">
        <f t="shared" si="9"/>
        <v>318.24</v>
      </c>
    </row>
    <row r="62" spans="1:30" x14ac:dyDescent="0.25">
      <c r="A62" s="4">
        <v>3306002</v>
      </c>
      <c r="B62" s="18">
        <v>12</v>
      </c>
      <c r="C62" s="18">
        <v>50</v>
      </c>
      <c r="D62" s="18">
        <v>38</v>
      </c>
      <c r="E62" s="18">
        <f t="shared" si="4"/>
        <v>88</v>
      </c>
      <c r="F62" s="18" t="s">
        <v>24</v>
      </c>
      <c r="G62" s="20">
        <v>5.71</v>
      </c>
      <c r="H62" s="4">
        <v>0.03</v>
      </c>
      <c r="I62" s="23">
        <v>4.1177681696520496</v>
      </c>
      <c r="J62" s="23">
        <v>51.5</v>
      </c>
      <c r="K62" s="23">
        <v>23.841877702285363</v>
      </c>
      <c r="L62" s="20">
        <v>1.3918056413423925</v>
      </c>
      <c r="M62" s="20">
        <v>2.3994729256742846</v>
      </c>
      <c r="N62" s="20">
        <v>0.1</v>
      </c>
      <c r="O62" s="4">
        <f t="shared" si="5"/>
        <v>13.918056413423924</v>
      </c>
      <c r="P62" s="4">
        <v>0.76200000000000001</v>
      </c>
      <c r="Q62" s="4">
        <v>1.0646343854146247</v>
      </c>
      <c r="R62">
        <v>0.5</v>
      </c>
      <c r="S62" s="14">
        <f t="shared" si="6"/>
        <v>22.226462153807482</v>
      </c>
      <c r="T62" s="7">
        <v>1171124245</v>
      </c>
      <c r="U62" s="8" t="str">
        <f t="shared" si="10"/>
        <v>117112424</v>
      </c>
      <c r="V62" s="8">
        <f t="shared" si="11"/>
        <v>11.7112424</v>
      </c>
      <c r="W62" s="7">
        <v>3896284653</v>
      </c>
      <c r="X62" s="8" t="str">
        <f t="shared" si="12"/>
        <v>389628465</v>
      </c>
      <c r="Y62" s="8">
        <f t="shared" si="13"/>
        <v>38.962846499999998</v>
      </c>
      <c r="Z62" s="9">
        <v>3011</v>
      </c>
      <c r="AA62" s="4">
        <v>5</v>
      </c>
      <c r="AB62" s="4">
        <f t="shared" si="7"/>
        <v>15.969515781219371</v>
      </c>
      <c r="AC62" s="4">
        <f t="shared" si="8"/>
        <v>6.5758763768661206</v>
      </c>
      <c r="AD62" s="4">
        <f t="shared" si="9"/>
        <v>82.243006273279761</v>
      </c>
    </row>
    <row r="63" spans="1:30" x14ac:dyDescent="0.25">
      <c r="A63" s="4">
        <v>3306003</v>
      </c>
      <c r="B63" s="18">
        <v>10</v>
      </c>
      <c r="C63" s="18">
        <v>52</v>
      </c>
      <c r="D63" s="18">
        <v>38</v>
      </c>
      <c r="E63" s="18">
        <f t="shared" si="4"/>
        <v>90</v>
      </c>
      <c r="F63" s="18" t="s">
        <v>24</v>
      </c>
      <c r="G63" s="20">
        <v>5.84</v>
      </c>
      <c r="H63" s="4">
        <v>0.02</v>
      </c>
      <c r="I63" s="23">
        <v>7.9770914297402324</v>
      </c>
      <c r="J63" s="23">
        <v>61.2</v>
      </c>
      <c r="K63" s="23">
        <v>21.885866230312946</v>
      </c>
      <c r="L63" s="20">
        <v>0.98384127633462859</v>
      </c>
      <c r="M63" s="20">
        <v>1.6961423604008996</v>
      </c>
      <c r="N63" s="20">
        <v>0.10299999999999999</v>
      </c>
      <c r="O63" s="4">
        <f t="shared" si="5"/>
        <v>9.5518570517925117</v>
      </c>
      <c r="P63" s="4">
        <v>1.071</v>
      </c>
      <c r="Q63" s="4">
        <v>1.2090000000000001</v>
      </c>
      <c r="R63">
        <v>0.25</v>
      </c>
      <c r="S63" s="14">
        <f t="shared" si="6"/>
        <v>17.841961546328491</v>
      </c>
      <c r="T63" s="7">
        <v>1171087142</v>
      </c>
      <c r="U63" s="8" t="str">
        <f t="shared" si="10"/>
        <v>117108714</v>
      </c>
      <c r="V63" s="8">
        <f t="shared" si="11"/>
        <v>11.7108714</v>
      </c>
      <c r="W63" s="7">
        <v>3896747518</v>
      </c>
      <c r="X63" s="8" t="str">
        <f t="shared" si="12"/>
        <v>389674751</v>
      </c>
      <c r="Y63" s="8">
        <f t="shared" si="13"/>
        <v>38.967475100000001</v>
      </c>
      <c r="Z63" s="9">
        <v>2988</v>
      </c>
      <c r="AA63" s="4">
        <v>5</v>
      </c>
      <c r="AB63" s="4">
        <f t="shared" si="7"/>
        <v>18.679050000000004</v>
      </c>
      <c r="AC63" s="4">
        <f t="shared" si="8"/>
        <v>14.466455307833915</v>
      </c>
      <c r="AD63" s="4">
        <f t="shared" si="9"/>
        <v>110.98620000000001</v>
      </c>
    </row>
    <row r="64" spans="1:30" x14ac:dyDescent="0.25">
      <c r="A64" s="4">
        <v>3306004</v>
      </c>
      <c r="B64" s="18">
        <v>10</v>
      </c>
      <c r="C64" s="18">
        <v>60</v>
      </c>
      <c r="D64" s="18">
        <v>30</v>
      </c>
      <c r="E64" s="18">
        <f t="shared" si="4"/>
        <v>90</v>
      </c>
      <c r="F64" s="18" t="s">
        <v>24</v>
      </c>
      <c r="G64" s="20">
        <v>6.31</v>
      </c>
      <c r="H64" s="4">
        <v>0.05</v>
      </c>
      <c r="I64" s="23">
        <v>20.590682196339433</v>
      </c>
      <c r="J64" s="23">
        <v>36.4</v>
      </c>
      <c r="K64" s="23">
        <v>22.961730449251245</v>
      </c>
      <c r="L64" s="20">
        <v>0.93282029950083178</v>
      </c>
      <c r="M64" s="20">
        <v>1.608182196339434</v>
      </c>
      <c r="N64" s="20">
        <v>7.0000000000000007E-2</v>
      </c>
      <c r="O64" s="4">
        <f t="shared" si="5"/>
        <v>13.32600427858331</v>
      </c>
      <c r="P64" s="4">
        <v>2.2570000000000001</v>
      </c>
      <c r="Q64" s="4">
        <v>1.0086159576553617</v>
      </c>
      <c r="R64">
        <v>0.25</v>
      </c>
      <c r="S64" s="14">
        <f t="shared" si="6"/>
        <v>14.112861595520892</v>
      </c>
      <c r="T64" s="7">
        <v>1171243819</v>
      </c>
      <c r="U64" s="8" t="str">
        <f t="shared" si="10"/>
        <v>117124381</v>
      </c>
      <c r="V64" s="8">
        <f t="shared" si="11"/>
        <v>11.7124381</v>
      </c>
      <c r="W64" s="7">
        <v>3896855577</v>
      </c>
      <c r="X64" s="8" t="str">
        <f t="shared" si="12"/>
        <v>389685557</v>
      </c>
      <c r="Y64" s="8">
        <f t="shared" si="13"/>
        <v>38.968555700000003</v>
      </c>
      <c r="Z64" s="9">
        <v>3007</v>
      </c>
      <c r="AA64" s="4">
        <v>5</v>
      </c>
      <c r="AB64" s="4">
        <f t="shared" si="7"/>
        <v>10.590467555381299</v>
      </c>
      <c r="AC64" s="4">
        <f t="shared" si="8"/>
        <v>31.152135963357157</v>
      </c>
      <c r="AD64" s="4">
        <f t="shared" si="9"/>
        <v>55.07043128798275</v>
      </c>
    </row>
    <row r="65" spans="1:30" x14ac:dyDescent="0.25">
      <c r="A65" s="4">
        <v>3306005</v>
      </c>
      <c r="B65" s="18">
        <v>14</v>
      </c>
      <c r="C65" s="18">
        <v>48</v>
      </c>
      <c r="D65" s="18">
        <v>38</v>
      </c>
      <c r="E65" s="18">
        <f t="shared" si="4"/>
        <v>86</v>
      </c>
      <c r="F65" s="18" t="s">
        <v>24</v>
      </c>
      <c r="G65" s="20">
        <v>6.25</v>
      </c>
      <c r="H65" s="4">
        <v>0.03</v>
      </c>
      <c r="I65" s="23">
        <v>0.41536863966770488</v>
      </c>
      <c r="J65" s="23">
        <v>36.4</v>
      </c>
      <c r="K65" s="23">
        <v>23.676012461059187</v>
      </c>
      <c r="L65" s="20">
        <v>1.6199376947040498</v>
      </c>
      <c r="M65" s="20">
        <v>2.7927725856697818</v>
      </c>
      <c r="N65" s="20">
        <v>0.14000000000000001</v>
      </c>
      <c r="O65" s="4">
        <f t="shared" si="5"/>
        <v>11.570983533600355</v>
      </c>
      <c r="P65" s="4">
        <v>2.2669999999999999</v>
      </c>
      <c r="Q65" s="4">
        <v>1.2767790629288376</v>
      </c>
      <c r="R65">
        <v>0.25</v>
      </c>
      <c r="S65" s="14">
        <f t="shared" si="6"/>
        <v>31.024537977710075</v>
      </c>
      <c r="T65" s="7">
        <v>1171257147</v>
      </c>
      <c r="U65" s="8" t="str">
        <f t="shared" si="10"/>
        <v>117125714</v>
      </c>
      <c r="V65" s="8">
        <f t="shared" si="11"/>
        <v>11.7125714</v>
      </c>
      <c r="W65" s="7">
        <v>3896471624</v>
      </c>
      <c r="X65" s="8" t="str">
        <f t="shared" si="12"/>
        <v>389647162</v>
      </c>
      <c r="Y65" s="8">
        <f t="shared" si="13"/>
        <v>38.964716199999998</v>
      </c>
      <c r="Z65" s="9">
        <v>2992</v>
      </c>
      <c r="AA65" s="4">
        <v>4</v>
      </c>
      <c r="AB65" s="4">
        <f t="shared" si="7"/>
        <v>26.81236032150559</v>
      </c>
      <c r="AC65" s="4">
        <f t="shared" si="8"/>
        <v>0.79550097378743734</v>
      </c>
      <c r="AD65" s="4">
        <f t="shared" si="9"/>
        <v>69.712136835914521</v>
      </c>
    </row>
    <row r="66" spans="1:30" x14ac:dyDescent="0.25">
      <c r="A66" s="4">
        <v>3306006</v>
      </c>
      <c r="B66" s="18">
        <v>16</v>
      </c>
      <c r="C66" s="18">
        <v>42</v>
      </c>
      <c r="D66" s="18">
        <v>42</v>
      </c>
      <c r="E66" s="18">
        <f t="shared" si="4"/>
        <v>84</v>
      </c>
      <c r="F66" s="18" t="s">
        <v>27</v>
      </c>
      <c r="G66" s="20">
        <v>6.05</v>
      </c>
      <c r="H66" s="4">
        <v>0.04</v>
      </c>
      <c r="I66" s="23">
        <v>3.3222591362126233</v>
      </c>
      <c r="J66" s="23">
        <v>67.599999999999994</v>
      </c>
      <c r="K66" s="23">
        <v>28.010797342192685</v>
      </c>
      <c r="L66" s="20">
        <v>1.6196013289036539</v>
      </c>
      <c r="M66" s="20">
        <v>2.7921926910298995</v>
      </c>
      <c r="N66" s="20">
        <v>0.14000000000000001</v>
      </c>
      <c r="O66" s="4">
        <f t="shared" si="5"/>
        <v>11.568580920740384</v>
      </c>
      <c r="P66" s="4">
        <v>2.371</v>
      </c>
      <c r="Q66" s="4">
        <v>1.0354930405802785</v>
      </c>
      <c r="R66">
        <v>1</v>
      </c>
      <c r="S66" s="14">
        <f t="shared" si="6"/>
        <v>25.156288568914565</v>
      </c>
      <c r="T66" s="7">
        <v>1170830945</v>
      </c>
      <c r="U66" s="8" t="str">
        <f t="shared" ref="U66:U97" si="14">+LEFT(T66,9)</f>
        <v>117083094</v>
      </c>
      <c r="V66" s="8">
        <f t="shared" ref="V66:V97" si="15">+U66/10000000</f>
        <v>11.708309399999999</v>
      </c>
      <c r="W66" s="7">
        <v>3896719469</v>
      </c>
      <c r="X66" s="8" t="str">
        <f t="shared" ref="X66:X97" si="16">+LEFT(W66,9)</f>
        <v>389671946</v>
      </c>
      <c r="Y66" s="8">
        <f t="shared" ref="Y66:Y97" si="17">+X66/10000000</f>
        <v>38.967194599999999</v>
      </c>
      <c r="Z66" s="9">
        <v>2992</v>
      </c>
      <c r="AA66" s="4">
        <v>5</v>
      </c>
      <c r="AB66" s="4">
        <f t="shared" si="7"/>
        <v>21.74535385218585</v>
      </c>
      <c r="AC66" s="4">
        <f t="shared" si="8"/>
        <v>5.1602643218286275</v>
      </c>
      <c r="AD66" s="4">
        <f t="shared" si="9"/>
        <v>104.99899431484023</v>
      </c>
    </row>
    <row r="67" spans="1:30" x14ac:dyDescent="0.25">
      <c r="A67" s="4">
        <v>3306007</v>
      </c>
      <c r="B67" s="18">
        <v>16</v>
      </c>
      <c r="C67" s="18">
        <v>48</v>
      </c>
      <c r="D67" s="18">
        <v>36</v>
      </c>
      <c r="E67" s="18">
        <f t="shared" ref="E67:E130" si="18">C67+D67</f>
        <v>84</v>
      </c>
      <c r="F67" s="18" t="s">
        <v>24</v>
      </c>
      <c r="G67" s="20">
        <v>6.3</v>
      </c>
      <c r="H67" s="4">
        <v>0.04</v>
      </c>
      <c r="I67" s="23">
        <v>25.889286466007157</v>
      </c>
      <c r="J67" s="23">
        <v>315</v>
      </c>
      <c r="K67" s="23">
        <v>37.634182277415277</v>
      </c>
      <c r="L67" s="20">
        <v>1.6143969690591453</v>
      </c>
      <c r="M67" s="20">
        <v>2.7832203746579665</v>
      </c>
      <c r="N67" s="20">
        <v>0.15</v>
      </c>
      <c r="O67" s="4">
        <f t="shared" ref="O67:O130" si="19">L67/N67</f>
        <v>10.762646460394302</v>
      </c>
      <c r="P67" s="4">
        <v>3.2130000000000001</v>
      </c>
      <c r="Q67" s="4">
        <v>1.1918643403254263</v>
      </c>
      <c r="R67">
        <v>0.5</v>
      </c>
      <c r="S67" s="14">
        <f t="shared" ref="S67:S130" si="20">(Q67*L67*15000)/1000</f>
        <v>28.862132678265692</v>
      </c>
      <c r="T67" s="7">
        <v>1171820894</v>
      </c>
      <c r="U67" s="8" t="str">
        <f t="shared" si="14"/>
        <v>117182089</v>
      </c>
      <c r="V67" s="8">
        <f t="shared" si="15"/>
        <v>11.7182089</v>
      </c>
      <c r="W67" s="7">
        <v>3896085499</v>
      </c>
      <c r="X67" s="8" t="str">
        <f t="shared" si="16"/>
        <v>389608549</v>
      </c>
      <c r="Y67" s="8">
        <f t="shared" si="17"/>
        <v>38.960854900000001</v>
      </c>
      <c r="Z67" s="9">
        <v>2947</v>
      </c>
      <c r="AA67" s="4">
        <v>5</v>
      </c>
      <c r="AB67" s="4">
        <f t="shared" ref="AB67:AB130" si="21">+N67*10*10000*0.15*Q67*0.01</f>
        <v>26.816947657322093</v>
      </c>
      <c r="AC67" s="4">
        <f t="shared" ref="AC67:AC130" si="22">+I67*10000*0.15*Q67/1000</f>
        <v>46.284776002955404</v>
      </c>
      <c r="AD67" s="4">
        <f t="shared" ref="AD67:AD130" si="23">+J67*10000*0.15*Q67/1000</f>
        <v>563.15590080376387</v>
      </c>
    </row>
    <row r="68" spans="1:30" x14ac:dyDescent="0.25">
      <c r="A68" s="4">
        <v>3306008</v>
      </c>
      <c r="B68" s="18">
        <v>14</v>
      </c>
      <c r="C68" s="18">
        <v>46</v>
      </c>
      <c r="D68" s="18">
        <v>40</v>
      </c>
      <c r="E68" s="18">
        <f t="shared" si="18"/>
        <v>86</v>
      </c>
      <c r="F68" s="18" t="s">
        <v>27</v>
      </c>
      <c r="G68" s="20">
        <v>6.51</v>
      </c>
      <c r="H68" s="4">
        <v>7.0000000000000007E-2</v>
      </c>
      <c r="I68" s="23">
        <v>22.240698399501145</v>
      </c>
      <c r="J68" s="23">
        <v>244.4</v>
      </c>
      <c r="K68" s="23">
        <v>30.263978382872587</v>
      </c>
      <c r="L68" s="20">
        <v>2.3778840157971319</v>
      </c>
      <c r="M68" s="20">
        <v>4.0994720432342557</v>
      </c>
      <c r="N68" s="20">
        <v>0.16</v>
      </c>
      <c r="O68" s="4">
        <f t="shared" si="19"/>
        <v>14.861775098732075</v>
      </c>
      <c r="P68" s="4">
        <v>2.423</v>
      </c>
      <c r="Q68" s="4">
        <v>0.81896686924132533</v>
      </c>
      <c r="R68">
        <v>0.25</v>
      </c>
      <c r="S68" s="14">
        <f t="shared" si="20"/>
        <v>29.211123417545512</v>
      </c>
      <c r="T68" s="7">
        <v>1.17178041936173E+16</v>
      </c>
      <c r="U68" s="8" t="str">
        <f t="shared" si="14"/>
        <v>117178041</v>
      </c>
      <c r="V68" s="8">
        <f t="shared" si="15"/>
        <v>11.7178041</v>
      </c>
      <c r="W68" s="7">
        <v>3.89642977223492E+16</v>
      </c>
      <c r="X68" s="8" t="str">
        <f t="shared" si="16"/>
        <v>389642977</v>
      </c>
      <c r="Y68" s="8">
        <f t="shared" si="17"/>
        <v>38.964297700000003</v>
      </c>
      <c r="Z68" s="9">
        <v>3043</v>
      </c>
      <c r="AA68" s="4">
        <v>4</v>
      </c>
      <c r="AB68" s="4">
        <f t="shared" si="21"/>
        <v>19.655204861791809</v>
      </c>
      <c r="AC68" s="4">
        <f t="shared" si="22"/>
        <v>27.321592706970012</v>
      </c>
      <c r="AD68" s="4">
        <f t="shared" si="23"/>
        <v>300.23325426386987</v>
      </c>
    </row>
    <row r="69" spans="1:30" x14ac:dyDescent="0.25">
      <c r="A69" s="4">
        <v>3306010</v>
      </c>
      <c r="B69" s="18">
        <v>16</v>
      </c>
      <c r="C69" s="18">
        <v>40</v>
      </c>
      <c r="D69" s="18">
        <v>44</v>
      </c>
      <c r="E69" s="18">
        <f t="shared" si="18"/>
        <v>84</v>
      </c>
      <c r="F69" s="18" t="s">
        <v>27</v>
      </c>
      <c r="G69" s="20">
        <v>6.5</v>
      </c>
      <c r="H69" s="4">
        <v>0.05</v>
      </c>
      <c r="I69" s="23">
        <v>48.89721181856013</v>
      </c>
      <c r="J69" s="23">
        <v>369.2</v>
      </c>
      <c r="K69" s="23">
        <v>37.640449438202246</v>
      </c>
      <c r="L69" s="20">
        <v>4.0168539325842696</v>
      </c>
      <c r="M69" s="20">
        <v>6.9250561797752805</v>
      </c>
      <c r="N69" s="20">
        <v>0.28000000000000003</v>
      </c>
      <c r="O69" s="4">
        <f t="shared" si="19"/>
        <v>14.345906902086675</v>
      </c>
      <c r="P69" s="4">
        <v>2.4540000000000002</v>
      </c>
      <c r="Q69" s="4">
        <v>1.0393942364242306</v>
      </c>
      <c r="R69">
        <v>0.75</v>
      </c>
      <c r="S69" s="14">
        <f t="shared" si="20"/>
        <v>62.626422391291413</v>
      </c>
      <c r="T69" s="7">
        <v>1171748483</v>
      </c>
      <c r="U69" s="8" t="str">
        <f t="shared" si="14"/>
        <v>117174848</v>
      </c>
      <c r="V69" s="8">
        <f t="shared" si="15"/>
        <v>11.717484799999999</v>
      </c>
      <c r="W69" s="7">
        <v>3895994733</v>
      </c>
      <c r="X69" s="8" t="str">
        <f t="shared" si="16"/>
        <v>389599473</v>
      </c>
      <c r="Y69" s="8">
        <f t="shared" si="17"/>
        <v>38.959947300000003</v>
      </c>
      <c r="Z69" s="9">
        <v>2965</v>
      </c>
      <c r="AA69" s="4">
        <v>5</v>
      </c>
      <c r="AB69" s="4">
        <f t="shared" si="21"/>
        <v>43.654557929817685</v>
      </c>
      <c r="AC69" s="4">
        <f t="shared" si="22"/>
        <v>76.235220212139268</v>
      </c>
      <c r="AD69" s="4">
        <f t="shared" si="23"/>
        <v>575.61652813173885</v>
      </c>
    </row>
    <row r="70" spans="1:30" x14ac:dyDescent="0.25">
      <c r="A70" s="4">
        <v>3306011</v>
      </c>
      <c r="B70" s="18">
        <v>18</v>
      </c>
      <c r="C70" s="18">
        <v>40</v>
      </c>
      <c r="D70" s="18">
        <v>42</v>
      </c>
      <c r="E70" s="18">
        <f t="shared" si="18"/>
        <v>82</v>
      </c>
      <c r="F70" s="18" t="s">
        <v>27</v>
      </c>
      <c r="G70" s="20">
        <v>6.49</v>
      </c>
      <c r="H70" s="4">
        <v>0.06</v>
      </c>
      <c r="I70" s="23">
        <v>43.171440431714387</v>
      </c>
      <c r="J70" s="23">
        <v>468</v>
      </c>
      <c r="K70" s="23">
        <v>37.608966376089647</v>
      </c>
      <c r="L70" s="20">
        <v>2.266500622665006</v>
      </c>
      <c r="M70" s="20">
        <v>3.9074470734744704</v>
      </c>
      <c r="N70" s="20">
        <v>0.19</v>
      </c>
      <c r="O70" s="4">
        <f t="shared" si="19"/>
        <v>11.928950645605294</v>
      </c>
      <c r="P70" s="4">
        <v>2.9329999999999998</v>
      </c>
      <c r="Q70" s="4">
        <v>0.94501078219956869</v>
      </c>
      <c r="R70">
        <v>0.25</v>
      </c>
      <c r="S70" s="14">
        <f t="shared" si="20"/>
        <v>32.128012894207004</v>
      </c>
      <c r="T70" s="7">
        <v>1171820598</v>
      </c>
      <c r="U70" s="8" t="str">
        <f t="shared" si="14"/>
        <v>117182059</v>
      </c>
      <c r="V70" s="8">
        <f t="shared" si="15"/>
        <v>11.718205899999999</v>
      </c>
      <c r="W70" s="7">
        <v>3895995726</v>
      </c>
      <c r="X70" s="8" t="str">
        <f t="shared" si="16"/>
        <v>389599572</v>
      </c>
      <c r="Y70" s="8">
        <f t="shared" si="17"/>
        <v>38.959957199999998</v>
      </c>
      <c r="Z70" s="9">
        <v>2944</v>
      </c>
      <c r="AA70" s="4">
        <v>5</v>
      </c>
      <c r="AB70" s="4">
        <f t="shared" si="21"/>
        <v>26.932807292687709</v>
      </c>
      <c r="AC70" s="4">
        <f t="shared" si="22"/>
        <v>61.196215036584746</v>
      </c>
      <c r="AD70" s="4">
        <f t="shared" si="23"/>
        <v>663.39756910409722</v>
      </c>
    </row>
    <row r="71" spans="1:30" x14ac:dyDescent="0.25">
      <c r="A71" s="4">
        <v>3306012</v>
      </c>
      <c r="B71" s="18">
        <v>14</v>
      </c>
      <c r="C71" s="18">
        <v>48</v>
      </c>
      <c r="D71" s="18">
        <v>38</v>
      </c>
      <c r="E71" s="18">
        <f t="shared" si="18"/>
        <v>86</v>
      </c>
      <c r="F71" s="18" t="s">
        <v>24</v>
      </c>
      <c r="G71" s="20">
        <v>5.92</v>
      </c>
      <c r="H71" s="4">
        <v>0.03</v>
      </c>
      <c r="I71" s="23">
        <v>18.867924528301891</v>
      </c>
      <c r="J71" s="23">
        <v>56.65</v>
      </c>
      <c r="K71" s="23">
        <v>27.255947497949144</v>
      </c>
      <c r="L71" s="20">
        <v>2.0595775225594757</v>
      </c>
      <c r="M71" s="20">
        <v>3.5507116488925359</v>
      </c>
      <c r="N71" s="20">
        <v>0.15</v>
      </c>
      <c r="O71" s="4">
        <f t="shared" si="19"/>
        <v>13.730516817063172</v>
      </c>
      <c r="P71" s="4">
        <v>1.339</v>
      </c>
      <c r="Q71" s="4">
        <v>0.88433640462654384</v>
      </c>
      <c r="R71">
        <v>1</v>
      </c>
      <c r="S71" s="14">
        <f t="shared" si="20"/>
        <v>27.320390720248369</v>
      </c>
      <c r="T71" s="7">
        <v>1.17144072949096E+16</v>
      </c>
      <c r="U71" s="8" t="str">
        <f t="shared" si="14"/>
        <v>117144072</v>
      </c>
      <c r="V71" s="8">
        <f t="shared" si="15"/>
        <v>11.7144072</v>
      </c>
      <c r="W71" s="7">
        <v>3895853811858400</v>
      </c>
      <c r="X71" s="8" t="str">
        <f t="shared" si="16"/>
        <v>389585381</v>
      </c>
      <c r="Y71" s="8">
        <f t="shared" si="17"/>
        <v>38.958538099999998</v>
      </c>
      <c r="Z71" s="9">
        <v>3034</v>
      </c>
      <c r="AA71" s="4">
        <v>4</v>
      </c>
      <c r="AB71" s="4">
        <f t="shared" si="21"/>
        <v>19.897569104097236</v>
      </c>
      <c r="AC71" s="4">
        <f t="shared" si="22"/>
        <v>25.028388810185206</v>
      </c>
      <c r="AD71" s="4">
        <f t="shared" si="23"/>
        <v>75.146485983140565</v>
      </c>
    </row>
    <row r="72" spans="1:30" x14ac:dyDescent="0.25">
      <c r="A72" s="4">
        <v>3307001</v>
      </c>
      <c r="B72" s="18">
        <v>16</v>
      </c>
      <c r="C72" s="18">
        <v>46</v>
      </c>
      <c r="D72" s="18">
        <v>38</v>
      </c>
      <c r="E72" s="18">
        <f t="shared" si="18"/>
        <v>84</v>
      </c>
      <c r="F72" s="18" t="s">
        <v>24</v>
      </c>
      <c r="G72" s="20">
        <v>6.04</v>
      </c>
      <c r="H72" s="4">
        <v>0.04</v>
      </c>
      <c r="I72" s="23">
        <v>30.122950819672127</v>
      </c>
      <c r="J72" s="23">
        <v>288.39999999999998</v>
      </c>
      <c r="K72" s="23">
        <v>26.516393442622952</v>
      </c>
      <c r="L72" s="20">
        <v>1.7315573770491801</v>
      </c>
      <c r="M72" s="20">
        <v>2.9852049180327866</v>
      </c>
      <c r="N72" s="20">
        <v>0.15</v>
      </c>
      <c r="O72" s="4">
        <f t="shared" si="19"/>
        <v>11.543715846994534</v>
      </c>
      <c r="P72" s="4">
        <v>2.5129999999999999</v>
      </c>
      <c r="Q72" s="4">
        <v>0.99108018035679279</v>
      </c>
      <c r="R72">
        <v>0.25</v>
      </c>
      <c r="S72" s="14">
        <f t="shared" si="20"/>
        <v>25.741682963160546</v>
      </c>
      <c r="T72" s="7">
        <v>1.16729366799598E+16</v>
      </c>
      <c r="U72" s="8" t="str">
        <f t="shared" si="14"/>
        <v>116729366</v>
      </c>
      <c r="V72" s="8">
        <f t="shared" si="15"/>
        <v>11.6729366</v>
      </c>
      <c r="W72" s="7">
        <v>3892446770388840</v>
      </c>
      <c r="X72" s="8" t="str">
        <f t="shared" si="16"/>
        <v>389244677</v>
      </c>
      <c r="Y72" s="8">
        <f t="shared" si="17"/>
        <v>38.924467700000001</v>
      </c>
      <c r="Z72" s="9">
        <v>2947</v>
      </c>
      <c r="AA72" s="4">
        <v>4</v>
      </c>
      <c r="AB72" s="4">
        <f t="shared" si="21"/>
        <v>22.29930405802784</v>
      </c>
      <c r="AC72" s="4">
        <f t="shared" si="22"/>
        <v>44.781389296859174</v>
      </c>
      <c r="AD72" s="4">
        <f t="shared" si="23"/>
        <v>428.74128602234856</v>
      </c>
    </row>
    <row r="73" spans="1:30" x14ac:dyDescent="0.25">
      <c r="A73" s="4">
        <v>3307002</v>
      </c>
      <c r="B73" s="18">
        <v>14</v>
      </c>
      <c r="C73" s="18">
        <v>50</v>
      </c>
      <c r="D73" s="18">
        <v>36</v>
      </c>
      <c r="E73" s="18">
        <f t="shared" si="18"/>
        <v>86</v>
      </c>
      <c r="F73" s="18" t="s">
        <v>24</v>
      </c>
      <c r="G73" s="20">
        <v>5.96</v>
      </c>
      <c r="H73" s="4">
        <v>0.02</v>
      </c>
      <c r="I73" s="23">
        <v>6.7072000000000003</v>
      </c>
      <c r="J73" s="23">
        <v>115</v>
      </c>
      <c r="K73" s="23">
        <v>22.636800000000001</v>
      </c>
      <c r="L73" s="20">
        <v>1.5327000000000002</v>
      </c>
      <c r="M73" s="20">
        <v>2.6423748000000002</v>
      </c>
      <c r="N73" s="20">
        <v>0.14000000000000001</v>
      </c>
      <c r="O73" s="4">
        <f t="shared" si="19"/>
        <v>10.947857142857144</v>
      </c>
      <c r="P73" s="4">
        <v>0.91</v>
      </c>
      <c r="Q73" s="4">
        <v>1.2810331307586749</v>
      </c>
      <c r="R73">
        <v>0.75</v>
      </c>
      <c r="S73" s="14">
        <f t="shared" si="20"/>
        <v>29.451592192707317</v>
      </c>
      <c r="T73" s="7">
        <v>1167100225</v>
      </c>
      <c r="U73" s="8" t="str">
        <f t="shared" si="14"/>
        <v>116710022</v>
      </c>
      <c r="V73" s="8">
        <f t="shared" si="15"/>
        <v>11.6710022</v>
      </c>
      <c r="W73" s="7">
        <v>3892623248</v>
      </c>
      <c r="X73" s="8" t="str">
        <f t="shared" si="16"/>
        <v>389262324</v>
      </c>
      <c r="Y73" s="8">
        <f t="shared" si="17"/>
        <v>38.926232400000004</v>
      </c>
      <c r="Z73" s="9">
        <v>2983</v>
      </c>
      <c r="AA73" s="4">
        <v>5</v>
      </c>
      <c r="AB73" s="4">
        <f t="shared" si="21"/>
        <v>26.90169574593217</v>
      </c>
      <c r="AC73" s="4">
        <f t="shared" si="22"/>
        <v>12.888218121936875</v>
      </c>
      <c r="AD73" s="4">
        <f t="shared" si="23"/>
        <v>220.9782150558714</v>
      </c>
    </row>
    <row r="74" spans="1:30" x14ac:dyDescent="0.25">
      <c r="A74" s="4">
        <v>3307003</v>
      </c>
      <c r="B74" s="18">
        <v>14</v>
      </c>
      <c r="C74" s="18">
        <v>48</v>
      </c>
      <c r="D74" s="18">
        <v>38</v>
      </c>
      <c r="E74" s="18">
        <f t="shared" si="18"/>
        <v>86</v>
      </c>
      <c r="F74" s="18" t="s">
        <v>24</v>
      </c>
      <c r="G74" s="20">
        <v>5.81</v>
      </c>
      <c r="H74" s="4">
        <v>0.03</v>
      </c>
      <c r="I74" s="23">
        <v>14.390034364261169</v>
      </c>
      <c r="J74" s="23">
        <v>53.5</v>
      </c>
      <c r="K74" s="23">
        <v>23.432130584192443</v>
      </c>
      <c r="L74" s="20">
        <v>1.5286726804123716</v>
      </c>
      <c r="M74" s="20">
        <v>2.6354317010309285</v>
      </c>
      <c r="N74" s="20">
        <v>0.16086769759450173</v>
      </c>
      <c r="O74" s="4">
        <f t="shared" si="19"/>
        <v>9.5026702269692951</v>
      </c>
      <c r="P74" s="4">
        <v>0.90900000000000003</v>
      </c>
      <c r="Q74" s="4">
        <v>1.0944422662223094</v>
      </c>
      <c r="R74">
        <v>0.5</v>
      </c>
      <c r="S74" s="14">
        <f t="shared" si="20"/>
        <v>25.095659889939721</v>
      </c>
      <c r="T74" s="7">
        <v>1166903059</v>
      </c>
      <c r="U74" s="8" t="str">
        <f t="shared" si="14"/>
        <v>116690305</v>
      </c>
      <c r="V74" s="8">
        <f t="shared" si="15"/>
        <v>11.6690305</v>
      </c>
      <c r="W74" s="7">
        <v>3893071166</v>
      </c>
      <c r="X74" s="8" t="str">
        <f t="shared" si="16"/>
        <v>389307116</v>
      </c>
      <c r="Y74" s="8">
        <f t="shared" si="17"/>
        <v>38.930711600000002</v>
      </c>
      <c r="Z74" s="9">
        <v>2950</v>
      </c>
      <c r="AA74" s="4">
        <v>4</v>
      </c>
      <c r="AB74" s="4">
        <f t="shared" si="21"/>
        <v>26.409061127593741</v>
      </c>
      <c r="AC74" s="4">
        <f t="shared" si="22"/>
        <v>23.623592730958357</v>
      </c>
      <c r="AD74" s="4">
        <f t="shared" si="23"/>
        <v>87.828991864340338</v>
      </c>
    </row>
    <row r="75" spans="1:30" x14ac:dyDescent="0.25">
      <c r="A75" s="4">
        <v>3307004</v>
      </c>
      <c r="B75" s="18">
        <v>20</v>
      </c>
      <c r="C75" s="18">
        <v>40</v>
      </c>
      <c r="D75" s="18">
        <v>40</v>
      </c>
      <c r="E75" s="18">
        <f t="shared" si="18"/>
        <v>80</v>
      </c>
      <c r="F75" s="18" t="s">
        <v>27</v>
      </c>
      <c r="G75" s="20">
        <v>5.78</v>
      </c>
      <c r="H75" s="4">
        <v>0.05</v>
      </c>
      <c r="I75" s="23">
        <v>69.30907515702836</v>
      </c>
      <c r="J75" s="23">
        <v>324</v>
      </c>
      <c r="K75" s="23">
        <v>29.542993285683341</v>
      </c>
      <c r="L75" s="20">
        <v>2.3651721897335931</v>
      </c>
      <c r="M75" s="20">
        <v>4.0775568551007142</v>
      </c>
      <c r="N75" s="20">
        <v>0.20012995451591939</v>
      </c>
      <c r="O75" s="4">
        <f t="shared" si="19"/>
        <v>11.81818181818182</v>
      </c>
      <c r="P75" s="4">
        <v>2.1059999999999999</v>
      </c>
      <c r="Q75" s="4">
        <v>1.2669999999999999</v>
      </c>
      <c r="R75">
        <v>0.75</v>
      </c>
      <c r="S75" s="14">
        <f t="shared" si="20"/>
        <v>44.950097465886934</v>
      </c>
      <c r="T75" s="7">
        <v>1167208595</v>
      </c>
      <c r="U75" s="8" t="str">
        <f t="shared" si="14"/>
        <v>116720859</v>
      </c>
      <c r="V75" s="8">
        <f t="shared" si="15"/>
        <v>11.672085900000001</v>
      </c>
      <c r="W75" s="7">
        <v>3893487799</v>
      </c>
      <c r="X75" s="8" t="str">
        <f t="shared" si="16"/>
        <v>389348779</v>
      </c>
      <c r="Y75" s="8">
        <f t="shared" si="17"/>
        <v>38.934877899999996</v>
      </c>
      <c r="Z75" s="9">
        <v>2934</v>
      </c>
      <c r="AA75" s="4">
        <v>5</v>
      </c>
      <c r="AB75" s="4">
        <f t="shared" si="21"/>
        <v>38.03469785575048</v>
      </c>
      <c r="AC75" s="4">
        <f t="shared" si="22"/>
        <v>131.72189733593237</v>
      </c>
      <c r="AD75" s="4">
        <f t="shared" si="23"/>
        <v>615.76199999999994</v>
      </c>
    </row>
    <row r="76" spans="1:30" x14ac:dyDescent="0.25">
      <c r="A76" s="4">
        <v>3307005</v>
      </c>
      <c r="B76" s="18">
        <v>14</v>
      </c>
      <c r="C76" s="18">
        <v>42</v>
      </c>
      <c r="D76" s="18">
        <v>44</v>
      </c>
      <c r="E76" s="18">
        <f t="shared" si="18"/>
        <v>86</v>
      </c>
      <c r="F76" s="18" t="s">
        <v>27</v>
      </c>
      <c r="G76" s="20">
        <v>5.96</v>
      </c>
      <c r="H76" s="4">
        <v>0.05</v>
      </c>
      <c r="I76" s="23">
        <v>16.891891891891891</v>
      </c>
      <c r="J76" s="23">
        <v>381.6</v>
      </c>
      <c r="K76" s="23">
        <v>28.441722972972972</v>
      </c>
      <c r="L76" s="20">
        <v>2.4155405405405408</v>
      </c>
      <c r="M76" s="20">
        <v>4.1643918918918921</v>
      </c>
      <c r="N76" s="20">
        <v>0.24239864864864863</v>
      </c>
      <c r="O76" s="4">
        <f t="shared" si="19"/>
        <v>9.9651567944250896</v>
      </c>
      <c r="P76" s="4">
        <v>1.823</v>
      </c>
      <c r="Q76" s="4">
        <v>0.83174867673005304</v>
      </c>
      <c r="R76">
        <v>0.5</v>
      </c>
      <c r="S76" s="14">
        <f t="shared" si="20"/>
        <v>30.136839722735875</v>
      </c>
      <c r="T76" s="7">
        <v>116770923260042</v>
      </c>
      <c r="U76" s="8" t="str">
        <f t="shared" si="14"/>
        <v>116770923</v>
      </c>
      <c r="V76" s="8">
        <f t="shared" si="15"/>
        <v>11.6770923</v>
      </c>
      <c r="W76" s="7">
        <v>3893008987143570</v>
      </c>
      <c r="X76" s="8" t="str">
        <f t="shared" si="16"/>
        <v>389300898</v>
      </c>
      <c r="Y76" s="8">
        <f t="shared" si="17"/>
        <v>38.930089799999998</v>
      </c>
      <c r="Z76" s="9">
        <v>2967</v>
      </c>
      <c r="AA76" s="4">
        <v>4</v>
      </c>
      <c r="AB76" s="4">
        <f t="shared" si="21"/>
        <v>30.242213288199984</v>
      </c>
      <c r="AC76" s="4">
        <f t="shared" si="22"/>
        <v>21.074713092822289</v>
      </c>
      <c r="AD76" s="4">
        <f t="shared" si="23"/>
        <v>476.09294256028238</v>
      </c>
    </row>
    <row r="77" spans="1:30" x14ac:dyDescent="0.25">
      <c r="A77" s="4">
        <v>3307006</v>
      </c>
      <c r="B77" s="18">
        <v>6</v>
      </c>
      <c r="C77" s="18">
        <v>54</v>
      </c>
      <c r="D77" s="18">
        <v>40</v>
      </c>
      <c r="E77" s="18">
        <f t="shared" si="18"/>
        <v>94</v>
      </c>
      <c r="F77" s="18" t="s">
        <v>27</v>
      </c>
      <c r="G77" s="20">
        <v>5.57</v>
      </c>
      <c r="H77" s="4">
        <v>0.05</v>
      </c>
      <c r="I77" s="23">
        <v>3.5359999999999996</v>
      </c>
      <c r="J77" s="23">
        <v>62.4</v>
      </c>
      <c r="K77" s="23">
        <v>27.123200000000001</v>
      </c>
      <c r="L77" s="20">
        <v>1.9198400000000004</v>
      </c>
      <c r="M77" s="20">
        <v>3.3098041600000006</v>
      </c>
      <c r="N77" s="20">
        <v>0.173264</v>
      </c>
      <c r="O77" s="4">
        <f t="shared" si="19"/>
        <v>11.08043217286915</v>
      </c>
      <c r="P77" s="4">
        <v>1.6850000000000001</v>
      </c>
      <c r="Q77" s="4">
        <v>0.82164281513428739</v>
      </c>
      <c r="R77">
        <v>0.5</v>
      </c>
      <c r="S77" s="14">
        <f t="shared" si="20"/>
        <v>23.661341133111161</v>
      </c>
      <c r="T77" s="7">
        <v>1167656391756910</v>
      </c>
      <c r="U77" s="8" t="str">
        <f t="shared" si="14"/>
        <v>116765639</v>
      </c>
      <c r="V77" s="8">
        <f t="shared" si="15"/>
        <v>11.6765639</v>
      </c>
      <c r="W77" s="7">
        <v>3892945550345570</v>
      </c>
      <c r="X77" s="8" t="str">
        <f t="shared" si="16"/>
        <v>389294555</v>
      </c>
      <c r="Y77" s="8">
        <f t="shared" si="17"/>
        <v>38.929455500000003</v>
      </c>
      <c r="Z77" s="9">
        <v>2967</v>
      </c>
      <c r="AA77" s="4">
        <v>4</v>
      </c>
      <c r="AB77" s="4">
        <f t="shared" si="21"/>
        <v>21.354168108214072</v>
      </c>
      <c r="AC77" s="4">
        <f t="shared" si="22"/>
        <v>4.3579934914722598</v>
      </c>
      <c r="AD77" s="4">
        <f t="shared" si="23"/>
        <v>76.905767496569297</v>
      </c>
    </row>
    <row r="78" spans="1:30" x14ac:dyDescent="0.25">
      <c r="A78" s="4">
        <v>3307007</v>
      </c>
      <c r="B78" s="18">
        <v>12</v>
      </c>
      <c r="C78" s="18">
        <v>50</v>
      </c>
      <c r="D78" s="18">
        <v>38</v>
      </c>
      <c r="E78" s="18">
        <f t="shared" si="18"/>
        <v>88</v>
      </c>
      <c r="F78" s="18" t="s">
        <v>30</v>
      </c>
      <c r="G78" s="20">
        <v>5.97</v>
      </c>
      <c r="H78" s="4">
        <v>0.03</v>
      </c>
      <c r="I78" s="23">
        <v>18.720000000000006</v>
      </c>
      <c r="J78" s="23">
        <v>280.8</v>
      </c>
      <c r="K78" s="23">
        <v>26.956800000000001</v>
      </c>
      <c r="L78" s="20">
        <v>1.6223999999999998</v>
      </c>
      <c r="M78" s="20">
        <v>2.7970175999999998</v>
      </c>
      <c r="N78" s="20">
        <v>0.12812800000000002</v>
      </c>
      <c r="O78" s="4">
        <f t="shared" si="19"/>
        <v>12.662337662337659</v>
      </c>
      <c r="P78" s="4">
        <v>1.82</v>
      </c>
      <c r="Q78" s="4">
        <v>0.86035091158596355</v>
      </c>
      <c r="R78">
        <v>1</v>
      </c>
      <c r="S78" s="14">
        <f t="shared" si="20"/>
        <v>20.937499784356007</v>
      </c>
      <c r="T78" s="7">
        <v>1167397174</v>
      </c>
      <c r="U78" s="8" t="str">
        <f t="shared" si="14"/>
        <v>116739717</v>
      </c>
      <c r="V78" s="8">
        <f t="shared" si="15"/>
        <v>11.673971699999999</v>
      </c>
      <c r="W78" s="7">
        <v>3892720027</v>
      </c>
      <c r="X78" s="8" t="str">
        <f t="shared" si="16"/>
        <v>389272002</v>
      </c>
      <c r="Y78" s="8">
        <f t="shared" si="17"/>
        <v>38.927200200000001</v>
      </c>
      <c r="Z78" s="9">
        <v>2967</v>
      </c>
      <c r="AA78" s="4">
        <v>5</v>
      </c>
      <c r="AB78" s="4">
        <f t="shared" si="21"/>
        <v>16.53525623995295</v>
      </c>
      <c r="AC78" s="4">
        <f t="shared" si="22"/>
        <v>24.15865359733386</v>
      </c>
      <c r="AD78" s="4">
        <f t="shared" si="23"/>
        <v>362.37980396000785</v>
      </c>
    </row>
    <row r="79" spans="1:30" x14ac:dyDescent="0.25">
      <c r="A79" s="4">
        <v>3307008</v>
      </c>
      <c r="B79" s="18">
        <v>6</v>
      </c>
      <c r="C79" s="18">
        <v>50</v>
      </c>
      <c r="D79" s="18">
        <v>44</v>
      </c>
      <c r="E79" s="18">
        <f t="shared" si="18"/>
        <v>94</v>
      </c>
      <c r="F79" s="18" t="s">
        <v>27</v>
      </c>
      <c r="G79" s="20">
        <v>5.54</v>
      </c>
      <c r="H79" s="4">
        <v>0.08</v>
      </c>
      <c r="I79" s="23">
        <v>17.888000000000005</v>
      </c>
      <c r="J79" s="23">
        <v>223.6</v>
      </c>
      <c r="K79" s="23">
        <v>27.497600000000002</v>
      </c>
      <c r="L79" s="20">
        <v>2.2916400000000001</v>
      </c>
      <c r="M79" s="20">
        <v>3.9507873600000001</v>
      </c>
      <c r="N79" s="20">
        <v>0.18928</v>
      </c>
      <c r="O79" s="4">
        <f t="shared" si="19"/>
        <v>12.107142857142858</v>
      </c>
      <c r="P79" s="4">
        <v>1.31</v>
      </c>
      <c r="Q79" s="4">
        <v>0.89419721623211135</v>
      </c>
      <c r="R79">
        <v>0.5</v>
      </c>
      <c r="S79" s="14">
        <f t="shared" si="20"/>
        <v>30.737671629092333</v>
      </c>
      <c r="T79" s="7">
        <v>1.16764218885975E+16</v>
      </c>
      <c r="U79" s="8" t="str">
        <f t="shared" si="14"/>
        <v>116764218</v>
      </c>
      <c r="V79" s="8">
        <f t="shared" si="15"/>
        <v>11.6764218</v>
      </c>
      <c r="W79" s="7">
        <v>3892947126551660</v>
      </c>
      <c r="X79" s="8" t="str">
        <f t="shared" si="16"/>
        <v>389294712</v>
      </c>
      <c r="Y79" s="8">
        <f t="shared" si="17"/>
        <v>38.929471200000002</v>
      </c>
      <c r="Z79" s="9">
        <v>2970</v>
      </c>
      <c r="AA79" s="4">
        <v>4</v>
      </c>
      <c r="AB79" s="4">
        <f t="shared" si="21"/>
        <v>25.388047363262103</v>
      </c>
      <c r="AC79" s="4">
        <f t="shared" si="22"/>
        <v>23.993099705940018</v>
      </c>
      <c r="AD79" s="4">
        <f t="shared" si="23"/>
        <v>299.9137463242501</v>
      </c>
    </row>
    <row r="80" spans="1:30" x14ac:dyDescent="0.25">
      <c r="A80" s="4">
        <v>3307009</v>
      </c>
      <c r="B80" s="18">
        <v>20</v>
      </c>
      <c r="C80" s="18">
        <v>48</v>
      </c>
      <c r="D80" s="18">
        <v>32</v>
      </c>
      <c r="E80" s="18">
        <f t="shared" si="18"/>
        <v>80</v>
      </c>
      <c r="F80" s="18" t="s">
        <v>24</v>
      </c>
      <c r="G80" s="20">
        <v>5.84</v>
      </c>
      <c r="H80" s="4">
        <v>0.03</v>
      </c>
      <c r="I80" s="23">
        <v>14.337999999999999</v>
      </c>
      <c r="J80" s="23">
        <v>139.1</v>
      </c>
      <c r="K80" s="23">
        <v>24.182000000000002</v>
      </c>
      <c r="L80" s="20">
        <v>1.3353600000000003</v>
      </c>
      <c r="M80" s="20">
        <v>2.3021606400000003</v>
      </c>
      <c r="N80" s="20">
        <v>0.11984000000000003</v>
      </c>
      <c r="O80" s="4">
        <f t="shared" si="19"/>
        <v>11.142857142857142</v>
      </c>
      <c r="P80" s="4">
        <v>1.9259999999999999</v>
      </c>
      <c r="Q80" s="4">
        <v>1.2148108214075672</v>
      </c>
      <c r="R80">
        <v>0.25</v>
      </c>
      <c r="S80" s="14">
        <f t="shared" si="20"/>
        <v>24.333146677122137</v>
      </c>
      <c r="T80" s="7">
        <v>116725665</v>
      </c>
      <c r="U80" s="8" t="str">
        <f t="shared" si="14"/>
        <v>116725665</v>
      </c>
      <c r="V80" s="8">
        <f t="shared" si="15"/>
        <v>11.6725665</v>
      </c>
      <c r="W80" s="7">
        <v>3892781864</v>
      </c>
      <c r="X80" s="8" t="str">
        <f t="shared" si="16"/>
        <v>389278186</v>
      </c>
      <c r="Y80" s="8">
        <f t="shared" si="17"/>
        <v>38.927818600000002</v>
      </c>
      <c r="Z80" s="9">
        <v>2962</v>
      </c>
      <c r="AA80" s="4">
        <v>5</v>
      </c>
      <c r="AB80" s="4">
        <f t="shared" si="21"/>
        <v>21.837439325622437</v>
      </c>
      <c r="AC80" s="4">
        <f t="shared" si="22"/>
        <v>26.126936336012548</v>
      </c>
      <c r="AD80" s="4">
        <f t="shared" si="23"/>
        <v>253.4702778866889</v>
      </c>
    </row>
    <row r="81" spans="1:30" x14ac:dyDescent="0.25">
      <c r="A81" s="4">
        <v>3307010</v>
      </c>
      <c r="B81" s="18">
        <v>8</v>
      </c>
      <c r="C81" s="18">
        <v>60</v>
      </c>
      <c r="D81" s="18">
        <v>32</v>
      </c>
      <c r="E81" s="18">
        <f t="shared" si="18"/>
        <v>92</v>
      </c>
      <c r="F81" s="18" t="s">
        <v>24</v>
      </c>
      <c r="G81" s="20">
        <v>5.74</v>
      </c>
      <c r="H81" s="4">
        <v>0.03</v>
      </c>
      <c r="I81" s="23">
        <v>2.0799999999999996</v>
      </c>
      <c r="J81" s="23">
        <v>67.599999999999994</v>
      </c>
      <c r="K81" s="23">
        <v>26.831999999999997</v>
      </c>
      <c r="L81" s="20">
        <v>1.5412800000000002</v>
      </c>
      <c r="M81" s="20">
        <v>2.6571667200000002</v>
      </c>
      <c r="N81" s="20">
        <v>0.14705600000000002</v>
      </c>
      <c r="O81" s="4">
        <f t="shared" si="19"/>
        <v>10.480905233380481</v>
      </c>
      <c r="P81" s="4">
        <v>1.5289999999999999</v>
      </c>
      <c r="Q81" s="4">
        <v>0.99188394432464222</v>
      </c>
      <c r="R81">
        <v>0.6</v>
      </c>
      <c r="S81" s="14">
        <f t="shared" si="20"/>
        <v>22.931563285630272</v>
      </c>
      <c r="T81" s="7">
        <v>1.16718451294283E+16</v>
      </c>
      <c r="U81" s="8" t="str">
        <f t="shared" si="14"/>
        <v>116718451</v>
      </c>
      <c r="V81" s="8">
        <f t="shared" si="15"/>
        <v>11.671845100000001</v>
      </c>
      <c r="W81" s="7">
        <v>3892056920580400</v>
      </c>
      <c r="X81" s="8" t="str">
        <f t="shared" si="16"/>
        <v>389205692</v>
      </c>
      <c r="Y81" s="8">
        <f t="shared" si="17"/>
        <v>38.920569200000003</v>
      </c>
      <c r="Z81" s="9">
        <v>2940</v>
      </c>
      <c r="AA81" s="4">
        <v>4</v>
      </c>
      <c r="AB81" s="4">
        <f t="shared" si="21"/>
        <v>21.879372797490696</v>
      </c>
      <c r="AC81" s="4">
        <f t="shared" si="22"/>
        <v>3.0946779062928833</v>
      </c>
      <c r="AD81" s="4">
        <f t="shared" si="23"/>
        <v>100.57703195451872</v>
      </c>
    </row>
    <row r="82" spans="1:30" x14ac:dyDescent="0.25">
      <c r="A82" s="4">
        <v>3307011</v>
      </c>
      <c r="B82" s="18">
        <v>30</v>
      </c>
      <c r="C82" s="18">
        <v>52</v>
      </c>
      <c r="D82" s="18">
        <v>18</v>
      </c>
      <c r="E82" s="18">
        <f t="shared" si="18"/>
        <v>70</v>
      </c>
      <c r="F82" s="18" t="s">
        <v>24</v>
      </c>
      <c r="G82" s="20">
        <v>5.9</v>
      </c>
      <c r="H82" s="4">
        <v>0.02</v>
      </c>
      <c r="I82" s="23">
        <v>8.3199999999999985</v>
      </c>
      <c r="J82" s="23">
        <v>46.8</v>
      </c>
      <c r="K82" s="23">
        <v>24.0656</v>
      </c>
      <c r="L82" s="20">
        <v>1.4871999999999999</v>
      </c>
      <c r="M82" s="20">
        <v>2.5639327999999999</v>
      </c>
      <c r="N82" s="20">
        <v>0.157248</v>
      </c>
      <c r="O82" s="4">
        <f t="shared" si="19"/>
        <v>9.4576719576719572</v>
      </c>
      <c r="P82" s="4">
        <v>0.91500000000000004</v>
      </c>
      <c r="Q82" s="4">
        <v>1.1527249558910018</v>
      </c>
      <c r="R82" s="15">
        <v>1</v>
      </c>
      <c r="S82" s="14">
        <f t="shared" si="20"/>
        <v>25.714988316016466</v>
      </c>
      <c r="T82" s="7">
        <v>1167088199</v>
      </c>
      <c r="U82" s="8" t="str">
        <f t="shared" si="14"/>
        <v>116708819</v>
      </c>
      <c r="V82" s="8">
        <f t="shared" si="15"/>
        <v>11.670881899999999</v>
      </c>
      <c r="W82" s="7">
        <v>3893139129</v>
      </c>
      <c r="X82" s="8" t="str">
        <f t="shared" si="16"/>
        <v>389313912</v>
      </c>
      <c r="Y82" s="8">
        <f t="shared" si="17"/>
        <v>38.9313912</v>
      </c>
      <c r="Z82" s="9">
        <v>2943</v>
      </c>
      <c r="AA82" s="4">
        <v>5</v>
      </c>
      <c r="AB82" s="4">
        <f t="shared" si="21"/>
        <v>27.189554079592241</v>
      </c>
      <c r="AC82" s="4">
        <f t="shared" si="22"/>
        <v>14.386007449519701</v>
      </c>
      <c r="AD82" s="4">
        <f t="shared" si="23"/>
        <v>80.921291903548322</v>
      </c>
    </row>
    <row r="83" spans="1:30" x14ac:dyDescent="0.25">
      <c r="A83" s="4">
        <v>3307012</v>
      </c>
      <c r="B83" s="18">
        <v>14</v>
      </c>
      <c r="C83" s="18">
        <v>44</v>
      </c>
      <c r="D83" s="18">
        <v>42</v>
      </c>
      <c r="E83" s="18">
        <f t="shared" si="18"/>
        <v>86</v>
      </c>
      <c r="F83" s="18" t="s">
        <v>27</v>
      </c>
      <c r="G83" s="20">
        <v>5.68</v>
      </c>
      <c r="H83" s="4">
        <v>0.05</v>
      </c>
      <c r="I83" s="23">
        <v>39.14</v>
      </c>
      <c r="J83" s="23">
        <v>422.3</v>
      </c>
      <c r="K83" s="23">
        <v>26.677</v>
      </c>
      <c r="L83" s="20">
        <v>2.4905400000000002</v>
      </c>
      <c r="M83" s="20">
        <v>4.2936909600000002</v>
      </c>
      <c r="N83" s="20">
        <v>0.20332200000000003</v>
      </c>
      <c r="O83" s="4">
        <f t="shared" si="19"/>
        <v>12.249240121580547</v>
      </c>
      <c r="P83" s="4">
        <v>1.0920000000000001</v>
      </c>
      <c r="Q83" s="4">
        <v>0.996</v>
      </c>
      <c r="R83">
        <v>0.5</v>
      </c>
      <c r="S83" s="14">
        <f t="shared" si="20"/>
        <v>37.208667599999998</v>
      </c>
      <c r="T83" s="4">
        <v>11670596243384</v>
      </c>
      <c r="U83" s="8" t="str">
        <f t="shared" si="14"/>
        <v>116705962</v>
      </c>
      <c r="V83" s="8">
        <f t="shared" si="15"/>
        <v>11.6705962</v>
      </c>
      <c r="W83" s="4">
        <v>3892695865183270</v>
      </c>
      <c r="X83" s="8" t="str">
        <f t="shared" si="16"/>
        <v>389269586</v>
      </c>
      <c r="Y83" s="8">
        <f t="shared" si="17"/>
        <v>38.926958599999999</v>
      </c>
      <c r="Z83" s="11">
        <v>2978</v>
      </c>
      <c r="AA83" s="10">
        <v>4</v>
      </c>
      <c r="AB83" s="4">
        <f t="shared" si="21"/>
        <v>30.376306800000002</v>
      </c>
      <c r="AC83" s="4">
        <f t="shared" si="22"/>
        <v>58.475159999999995</v>
      </c>
      <c r="AD83" s="4">
        <f t="shared" si="23"/>
        <v>630.9162</v>
      </c>
    </row>
    <row r="84" spans="1:30" x14ac:dyDescent="0.25">
      <c r="A84" s="4">
        <v>3308001</v>
      </c>
      <c r="B84" s="18">
        <v>12</v>
      </c>
      <c r="C84" s="18">
        <v>44</v>
      </c>
      <c r="D84" s="18">
        <v>44</v>
      </c>
      <c r="E84" s="18">
        <f t="shared" si="18"/>
        <v>88</v>
      </c>
      <c r="F84" s="18" t="s">
        <v>27</v>
      </c>
      <c r="G84" s="20">
        <v>5.73</v>
      </c>
      <c r="H84" s="4">
        <v>0.03</v>
      </c>
      <c r="I84" s="23">
        <v>50.751999999999995</v>
      </c>
      <c r="J84" s="23">
        <v>62.4</v>
      </c>
      <c r="K84" s="23">
        <v>33.051200000000001</v>
      </c>
      <c r="L84" s="20">
        <v>2.7851200000000005</v>
      </c>
      <c r="M84" s="20">
        <v>4.801546880000001</v>
      </c>
      <c r="N84" s="20">
        <v>0.21403200000000003</v>
      </c>
      <c r="O84" s="4">
        <f t="shared" si="19"/>
        <v>13.012633624878523</v>
      </c>
      <c r="P84" s="4">
        <v>0.312</v>
      </c>
      <c r="Q84" s="4">
        <v>1.0690060772397569</v>
      </c>
      <c r="R84">
        <v>1</v>
      </c>
      <c r="S84" s="14">
        <f t="shared" si="20"/>
        <v>44.659653087629884</v>
      </c>
      <c r="T84" s="7">
        <v>117867066677445</v>
      </c>
      <c r="U84" s="8" t="str">
        <f t="shared" si="14"/>
        <v>117867066</v>
      </c>
      <c r="V84" s="8">
        <f t="shared" si="15"/>
        <v>11.7867066</v>
      </c>
      <c r="W84" s="7">
        <v>3901745733345520</v>
      </c>
      <c r="X84" s="8" t="str">
        <f t="shared" si="16"/>
        <v>390174573</v>
      </c>
      <c r="Y84" s="8">
        <f t="shared" si="17"/>
        <v>39.017457299999997</v>
      </c>
      <c r="Z84" s="9">
        <v>3202</v>
      </c>
      <c r="AA84" s="4">
        <v>6</v>
      </c>
      <c r="AB84" s="4">
        <f t="shared" si="21"/>
        <v>34.320226308566951</v>
      </c>
      <c r="AC84" s="4">
        <f t="shared" si="22"/>
        <v>81.381294648108209</v>
      </c>
      <c r="AD84" s="4">
        <f t="shared" si="23"/>
        <v>100.05896882964124</v>
      </c>
    </row>
    <row r="85" spans="1:30" x14ac:dyDescent="0.25">
      <c r="A85" s="4">
        <v>3308002</v>
      </c>
      <c r="B85" s="18">
        <v>16</v>
      </c>
      <c r="C85" s="18">
        <v>42</v>
      </c>
      <c r="D85" s="18">
        <v>42</v>
      </c>
      <c r="E85" s="18">
        <f t="shared" si="18"/>
        <v>84</v>
      </c>
      <c r="F85" s="18" t="s">
        <v>27</v>
      </c>
      <c r="G85" s="20">
        <v>5.82</v>
      </c>
      <c r="H85" s="4">
        <v>0.04</v>
      </c>
      <c r="I85" s="23">
        <v>107.10000000000001</v>
      </c>
      <c r="J85" s="23">
        <v>246.75</v>
      </c>
      <c r="K85" s="23">
        <v>36.435000000000002</v>
      </c>
      <c r="L85" s="20">
        <v>2.8664999999999998</v>
      </c>
      <c r="M85" s="20">
        <v>4.941846</v>
      </c>
      <c r="N85" s="20">
        <v>0.21903000000000003</v>
      </c>
      <c r="O85" s="4">
        <f t="shared" si="19"/>
        <v>13.087248322147648</v>
      </c>
      <c r="P85" s="4">
        <v>1.6279999999999999</v>
      </c>
      <c r="Q85" s="4">
        <v>1.1168006273279749</v>
      </c>
      <c r="R85">
        <v>0.375</v>
      </c>
      <c r="S85" s="14">
        <f t="shared" si="20"/>
        <v>48.0196349735346</v>
      </c>
      <c r="T85" s="7">
        <v>1.17859692936765E+16</v>
      </c>
      <c r="U85" s="8" t="str">
        <f t="shared" si="14"/>
        <v>117859692</v>
      </c>
      <c r="V85" s="8">
        <f t="shared" si="15"/>
        <v>11.7859692</v>
      </c>
      <c r="W85" s="7">
        <v>390175760796698</v>
      </c>
      <c r="X85" s="8" t="str">
        <f t="shared" si="16"/>
        <v>390175760</v>
      </c>
      <c r="Y85" s="8">
        <f t="shared" si="17"/>
        <v>39.017575999999998</v>
      </c>
      <c r="Z85" s="9">
        <v>3198</v>
      </c>
      <c r="AA85" s="4">
        <v>6</v>
      </c>
      <c r="AB85" s="4">
        <f t="shared" si="21"/>
        <v>36.691926210546953</v>
      </c>
      <c r="AC85" s="4">
        <f t="shared" si="22"/>
        <v>179.41402078023916</v>
      </c>
      <c r="AD85" s="4">
        <f t="shared" si="23"/>
        <v>413.35583218976672</v>
      </c>
    </row>
    <row r="86" spans="1:30" x14ac:dyDescent="0.25">
      <c r="A86" s="4">
        <v>3308003</v>
      </c>
      <c r="B86" s="18">
        <v>12</v>
      </c>
      <c r="C86" s="18">
        <v>42</v>
      </c>
      <c r="D86" s="18">
        <v>46</v>
      </c>
      <c r="E86" s="18">
        <f t="shared" si="18"/>
        <v>88</v>
      </c>
      <c r="F86" s="18" t="s">
        <v>27</v>
      </c>
      <c r="G86" s="20">
        <v>5.94</v>
      </c>
      <c r="H86" s="4">
        <v>7.0000000000000007E-2</v>
      </c>
      <c r="I86" s="23">
        <v>19.760000000000002</v>
      </c>
      <c r="J86" s="23">
        <v>119.6</v>
      </c>
      <c r="K86" s="23">
        <v>25.313599999999997</v>
      </c>
      <c r="L86" s="20">
        <v>1.7576000000000001</v>
      </c>
      <c r="M86" s="20">
        <v>3.0301024000000001</v>
      </c>
      <c r="N86" s="20">
        <v>0.16598399999999999</v>
      </c>
      <c r="O86" s="4">
        <f t="shared" si="19"/>
        <v>10.588972431077694</v>
      </c>
      <c r="P86" s="4">
        <v>1.5289999999999999</v>
      </c>
      <c r="Q86" s="4">
        <v>1.0726034110958638</v>
      </c>
      <c r="R86">
        <v>0.25</v>
      </c>
      <c r="S86" s="14">
        <f t="shared" si="20"/>
        <v>28.278116330131354</v>
      </c>
      <c r="T86" s="7">
        <v>1179138288350830</v>
      </c>
      <c r="U86" s="8" t="str">
        <f t="shared" si="14"/>
        <v>117913828</v>
      </c>
      <c r="V86" s="8">
        <f t="shared" si="15"/>
        <v>11.791382799999999</v>
      </c>
      <c r="W86" s="7">
        <v>3901649493724980</v>
      </c>
      <c r="X86" s="8" t="str">
        <f t="shared" si="16"/>
        <v>390164949</v>
      </c>
      <c r="Y86" s="8">
        <f t="shared" si="17"/>
        <v>39.016494899999998</v>
      </c>
      <c r="Z86" s="9">
        <v>3200</v>
      </c>
      <c r="AA86" s="4">
        <v>8</v>
      </c>
      <c r="AB86" s="4">
        <f t="shared" si="21"/>
        <v>26.705250688100381</v>
      </c>
      <c r="AC86" s="4">
        <f t="shared" si="22"/>
        <v>31.791965104881406</v>
      </c>
      <c r="AD86" s="4">
        <f t="shared" si="23"/>
        <v>192.42505195059795</v>
      </c>
    </row>
    <row r="87" spans="1:30" x14ac:dyDescent="0.25">
      <c r="A87" s="4">
        <v>3308004</v>
      </c>
      <c r="B87" s="18">
        <v>16</v>
      </c>
      <c r="C87" s="18">
        <v>40</v>
      </c>
      <c r="D87" s="18">
        <v>44</v>
      </c>
      <c r="E87" s="18">
        <f t="shared" si="18"/>
        <v>84</v>
      </c>
      <c r="F87" s="18" t="s">
        <v>27</v>
      </c>
      <c r="G87" s="20">
        <v>5.63</v>
      </c>
      <c r="H87" s="4">
        <v>0.02</v>
      </c>
      <c r="I87" s="23">
        <v>36.816000000000003</v>
      </c>
      <c r="J87" s="23">
        <v>291.2</v>
      </c>
      <c r="K87" s="23">
        <v>30.659200000000002</v>
      </c>
      <c r="L87" s="20">
        <v>2.758080000000001</v>
      </c>
      <c r="M87" s="20">
        <v>4.7549299200000013</v>
      </c>
      <c r="N87" s="20">
        <v>0.20966400000000002</v>
      </c>
      <c r="O87" s="4">
        <f t="shared" si="19"/>
        <v>13.154761904761909</v>
      </c>
      <c r="P87" s="4">
        <v>3.359</v>
      </c>
      <c r="Q87" s="4">
        <v>0.99602038815918459</v>
      </c>
      <c r="R87">
        <v>0.125</v>
      </c>
      <c r="S87" s="14">
        <f t="shared" si="20"/>
        <v>41.206558682611274</v>
      </c>
      <c r="T87" s="7">
        <v>1.17791566703285E+16</v>
      </c>
      <c r="U87" s="8" t="str">
        <f t="shared" si="14"/>
        <v>117791566</v>
      </c>
      <c r="V87" s="8">
        <f t="shared" si="15"/>
        <v>11.7791566</v>
      </c>
      <c r="W87" s="7">
        <v>3901807822464300</v>
      </c>
      <c r="X87" s="8" t="str">
        <f t="shared" si="16"/>
        <v>390180782</v>
      </c>
      <c r="Y87" s="8">
        <f t="shared" si="17"/>
        <v>39.018078199999998</v>
      </c>
      <c r="Z87" s="9">
        <v>3204</v>
      </c>
      <c r="AA87" s="4">
        <v>4</v>
      </c>
      <c r="AB87" s="4">
        <f t="shared" si="21"/>
        <v>31.324442799451091</v>
      </c>
      <c r="AC87" s="4">
        <f t="shared" si="22"/>
        <v>55.004229915702808</v>
      </c>
      <c r="AD87" s="4">
        <f t="shared" si="23"/>
        <v>435.06170554793187</v>
      </c>
    </row>
    <row r="88" spans="1:30" x14ac:dyDescent="0.25">
      <c r="A88" s="4">
        <v>3308006</v>
      </c>
      <c r="B88" s="18">
        <v>12</v>
      </c>
      <c r="C88" s="18">
        <v>46</v>
      </c>
      <c r="D88" s="18">
        <v>42</v>
      </c>
      <c r="E88" s="18">
        <f t="shared" si="18"/>
        <v>88</v>
      </c>
      <c r="F88" s="18" t="s">
        <v>27</v>
      </c>
      <c r="G88" s="20">
        <v>6.14</v>
      </c>
      <c r="H88" s="4">
        <v>0.05</v>
      </c>
      <c r="I88" s="23">
        <v>32.032000000000004</v>
      </c>
      <c r="J88" s="23">
        <v>119.6</v>
      </c>
      <c r="K88" s="23">
        <v>26.416</v>
      </c>
      <c r="L88" s="20">
        <v>2.1632000000000002</v>
      </c>
      <c r="M88" s="20">
        <v>3.7293568000000001</v>
      </c>
      <c r="N88" s="20">
        <v>0.16889600000000002</v>
      </c>
      <c r="O88" s="4">
        <f t="shared" si="19"/>
        <v>12.807881773399014</v>
      </c>
      <c r="P88" s="4">
        <v>2.7559999999999998</v>
      </c>
      <c r="Q88" s="4">
        <v>1.0878553224857872</v>
      </c>
      <c r="R88">
        <v>0.125</v>
      </c>
      <c r="S88" s="14">
        <f t="shared" si="20"/>
        <v>35.298729504018823</v>
      </c>
      <c r="T88" s="7">
        <v>1.17791189169023E+16</v>
      </c>
      <c r="U88" s="8" t="str">
        <f t="shared" si="14"/>
        <v>117791189</v>
      </c>
      <c r="V88" s="8">
        <f t="shared" si="15"/>
        <v>11.7791189</v>
      </c>
      <c r="W88" s="7">
        <v>3901461732138790</v>
      </c>
      <c r="X88" s="8" t="str">
        <f t="shared" si="16"/>
        <v>390146173</v>
      </c>
      <c r="Y88" s="8">
        <f t="shared" si="17"/>
        <v>39.014617299999998</v>
      </c>
      <c r="Z88" s="9">
        <v>3207</v>
      </c>
      <c r="AA88" s="4">
        <v>4</v>
      </c>
      <c r="AB88" s="4">
        <f t="shared" si="21"/>
        <v>27.560161881983927</v>
      </c>
      <c r="AC88" s="4">
        <f t="shared" si="22"/>
        <v>52.269272534797111</v>
      </c>
      <c r="AD88" s="4">
        <f t="shared" si="23"/>
        <v>195.16124485395022</v>
      </c>
    </row>
    <row r="89" spans="1:30" x14ac:dyDescent="0.25">
      <c r="A89" s="4">
        <v>3308007</v>
      </c>
      <c r="B89" s="18">
        <v>24</v>
      </c>
      <c r="C89" s="18">
        <v>30</v>
      </c>
      <c r="D89" s="18">
        <v>46</v>
      </c>
      <c r="E89" s="18">
        <f t="shared" si="18"/>
        <v>76</v>
      </c>
      <c r="F89" s="18" t="s">
        <v>26</v>
      </c>
      <c r="G89" s="20">
        <v>6</v>
      </c>
      <c r="H89" s="4">
        <v>0.06</v>
      </c>
      <c r="I89" s="23">
        <v>23.1</v>
      </c>
      <c r="J89" s="23">
        <v>267.75</v>
      </c>
      <c r="K89" s="23">
        <v>32.234999999999999</v>
      </c>
      <c r="L89" s="20">
        <v>2.5389000000000004</v>
      </c>
      <c r="M89" s="20">
        <v>4.3770636000000005</v>
      </c>
      <c r="N89" s="20">
        <v>0.20727000000000004</v>
      </c>
      <c r="O89" s="4">
        <f t="shared" si="19"/>
        <v>12.249240121580547</v>
      </c>
      <c r="P89" s="4">
        <v>3.0449999999999999</v>
      </c>
      <c r="Q89" s="4">
        <v>1.1222015291119389</v>
      </c>
      <c r="R89">
        <v>0.5</v>
      </c>
      <c r="S89" s="14">
        <f t="shared" si="20"/>
        <v>42.73736193393453</v>
      </c>
      <c r="T89" s="7">
        <v>1179019139</v>
      </c>
      <c r="U89" s="8" t="str">
        <f t="shared" si="14"/>
        <v>117901913</v>
      </c>
      <c r="V89" s="8">
        <f t="shared" si="15"/>
        <v>11.7901913</v>
      </c>
      <c r="W89" s="7">
        <v>3901539397</v>
      </c>
      <c r="X89" s="8" t="str">
        <f t="shared" si="16"/>
        <v>390153939</v>
      </c>
      <c r="Y89" s="8">
        <f t="shared" si="17"/>
        <v>39.015393899999999</v>
      </c>
      <c r="Z89" s="9">
        <v>3210</v>
      </c>
      <c r="AA89" s="4">
        <v>5</v>
      </c>
      <c r="AB89" s="4">
        <f t="shared" si="21"/>
        <v>34.889806640854744</v>
      </c>
      <c r="AC89" s="4">
        <f t="shared" si="22"/>
        <v>38.884282983728681</v>
      </c>
      <c r="AD89" s="4">
        <f t="shared" si="23"/>
        <v>450.70418912958252</v>
      </c>
    </row>
    <row r="90" spans="1:30" x14ac:dyDescent="0.25">
      <c r="A90" s="4">
        <v>3308008</v>
      </c>
      <c r="B90" s="18">
        <v>12</v>
      </c>
      <c r="C90" s="18">
        <v>46</v>
      </c>
      <c r="D90" s="18">
        <v>42</v>
      </c>
      <c r="E90" s="18">
        <f t="shared" si="18"/>
        <v>88</v>
      </c>
      <c r="F90" s="18" t="s">
        <v>27</v>
      </c>
      <c r="G90" s="20">
        <v>6.04</v>
      </c>
      <c r="H90" s="4">
        <v>0.03</v>
      </c>
      <c r="I90" s="23">
        <v>70.095999999999989</v>
      </c>
      <c r="J90" s="23">
        <v>670.8</v>
      </c>
      <c r="K90" s="23">
        <v>39.353600000000007</v>
      </c>
      <c r="L90" s="20">
        <v>2.9203200000000002</v>
      </c>
      <c r="M90" s="20">
        <v>5.0346316800000004</v>
      </c>
      <c r="N90" s="20">
        <v>0.24315200000000001</v>
      </c>
      <c r="O90" s="4">
        <f t="shared" si="19"/>
        <v>12.010265183917879</v>
      </c>
      <c r="P90" s="4">
        <v>3.3380000000000001</v>
      </c>
      <c r="Q90" s="4">
        <v>0.88488531660458736</v>
      </c>
      <c r="R90">
        <v>0.25</v>
      </c>
      <c r="S90" s="14">
        <f t="shared" si="20"/>
        <v>38.762224316800634</v>
      </c>
      <c r="T90" s="7">
        <v>1178828019</v>
      </c>
      <c r="U90" s="8" t="str">
        <f t="shared" si="14"/>
        <v>117882801</v>
      </c>
      <c r="V90" s="8">
        <f t="shared" si="15"/>
        <v>11.7882801</v>
      </c>
      <c r="W90" s="7">
        <v>3902034655</v>
      </c>
      <c r="X90" s="8" t="str">
        <f t="shared" si="16"/>
        <v>390203465</v>
      </c>
      <c r="Y90" s="8">
        <f t="shared" si="17"/>
        <v>39.020346500000002</v>
      </c>
      <c r="Z90" s="9">
        <v>3211</v>
      </c>
      <c r="AA90" s="4">
        <v>5</v>
      </c>
      <c r="AB90" s="4">
        <f t="shared" si="21"/>
        <v>32.274245175455796</v>
      </c>
      <c r="AC90" s="4">
        <f t="shared" si="22"/>
        <v>93.04038172907272</v>
      </c>
      <c r="AD90" s="4">
        <f t="shared" si="23"/>
        <v>890.37160556753588</v>
      </c>
    </row>
    <row r="91" spans="1:30" x14ac:dyDescent="0.25">
      <c r="A91" s="4">
        <v>3308009</v>
      </c>
      <c r="B91" s="18">
        <v>10</v>
      </c>
      <c r="C91" s="18">
        <v>48</v>
      </c>
      <c r="D91" s="18">
        <v>42</v>
      </c>
      <c r="E91" s="18">
        <f t="shared" si="18"/>
        <v>90</v>
      </c>
      <c r="F91" s="18" t="s">
        <v>27</v>
      </c>
      <c r="G91" s="20">
        <v>6.05</v>
      </c>
      <c r="H91" s="4">
        <v>0.05</v>
      </c>
      <c r="I91" s="23">
        <v>7.072000000000001</v>
      </c>
      <c r="J91" s="23">
        <v>244.4</v>
      </c>
      <c r="K91" s="23">
        <v>32.364800000000002</v>
      </c>
      <c r="L91" s="20">
        <v>2.9608800000000004</v>
      </c>
      <c r="M91" s="20">
        <v>5.1045571200000008</v>
      </c>
      <c r="N91" s="20">
        <v>0.25043200000000004</v>
      </c>
      <c r="O91" s="4">
        <f t="shared" si="19"/>
        <v>11.823089700996677</v>
      </c>
      <c r="P91" s="4">
        <v>2.4649999999999999</v>
      </c>
      <c r="Q91" s="4">
        <v>0.9287100568515978</v>
      </c>
      <c r="R91">
        <v>0.5</v>
      </c>
      <c r="S91" s="14">
        <f t="shared" si="20"/>
        <v>41.246985496961386</v>
      </c>
      <c r="T91" s="7">
        <v>1179074971</v>
      </c>
      <c r="U91" s="8" t="str">
        <f t="shared" si="14"/>
        <v>117907497</v>
      </c>
      <c r="V91" s="8">
        <f t="shared" si="15"/>
        <v>11.790749699999999</v>
      </c>
      <c r="W91" s="7">
        <v>3902869008</v>
      </c>
      <c r="X91" s="8" t="str">
        <f t="shared" si="16"/>
        <v>390286900</v>
      </c>
      <c r="Y91" s="8">
        <f t="shared" si="17"/>
        <v>39.028689999999997</v>
      </c>
      <c r="Z91" s="9">
        <v>3203</v>
      </c>
      <c r="AA91" s="4">
        <v>5</v>
      </c>
      <c r="AB91" s="4">
        <f t="shared" si="21"/>
        <v>34.886807543618907</v>
      </c>
      <c r="AC91" s="4">
        <f t="shared" si="22"/>
        <v>9.8517562830817518</v>
      </c>
      <c r="AD91" s="4">
        <f t="shared" si="23"/>
        <v>340.46510684179572</v>
      </c>
    </row>
    <row r="92" spans="1:30" x14ac:dyDescent="0.25">
      <c r="A92" s="4">
        <v>3308010</v>
      </c>
      <c r="B92" s="18">
        <v>22</v>
      </c>
      <c r="C92" s="18">
        <v>34</v>
      </c>
      <c r="D92" s="18">
        <v>44</v>
      </c>
      <c r="E92" s="18">
        <f t="shared" si="18"/>
        <v>78</v>
      </c>
      <c r="F92" s="18" t="s">
        <v>26</v>
      </c>
      <c r="G92" s="20">
        <v>6.09</v>
      </c>
      <c r="H92" s="4">
        <v>0.05</v>
      </c>
      <c r="I92" s="23">
        <v>41.6</v>
      </c>
      <c r="J92" s="23">
        <v>572</v>
      </c>
      <c r="K92" s="23">
        <v>30.284800000000001</v>
      </c>
      <c r="L92" s="20">
        <v>2.2443200000000005</v>
      </c>
      <c r="M92" s="20">
        <v>3.869207680000001</v>
      </c>
      <c r="N92" s="20">
        <v>0.18054400000000001</v>
      </c>
      <c r="O92" s="4">
        <f t="shared" si="19"/>
        <v>12.430875576036868</v>
      </c>
      <c r="P92" s="4">
        <v>2.1110000000000002</v>
      </c>
      <c r="Q92" s="4">
        <v>0.88523818859047243</v>
      </c>
      <c r="R92">
        <v>0.5</v>
      </c>
      <c r="S92" s="14">
        <f t="shared" si="20"/>
        <v>29.801366571260544</v>
      </c>
      <c r="T92" s="7">
        <v>1178550034</v>
      </c>
      <c r="U92" s="8" t="str">
        <f t="shared" si="14"/>
        <v>117855003</v>
      </c>
      <c r="V92" s="8">
        <f t="shared" si="15"/>
        <v>11.785500300000001</v>
      </c>
      <c r="W92" s="7">
        <v>3902416604</v>
      </c>
      <c r="X92" s="8" t="str">
        <f t="shared" si="16"/>
        <v>390241660</v>
      </c>
      <c r="Y92" s="8">
        <f t="shared" si="17"/>
        <v>39.024166000000001</v>
      </c>
      <c r="Z92" s="9">
        <v>3205</v>
      </c>
      <c r="AA92" s="4">
        <v>5</v>
      </c>
      <c r="AB92" s="4">
        <f t="shared" si="21"/>
        <v>23.973666528131741</v>
      </c>
      <c r="AC92" s="4">
        <f t="shared" si="22"/>
        <v>55.238862968045474</v>
      </c>
      <c r="AD92" s="4">
        <f t="shared" si="23"/>
        <v>759.53436581062533</v>
      </c>
    </row>
    <row r="93" spans="1:30" x14ac:dyDescent="0.25">
      <c r="A93" s="4">
        <v>3308011</v>
      </c>
      <c r="B93" s="18">
        <v>6</v>
      </c>
      <c r="C93" s="18">
        <v>48</v>
      </c>
      <c r="D93" s="18">
        <v>46</v>
      </c>
      <c r="E93" s="18">
        <f t="shared" si="18"/>
        <v>94</v>
      </c>
      <c r="F93" s="18" t="s">
        <v>27</v>
      </c>
      <c r="G93" s="20">
        <v>5.54</v>
      </c>
      <c r="H93" s="4">
        <v>0.02</v>
      </c>
      <c r="I93" s="23">
        <v>2.496</v>
      </c>
      <c r="J93" s="23">
        <v>57.2</v>
      </c>
      <c r="K93" s="23">
        <v>32.3232</v>
      </c>
      <c r="L93" s="20">
        <v>3.1636800000000003</v>
      </c>
      <c r="M93" s="20">
        <v>5.4541843200000004</v>
      </c>
      <c r="N93" s="20">
        <v>0.26644800000000002</v>
      </c>
      <c r="O93" s="4">
        <f t="shared" si="19"/>
        <v>11.873536299765808</v>
      </c>
      <c r="P93" s="4">
        <v>2.5790000000000002</v>
      </c>
      <c r="Q93" s="4">
        <v>0.99299999999999999</v>
      </c>
      <c r="R93">
        <v>0.25</v>
      </c>
      <c r="S93" s="14">
        <f t="shared" si="20"/>
        <v>47.123013600000007</v>
      </c>
      <c r="T93" s="7">
        <v>1177956944</v>
      </c>
      <c r="U93" s="8" t="str">
        <f t="shared" si="14"/>
        <v>117795694</v>
      </c>
      <c r="V93" s="8">
        <f t="shared" si="15"/>
        <v>11.7795694</v>
      </c>
      <c r="W93" s="7">
        <v>3902118144</v>
      </c>
      <c r="X93" s="8" t="str">
        <f t="shared" si="16"/>
        <v>390211814</v>
      </c>
      <c r="Y93" s="8">
        <f t="shared" si="17"/>
        <v>39.021181400000003</v>
      </c>
      <c r="Z93" s="9">
        <v>3218</v>
      </c>
      <c r="AA93" s="4">
        <v>5</v>
      </c>
      <c r="AB93" s="4">
        <f t="shared" si="21"/>
        <v>39.687429600000002</v>
      </c>
      <c r="AC93" s="4">
        <f t="shared" si="22"/>
        <v>3.7177919999999998</v>
      </c>
      <c r="AD93" s="4">
        <f t="shared" si="23"/>
        <v>85.199399999999997</v>
      </c>
    </row>
    <row r="94" spans="1:30" x14ac:dyDescent="0.25">
      <c r="A94" s="4">
        <v>3308012</v>
      </c>
      <c r="B94" s="18">
        <v>10</v>
      </c>
      <c r="C94" s="18">
        <v>50</v>
      </c>
      <c r="D94" s="18">
        <v>40</v>
      </c>
      <c r="E94" s="18">
        <f t="shared" si="18"/>
        <v>90</v>
      </c>
      <c r="F94" s="18" t="s">
        <v>30</v>
      </c>
      <c r="G94" s="20">
        <v>5.52</v>
      </c>
      <c r="H94" s="4">
        <v>0.02</v>
      </c>
      <c r="I94" s="23">
        <v>3.149999999999999</v>
      </c>
      <c r="J94" s="23">
        <v>89.25</v>
      </c>
      <c r="K94" s="23">
        <v>31.143000000000001</v>
      </c>
      <c r="L94" s="20">
        <v>2.8119000000000001</v>
      </c>
      <c r="M94" s="20">
        <v>4.8477155999999999</v>
      </c>
      <c r="N94" s="20">
        <v>0.20139000000000001</v>
      </c>
      <c r="O94" s="4">
        <f t="shared" si="19"/>
        <v>13.962460896767466</v>
      </c>
      <c r="P94" s="4">
        <v>3.4020000000000001</v>
      </c>
      <c r="Q94" s="4">
        <v>0.97492648500294066</v>
      </c>
      <c r="R94" s="6">
        <v>0.25</v>
      </c>
      <c r="S94" s="14">
        <f t="shared" si="20"/>
        <v>41.120936747696533</v>
      </c>
      <c r="T94" s="7">
        <v>1177886472</v>
      </c>
      <c r="U94" s="8" t="str">
        <f t="shared" si="14"/>
        <v>117788647</v>
      </c>
      <c r="V94" s="8">
        <f t="shared" si="15"/>
        <v>11.7788647</v>
      </c>
      <c r="W94" s="7">
        <v>3902316642</v>
      </c>
      <c r="X94" s="8" t="str">
        <f t="shared" si="16"/>
        <v>390231664</v>
      </c>
      <c r="Y94" s="8">
        <f t="shared" si="17"/>
        <v>39.023166400000001</v>
      </c>
      <c r="Z94" s="9">
        <v>3213</v>
      </c>
      <c r="AA94" s="4">
        <v>5</v>
      </c>
      <c r="AB94" s="4">
        <f t="shared" si="21"/>
        <v>29.45106672221133</v>
      </c>
      <c r="AC94" s="4">
        <f t="shared" si="22"/>
        <v>4.6065276416388921</v>
      </c>
      <c r="AD94" s="4">
        <f t="shared" si="23"/>
        <v>130.51828317976867</v>
      </c>
    </row>
    <row r="95" spans="1:30" x14ac:dyDescent="0.25">
      <c r="A95" s="4">
        <v>3309001</v>
      </c>
      <c r="B95" s="18">
        <v>10</v>
      </c>
      <c r="C95" s="18">
        <v>54</v>
      </c>
      <c r="D95" s="18">
        <v>36</v>
      </c>
      <c r="E95" s="18">
        <f t="shared" si="18"/>
        <v>90</v>
      </c>
      <c r="F95" s="18" t="s">
        <v>24</v>
      </c>
      <c r="G95" s="20">
        <v>5.57</v>
      </c>
      <c r="H95" s="4">
        <v>0.03</v>
      </c>
      <c r="I95" s="23">
        <v>10.399999999999999</v>
      </c>
      <c r="J95" s="23">
        <v>161.19999999999999</v>
      </c>
      <c r="K95" s="23">
        <v>20.508800000000001</v>
      </c>
      <c r="L95" s="20">
        <v>1.6494400000000002</v>
      </c>
      <c r="M95" s="20">
        <v>2.8436345600000004</v>
      </c>
      <c r="N95" s="20">
        <v>0.13977600000000001</v>
      </c>
      <c r="O95" s="4">
        <f t="shared" si="19"/>
        <v>11.800595238095239</v>
      </c>
      <c r="P95" s="4">
        <v>2.278</v>
      </c>
      <c r="Q95" s="4">
        <v>0.94712801411487957</v>
      </c>
      <c r="R95">
        <v>0.35</v>
      </c>
      <c r="S95" s="14">
        <f t="shared" si="20"/>
        <v>23.433462474024704</v>
      </c>
      <c r="T95" s="7">
        <v>1173438274</v>
      </c>
      <c r="U95" s="8" t="str">
        <f t="shared" si="14"/>
        <v>117343827</v>
      </c>
      <c r="V95" s="8">
        <f t="shared" si="15"/>
        <v>11.734382699999999</v>
      </c>
      <c r="W95" s="7">
        <v>3874780584</v>
      </c>
      <c r="X95" s="8" t="str">
        <f t="shared" si="16"/>
        <v>387478058</v>
      </c>
      <c r="Y95" s="8">
        <f t="shared" si="17"/>
        <v>38.747805800000002</v>
      </c>
      <c r="Z95" s="9">
        <v>2885</v>
      </c>
      <c r="AA95" s="4">
        <v>3</v>
      </c>
      <c r="AB95" s="4">
        <f t="shared" si="21"/>
        <v>19.857864795138209</v>
      </c>
      <c r="AC95" s="4">
        <f t="shared" si="22"/>
        <v>14.775197020192117</v>
      </c>
      <c r="AD95" s="4">
        <f t="shared" si="23"/>
        <v>229.01555381297788</v>
      </c>
    </row>
    <row r="96" spans="1:30" x14ac:dyDescent="0.25">
      <c r="A96" s="4">
        <v>3309002</v>
      </c>
      <c r="B96" s="18">
        <v>14</v>
      </c>
      <c r="C96" s="18">
        <v>52</v>
      </c>
      <c r="D96" s="18">
        <v>34</v>
      </c>
      <c r="E96" s="18">
        <f t="shared" si="18"/>
        <v>86</v>
      </c>
      <c r="F96" s="18" t="s">
        <v>24</v>
      </c>
      <c r="G96" s="20">
        <v>5.76</v>
      </c>
      <c r="H96" s="4">
        <v>0.04</v>
      </c>
      <c r="I96" s="23">
        <v>18.512000000000004</v>
      </c>
      <c r="J96" s="23">
        <v>348.4</v>
      </c>
      <c r="K96" s="23">
        <v>26.374400000000001</v>
      </c>
      <c r="L96" s="20">
        <v>1.8387200000000004</v>
      </c>
      <c r="M96" s="20">
        <v>3.1699532800000005</v>
      </c>
      <c r="N96" s="20">
        <v>0.13395200000000004</v>
      </c>
      <c r="O96" s="4">
        <f t="shared" si="19"/>
        <v>13.726708074534161</v>
      </c>
      <c r="P96" s="4">
        <v>2.9020000000000001</v>
      </c>
      <c r="Q96" s="4">
        <v>1.2170000000000001</v>
      </c>
      <c r="R96">
        <v>0.25</v>
      </c>
      <c r="S96" s="14">
        <f t="shared" si="20"/>
        <v>33.565833600000005</v>
      </c>
      <c r="T96" s="7">
        <v>1173198546</v>
      </c>
      <c r="U96" s="8" t="str">
        <f t="shared" si="14"/>
        <v>117319854</v>
      </c>
      <c r="V96" s="8">
        <f t="shared" si="15"/>
        <v>11.731985399999999</v>
      </c>
      <c r="W96" s="7">
        <v>3874562911</v>
      </c>
      <c r="X96" s="8" t="str">
        <f t="shared" si="16"/>
        <v>387456291</v>
      </c>
      <c r="Y96" s="8">
        <f t="shared" si="17"/>
        <v>38.745629100000002</v>
      </c>
      <c r="Z96" s="9">
        <v>2895</v>
      </c>
      <c r="AA96" s="4">
        <v>3</v>
      </c>
      <c r="AB96" s="4">
        <f t="shared" si="21"/>
        <v>24.452937600000009</v>
      </c>
      <c r="AC96" s="4">
        <f t="shared" si="22"/>
        <v>33.793656000000013</v>
      </c>
      <c r="AD96" s="4">
        <f t="shared" si="23"/>
        <v>636.00420000000008</v>
      </c>
    </row>
    <row r="97" spans="1:30" x14ac:dyDescent="0.25">
      <c r="A97" s="4">
        <v>3309003</v>
      </c>
      <c r="B97" s="18">
        <v>8</v>
      </c>
      <c r="C97" s="18">
        <v>40</v>
      </c>
      <c r="D97" s="18">
        <v>52</v>
      </c>
      <c r="E97" s="18">
        <f t="shared" si="18"/>
        <v>92</v>
      </c>
      <c r="F97" s="18" t="s">
        <v>27</v>
      </c>
      <c r="G97" s="20">
        <v>5.74</v>
      </c>
      <c r="H97" s="4">
        <v>0.02</v>
      </c>
      <c r="I97" s="23">
        <v>9.8880000000000017</v>
      </c>
      <c r="J97" s="23">
        <v>190.55</v>
      </c>
      <c r="K97" s="23">
        <v>20.4558</v>
      </c>
      <c r="L97" s="20">
        <v>1.5264600000000002</v>
      </c>
      <c r="M97" s="20">
        <v>2.6316170400000001</v>
      </c>
      <c r="N97" s="20">
        <v>0.15285200000000002</v>
      </c>
      <c r="O97" s="4">
        <f t="shared" si="19"/>
        <v>9.9865229110512121</v>
      </c>
      <c r="P97" s="4">
        <v>2.8839999999999999</v>
      </c>
      <c r="Q97" s="4">
        <v>0.94504018819839253</v>
      </c>
      <c r="R97">
        <v>0.5</v>
      </c>
      <c r="S97" s="14">
        <f t="shared" si="20"/>
        <v>21.638490685159777</v>
      </c>
      <c r="T97" s="7">
        <v>1.17348142960197E+16</v>
      </c>
      <c r="U97" s="8" t="str">
        <f t="shared" si="14"/>
        <v>117348142</v>
      </c>
      <c r="V97" s="8">
        <f t="shared" si="15"/>
        <v>11.734814200000001</v>
      </c>
      <c r="W97" s="7">
        <v>3874708250994800</v>
      </c>
      <c r="X97" s="8" t="str">
        <f t="shared" si="16"/>
        <v>387470825</v>
      </c>
      <c r="Y97" s="8">
        <f t="shared" si="17"/>
        <v>38.747082499999998</v>
      </c>
      <c r="Z97" s="9">
        <v>2851</v>
      </c>
      <c r="AA97" s="4">
        <v>6</v>
      </c>
      <c r="AB97" s="4">
        <f t="shared" si="21"/>
        <v>21.667692426975105</v>
      </c>
      <c r="AC97" s="4">
        <f t="shared" si="22"/>
        <v>14.01683607135856</v>
      </c>
      <c r="AD97" s="4">
        <f t="shared" si="23"/>
        <v>270.11611179180557</v>
      </c>
    </row>
    <row r="98" spans="1:30" x14ac:dyDescent="0.25">
      <c r="A98" s="4">
        <v>3309004</v>
      </c>
      <c r="B98" s="18">
        <v>12</v>
      </c>
      <c r="C98" s="18">
        <v>44</v>
      </c>
      <c r="D98" s="18">
        <v>44</v>
      </c>
      <c r="E98" s="18">
        <f t="shared" si="18"/>
        <v>88</v>
      </c>
      <c r="F98" s="18" t="s">
        <v>27</v>
      </c>
      <c r="G98" s="20">
        <v>5.83</v>
      </c>
      <c r="H98" s="4">
        <v>0.06</v>
      </c>
      <c r="I98" s="23">
        <v>60.32</v>
      </c>
      <c r="J98" s="23">
        <v>488.8</v>
      </c>
      <c r="K98" s="23">
        <v>28.953600000000002</v>
      </c>
      <c r="L98" s="20">
        <v>1.9739200000000003</v>
      </c>
      <c r="M98" s="20">
        <v>3.4030380800000004</v>
      </c>
      <c r="N98" s="20">
        <v>0.16161600000000001</v>
      </c>
      <c r="O98" s="4">
        <f t="shared" si="19"/>
        <v>12.213642213642215</v>
      </c>
      <c r="P98" s="4">
        <v>2.8290000000000002</v>
      </c>
      <c r="Q98" s="4">
        <v>0.9310625367574985</v>
      </c>
      <c r="R98">
        <v>1</v>
      </c>
      <c r="S98" s="14">
        <f t="shared" si="20"/>
        <v>27.567644438345425</v>
      </c>
      <c r="T98" s="7">
        <v>1173528521</v>
      </c>
      <c r="U98" s="8" t="str">
        <f t="shared" ref="U98:U129" si="24">+LEFT(T98,9)</f>
        <v>117352852</v>
      </c>
      <c r="V98" s="8">
        <f t="shared" ref="V98:V129" si="25">+U98/10000000</f>
        <v>11.7352852</v>
      </c>
      <c r="W98" s="7">
        <v>3874076353</v>
      </c>
      <c r="X98" s="8" t="str">
        <f t="shared" ref="X98:X129" si="26">+LEFT(W98,9)</f>
        <v>387407635</v>
      </c>
      <c r="Y98" s="8">
        <f t="shared" ref="Y98:Y129" si="27">+X98/10000000</f>
        <v>38.7407635</v>
      </c>
      <c r="Z98" s="9">
        <v>2851</v>
      </c>
      <c r="AA98" s="4">
        <v>5</v>
      </c>
      <c r="AB98" s="4">
        <f t="shared" si="21"/>
        <v>22.571190441089978</v>
      </c>
      <c r="AC98" s="4">
        <f t="shared" si="22"/>
        <v>84.242538325818458</v>
      </c>
      <c r="AD98" s="4">
        <f t="shared" si="23"/>
        <v>682.65505195059791</v>
      </c>
    </row>
    <row r="99" spans="1:30" x14ac:dyDescent="0.25">
      <c r="A99" s="4">
        <v>3309005</v>
      </c>
      <c r="B99" s="18">
        <v>8</v>
      </c>
      <c r="C99" s="18">
        <v>60</v>
      </c>
      <c r="D99" s="18">
        <v>32</v>
      </c>
      <c r="E99" s="18">
        <f t="shared" si="18"/>
        <v>92</v>
      </c>
      <c r="F99" s="18" t="s">
        <v>24</v>
      </c>
      <c r="G99" s="20">
        <v>5.94</v>
      </c>
      <c r="H99" s="4">
        <v>0.02</v>
      </c>
      <c r="I99" s="23">
        <v>7.2800000000000011</v>
      </c>
      <c r="J99" s="23">
        <v>156</v>
      </c>
      <c r="K99" s="23">
        <v>33.508800000000001</v>
      </c>
      <c r="L99" s="20">
        <v>1.4601600000000001</v>
      </c>
      <c r="M99" s="20">
        <v>2.5173158400000002</v>
      </c>
      <c r="N99" s="20">
        <v>0.13104000000000005</v>
      </c>
      <c r="O99" s="4">
        <f t="shared" si="19"/>
        <v>11.142857142857141</v>
      </c>
      <c r="P99" s="4">
        <v>3.9729999999999999</v>
      </c>
      <c r="Q99" s="4">
        <v>0.93125857674965706</v>
      </c>
      <c r="R99">
        <v>0.65</v>
      </c>
      <c r="S99" s="14">
        <f t="shared" si="20"/>
        <v>20.39679785140169</v>
      </c>
      <c r="T99" s="7">
        <v>1.17348325859537E+16</v>
      </c>
      <c r="U99" s="8" t="str">
        <f t="shared" si="24"/>
        <v>117348325</v>
      </c>
      <c r="V99" s="8">
        <f t="shared" si="25"/>
        <v>11.7348325</v>
      </c>
      <c r="W99" s="7">
        <v>3874458758703950</v>
      </c>
      <c r="X99" s="8" t="str">
        <f t="shared" si="26"/>
        <v>387445875</v>
      </c>
      <c r="Y99" s="8">
        <f t="shared" si="27"/>
        <v>38.744587500000002</v>
      </c>
      <c r="Z99" s="9">
        <v>2885</v>
      </c>
      <c r="AA99" s="4">
        <v>8</v>
      </c>
      <c r="AB99" s="4">
        <f t="shared" si="21"/>
        <v>18.304818584591263</v>
      </c>
      <c r="AC99" s="4">
        <f t="shared" si="22"/>
        <v>10.169343658106255</v>
      </c>
      <c r="AD99" s="4">
        <f t="shared" si="23"/>
        <v>217.91450695941975</v>
      </c>
    </row>
    <row r="100" spans="1:30" x14ac:dyDescent="0.25">
      <c r="A100" s="4">
        <v>3309006</v>
      </c>
      <c r="B100" s="18">
        <v>20</v>
      </c>
      <c r="C100" s="18">
        <v>50</v>
      </c>
      <c r="D100" s="18">
        <v>30</v>
      </c>
      <c r="E100" s="18">
        <f t="shared" si="18"/>
        <v>80</v>
      </c>
      <c r="F100" s="18" t="s">
        <v>24</v>
      </c>
      <c r="G100" s="20">
        <v>6.55</v>
      </c>
      <c r="H100" s="4">
        <v>7.0000000000000007E-2</v>
      </c>
      <c r="I100" s="23">
        <v>59.279999999999994</v>
      </c>
      <c r="J100" s="23">
        <v>421.2</v>
      </c>
      <c r="K100" s="23">
        <v>32.801600000000001</v>
      </c>
      <c r="L100" s="20">
        <v>1.3790400000000005</v>
      </c>
      <c r="M100" s="20">
        <v>2.3774649600000006</v>
      </c>
      <c r="N100" s="20">
        <v>0.26790400000000003</v>
      </c>
      <c r="O100" s="4">
        <f t="shared" si="19"/>
        <v>5.1475155279503122</v>
      </c>
      <c r="P100" s="4">
        <v>3.9729999999999999</v>
      </c>
      <c r="Q100" s="4">
        <v>0.82744559890217606</v>
      </c>
      <c r="R100">
        <v>0.125</v>
      </c>
      <c r="S100" s="14">
        <f t="shared" si="20"/>
        <v>17.11620868065086</v>
      </c>
      <c r="T100" s="7">
        <v>1.1740088686765E+16</v>
      </c>
      <c r="U100" s="8" t="str">
        <f t="shared" si="24"/>
        <v>117400886</v>
      </c>
      <c r="V100" s="8">
        <f t="shared" si="25"/>
        <v>11.7400886</v>
      </c>
      <c r="W100" s="7">
        <v>387448360105329</v>
      </c>
      <c r="X100" s="8" t="str">
        <f t="shared" si="26"/>
        <v>387448360</v>
      </c>
      <c r="Y100" s="8">
        <f t="shared" si="27"/>
        <v>38.744835999999999</v>
      </c>
      <c r="Z100" s="9">
        <v>2828</v>
      </c>
      <c r="AA100" s="4">
        <v>4</v>
      </c>
      <c r="AB100" s="4">
        <f t="shared" si="21"/>
        <v>33.251397859243291</v>
      </c>
      <c r="AC100" s="4">
        <f t="shared" si="22"/>
        <v>73.576462654381487</v>
      </c>
      <c r="AD100" s="4">
        <f t="shared" si="23"/>
        <v>522.78012938639483</v>
      </c>
    </row>
    <row r="101" spans="1:30" x14ac:dyDescent="0.25">
      <c r="A101" s="4">
        <v>3309007</v>
      </c>
      <c r="B101" s="18">
        <v>10</v>
      </c>
      <c r="C101" s="18">
        <v>40</v>
      </c>
      <c r="D101" s="18">
        <v>50</v>
      </c>
      <c r="E101" s="18">
        <f t="shared" si="18"/>
        <v>90</v>
      </c>
      <c r="F101" s="18" t="s">
        <v>27</v>
      </c>
      <c r="G101" s="20">
        <v>6.19</v>
      </c>
      <c r="H101" s="4">
        <v>0.02</v>
      </c>
      <c r="I101" s="23">
        <v>16.892000000000003</v>
      </c>
      <c r="J101" s="23">
        <v>247.2</v>
      </c>
      <c r="K101" s="23">
        <v>22.227399999999999</v>
      </c>
      <c r="L101" s="20">
        <v>1.3657800000000002</v>
      </c>
      <c r="M101" s="20">
        <v>2.3546047200000002</v>
      </c>
      <c r="N101" s="20">
        <v>0.13554800000000003</v>
      </c>
      <c r="O101" s="4">
        <f t="shared" si="19"/>
        <v>10.075987841945288</v>
      </c>
      <c r="P101" s="4">
        <v>2.637</v>
      </c>
      <c r="Q101" s="4">
        <v>0.95969417761223297</v>
      </c>
      <c r="R101">
        <v>0.5</v>
      </c>
      <c r="S101" s="14">
        <f t="shared" si="20"/>
        <v>19.660966708488537</v>
      </c>
      <c r="T101" s="7">
        <v>1173164447</v>
      </c>
      <c r="U101" s="8" t="str">
        <f t="shared" si="24"/>
        <v>117316444</v>
      </c>
      <c r="V101" s="8">
        <f t="shared" si="25"/>
        <v>11.7316444</v>
      </c>
      <c r="W101" s="7">
        <v>3874308482</v>
      </c>
      <c r="X101" s="8" t="str">
        <f t="shared" si="26"/>
        <v>387430848</v>
      </c>
      <c r="Y101" s="8">
        <f t="shared" si="27"/>
        <v>38.743084799999998</v>
      </c>
      <c r="Z101" s="9">
        <v>2883</v>
      </c>
      <c r="AA101" s="4">
        <v>4</v>
      </c>
      <c r="AB101" s="4">
        <f t="shared" si="21"/>
        <v>19.512693958047446</v>
      </c>
      <c r="AC101" s="4">
        <f t="shared" si="22"/>
        <v>24.316731072338765</v>
      </c>
      <c r="AD101" s="4">
        <f t="shared" si="23"/>
        <v>355.85460105861603</v>
      </c>
    </row>
    <row r="102" spans="1:30" x14ac:dyDescent="0.25">
      <c r="A102" s="4">
        <v>3309009</v>
      </c>
      <c r="B102" s="18">
        <v>14</v>
      </c>
      <c r="C102" s="18">
        <v>40</v>
      </c>
      <c r="D102" s="18">
        <v>46</v>
      </c>
      <c r="E102" s="18">
        <f t="shared" si="18"/>
        <v>86</v>
      </c>
      <c r="F102" s="18" t="s">
        <v>27</v>
      </c>
      <c r="G102" s="20">
        <v>5.82</v>
      </c>
      <c r="H102" s="4">
        <v>0.02</v>
      </c>
      <c r="I102" s="23">
        <v>29.120000000000005</v>
      </c>
      <c r="J102" s="23">
        <v>249.6</v>
      </c>
      <c r="K102" s="23">
        <v>26.124799999999997</v>
      </c>
      <c r="L102" s="20">
        <v>1.6223999999999998</v>
      </c>
      <c r="M102" s="20">
        <v>2.7970175999999998</v>
      </c>
      <c r="N102" s="20">
        <v>0.15287999999999999</v>
      </c>
      <c r="O102" s="4">
        <f t="shared" si="19"/>
        <v>10.612244897959183</v>
      </c>
      <c r="P102" s="4">
        <v>4.3259999999999996</v>
      </c>
      <c r="Q102" s="4">
        <v>0.85049990198000391</v>
      </c>
      <c r="R102">
        <v>0.5</v>
      </c>
      <c r="S102" s="14">
        <f t="shared" si="20"/>
        <v>20.697765614585371</v>
      </c>
      <c r="T102" s="7">
        <v>1173550369</v>
      </c>
      <c r="U102" s="8" t="str">
        <f t="shared" si="24"/>
        <v>117355036</v>
      </c>
      <c r="V102" s="8">
        <f t="shared" si="25"/>
        <v>11.735503599999999</v>
      </c>
      <c r="W102" s="7">
        <v>3874991376</v>
      </c>
      <c r="X102" s="8" t="str">
        <f t="shared" si="26"/>
        <v>387499137</v>
      </c>
      <c r="Y102" s="8">
        <f t="shared" si="27"/>
        <v>38.7499137</v>
      </c>
      <c r="Z102" s="9">
        <v>2845</v>
      </c>
      <c r="AA102" s="4">
        <v>4</v>
      </c>
      <c r="AB102" s="4">
        <f t="shared" si="21"/>
        <v>19.503663752205448</v>
      </c>
      <c r="AC102" s="4">
        <f t="shared" si="22"/>
        <v>37.149835718486571</v>
      </c>
      <c r="AD102" s="4">
        <f t="shared" si="23"/>
        <v>318.4271633013135</v>
      </c>
    </row>
    <row r="103" spans="1:30" x14ac:dyDescent="0.25">
      <c r="A103" s="4">
        <v>3309010</v>
      </c>
      <c r="B103" s="18">
        <v>18</v>
      </c>
      <c r="C103" s="18">
        <v>40</v>
      </c>
      <c r="D103" s="18">
        <v>42</v>
      </c>
      <c r="E103" s="18">
        <f t="shared" si="18"/>
        <v>82</v>
      </c>
      <c r="F103" s="18" t="s">
        <v>27</v>
      </c>
      <c r="G103" s="20">
        <v>5.49</v>
      </c>
      <c r="H103" s="4">
        <v>0.03</v>
      </c>
      <c r="I103" s="23">
        <v>32.340000000000003</v>
      </c>
      <c r="J103" s="23">
        <v>131.25</v>
      </c>
      <c r="K103" s="23">
        <v>21.525000000000002</v>
      </c>
      <c r="L103" s="20">
        <v>1.5834000000000004</v>
      </c>
      <c r="M103" s="20">
        <v>2.7297816000000008</v>
      </c>
      <c r="N103" s="20">
        <v>0.18081000000000003</v>
      </c>
      <c r="O103" s="4">
        <f t="shared" si="19"/>
        <v>8.7572590011614402</v>
      </c>
      <c r="P103" s="4">
        <v>1.9530000000000001</v>
      </c>
      <c r="Q103" s="4">
        <v>0.98130758674769658</v>
      </c>
      <c r="R103">
        <v>0.75</v>
      </c>
      <c r="S103" s="14">
        <f t="shared" si="20"/>
        <v>23.307036492844549</v>
      </c>
      <c r="T103" s="7">
        <v>1.17375462197012E+16</v>
      </c>
      <c r="U103" s="8" t="str">
        <f t="shared" si="24"/>
        <v>117375462</v>
      </c>
      <c r="V103" s="8">
        <f t="shared" si="25"/>
        <v>11.737546200000001</v>
      </c>
      <c r="W103" s="7">
        <v>3874138462737550</v>
      </c>
      <c r="X103" s="8" t="str">
        <f t="shared" si="26"/>
        <v>387413846</v>
      </c>
      <c r="Y103" s="8">
        <f t="shared" si="27"/>
        <v>38.741384600000004</v>
      </c>
      <c r="Z103" s="9">
        <v>2839</v>
      </c>
      <c r="AA103" s="4">
        <v>6</v>
      </c>
      <c r="AB103" s="4">
        <f t="shared" si="21"/>
        <v>26.614533713977657</v>
      </c>
      <c r="AC103" s="4">
        <f t="shared" si="22"/>
        <v>47.603231033130768</v>
      </c>
      <c r="AD103" s="4">
        <f t="shared" si="23"/>
        <v>193.19493114095278</v>
      </c>
    </row>
    <row r="104" spans="1:30" x14ac:dyDescent="0.25">
      <c r="A104" s="4">
        <v>3309011</v>
      </c>
      <c r="B104" s="18">
        <v>20</v>
      </c>
      <c r="C104" s="18">
        <v>40</v>
      </c>
      <c r="D104" s="18">
        <v>40</v>
      </c>
      <c r="E104" s="18">
        <f t="shared" si="18"/>
        <v>80</v>
      </c>
      <c r="F104" s="18" t="s">
        <v>27</v>
      </c>
      <c r="G104" s="20">
        <v>5.88</v>
      </c>
      <c r="H104" s="4">
        <v>0.03</v>
      </c>
      <c r="I104" s="23">
        <v>38.063999999999993</v>
      </c>
      <c r="J104" s="23">
        <v>348.4</v>
      </c>
      <c r="K104" s="23">
        <v>25.958400000000001</v>
      </c>
      <c r="L104" s="20">
        <v>1.8116800000000002</v>
      </c>
      <c r="M104" s="20">
        <v>3.1233363200000004</v>
      </c>
      <c r="N104" s="20">
        <v>0.154336</v>
      </c>
      <c r="O104" s="4">
        <f t="shared" si="19"/>
        <v>11.738544474393532</v>
      </c>
      <c r="P104" s="4">
        <v>2.7559999999999998</v>
      </c>
      <c r="Q104" s="4">
        <v>0.92015291119388354</v>
      </c>
      <c r="R104">
        <v>0.25</v>
      </c>
      <c r="S104" s="14">
        <f t="shared" si="20"/>
        <v>25.005339392276024</v>
      </c>
      <c r="T104" s="7">
        <v>1.17369871791095E+16</v>
      </c>
      <c r="U104" s="8" t="str">
        <f t="shared" si="24"/>
        <v>117369871</v>
      </c>
      <c r="V104" s="8">
        <f t="shared" si="25"/>
        <v>11.7369871</v>
      </c>
      <c r="W104" s="7">
        <v>3.8743192721879296E+16</v>
      </c>
      <c r="X104" s="8" t="str">
        <f t="shared" si="26"/>
        <v>387431927</v>
      </c>
      <c r="Y104" s="8">
        <f t="shared" si="27"/>
        <v>38.743192700000002</v>
      </c>
      <c r="Z104" s="9">
        <v>2851</v>
      </c>
      <c r="AA104" s="4">
        <v>12</v>
      </c>
      <c r="AB104" s="4">
        <f t="shared" si="21"/>
        <v>21.30190795530288</v>
      </c>
      <c r="AC104" s="4">
        <f t="shared" si="22"/>
        <v>52.537050617525964</v>
      </c>
      <c r="AD104" s="4">
        <f t="shared" si="23"/>
        <v>480.87191138992353</v>
      </c>
    </row>
    <row r="105" spans="1:30" x14ac:dyDescent="0.25">
      <c r="A105" s="4">
        <v>3309012</v>
      </c>
      <c r="B105" s="18">
        <v>14</v>
      </c>
      <c r="C105" s="18">
        <v>48</v>
      </c>
      <c r="D105" s="18">
        <v>38</v>
      </c>
      <c r="E105" s="18">
        <f t="shared" si="18"/>
        <v>86</v>
      </c>
      <c r="F105" s="18" t="s">
        <v>24</v>
      </c>
      <c r="G105" s="20">
        <v>5.58</v>
      </c>
      <c r="H105" s="4">
        <v>0.03</v>
      </c>
      <c r="I105" s="23">
        <v>12.480000000000002</v>
      </c>
      <c r="J105" s="23">
        <v>306.8</v>
      </c>
      <c r="K105" s="23">
        <v>30.638400000000001</v>
      </c>
      <c r="L105" s="20">
        <v>1.81168</v>
      </c>
      <c r="M105" s="20">
        <v>3.1233363199999999</v>
      </c>
      <c r="N105" s="20">
        <v>0.157248</v>
      </c>
      <c r="O105" s="4">
        <f t="shared" si="19"/>
        <v>11.52116402116402</v>
      </c>
      <c r="P105" s="4">
        <v>3.5779999999999998</v>
      </c>
      <c r="Q105" s="4">
        <v>0.93259164869633404</v>
      </c>
      <c r="R105">
        <v>0.6</v>
      </c>
      <c r="S105" s="14">
        <f t="shared" si="20"/>
        <v>25.343364571652614</v>
      </c>
      <c r="T105" s="7">
        <v>1.17379811410697E+16</v>
      </c>
      <c r="U105" s="8" t="str">
        <f t="shared" si="24"/>
        <v>117379811</v>
      </c>
      <c r="V105" s="8">
        <f t="shared" si="25"/>
        <v>11.737981100000001</v>
      </c>
      <c r="W105" s="7">
        <v>3.8744543181622304E+16</v>
      </c>
      <c r="X105" s="8" t="str">
        <f t="shared" si="26"/>
        <v>387445431</v>
      </c>
      <c r="Y105" s="8">
        <f t="shared" si="27"/>
        <v>38.744543100000001</v>
      </c>
      <c r="Z105" s="9">
        <v>2838</v>
      </c>
      <c r="AA105" s="4">
        <v>6</v>
      </c>
      <c r="AB105" s="4">
        <f t="shared" si="21"/>
        <v>21.997225736130172</v>
      </c>
      <c r="AC105" s="4">
        <f t="shared" si="22"/>
        <v>17.458115663595379</v>
      </c>
      <c r="AD105" s="4">
        <f t="shared" si="23"/>
        <v>429.17867673005293</v>
      </c>
    </row>
    <row r="106" spans="1:30" x14ac:dyDescent="0.25">
      <c r="A106" s="4">
        <v>3310001</v>
      </c>
      <c r="B106" s="18">
        <v>12</v>
      </c>
      <c r="C106" s="18">
        <v>40</v>
      </c>
      <c r="D106" s="18">
        <v>48</v>
      </c>
      <c r="E106" s="18">
        <f t="shared" si="18"/>
        <v>88</v>
      </c>
      <c r="F106" s="18" t="s">
        <v>27</v>
      </c>
      <c r="G106" s="20">
        <v>5.52</v>
      </c>
      <c r="H106" s="4">
        <v>0.04</v>
      </c>
      <c r="I106" s="23">
        <v>63.440000000000005</v>
      </c>
      <c r="J106" s="23">
        <v>499.2</v>
      </c>
      <c r="K106" s="23">
        <v>32.552</v>
      </c>
      <c r="L106" s="20">
        <v>1.8657599999999996</v>
      </c>
      <c r="M106" s="20">
        <v>3.2165702399999994</v>
      </c>
      <c r="N106" s="20">
        <v>0.16161600000000001</v>
      </c>
      <c r="O106" s="4">
        <f t="shared" si="19"/>
        <v>11.544401544401541</v>
      </c>
      <c r="P106" s="4">
        <v>2.5270000000000001</v>
      </c>
      <c r="Q106" s="4">
        <v>1.0688394432464223</v>
      </c>
      <c r="R106">
        <v>0.75</v>
      </c>
      <c r="S106" s="14">
        <f t="shared" si="20"/>
        <v>29.91296819447167</v>
      </c>
      <c r="T106" s="7">
        <v>1.16773466695521E+16</v>
      </c>
      <c r="U106" s="8" t="str">
        <f t="shared" si="24"/>
        <v>116773466</v>
      </c>
      <c r="V106" s="8">
        <f t="shared" si="25"/>
        <v>11.6773466</v>
      </c>
      <c r="W106" s="7">
        <v>3869131235747770</v>
      </c>
      <c r="X106" s="8" t="str">
        <f t="shared" si="26"/>
        <v>386913123</v>
      </c>
      <c r="Y106" s="8">
        <f t="shared" si="27"/>
        <v>38.6913123</v>
      </c>
      <c r="Z106" s="9">
        <v>2709</v>
      </c>
      <c r="AA106" s="4">
        <v>6</v>
      </c>
      <c r="AB106" s="4">
        <f t="shared" si="21"/>
        <v>25.911233318957066</v>
      </c>
      <c r="AC106" s="4">
        <f t="shared" si="22"/>
        <v>101.71076141932954</v>
      </c>
      <c r="AD106" s="4">
        <f t="shared" si="23"/>
        <v>800.34697510292096</v>
      </c>
    </row>
    <row r="107" spans="1:30" x14ac:dyDescent="0.25">
      <c r="A107" s="4">
        <v>3310002</v>
      </c>
      <c r="B107" s="18">
        <v>24</v>
      </c>
      <c r="C107" s="18">
        <v>40</v>
      </c>
      <c r="D107" s="18">
        <v>36</v>
      </c>
      <c r="E107" s="18">
        <f t="shared" si="18"/>
        <v>76</v>
      </c>
      <c r="F107" s="18" t="s">
        <v>24</v>
      </c>
      <c r="G107" s="20">
        <v>5.93</v>
      </c>
      <c r="H107" s="4">
        <v>0.05</v>
      </c>
      <c r="I107" s="23">
        <v>245.85599999999999</v>
      </c>
      <c r="J107" s="23">
        <v>920.4</v>
      </c>
      <c r="K107" s="23">
        <v>37.44</v>
      </c>
      <c r="L107" s="20">
        <v>2.7851199999999996</v>
      </c>
      <c r="M107" s="20">
        <v>4.8015468799999992</v>
      </c>
      <c r="N107" s="20">
        <v>0.22568000000000002</v>
      </c>
      <c r="O107" s="4">
        <f t="shared" si="19"/>
        <v>12.34101382488479</v>
      </c>
      <c r="P107" s="4">
        <v>1.986</v>
      </c>
      <c r="Q107" s="4">
        <v>0.91177220152911198</v>
      </c>
      <c r="R107">
        <v>0.5</v>
      </c>
      <c r="S107" s="14">
        <f t="shared" si="20"/>
        <v>38.090924908841401</v>
      </c>
      <c r="T107" s="7">
        <v>1167832599468680</v>
      </c>
      <c r="U107" s="8" t="str">
        <f t="shared" si="24"/>
        <v>116783259</v>
      </c>
      <c r="V107" s="8">
        <f t="shared" si="25"/>
        <v>11.678325900000001</v>
      </c>
      <c r="W107" s="7">
        <v>3869181972288990</v>
      </c>
      <c r="X107" s="8" t="str">
        <f t="shared" si="26"/>
        <v>386918197</v>
      </c>
      <c r="Y107" s="8">
        <f t="shared" si="27"/>
        <v>38.691819700000003</v>
      </c>
      <c r="Z107" s="9">
        <v>2804</v>
      </c>
      <c r="AA107" s="4">
        <v>8</v>
      </c>
      <c r="AB107" s="4">
        <f t="shared" si="21"/>
        <v>30.865312566163499</v>
      </c>
      <c r="AC107" s="4">
        <f t="shared" si="22"/>
        <v>336.246999568712</v>
      </c>
      <c r="AD107" s="4">
        <f t="shared" si="23"/>
        <v>1258.7927014310922</v>
      </c>
    </row>
    <row r="108" spans="1:30" x14ac:dyDescent="0.25">
      <c r="A108" s="4">
        <v>3310003</v>
      </c>
      <c r="B108" s="18">
        <v>14</v>
      </c>
      <c r="C108" s="18">
        <v>48</v>
      </c>
      <c r="D108" s="18">
        <v>38</v>
      </c>
      <c r="E108" s="18">
        <f t="shared" si="18"/>
        <v>86</v>
      </c>
      <c r="F108" s="18" t="s">
        <v>24</v>
      </c>
      <c r="G108" s="20">
        <v>5.73</v>
      </c>
      <c r="H108" s="4">
        <v>0.06</v>
      </c>
      <c r="I108" s="23">
        <v>67.600000000000009</v>
      </c>
      <c r="J108" s="23">
        <v>540.79999999999995</v>
      </c>
      <c r="K108" s="23">
        <v>40.102400000000003</v>
      </c>
      <c r="L108" s="20">
        <v>2.7310400000000001</v>
      </c>
      <c r="M108" s="20">
        <v>4.7083129599999998</v>
      </c>
      <c r="N108" s="20">
        <v>0.22713600000000003</v>
      </c>
      <c r="O108" s="4">
        <f t="shared" si="19"/>
        <v>12.023809523809522</v>
      </c>
      <c r="P108" s="4">
        <v>3.1720000000000002</v>
      </c>
      <c r="Q108" s="4">
        <v>0.84999019800039211</v>
      </c>
      <c r="R108">
        <v>0.5</v>
      </c>
      <c r="S108" s="14">
        <f t="shared" si="20"/>
        <v>34.820358455204868</v>
      </c>
      <c r="T108" s="7">
        <v>1167752403257010</v>
      </c>
      <c r="U108" s="8" t="str">
        <f t="shared" si="24"/>
        <v>116775240</v>
      </c>
      <c r="V108" s="8">
        <f t="shared" si="25"/>
        <v>11.677524</v>
      </c>
      <c r="W108" s="7">
        <v>3.8692075647043904E+16</v>
      </c>
      <c r="X108" s="8" t="str">
        <f t="shared" si="26"/>
        <v>386920756</v>
      </c>
      <c r="Y108" s="8">
        <f t="shared" si="27"/>
        <v>38.692075600000003</v>
      </c>
      <c r="Z108" s="9">
        <v>2811</v>
      </c>
      <c r="AA108" s="4">
        <v>6</v>
      </c>
      <c r="AB108" s="4">
        <f t="shared" si="21"/>
        <v>28.959506041952569</v>
      </c>
      <c r="AC108" s="4">
        <f t="shared" si="22"/>
        <v>86.189006077239767</v>
      </c>
      <c r="AD108" s="4">
        <f t="shared" si="23"/>
        <v>689.51204861791803</v>
      </c>
    </row>
    <row r="109" spans="1:30" x14ac:dyDescent="0.25">
      <c r="A109" s="4">
        <v>3310004</v>
      </c>
      <c r="B109" s="18">
        <v>12</v>
      </c>
      <c r="C109" s="18">
        <v>54</v>
      </c>
      <c r="D109" s="18">
        <v>34</v>
      </c>
      <c r="E109" s="18">
        <f t="shared" si="18"/>
        <v>88</v>
      </c>
      <c r="F109" s="18" t="s">
        <v>24</v>
      </c>
      <c r="G109" s="20">
        <v>6.06</v>
      </c>
      <c r="H109" s="4">
        <v>0.03</v>
      </c>
      <c r="I109" s="23">
        <v>21.632000000000001</v>
      </c>
      <c r="J109" s="23">
        <v>421.2</v>
      </c>
      <c r="K109" s="23">
        <v>34.840000000000003</v>
      </c>
      <c r="L109" s="20">
        <v>1.5412799999999998</v>
      </c>
      <c r="M109" s="20">
        <v>2.6571667199999998</v>
      </c>
      <c r="N109" s="20">
        <v>0.154336</v>
      </c>
      <c r="O109" s="4">
        <f t="shared" si="19"/>
        <v>9.9865229110512121</v>
      </c>
      <c r="P109" s="4">
        <v>2.4750000000000001</v>
      </c>
      <c r="Q109" s="4">
        <v>1.0082728876690845</v>
      </c>
      <c r="R109">
        <v>0.5</v>
      </c>
      <c r="S109" s="14">
        <f t="shared" si="20"/>
        <v>23.310462544599098</v>
      </c>
      <c r="T109" s="7">
        <v>1167917523149890</v>
      </c>
      <c r="U109" s="8" t="str">
        <f t="shared" si="24"/>
        <v>116791752</v>
      </c>
      <c r="V109" s="8">
        <f t="shared" si="25"/>
        <v>11.6791752</v>
      </c>
      <c r="W109" s="7">
        <v>3869286351499660</v>
      </c>
      <c r="X109" s="8" t="str">
        <f t="shared" si="26"/>
        <v>386928635</v>
      </c>
      <c r="Y109" s="8">
        <f t="shared" si="27"/>
        <v>38.692863500000001</v>
      </c>
      <c r="Z109" s="9">
        <v>2807</v>
      </c>
      <c r="AA109" s="4">
        <v>4</v>
      </c>
      <c r="AB109" s="4">
        <f t="shared" si="21"/>
        <v>23.341920658694377</v>
      </c>
      <c r="AC109" s="4">
        <f t="shared" si="22"/>
        <v>32.716438659086457</v>
      </c>
      <c r="AD109" s="4">
        <f t="shared" si="23"/>
        <v>637.02681042932761</v>
      </c>
    </row>
    <row r="110" spans="1:30" x14ac:dyDescent="0.25">
      <c r="A110" s="4">
        <v>3310005</v>
      </c>
      <c r="B110" s="18">
        <v>10</v>
      </c>
      <c r="C110" s="18">
        <v>52</v>
      </c>
      <c r="D110" s="18">
        <v>38</v>
      </c>
      <c r="E110" s="18">
        <f t="shared" si="18"/>
        <v>90</v>
      </c>
      <c r="F110" s="18" t="s">
        <v>24</v>
      </c>
      <c r="G110" s="20">
        <v>5.87</v>
      </c>
      <c r="H110" s="4">
        <v>0.03</v>
      </c>
      <c r="I110" s="23">
        <v>69.888000000000005</v>
      </c>
      <c r="J110" s="23">
        <v>655.20000000000005</v>
      </c>
      <c r="K110" s="23">
        <v>28.870400000000004</v>
      </c>
      <c r="L110" s="20">
        <v>1.7305599999999997</v>
      </c>
      <c r="M110" s="20">
        <v>2.9834854399999995</v>
      </c>
      <c r="N110" s="20">
        <v>0.16016</v>
      </c>
      <c r="O110" s="4">
        <f t="shared" si="19"/>
        <v>10.805194805194803</v>
      </c>
      <c r="P110" s="4">
        <v>3.64</v>
      </c>
      <c r="Q110" s="4">
        <v>0.87431876102724948</v>
      </c>
      <c r="R110">
        <v>0.5</v>
      </c>
      <c r="S110" s="14">
        <f t="shared" si="20"/>
        <v>22.695916126249752</v>
      </c>
      <c r="T110" s="7">
        <v>1.1678371354529E+16</v>
      </c>
      <c r="U110" s="8" t="str">
        <f t="shared" si="24"/>
        <v>116783713</v>
      </c>
      <c r="V110" s="8">
        <f t="shared" si="25"/>
        <v>11.6783713</v>
      </c>
      <c r="W110" s="7">
        <v>3869366075932560</v>
      </c>
      <c r="X110" s="8" t="str">
        <f t="shared" si="26"/>
        <v>386936607</v>
      </c>
      <c r="Y110" s="8">
        <f t="shared" si="27"/>
        <v>38.693660700000002</v>
      </c>
      <c r="Z110" s="9">
        <v>2709</v>
      </c>
      <c r="AA110" s="4">
        <v>4</v>
      </c>
      <c r="AB110" s="4">
        <f t="shared" si="21"/>
        <v>21.004633914918642</v>
      </c>
      <c r="AC110" s="4">
        <f t="shared" si="22"/>
        <v>91.656584356008622</v>
      </c>
      <c r="AD110" s="4">
        <f t="shared" si="23"/>
        <v>859.2804783375808</v>
      </c>
    </row>
    <row r="111" spans="1:30" x14ac:dyDescent="0.25">
      <c r="A111" s="4">
        <v>3310006</v>
      </c>
      <c r="B111" s="18">
        <v>14</v>
      </c>
      <c r="C111" s="18">
        <v>48</v>
      </c>
      <c r="D111" s="18">
        <v>38</v>
      </c>
      <c r="E111" s="18">
        <f t="shared" si="18"/>
        <v>86</v>
      </c>
      <c r="F111" s="18" t="s">
        <v>24</v>
      </c>
      <c r="G111" s="20">
        <v>6.93</v>
      </c>
      <c r="H111" s="4">
        <v>0.05</v>
      </c>
      <c r="I111" s="23">
        <v>77.456000000000003</v>
      </c>
      <c r="J111" s="23">
        <v>618</v>
      </c>
      <c r="K111" s="23">
        <v>34.793400000000005</v>
      </c>
      <c r="L111" s="20">
        <v>1.4996799999999999</v>
      </c>
      <c r="M111" s="20">
        <v>2.5854483199999998</v>
      </c>
      <c r="N111" s="20">
        <v>0.14420000000000002</v>
      </c>
      <c r="O111" s="4">
        <f t="shared" si="19"/>
        <v>10.399999999999997</v>
      </c>
      <c r="P111" s="4">
        <v>3.2959999999999998</v>
      </c>
      <c r="Q111" s="4">
        <v>1.0198294452068224</v>
      </c>
      <c r="R111">
        <v>0.35</v>
      </c>
      <c r="S111" s="14">
        <f t="shared" si="20"/>
        <v>22.941267335816509</v>
      </c>
      <c r="T111" s="7">
        <v>1167172859</v>
      </c>
      <c r="U111" s="8" t="str">
        <f t="shared" si="24"/>
        <v>116717285</v>
      </c>
      <c r="V111" s="8">
        <f t="shared" si="25"/>
        <v>11.6717285</v>
      </c>
      <c r="W111" s="7">
        <v>3868740973</v>
      </c>
      <c r="X111" s="8" t="str">
        <f t="shared" si="26"/>
        <v>386874097</v>
      </c>
      <c r="Y111" s="8">
        <f t="shared" si="27"/>
        <v>38.687409700000003</v>
      </c>
      <c r="Z111" s="9">
        <v>2802</v>
      </c>
      <c r="AA111" s="4">
        <v>5</v>
      </c>
      <c r="AB111" s="4">
        <f t="shared" si="21"/>
        <v>22.058910899823569</v>
      </c>
      <c r="AC111" s="4">
        <f t="shared" si="22"/>
        <v>118.48786426190945</v>
      </c>
      <c r="AD111" s="4">
        <f t="shared" si="23"/>
        <v>945.38189570672432</v>
      </c>
    </row>
    <row r="112" spans="1:30" x14ac:dyDescent="0.25">
      <c r="A112" s="4">
        <v>3310007</v>
      </c>
      <c r="B112" s="18">
        <v>12</v>
      </c>
      <c r="C112" s="18">
        <v>50</v>
      </c>
      <c r="D112" s="18">
        <v>38</v>
      </c>
      <c r="E112" s="18">
        <f t="shared" si="18"/>
        <v>88</v>
      </c>
      <c r="F112" s="18" t="s">
        <v>24</v>
      </c>
      <c r="G112" s="20">
        <v>6.45</v>
      </c>
      <c r="H112" s="4">
        <v>0.03</v>
      </c>
      <c r="I112" s="23">
        <v>66.144000000000005</v>
      </c>
      <c r="J112" s="23">
        <v>301.60000000000002</v>
      </c>
      <c r="K112" s="23">
        <v>46.591999999999999</v>
      </c>
      <c r="L112" s="20">
        <v>2.0820799999999999</v>
      </c>
      <c r="M112" s="20">
        <v>3.5895059199999997</v>
      </c>
      <c r="N112" s="20">
        <v>0.16889600000000002</v>
      </c>
      <c r="O112" s="4">
        <f t="shared" si="19"/>
        <v>12.32758620689655</v>
      </c>
      <c r="P112" s="4">
        <v>3.8170000000000002</v>
      </c>
      <c r="Q112" s="4">
        <v>1.2190000000000001</v>
      </c>
      <c r="R112">
        <v>0.5</v>
      </c>
      <c r="S112" s="14">
        <f t="shared" si="20"/>
        <v>38.070832799999998</v>
      </c>
      <c r="T112" s="7">
        <v>1.16800162659905E+16</v>
      </c>
      <c r="U112" s="8" t="str">
        <f t="shared" si="24"/>
        <v>116800162</v>
      </c>
      <c r="V112" s="8">
        <f t="shared" si="25"/>
        <v>11.680016200000001</v>
      </c>
      <c r="W112" s="7">
        <v>3868601205367510</v>
      </c>
      <c r="X112" s="8" t="str">
        <f t="shared" si="26"/>
        <v>386860120</v>
      </c>
      <c r="Y112" s="8">
        <f t="shared" si="27"/>
        <v>38.686011999999998</v>
      </c>
      <c r="Z112" s="9">
        <v>2798</v>
      </c>
      <c r="AA112" s="4">
        <v>8</v>
      </c>
      <c r="AB112" s="4">
        <f t="shared" si="21"/>
        <v>30.882633600000005</v>
      </c>
      <c r="AC112" s="4">
        <f t="shared" si="22"/>
        <v>120.944304</v>
      </c>
      <c r="AD112" s="4">
        <f t="shared" si="23"/>
        <v>551.4756000000001</v>
      </c>
    </row>
    <row r="113" spans="1:30" x14ac:dyDescent="0.25">
      <c r="A113" s="4">
        <v>3310008</v>
      </c>
      <c r="B113" s="18">
        <v>12</v>
      </c>
      <c r="C113" s="18">
        <v>56</v>
      </c>
      <c r="D113" s="18">
        <v>32</v>
      </c>
      <c r="E113" s="18">
        <f t="shared" si="18"/>
        <v>88</v>
      </c>
      <c r="F113" s="18" t="s">
        <v>24</v>
      </c>
      <c r="G113" s="20">
        <v>5.55</v>
      </c>
      <c r="H113" s="4">
        <v>0.03</v>
      </c>
      <c r="I113" s="23">
        <v>23.088000000000005</v>
      </c>
      <c r="J113" s="23">
        <v>374.4</v>
      </c>
      <c r="K113" s="23">
        <v>43.035200000000003</v>
      </c>
      <c r="L113" s="20">
        <v>1.91984</v>
      </c>
      <c r="M113" s="20">
        <v>3.3098041600000001</v>
      </c>
      <c r="N113" s="20">
        <v>0.17180800000000002</v>
      </c>
      <c r="O113" s="4">
        <f t="shared" si="19"/>
        <v>11.174334140435834</v>
      </c>
      <c r="P113" s="4">
        <v>2.9950000000000001</v>
      </c>
      <c r="Q113" s="4">
        <v>0.95195059792197612</v>
      </c>
      <c r="R113">
        <v>0.25</v>
      </c>
      <c r="S113" s="14">
        <f t="shared" si="20"/>
        <v>27.413892538717899</v>
      </c>
      <c r="T113" s="7">
        <v>1.16813495220386E+16</v>
      </c>
      <c r="U113" s="8" t="str">
        <f t="shared" si="24"/>
        <v>116813495</v>
      </c>
      <c r="V113" s="8">
        <f t="shared" si="25"/>
        <v>11.6813495</v>
      </c>
      <c r="W113" s="7">
        <v>3.8687870423292896E+16</v>
      </c>
      <c r="X113" s="8" t="str">
        <f t="shared" si="26"/>
        <v>386878704</v>
      </c>
      <c r="Y113" s="8">
        <f t="shared" si="27"/>
        <v>38.687870400000001</v>
      </c>
      <c r="Z113" s="9">
        <v>2815</v>
      </c>
      <c r="AA113" s="4">
        <v>6</v>
      </c>
      <c r="AB113" s="4">
        <f t="shared" si="21"/>
        <v>24.532909249166828</v>
      </c>
      <c r="AC113" s="4">
        <f t="shared" si="22"/>
        <v>32.967953107233889</v>
      </c>
      <c r="AD113" s="4">
        <f t="shared" si="23"/>
        <v>534.61545579298183</v>
      </c>
    </row>
    <row r="114" spans="1:30" x14ac:dyDescent="0.25">
      <c r="A114" s="4">
        <v>3310009</v>
      </c>
      <c r="B114" s="18">
        <v>20</v>
      </c>
      <c r="C114" s="18">
        <v>44</v>
      </c>
      <c r="D114" s="18">
        <v>36</v>
      </c>
      <c r="E114" s="18">
        <f t="shared" si="18"/>
        <v>80</v>
      </c>
      <c r="F114" s="18" t="s">
        <v>24</v>
      </c>
      <c r="G114" s="20">
        <v>5.5</v>
      </c>
      <c r="H114" s="4">
        <v>0.04</v>
      </c>
      <c r="I114" s="23">
        <v>92.976000000000013</v>
      </c>
      <c r="J114" s="23">
        <v>322.39999999999998</v>
      </c>
      <c r="K114" s="23">
        <v>29.5152</v>
      </c>
      <c r="L114" s="20">
        <v>1.4871999999999999</v>
      </c>
      <c r="M114" s="20">
        <v>2.5639327999999999</v>
      </c>
      <c r="N114" s="20">
        <v>0.13832000000000005</v>
      </c>
      <c r="O114" s="4">
        <f t="shared" si="19"/>
        <v>10.751879699248114</v>
      </c>
      <c r="P114" s="4">
        <v>2.964</v>
      </c>
      <c r="Q114" s="4">
        <v>0.69122721035091161</v>
      </c>
      <c r="R114">
        <v>0.5</v>
      </c>
      <c r="S114" s="14">
        <f t="shared" si="20"/>
        <v>15.419896608508136</v>
      </c>
      <c r="T114" s="7">
        <v>1167038521</v>
      </c>
      <c r="U114" s="8" t="str">
        <f t="shared" si="24"/>
        <v>116703852</v>
      </c>
      <c r="V114" s="8">
        <f t="shared" si="25"/>
        <v>11.6703852</v>
      </c>
      <c r="W114" s="7">
        <v>3868525102</v>
      </c>
      <c r="X114" s="8" t="str">
        <f t="shared" si="26"/>
        <v>386852510</v>
      </c>
      <c r="Y114" s="8">
        <f t="shared" si="27"/>
        <v>38.685251000000001</v>
      </c>
      <c r="Z114" s="9">
        <v>2782</v>
      </c>
      <c r="AA114" s="4">
        <v>5</v>
      </c>
      <c r="AB114" s="4">
        <f t="shared" si="21"/>
        <v>14.341582160360719</v>
      </c>
      <c r="AC114" s="4">
        <f t="shared" si="22"/>
        <v>96.401311664379534</v>
      </c>
      <c r="AD114" s="4">
        <f t="shared" si="23"/>
        <v>334.2774789257009</v>
      </c>
    </row>
    <row r="115" spans="1:30" x14ac:dyDescent="0.25">
      <c r="A115" s="4">
        <v>3310010</v>
      </c>
      <c r="B115" s="18">
        <v>10</v>
      </c>
      <c r="C115" s="18">
        <v>58</v>
      </c>
      <c r="D115" s="18">
        <v>32</v>
      </c>
      <c r="E115" s="18">
        <f t="shared" si="18"/>
        <v>90</v>
      </c>
      <c r="F115" s="18" t="s">
        <v>24</v>
      </c>
      <c r="G115" s="20">
        <v>5.58</v>
      </c>
      <c r="H115" s="4">
        <v>0.06</v>
      </c>
      <c r="I115" s="23">
        <v>30.784000000000002</v>
      </c>
      <c r="J115" s="23">
        <v>670.8</v>
      </c>
      <c r="K115" s="23">
        <v>46.092800000000004</v>
      </c>
      <c r="L115" s="20">
        <v>2.4336000000000002</v>
      </c>
      <c r="M115" s="20">
        <v>4.1955264000000003</v>
      </c>
      <c r="N115" s="20">
        <v>0.21257600000000004</v>
      </c>
      <c r="O115" s="4">
        <f t="shared" si="19"/>
        <v>11.448140900195693</v>
      </c>
      <c r="P115" s="4">
        <v>2.3090000000000002</v>
      </c>
      <c r="Q115" s="4">
        <v>0.80274455989021765</v>
      </c>
      <c r="R115">
        <v>1</v>
      </c>
      <c r="S115" s="14">
        <f t="shared" si="20"/>
        <v>29.303387414232507</v>
      </c>
      <c r="T115" s="7">
        <v>1168012612</v>
      </c>
      <c r="U115" s="8" t="str">
        <f t="shared" si="24"/>
        <v>116801261</v>
      </c>
      <c r="V115" s="8">
        <f t="shared" si="25"/>
        <v>11.680126100000001</v>
      </c>
      <c r="W115" s="7">
        <v>386856922</v>
      </c>
      <c r="X115" s="8" t="str">
        <f t="shared" si="26"/>
        <v>386856922</v>
      </c>
      <c r="Y115" s="8">
        <f t="shared" si="27"/>
        <v>38.685692199999998</v>
      </c>
      <c r="Z115" s="9">
        <v>2775</v>
      </c>
      <c r="AA115" s="4">
        <v>3</v>
      </c>
      <c r="AB115" s="4">
        <f t="shared" si="21"/>
        <v>25.596634134483445</v>
      </c>
      <c r="AC115" s="4">
        <f t="shared" si="22"/>
        <v>37.067532797490692</v>
      </c>
      <c r="AD115" s="4">
        <f t="shared" si="23"/>
        <v>807.72157616153697</v>
      </c>
    </row>
    <row r="116" spans="1:30" x14ac:dyDescent="0.25">
      <c r="A116" s="4">
        <v>3310011</v>
      </c>
      <c r="B116" s="18">
        <v>18</v>
      </c>
      <c r="C116" s="18">
        <v>48</v>
      </c>
      <c r="D116" s="18">
        <v>34</v>
      </c>
      <c r="E116" s="18">
        <f t="shared" si="18"/>
        <v>82</v>
      </c>
      <c r="F116" s="18" t="s">
        <v>24</v>
      </c>
      <c r="G116" s="20">
        <v>6.47</v>
      </c>
      <c r="H116" s="4">
        <v>7.0000000000000007E-2</v>
      </c>
      <c r="I116" s="23">
        <v>23.296000000000003</v>
      </c>
      <c r="J116" s="23">
        <v>462.8</v>
      </c>
      <c r="K116" s="23">
        <v>44.366399999999999</v>
      </c>
      <c r="L116" s="20">
        <v>3.32592</v>
      </c>
      <c r="M116" s="20">
        <v>5.7338860799999996</v>
      </c>
      <c r="N116" s="20">
        <v>0.29411200000000004</v>
      </c>
      <c r="O116" s="4">
        <f t="shared" si="19"/>
        <v>11.308345120226306</v>
      </c>
      <c r="P116" s="4">
        <v>3.2240000000000002</v>
      </c>
      <c r="Q116" s="4">
        <v>0.88098412076063526</v>
      </c>
      <c r="R116">
        <v>0.5</v>
      </c>
      <c r="S116" s="14">
        <f t="shared" si="20"/>
        <v>43.951240603803186</v>
      </c>
      <c r="T116" s="7">
        <v>1.16798357908673E+16</v>
      </c>
      <c r="U116" s="8" t="str">
        <f t="shared" si="24"/>
        <v>116798357</v>
      </c>
      <c r="V116" s="8">
        <f t="shared" si="25"/>
        <v>11.6798357</v>
      </c>
      <c r="W116" s="7">
        <v>3869545519837040</v>
      </c>
      <c r="X116" s="8" t="str">
        <f t="shared" si="26"/>
        <v>386954551</v>
      </c>
      <c r="Y116" s="8">
        <f t="shared" si="27"/>
        <v>38.695455099999997</v>
      </c>
      <c r="Z116" s="9">
        <v>2738</v>
      </c>
      <c r="AA116" s="4">
        <v>6</v>
      </c>
      <c r="AB116" s="4">
        <f t="shared" si="21"/>
        <v>38.866200258772807</v>
      </c>
      <c r="AC116" s="4">
        <f t="shared" si="22"/>
        <v>30.78510911585964</v>
      </c>
      <c r="AD116" s="4">
        <f t="shared" si="23"/>
        <v>611.57917663203295</v>
      </c>
    </row>
    <row r="117" spans="1:30" x14ac:dyDescent="0.25">
      <c r="A117" s="4">
        <v>3310012</v>
      </c>
      <c r="B117" s="18">
        <v>16</v>
      </c>
      <c r="C117" s="18">
        <v>54</v>
      </c>
      <c r="D117" s="18">
        <v>30</v>
      </c>
      <c r="E117" s="18">
        <f t="shared" si="18"/>
        <v>84</v>
      </c>
      <c r="F117" s="18" t="s">
        <v>24</v>
      </c>
      <c r="G117" s="20">
        <v>6.06</v>
      </c>
      <c r="H117" s="4">
        <v>0.06</v>
      </c>
      <c r="I117" s="23">
        <v>31.080000000000002</v>
      </c>
      <c r="J117" s="23">
        <v>661.5</v>
      </c>
      <c r="K117" s="23">
        <v>51.87</v>
      </c>
      <c r="L117" s="20">
        <v>2.3205</v>
      </c>
      <c r="M117" s="20">
        <v>4.0005420000000003</v>
      </c>
      <c r="N117" s="20">
        <v>0.19697999999999999</v>
      </c>
      <c r="O117" s="4">
        <f t="shared" si="19"/>
        <v>11.780383795309168</v>
      </c>
      <c r="P117" s="4">
        <v>3.9689999999999999</v>
      </c>
      <c r="Q117" s="4">
        <v>1.2150000000000001</v>
      </c>
      <c r="R117">
        <v>0.5</v>
      </c>
      <c r="S117" s="14">
        <f t="shared" si="20"/>
        <v>42.291112500000004</v>
      </c>
      <c r="T117" s="7">
        <v>1.16790977586027E+16</v>
      </c>
      <c r="U117" s="8" t="str">
        <f t="shared" si="24"/>
        <v>116790977</v>
      </c>
      <c r="V117" s="8">
        <f t="shared" si="25"/>
        <v>11.6790977</v>
      </c>
      <c r="W117" s="7">
        <v>3.86962765111284E+16</v>
      </c>
      <c r="X117" s="8" t="str">
        <f t="shared" si="26"/>
        <v>386962765</v>
      </c>
      <c r="Y117" s="8">
        <f t="shared" si="27"/>
        <v>38.696276500000003</v>
      </c>
      <c r="Z117" s="9">
        <v>2694</v>
      </c>
      <c r="AA117" s="4">
        <v>4</v>
      </c>
      <c r="AB117" s="4">
        <f t="shared" si="21"/>
        <v>35.899605000000001</v>
      </c>
      <c r="AC117" s="4">
        <f t="shared" si="22"/>
        <v>56.643300000000004</v>
      </c>
      <c r="AD117" s="4">
        <f t="shared" si="23"/>
        <v>1205.58375</v>
      </c>
    </row>
    <row r="118" spans="1:30" x14ac:dyDescent="0.25">
      <c r="A118" s="4">
        <v>3311001</v>
      </c>
      <c r="B118" s="18">
        <v>24</v>
      </c>
      <c r="C118" s="18">
        <v>34</v>
      </c>
      <c r="D118" s="18">
        <v>42</v>
      </c>
      <c r="E118" s="18">
        <f t="shared" si="18"/>
        <v>76</v>
      </c>
      <c r="F118" s="18" t="s">
        <v>27</v>
      </c>
      <c r="G118" s="20">
        <v>6.85</v>
      </c>
      <c r="H118" s="4">
        <v>0.08</v>
      </c>
      <c r="I118" s="23">
        <v>84.86399999999999</v>
      </c>
      <c r="J118" s="23">
        <v>1664</v>
      </c>
      <c r="K118" s="23">
        <v>33.633600000000001</v>
      </c>
      <c r="L118" s="20">
        <v>1.8657599999999996</v>
      </c>
      <c r="M118" s="20">
        <v>3.2165702399999994</v>
      </c>
      <c r="N118" s="20">
        <v>0.16889600000000002</v>
      </c>
      <c r="O118" s="4">
        <f t="shared" si="19"/>
        <v>11.046798029556648</v>
      </c>
      <c r="P118" s="4">
        <v>4.6280000000000001</v>
      </c>
      <c r="Q118" s="4">
        <v>1.2090000000000001</v>
      </c>
      <c r="R118">
        <v>0.125</v>
      </c>
      <c r="S118" s="14">
        <f t="shared" si="20"/>
        <v>33.835557600000001</v>
      </c>
      <c r="T118" s="7">
        <v>1.15736067898348E+16</v>
      </c>
      <c r="U118" s="8" t="str">
        <f t="shared" si="24"/>
        <v>115736067</v>
      </c>
      <c r="V118" s="8">
        <f t="shared" si="25"/>
        <v>11.573606699999999</v>
      </c>
      <c r="W118" s="7">
        <v>3897412926354320</v>
      </c>
      <c r="X118" s="8" t="str">
        <f t="shared" si="26"/>
        <v>389741292</v>
      </c>
      <c r="Y118" s="8">
        <f t="shared" si="27"/>
        <v>38.9741292</v>
      </c>
      <c r="Z118" s="9">
        <v>2887</v>
      </c>
      <c r="AA118" s="4">
        <v>4</v>
      </c>
      <c r="AB118" s="4">
        <f t="shared" si="21"/>
        <v>30.629289600000003</v>
      </c>
      <c r="AC118" s="4">
        <f t="shared" si="22"/>
        <v>153.90086399999998</v>
      </c>
      <c r="AD118" s="4">
        <f t="shared" si="23"/>
        <v>3017.6640000000002</v>
      </c>
    </row>
    <row r="119" spans="1:30" x14ac:dyDescent="0.25">
      <c r="A119" s="4">
        <v>3311002</v>
      </c>
      <c r="B119" s="18">
        <v>26</v>
      </c>
      <c r="C119" s="18">
        <v>52</v>
      </c>
      <c r="D119" s="18">
        <v>22</v>
      </c>
      <c r="E119" s="18">
        <f t="shared" si="18"/>
        <v>74</v>
      </c>
      <c r="F119" s="18" t="s">
        <v>30</v>
      </c>
      <c r="G119" s="20">
        <v>5.82</v>
      </c>
      <c r="H119" s="4">
        <v>0.03</v>
      </c>
      <c r="I119" s="23">
        <v>54.18</v>
      </c>
      <c r="J119" s="23">
        <v>304.5</v>
      </c>
      <c r="K119" s="23">
        <v>33.201000000000001</v>
      </c>
      <c r="L119" s="20">
        <v>1.4195999999999998</v>
      </c>
      <c r="M119" s="20">
        <v>2.4473903999999997</v>
      </c>
      <c r="N119" s="20">
        <v>0.10878000000000002</v>
      </c>
      <c r="O119" s="4">
        <f t="shared" si="19"/>
        <v>13.050193050193046</v>
      </c>
      <c r="P119" s="4">
        <v>1.607</v>
      </c>
      <c r="Q119" s="4">
        <v>1.0352773965889042</v>
      </c>
      <c r="R119">
        <v>0.5</v>
      </c>
      <c r="S119" s="14">
        <f t="shared" si="20"/>
        <v>22.045196882964124</v>
      </c>
      <c r="T119" s="7">
        <v>115770622274235</v>
      </c>
      <c r="U119" s="8" t="str">
        <f t="shared" si="24"/>
        <v>115770622</v>
      </c>
      <c r="V119" s="8">
        <f t="shared" si="25"/>
        <v>11.5770622</v>
      </c>
      <c r="W119" s="7">
        <v>3.8974311571927696E+16</v>
      </c>
      <c r="X119" s="8" t="str">
        <f t="shared" si="26"/>
        <v>389743115</v>
      </c>
      <c r="Y119" s="8">
        <f t="shared" si="27"/>
        <v>38.974311499999999</v>
      </c>
      <c r="Z119" s="9">
        <v>2900</v>
      </c>
      <c r="AA119" s="4">
        <v>6</v>
      </c>
      <c r="AB119" s="4">
        <f t="shared" si="21"/>
        <v>16.892621280141153</v>
      </c>
      <c r="AC119" s="4">
        <f t="shared" si="22"/>
        <v>84.136994020780236</v>
      </c>
      <c r="AD119" s="4">
        <f t="shared" si="23"/>
        <v>472.86295089198194</v>
      </c>
    </row>
    <row r="120" spans="1:30" x14ac:dyDescent="0.25">
      <c r="A120" s="4">
        <v>3311003</v>
      </c>
      <c r="B120" s="18">
        <v>26</v>
      </c>
      <c r="C120" s="18">
        <v>52</v>
      </c>
      <c r="D120" s="18">
        <v>22</v>
      </c>
      <c r="E120" s="18">
        <f t="shared" si="18"/>
        <v>74</v>
      </c>
      <c r="F120" s="18" t="s">
        <v>24</v>
      </c>
      <c r="G120" s="20">
        <v>6.2</v>
      </c>
      <c r="H120" s="4">
        <v>0.05</v>
      </c>
      <c r="I120" s="23">
        <v>37.152000000000001</v>
      </c>
      <c r="J120" s="23">
        <v>432</v>
      </c>
      <c r="K120" s="23">
        <v>44.409599999999998</v>
      </c>
      <c r="L120" s="20">
        <v>1.7409600000000001</v>
      </c>
      <c r="M120" s="20">
        <v>3.0014150399999999</v>
      </c>
      <c r="N120" s="20">
        <v>0.12549600000000002</v>
      </c>
      <c r="O120" s="4">
        <f t="shared" si="19"/>
        <v>13.872633390705678</v>
      </c>
      <c r="P120" s="4">
        <v>2.851</v>
      </c>
      <c r="Q120" s="4">
        <v>0.8748284650068614</v>
      </c>
      <c r="R120">
        <v>0.25</v>
      </c>
      <c r="S120" s="14">
        <f t="shared" si="20"/>
        <v>22.845620466575181</v>
      </c>
      <c r="T120" s="7">
        <v>1.1578453305893E+16</v>
      </c>
      <c r="U120" s="8" t="str">
        <f t="shared" si="24"/>
        <v>115784533</v>
      </c>
      <c r="V120" s="8">
        <f t="shared" si="25"/>
        <v>11.5784533</v>
      </c>
      <c r="W120" s="7">
        <v>3897442314664130</v>
      </c>
      <c r="X120" s="8" t="str">
        <f t="shared" si="26"/>
        <v>389744231</v>
      </c>
      <c r="Y120" s="8">
        <f t="shared" si="27"/>
        <v>38.974423100000003</v>
      </c>
      <c r="Z120" s="9">
        <v>2887</v>
      </c>
      <c r="AA120" s="4">
        <v>4</v>
      </c>
      <c r="AB120" s="4">
        <f t="shared" si="21"/>
        <v>16.468120956675165</v>
      </c>
      <c r="AC120" s="4">
        <f t="shared" si="22"/>
        <v>48.752440697902372</v>
      </c>
      <c r="AD120" s="4">
        <f t="shared" si="23"/>
        <v>566.88884532444627</v>
      </c>
    </row>
    <row r="121" spans="1:30" x14ac:dyDescent="0.25">
      <c r="A121" s="4">
        <v>3311004</v>
      </c>
      <c r="B121" s="18">
        <v>8</v>
      </c>
      <c r="C121" s="18">
        <v>52</v>
      </c>
      <c r="D121" s="18">
        <v>40</v>
      </c>
      <c r="E121" s="18">
        <f t="shared" si="18"/>
        <v>92</v>
      </c>
      <c r="F121" s="18" t="s">
        <v>27</v>
      </c>
      <c r="G121" s="20">
        <v>5.55</v>
      </c>
      <c r="H121" s="4">
        <v>0.02</v>
      </c>
      <c r="I121" s="23">
        <v>27.348000000000003</v>
      </c>
      <c r="J121" s="23">
        <v>227.9</v>
      </c>
      <c r="K121" s="23">
        <v>27.560000000000002</v>
      </c>
      <c r="L121" s="20">
        <v>1.46068</v>
      </c>
      <c r="M121" s="20">
        <v>2.5182123199999999</v>
      </c>
      <c r="N121" s="20">
        <v>0.13207600000000003</v>
      </c>
      <c r="O121" s="4">
        <f t="shared" si="19"/>
        <v>11.059390048154091</v>
      </c>
      <c r="P121" s="4">
        <v>1.6319999999999999</v>
      </c>
      <c r="Q121" s="4">
        <v>0.73925700842971964</v>
      </c>
      <c r="R121">
        <v>0.3</v>
      </c>
      <c r="S121" s="14">
        <f t="shared" si="20"/>
        <v>16.197268906096845</v>
      </c>
      <c r="T121" s="7">
        <v>1.15717438755307E+16</v>
      </c>
      <c r="U121" s="8" t="str">
        <f t="shared" si="24"/>
        <v>115717438</v>
      </c>
      <c r="V121" s="8">
        <f t="shared" si="25"/>
        <v>11.5717438</v>
      </c>
      <c r="W121" s="7">
        <v>3897249659134080</v>
      </c>
      <c r="X121" s="8" t="str">
        <f t="shared" si="26"/>
        <v>389724965</v>
      </c>
      <c r="Y121" s="8">
        <f t="shared" si="27"/>
        <v>38.972496499999998</v>
      </c>
      <c r="Z121" s="9">
        <v>2857</v>
      </c>
      <c r="AA121" s="4">
        <v>4</v>
      </c>
      <c r="AB121" s="4">
        <f t="shared" si="21"/>
        <v>14.645716296804551</v>
      </c>
      <c r="AC121" s="4">
        <f t="shared" si="22"/>
        <v>30.32580099980396</v>
      </c>
      <c r="AD121" s="4">
        <f t="shared" si="23"/>
        <v>252.71500833169964</v>
      </c>
    </row>
    <row r="122" spans="1:30" x14ac:dyDescent="0.25">
      <c r="A122" s="4">
        <v>3311005</v>
      </c>
      <c r="B122" s="18">
        <v>10</v>
      </c>
      <c r="C122" s="18">
        <v>46</v>
      </c>
      <c r="D122" s="18">
        <v>44</v>
      </c>
      <c r="E122" s="18">
        <f t="shared" si="18"/>
        <v>90</v>
      </c>
      <c r="F122" s="18" t="s">
        <v>27</v>
      </c>
      <c r="G122" s="20">
        <v>6.27</v>
      </c>
      <c r="H122" s="4">
        <v>0.03</v>
      </c>
      <c r="I122" s="23">
        <v>33.18</v>
      </c>
      <c r="J122" s="23">
        <v>430.5</v>
      </c>
      <c r="K122" s="23">
        <v>33.914999999999999</v>
      </c>
      <c r="L122" s="20">
        <v>1.3376999999999999</v>
      </c>
      <c r="M122" s="20">
        <v>2.3061947999999997</v>
      </c>
      <c r="N122" s="20">
        <v>0.11172000000000001</v>
      </c>
      <c r="O122" s="4">
        <f t="shared" si="19"/>
        <v>11.973684210526313</v>
      </c>
      <c r="P122" s="4">
        <v>1.407</v>
      </c>
      <c r="Q122" s="4">
        <v>1.1394040384238386</v>
      </c>
      <c r="R122">
        <v>0.25</v>
      </c>
      <c r="S122" s="14">
        <f t="shared" si="20"/>
        <v>22.862711732993532</v>
      </c>
      <c r="T122" s="7">
        <v>1157488077</v>
      </c>
      <c r="U122" s="8" t="str">
        <f t="shared" si="24"/>
        <v>115748807</v>
      </c>
      <c r="V122" s="8">
        <f t="shared" si="25"/>
        <v>11.5748807</v>
      </c>
      <c r="W122" s="7">
        <v>3896707254</v>
      </c>
      <c r="X122" s="8" t="str">
        <f t="shared" si="26"/>
        <v>389670725</v>
      </c>
      <c r="Y122" s="8">
        <f t="shared" si="27"/>
        <v>38.9670725</v>
      </c>
      <c r="Z122" s="9">
        <v>2870</v>
      </c>
      <c r="AA122" s="4">
        <v>5</v>
      </c>
      <c r="AB122" s="4">
        <f t="shared" si="21"/>
        <v>19.094132875906691</v>
      </c>
      <c r="AC122" s="4">
        <f t="shared" si="22"/>
        <v>56.708138992354449</v>
      </c>
      <c r="AD122" s="4">
        <f t="shared" si="23"/>
        <v>735.77015781219382</v>
      </c>
    </row>
    <row r="123" spans="1:30" x14ac:dyDescent="0.25">
      <c r="A123" s="4">
        <v>3311006</v>
      </c>
      <c r="B123" s="18">
        <v>18</v>
      </c>
      <c r="C123" s="18">
        <v>40</v>
      </c>
      <c r="D123" s="18">
        <v>42</v>
      </c>
      <c r="E123" s="18">
        <f t="shared" si="18"/>
        <v>82</v>
      </c>
      <c r="F123" s="18" t="s">
        <v>27</v>
      </c>
      <c r="G123" s="20">
        <v>6.33</v>
      </c>
      <c r="H123" s="4">
        <v>0.11</v>
      </c>
      <c r="I123" s="23">
        <v>189.69599999999997</v>
      </c>
      <c r="J123" s="23">
        <v>1684.8</v>
      </c>
      <c r="K123" s="23">
        <v>36.691200000000002</v>
      </c>
      <c r="L123" s="20">
        <v>2.4336000000000002</v>
      </c>
      <c r="M123" s="20">
        <v>4.1955264000000003</v>
      </c>
      <c r="N123" s="20">
        <v>0.22276800000000002</v>
      </c>
      <c r="O123" s="4">
        <f t="shared" si="19"/>
        <v>10.92436974789916</v>
      </c>
      <c r="P123" s="4">
        <v>1.966</v>
      </c>
      <c r="Q123" s="4">
        <v>1.0053714957851403</v>
      </c>
      <c r="R123">
        <v>0.25</v>
      </c>
      <c r="S123" s="14">
        <f t="shared" si="20"/>
        <v>36.700081082140763</v>
      </c>
      <c r="T123" s="7">
        <v>1.15700173558001E+16</v>
      </c>
      <c r="U123" s="8" t="str">
        <f t="shared" si="24"/>
        <v>115700173</v>
      </c>
      <c r="V123" s="8">
        <f t="shared" si="25"/>
        <v>11.5700173</v>
      </c>
      <c r="W123" s="7">
        <v>3897399494616800</v>
      </c>
      <c r="X123" s="8" t="str">
        <f t="shared" si="26"/>
        <v>389739949</v>
      </c>
      <c r="Y123" s="8">
        <f t="shared" si="27"/>
        <v>38.973994900000001</v>
      </c>
      <c r="Z123" s="9">
        <v>2870</v>
      </c>
      <c r="AA123" s="4">
        <v>4</v>
      </c>
      <c r="AB123" s="4">
        <f t="shared" si="21"/>
        <v>33.594689605959623</v>
      </c>
      <c r="AC123" s="4">
        <f t="shared" si="22"/>
        <v>286.07242689668692</v>
      </c>
      <c r="AD123" s="4">
        <f t="shared" si="23"/>
        <v>2540.7748441482067</v>
      </c>
    </row>
    <row r="124" spans="1:30" x14ac:dyDescent="0.25">
      <c r="A124" s="4">
        <v>3311007</v>
      </c>
      <c r="B124" s="18">
        <v>8</v>
      </c>
      <c r="C124" s="18">
        <v>50</v>
      </c>
      <c r="D124" s="18">
        <v>42</v>
      </c>
      <c r="E124" s="18">
        <f t="shared" si="18"/>
        <v>92</v>
      </c>
      <c r="F124" s="18" t="s">
        <v>27</v>
      </c>
      <c r="G124" s="20">
        <v>5.51</v>
      </c>
      <c r="H124" s="4">
        <v>0.05</v>
      </c>
      <c r="I124" s="23">
        <v>45.968000000000004</v>
      </c>
      <c r="J124" s="23">
        <v>260</v>
      </c>
      <c r="K124" s="23">
        <v>30.2224</v>
      </c>
      <c r="L124" s="20">
        <v>1.3790399999999998</v>
      </c>
      <c r="M124" s="20">
        <v>2.3774649599999997</v>
      </c>
      <c r="N124" s="20">
        <v>0.12230400000000001</v>
      </c>
      <c r="O124" s="4">
        <f t="shared" si="19"/>
        <v>11.27551020408163</v>
      </c>
      <c r="P124" s="4">
        <v>1.196</v>
      </c>
      <c r="Q124" s="4">
        <v>0.94255048029798083</v>
      </c>
      <c r="R124">
        <v>0.5</v>
      </c>
      <c r="S124" s="14">
        <f t="shared" si="20"/>
        <v>19.497222215251909</v>
      </c>
      <c r="T124" s="7">
        <v>1156928608</v>
      </c>
      <c r="U124" s="8" t="str">
        <f t="shared" si="24"/>
        <v>115692860</v>
      </c>
      <c r="V124" s="8">
        <f t="shared" si="25"/>
        <v>11.569286</v>
      </c>
      <c r="W124" s="7">
        <v>3897387502</v>
      </c>
      <c r="X124" s="8" t="str">
        <f t="shared" si="26"/>
        <v>389738750</v>
      </c>
      <c r="Y124" s="8">
        <f t="shared" si="27"/>
        <v>38.973875</v>
      </c>
      <c r="Z124" s="9">
        <v>2866</v>
      </c>
      <c r="AA124" s="4">
        <v>5</v>
      </c>
      <c r="AB124" s="4">
        <f t="shared" si="21"/>
        <v>17.291654091354641</v>
      </c>
      <c r="AC124" s="4">
        <f t="shared" si="22"/>
        <v>64.99074071750637</v>
      </c>
      <c r="AD124" s="4">
        <f t="shared" si="23"/>
        <v>367.59468731621251</v>
      </c>
    </row>
    <row r="125" spans="1:30" x14ac:dyDescent="0.25">
      <c r="A125" s="4">
        <v>3311008</v>
      </c>
      <c r="B125" s="18">
        <v>8</v>
      </c>
      <c r="C125" s="18">
        <v>60</v>
      </c>
      <c r="D125" s="18">
        <v>32</v>
      </c>
      <c r="E125" s="18">
        <f t="shared" si="18"/>
        <v>92</v>
      </c>
      <c r="F125" s="18" t="s">
        <v>24</v>
      </c>
      <c r="G125" s="20">
        <v>5.56</v>
      </c>
      <c r="H125" s="4">
        <v>0.03</v>
      </c>
      <c r="I125" s="23">
        <v>29.892000000000003</v>
      </c>
      <c r="J125" s="23">
        <v>227.9</v>
      </c>
      <c r="K125" s="23">
        <v>34.004800000000003</v>
      </c>
      <c r="L125" s="20">
        <v>1.26776</v>
      </c>
      <c r="M125" s="20">
        <v>2.1856182400000002</v>
      </c>
      <c r="N125" s="20">
        <v>0.10536400000000003</v>
      </c>
      <c r="O125" s="4">
        <f t="shared" si="19"/>
        <v>12.032193158953719</v>
      </c>
      <c r="P125" s="4">
        <v>2.3109999999999999</v>
      </c>
      <c r="Q125" s="4">
        <v>0.99149186434032544</v>
      </c>
      <c r="R125">
        <v>0.25</v>
      </c>
      <c r="S125" s="14">
        <f t="shared" si="20"/>
        <v>18.854605889041363</v>
      </c>
      <c r="T125" s="7">
        <v>1156894527</v>
      </c>
      <c r="U125" s="8" t="str">
        <f t="shared" si="24"/>
        <v>115689452</v>
      </c>
      <c r="V125" s="8">
        <f t="shared" si="25"/>
        <v>11.5689452</v>
      </c>
      <c r="W125" s="7">
        <v>3897444941</v>
      </c>
      <c r="X125" s="8" t="str">
        <f t="shared" si="26"/>
        <v>389744494</v>
      </c>
      <c r="Y125" s="8">
        <f t="shared" si="27"/>
        <v>38.974449399999997</v>
      </c>
      <c r="Z125" s="9">
        <v>2857</v>
      </c>
      <c r="AA125" s="4">
        <v>5</v>
      </c>
      <c r="AB125" s="4">
        <f t="shared" si="21"/>
        <v>15.670132319153113</v>
      </c>
      <c r="AC125" s="4">
        <f t="shared" si="22"/>
        <v>44.456512213291518</v>
      </c>
      <c r="AD125" s="4">
        <f t="shared" si="23"/>
        <v>338.94149382474023</v>
      </c>
    </row>
    <row r="126" spans="1:30" x14ac:dyDescent="0.25">
      <c r="A126" s="4">
        <v>3311009</v>
      </c>
      <c r="B126" s="18">
        <v>10</v>
      </c>
      <c r="C126" s="18">
        <v>52</v>
      </c>
      <c r="D126" s="18">
        <v>38</v>
      </c>
      <c r="E126" s="18">
        <f t="shared" si="18"/>
        <v>90</v>
      </c>
      <c r="F126" s="18" t="s">
        <v>24</v>
      </c>
      <c r="G126" s="20">
        <v>5.67</v>
      </c>
      <c r="H126" s="4">
        <v>0.14000000000000001</v>
      </c>
      <c r="I126" s="23">
        <v>39.520000000000003</v>
      </c>
      <c r="J126" s="23">
        <v>312</v>
      </c>
      <c r="K126" s="23">
        <v>33.2592</v>
      </c>
      <c r="L126" s="20">
        <v>2.1361599999999998</v>
      </c>
      <c r="M126" s="20">
        <v>3.6827398399999995</v>
      </c>
      <c r="N126" s="20">
        <v>0.20238400000000001</v>
      </c>
      <c r="O126" s="4">
        <f t="shared" si="19"/>
        <v>10.554984583761561</v>
      </c>
      <c r="P126" s="4">
        <v>0.56200000000000006</v>
      </c>
      <c r="Q126" s="4">
        <v>1.2090000000000001</v>
      </c>
      <c r="R126">
        <v>1</v>
      </c>
      <c r="S126" s="14">
        <f t="shared" si="20"/>
        <v>38.739261599999999</v>
      </c>
      <c r="T126" s="7">
        <v>1156913998</v>
      </c>
      <c r="U126" s="8" t="str">
        <f t="shared" si="24"/>
        <v>115691399</v>
      </c>
      <c r="V126" s="8">
        <f t="shared" si="25"/>
        <v>11.5691399</v>
      </c>
      <c r="W126" s="7">
        <v>3897439506</v>
      </c>
      <c r="X126" s="8" t="str">
        <f t="shared" si="26"/>
        <v>389743950</v>
      </c>
      <c r="Y126" s="8">
        <f t="shared" si="27"/>
        <v>38.974395000000001</v>
      </c>
      <c r="Z126" s="9">
        <v>2865</v>
      </c>
      <c r="AA126" s="4">
        <v>15</v>
      </c>
      <c r="AB126" s="4">
        <f t="shared" si="21"/>
        <v>36.702338400000002</v>
      </c>
      <c r="AC126" s="4">
        <f t="shared" si="22"/>
        <v>71.66952000000002</v>
      </c>
      <c r="AD126" s="4">
        <f t="shared" si="23"/>
        <v>565.81200000000001</v>
      </c>
    </row>
    <row r="127" spans="1:30" x14ac:dyDescent="0.25">
      <c r="A127" s="4">
        <v>3311010</v>
      </c>
      <c r="B127" s="18">
        <v>16</v>
      </c>
      <c r="C127" s="18">
        <v>44</v>
      </c>
      <c r="D127" s="18">
        <v>40</v>
      </c>
      <c r="E127" s="18">
        <f t="shared" si="18"/>
        <v>84</v>
      </c>
      <c r="F127" s="18" t="s">
        <v>27</v>
      </c>
      <c r="G127" s="20">
        <v>6.57</v>
      </c>
      <c r="H127" s="4">
        <v>0.05</v>
      </c>
      <c r="I127" s="23">
        <v>225.54</v>
      </c>
      <c r="J127" s="23">
        <v>598.5</v>
      </c>
      <c r="K127" s="23">
        <v>36.498000000000005</v>
      </c>
      <c r="L127" s="20">
        <v>1.6925999999999999</v>
      </c>
      <c r="M127" s="20">
        <v>2.9180423999999996</v>
      </c>
      <c r="N127" s="20">
        <v>0.15582000000000001</v>
      </c>
      <c r="O127" s="4">
        <f t="shared" si="19"/>
        <v>10.862533692722371</v>
      </c>
      <c r="P127" s="4">
        <v>3.5649999999999999</v>
      </c>
      <c r="Q127" s="4">
        <v>0.71354636345814559</v>
      </c>
      <c r="R127">
        <v>0.125</v>
      </c>
      <c r="S127" s="14">
        <f t="shared" si="20"/>
        <v>18.116228621838857</v>
      </c>
      <c r="T127" s="7">
        <v>1.15775206356114E+16</v>
      </c>
      <c r="U127" s="8" t="str">
        <f t="shared" si="24"/>
        <v>115775206</v>
      </c>
      <c r="V127" s="8">
        <f t="shared" si="25"/>
        <v>11.5775206</v>
      </c>
      <c r="W127" s="7">
        <v>3.8973848176272496E+16</v>
      </c>
      <c r="X127" s="8" t="str">
        <f t="shared" si="26"/>
        <v>389738481</v>
      </c>
      <c r="Y127" s="8">
        <f t="shared" si="27"/>
        <v>38.973848099999998</v>
      </c>
      <c r="Z127" s="9">
        <v>2905</v>
      </c>
      <c r="AA127" s="4">
        <v>4</v>
      </c>
      <c r="AB127" s="4">
        <f t="shared" si="21"/>
        <v>16.67771915310724</v>
      </c>
      <c r="AC127" s="4">
        <f t="shared" si="22"/>
        <v>241.39987022152522</v>
      </c>
      <c r="AD127" s="4">
        <f t="shared" si="23"/>
        <v>640.58624779455022</v>
      </c>
    </row>
    <row r="128" spans="1:30" x14ac:dyDescent="0.25">
      <c r="A128" s="4">
        <v>3311011</v>
      </c>
      <c r="B128" s="18">
        <v>14</v>
      </c>
      <c r="C128" s="18">
        <v>44</v>
      </c>
      <c r="D128" s="18">
        <v>42</v>
      </c>
      <c r="E128" s="18">
        <f t="shared" si="18"/>
        <v>86</v>
      </c>
      <c r="F128" s="18" t="s">
        <v>27</v>
      </c>
      <c r="G128" s="20">
        <v>6.48</v>
      </c>
      <c r="H128" s="4">
        <v>0.04</v>
      </c>
      <c r="I128" s="23">
        <v>58.656000000000006</v>
      </c>
      <c r="J128" s="23">
        <v>582.4</v>
      </c>
      <c r="K128" s="23">
        <v>32.198399999999999</v>
      </c>
      <c r="L128" s="20">
        <v>1.4871999999999999</v>
      </c>
      <c r="M128" s="20">
        <v>2.5639327999999999</v>
      </c>
      <c r="N128" s="20">
        <v>0.14560000000000001</v>
      </c>
      <c r="O128" s="4">
        <f t="shared" si="19"/>
        <v>10.214285714285714</v>
      </c>
      <c r="P128" s="4">
        <v>2.9119999999999999</v>
      </c>
      <c r="Q128" s="4">
        <v>1.1520388159184474</v>
      </c>
      <c r="R128">
        <v>0.5</v>
      </c>
      <c r="S128" s="14">
        <f t="shared" si="20"/>
        <v>25.699681905508722</v>
      </c>
      <c r="T128" s="7">
        <v>1157631856</v>
      </c>
      <c r="U128" s="8" t="str">
        <f t="shared" si="24"/>
        <v>115763185</v>
      </c>
      <c r="V128" s="8">
        <f t="shared" si="25"/>
        <v>11.576318499999999</v>
      </c>
      <c r="W128" s="7">
        <v>3897114602</v>
      </c>
      <c r="X128" s="8" t="str">
        <f t="shared" si="26"/>
        <v>389711460</v>
      </c>
      <c r="Y128" s="8">
        <f t="shared" si="27"/>
        <v>38.971145999999997</v>
      </c>
      <c r="Z128" s="9">
        <v>2871</v>
      </c>
      <c r="AA128" s="4">
        <v>5</v>
      </c>
      <c r="AB128" s="4">
        <f t="shared" si="21"/>
        <v>25.160527739658892</v>
      </c>
      <c r="AC128" s="4">
        <f t="shared" si="22"/>
        <v>101.3609831797687</v>
      </c>
      <c r="AD128" s="4">
        <f t="shared" si="23"/>
        <v>1006.4211095863557</v>
      </c>
    </row>
    <row r="129" spans="1:30" x14ac:dyDescent="0.25">
      <c r="A129" s="4">
        <v>3311012</v>
      </c>
      <c r="B129" s="18">
        <v>6</v>
      </c>
      <c r="C129" s="18">
        <v>60</v>
      </c>
      <c r="D129" s="18">
        <v>34</v>
      </c>
      <c r="E129" s="18">
        <f t="shared" si="18"/>
        <v>94</v>
      </c>
      <c r="F129" s="18" t="s">
        <v>24</v>
      </c>
      <c r="G129" s="20">
        <v>6.73</v>
      </c>
      <c r="H129" s="4">
        <v>0.05</v>
      </c>
      <c r="I129" s="23">
        <v>26.75</v>
      </c>
      <c r="J129" s="23">
        <v>267.5</v>
      </c>
      <c r="K129" s="23">
        <v>48.171399999999998</v>
      </c>
      <c r="L129" s="20">
        <v>1.3910000000000002</v>
      </c>
      <c r="M129" s="20">
        <v>2.3980840000000003</v>
      </c>
      <c r="N129" s="20">
        <v>0.13482000000000005</v>
      </c>
      <c r="O129" s="4">
        <f t="shared" si="19"/>
        <v>10.317460317460315</v>
      </c>
      <c r="P129" s="4">
        <v>3.1459999999999999</v>
      </c>
      <c r="Q129" s="4">
        <v>1.1070966477161341</v>
      </c>
      <c r="R129">
        <v>0.75</v>
      </c>
      <c r="S129" s="14">
        <f t="shared" si="20"/>
        <v>23.099571554597141</v>
      </c>
      <c r="T129" s="7">
        <v>1157761034</v>
      </c>
      <c r="U129" s="8" t="str">
        <f t="shared" si="24"/>
        <v>115776103</v>
      </c>
      <c r="V129" s="8">
        <f t="shared" si="25"/>
        <v>11.5776103</v>
      </c>
      <c r="W129" s="7">
        <v>3897034642</v>
      </c>
      <c r="X129" s="8" t="str">
        <f t="shared" si="26"/>
        <v>389703464</v>
      </c>
      <c r="Y129" s="8">
        <f t="shared" si="27"/>
        <v>38.970346399999997</v>
      </c>
      <c r="Z129" s="9">
        <v>2860</v>
      </c>
      <c r="AA129" s="4">
        <v>4</v>
      </c>
      <c r="AB129" s="4">
        <f t="shared" si="21"/>
        <v>22.38881550676339</v>
      </c>
      <c r="AC129" s="4">
        <f t="shared" si="22"/>
        <v>44.422252989609888</v>
      </c>
      <c r="AD129" s="4">
        <f t="shared" si="23"/>
        <v>444.22252989609882</v>
      </c>
    </row>
    <row r="130" spans="1:30" x14ac:dyDescent="0.25">
      <c r="A130" s="4">
        <v>3312001</v>
      </c>
      <c r="B130" s="18">
        <v>8</v>
      </c>
      <c r="C130" s="18">
        <v>52</v>
      </c>
      <c r="D130" s="18">
        <v>40</v>
      </c>
      <c r="E130" s="18">
        <f t="shared" si="18"/>
        <v>92</v>
      </c>
      <c r="F130" s="18" t="s">
        <v>31</v>
      </c>
      <c r="G130" s="20">
        <v>5.55</v>
      </c>
      <c r="H130" s="4">
        <v>0.03</v>
      </c>
      <c r="I130" s="23">
        <v>11.648000000000001</v>
      </c>
      <c r="J130" s="23">
        <v>249.6</v>
      </c>
      <c r="K130" s="23">
        <v>31.200000000000003</v>
      </c>
      <c r="L130" s="20">
        <v>2.1632000000000002</v>
      </c>
      <c r="M130" s="20">
        <v>3.7293568000000001</v>
      </c>
      <c r="N130" s="20">
        <v>0.19947200000000001</v>
      </c>
      <c r="O130" s="4">
        <f t="shared" si="19"/>
        <v>10.844629822732013</v>
      </c>
      <c r="P130" s="4">
        <v>0.39500000000000002</v>
      </c>
      <c r="Q130" s="4">
        <v>1.000852773965889</v>
      </c>
      <c r="R130">
        <v>0.5</v>
      </c>
      <c r="S130" s="14">
        <f t="shared" si="20"/>
        <v>32.475670809645173</v>
      </c>
      <c r="T130" s="7">
        <v>1164860087</v>
      </c>
      <c r="U130" s="8" t="str">
        <f t="shared" ref="U130:U141" si="28">+LEFT(T130,9)</f>
        <v>116486008</v>
      </c>
      <c r="V130" s="8">
        <f t="shared" ref="V130:V141" si="29">+U130/10000000</f>
        <v>11.648600800000001</v>
      </c>
      <c r="W130" s="7">
        <v>3892703499</v>
      </c>
      <c r="X130" s="8" t="str">
        <f t="shared" ref="X130:X141" si="30">+LEFT(W130,9)</f>
        <v>389270349</v>
      </c>
      <c r="Y130" s="8">
        <f t="shared" ref="Y130:Y141" si="31">+X130/10000000</f>
        <v>38.927034900000002</v>
      </c>
      <c r="Z130" s="9">
        <v>2934</v>
      </c>
      <c r="AA130" s="4">
        <v>5</v>
      </c>
      <c r="AB130" s="4">
        <f t="shared" si="21"/>
        <v>29.946315679278573</v>
      </c>
      <c r="AC130" s="4">
        <f t="shared" si="22"/>
        <v>17.486899666732015</v>
      </c>
      <c r="AD130" s="4">
        <f t="shared" si="23"/>
        <v>374.71927857282884</v>
      </c>
    </row>
    <row r="131" spans="1:30" x14ac:dyDescent="0.25">
      <c r="A131" s="4">
        <v>3312002</v>
      </c>
      <c r="B131" s="18">
        <v>14</v>
      </c>
      <c r="C131" s="18">
        <v>48</v>
      </c>
      <c r="D131" s="18">
        <v>38</v>
      </c>
      <c r="E131" s="18">
        <f t="shared" ref="E131:E194" si="32">C131+D131</f>
        <v>86</v>
      </c>
      <c r="F131" s="18" t="s">
        <v>24</v>
      </c>
      <c r="G131" s="20">
        <v>6.79</v>
      </c>
      <c r="H131" s="4">
        <v>0.05</v>
      </c>
      <c r="I131" s="23">
        <v>4.1818000000000008</v>
      </c>
      <c r="J131" s="23">
        <v>458.35</v>
      </c>
      <c r="K131" s="23">
        <v>25.75</v>
      </c>
      <c r="L131" s="20">
        <v>1.3925599999999998</v>
      </c>
      <c r="M131" s="20">
        <v>2.4007734399999996</v>
      </c>
      <c r="N131" s="20">
        <v>0.14564200000000002</v>
      </c>
      <c r="O131" s="4">
        <f t="shared" ref="O131:O194" si="33">L131/N131</f>
        <v>9.5615275813295586</v>
      </c>
      <c r="P131" s="4">
        <v>1.73</v>
      </c>
      <c r="Q131" s="4">
        <v>1.0449813762007449</v>
      </c>
      <c r="R131">
        <v>0.5</v>
      </c>
      <c r="S131" s="14">
        <f t="shared" ref="S131:S194" si="34">(Q131*L131*15000)/1000</f>
        <v>21.827988978631634</v>
      </c>
      <c r="T131" s="7">
        <v>1164517089</v>
      </c>
      <c r="U131" s="8" t="str">
        <f t="shared" si="28"/>
        <v>116451708</v>
      </c>
      <c r="V131" s="8">
        <f t="shared" si="29"/>
        <v>11.645170800000001</v>
      </c>
      <c r="W131" s="7">
        <v>3892377432</v>
      </c>
      <c r="X131" s="8" t="str">
        <f t="shared" si="30"/>
        <v>389237743</v>
      </c>
      <c r="Y131" s="8">
        <f t="shared" si="31"/>
        <v>38.923774299999998</v>
      </c>
      <c r="Z131" s="9">
        <v>2918</v>
      </c>
      <c r="AA131" s="4">
        <v>5</v>
      </c>
      <c r="AB131" s="4">
        <f t="shared" ref="AB131:AB194" si="35">+N131*10*10000*0.15*Q131*0.01</f>
        <v>22.828976638894339</v>
      </c>
      <c r="AC131" s="4">
        <f t="shared" ref="AC131:AC194" si="36">+I131*10000*0.15*Q131/1000</f>
        <v>6.5548546784944142</v>
      </c>
      <c r="AD131" s="4">
        <f t="shared" ref="AD131:AD194" si="37">+J131*10000*0.15*Q131/1000</f>
        <v>718.45082067241719</v>
      </c>
    </row>
    <row r="132" spans="1:30" x14ac:dyDescent="0.25">
      <c r="A132" s="4">
        <v>3312003</v>
      </c>
      <c r="B132" s="18">
        <v>20</v>
      </c>
      <c r="C132" s="18">
        <v>40</v>
      </c>
      <c r="D132" s="18">
        <v>40</v>
      </c>
      <c r="E132" s="18">
        <f t="shared" si="32"/>
        <v>80</v>
      </c>
      <c r="F132" s="18" t="s">
        <v>31</v>
      </c>
      <c r="G132" s="20">
        <v>6.03</v>
      </c>
      <c r="H132" s="4">
        <v>0.02</v>
      </c>
      <c r="I132" s="23">
        <v>14.826000000000002</v>
      </c>
      <c r="J132" s="23">
        <v>299.25</v>
      </c>
      <c r="K132" s="23">
        <v>33.264000000000003</v>
      </c>
      <c r="L132" s="20">
        <v>1.8563999999999998</v>
      </c>
      <c r="M132" s="20">
        <v>3.2004335999999998</v>
      </c>
      <c r="N132" s="20">
        <v>0.16317000000000001</v>
      </c>
      <c r="O132" s="4">
        <f t="shared" si="33"/>
        <v>11.377091377091375</v>
      </c>
      <c r="P132" s="4">
        <v>1.2290000000000001</v>
      </c>
      <c r="Q132" s="4">
        <v>0.86319349147226043</v>
      </c>
      <c r="R132">
        <v>0.25</v>
      </c>
      <c r="S132" s="14">
        <f t="shared" si="34"/>
        <v>24.03648596353656</v>
      </c>
      <c r="T132" s="7">
        <v>1164673465</v>
      </c>
      <c r="U132" s="8" t="str">
        <f t="shared" si="28"/>
        <v>116467346</v>
      </c>
      <c r="V132" s="8">
        <f t="shared" si="29"/>
        <v>11.6467346</v>
      </c>
      <c r="W132" s="7">
        <v>3892137254</v>
      </c>
      <c r="X132" s="8" t="str">
        <f t="shared" si="30"/>
        <v>389213725</v>
      </c>
      <c r="Y132" s="8">
        <f t="shared" si="31"/>
        <v>38.921372499999997</v>
      </c>
      <c r="Z132" s="9">
        <v>2919</v>
      </c>
      <c r="AA132" s="4">
        <v>5</v>
      </c>
      <c r="AB132" s="4">
        <f t="shared" si="35"/>
        <v>21.127092300529313</v>
      </c>
      <c r="AC132" s="4">
        <f t="shared" si="36"/>
        <v>19.196560056851602</v>
      </c>
      <c r="AD132" s="4">
        <f t="shared" si="37"/>
        <v>387.4659784846109</v>
      </c>
    </row>
    <row r="133" spans="1:30" x14ac:dyDescent="0.25">
      <c r="A133" s="4">
        <v>3312004</v>
      </c>
      <c r="B133" s="18">
        <v>18</v>
      </c>
      <c r="C133" s="18">
        <v>40</v>
      </c>
      <c r="D133" s="18">
        <v>42</v>
      </c>
      <c r="E133" s="18">
        <f t="shared" si="32"/>
        <v>82</v>
      </c>
      <c r="F133" s="18" t="s">
        <v>31</v>
      </c>
      <c r="G133" s="20">
        <v>6.08</v>
      </c>
      <c r="H133" s="4">
        <v>0.06</v>
      </c>
      <c r="I133" s="23">
        <v>19.884799999999998</v>
      </c>
      <c r="J133" s="23">
        <v>561.6</v>
      </c>
      <c r="K133" s="23">
        <v>31.9072</v>
      </c>
      <c r="L133" s="20">
        <v>2.2172800000000001</v>
      </c>
      <c r="M133" s="20">
        <v>3.82259072</v>
      </c>
      <c r="N133" s="20">
        <v>0.18928</v>
      </c>
      <c r="O133" s="4">
        <f t="shared" si="33"/>
        <v>11.714285714285715</v>
      </c>
      <c r="P133" s="4">
        <v>0.94599999999999995</v>
      </c>
      <c r="Q133" s="4">
        <v>0.84071750637129972</v>
      </c>
      <c r="R133">
        <v>0.75</v>
      </c>
      <c r="S133" s="14">
        <f t="shared" si="34"/>
        <v>27.961591687904331</v>
      </c>
      <c r="T133" s="7">
        <v>1164653129</v>
      </c>
      <c r="U133" s="8" t="str">
        <f t="shared" si="28"/>
        <v>116465312</v>
      </c>
      <c r="V133" s="8">
        <f t="shared" si="29"/>
        <v>11.6465312</v>
      </c>
      <c r="W133" s="7">
        <v>3892206127</v>
      </c>
      <c r="X133" s="8" t="str">
        <f t="shared" si="30"/>
        <v>389220612</v>
      </c>
      <c r="Y133" s="8">
        <f t="shared" si="31"/>
        <v>38.922061200000002</v>
      </c>
      <c r="Z133" s="9">
        <v>2903</v>
      </c>
      <c r="AA133" s="4">
        <v>5</v>
      </c>
      <c r="AB133" s="4">
        <f t="shared" si="35"/>
        <v>23.869651440893939</v>
      </c>
      <c r="AC133" s="4">
        <f t="shared" si="36"/>
        <v>25.076249206038025</v>
      </c>
      <c r="AD133" s="4">
        <f t="shared" si="37"/>
        <v>708.22042736718288</v>
      </c>
    </row>
    <row r="134" spans="1:30" x14ac:dyDescent="0.25">
      <c r="A134" s="4">
        <v>3312005</v>
      </c>
      <c r="B134" s="18">
        <v>10</v>
      </c>
      <c r="C134" s="18">
        <v>56</v>
      </c>
      <c r="D134" s="18">
        <v>34</v>
      </c>
      <c r="E134" s="18">
        <f t="shared" si="32"/>
        <v>90</v>
      </c>
      <c r="F134" s="18" t="s">
        <v>24</v>
      </c>
      <c r="G134" s="20">
        <v>5.78</v>
      </c>
      <c r="H134" s="4">
        <v>0.03</v>
      </c>
      <c r="I134" s="23">
        <v>1.7010000000000005</v>
      </c>
      <c r="J134" s="23">
        <v>309.75</v>
      </c>
      <c r="K134" s="23">
        <v>30.701999999999998</v>
      </c>
      <c r="L134" s="20">
        <v>1.7471999999999996</v>
      </c>
      <c r="M134" s="20">
        <v>3.0121727999999992</v>
      </c>
      <c r="N134" s="20">
        <v>0.13965000000000005</v>
      </c>
      <c r="O134" s="4">
        <f t="shared" si="33"/>
        <v>12.511278195488714</v>
      </c>
      <c r="P134" s="4">
        <v>2.4569999999999999</v>
      </c>
      <c r="Q134" s="4">
        <v>1.0366006665359735</v>
      </c>
      <c r="R134">
        <v>0.5</v>
      </c>
      <c r="S134" s="14">
        <f t="shared" si="34"/>
        <v>27.167230268574784</v>
      </c>
      <c r="T134" s="7">
        <v>1164141372</v>
      </c>
      <c r="U134" s="8" t="str">
        <f t="shared" si="28"/>
        <v>116414137</v>
      </c>
      <c r="V134" s="8">
        <f t="shared" si="29"/>
        <v>11.641413699999999</v>
      </c>
      <c r="W134" s="7">
        <v>3891944354</v>
      </c>
      <c r="X134" s="8" t="str">
        <f t="shared" si="30"/>
        <v>389194435</v>
      </c>
      <c r="Y134" s="8">
        <f t="shared" si="31"/>
        <v>38.9194435</v>
      </c>
      <c r="Z134" s="9">
        <v>2912</v>
      </c>
      <c r="AA134" s="4">
        <v>5</v>
      </c>
      <c r="AB134" s="4">
        <f t="shared" si="35"/>
        <v>21.714192462262314</v>
      </c>
      <c r="AC134" s="4">
        <f t="shared" si="36"/>
        <v>2.6448866006665366</v>
      </c>
      <c r="AD134" s="4">
        <f t="shared" si="37"/>
        <v>481.6305846892767</v>
      </c>
    </row>
    <row r="135" spans="1:30" x14ac:dyDescent="0.25">
      <c r="A135" s="4">
        <v>3312006</v>
      </c>
      <c r="B135" s="18">
        <v>8</v>
      </c>
      <c r="C135" s="18">
        <v>44</v>
      </c>
      <c r="D135" s="18">
        <v>48</v>
      </c>
      <c r="E135" s="18">
        <f t="shared" si="32"/>
        <v>92</v>
      </c>
      <c r="F135" s="18" t="s">
        <v>31</v>
      </c>
      <c r="G135" s="20">
        <v>6.5</v>
      </c>
      <c r="H135" s="4">
        <v>0.03</v>
      </c>
      <c r="I135" s="23">
        <v>6.3036000000000003</v>
      </c>
      <c r="J135" s="23">
        <v>504.7</v>
      </c>
      <c r="K135" s="23">
        <v>25.255600000000001</v>
      </c>
      <c r="L135" s="20">
        <v>1.6603599999999998</v>
      </c>
      <c r="M135" s="20">
        <v>2.8624606399999997</v>
      </c>
      <c r="N135" s="20">
        <v>0.15140999999999999</v>
      </c>
      <c r="O135" s="4">
        <f t="shared" si="33"/>
        <v>10.965986394557822</v>
      </c>
      <c r="P135" s="4">
        <v>1.627</v>
      </c>
      <c r="Q135" s="4">
        <v>0.88589492256420321</v>
      </c>
      <c r="R135">
        <v>0.5</v>
      </c>
      <c r="S135" s="14">
        <f t="shared" si="34"/>
        <v>22.063567404430504</v>
      </c>
      <c r="T135" s="7">
        <v>116417848</v>
      </c>
      <c r="U135" s="8" t="str">
        <f t="shared" si="28"/>
        <v>116417848</v>
      </c>
      <c r="V135" s="8">
        <f t="shared" si="29"/>
        <v>11.6417848</v>
      </c>
      <c r="W135" s="7">
        <v>3892341915</v>
      </c>
      <c r="X135" s="8" t="str">
        <f t="shared" si="30"/>
        <v>389234191</v>
      </c>
      <c r="Y135" s="8">
        <f t="shared" si="31"/>
        <v>38.923419099999997</v>
      </c>
      <c r="Z135" s="9">
        <v>2918</v>
      </c>
      <c r="AA135" s="4">
        <v>5</v>
      </c>
      <c r="AB135" s="4">
        <f t="shared" si="35"/>
        <v>20.120002533816905</v>
      </c>
      <c r="AC135" s="4">
        <f t="shared" si="36"/>
        <v>8.3764908508135676</v>
      </c>
      <c r="AD135" s="4">
        <f t="shared" si="37"/>
        <v>670.66675112722999</v>
      </c>
    </row>
    <row r="136" spans="1:30" x14ac:dyDescent="0.25">
      <c r="A136" s="4">
        <v>3312007</v>
      </c>
      <c r="B136" s="18">
        <v>12</v>
      </c>
      <c r="C136" s="18">
        <v>48</v>
      </c>
      <c r="D136" s="18">
        <v>40</v>
      </c>
      <c r="E136" s="18">
        <f t="shared" si="32"/>
        <v>88</v>
      </c>
      <c r="F136" s="18" t="s">
        <v>31</v>
      </c>
      <c r="G136" s="20">
        <v>6.77</v>
      </c>
      <c r="H136" s="4">
        <v>0.03</v>
      </c>
      <c r="I136" s="23">
        <v>4.0849999999999991</v>
      </c>
      <c r="J136" s="23">
        <v>525</v>
      </c>
      <c r="K136" s="23">
        <v>25.820999999999998</v>
      </c>
      <c r="L136" s="20">
        <v>1.6548999999999998</v>
      </c>
      <c r="M136" s="20">
        <v>2.8530475999999996</v>
      </c>
      <c r="N136" s="20">
        <v>0.14230999999999999</v>
      </c>
      <c r="O136" s="4">
        <f t="shared" si="33"/>
        <v>11.628838451268358</v>
      </c>
      <c r="P136" s="4">
        <v>3.71</v>
      </c>
      <c r="Q136" s="4">
        <v>1.0347872966085081</v>
      </c>
      <c r="R136">
        <v>0.5</v>
      </c>
      <c r="S136" s="14">
        <f t="shared" si="34"/>
        <v>25.687042457361297</v>
      </c>
      <c r="T136" s="7">
        <v>1164880186</v>
      </c>
      <c r="U136" s="8" t="str">
        <f t="shared" si="28"/>
        <v>116488018</v>
      </c>
      <c r="V136" s="8">
        <f t="shared" si="29"/>
        <v>11.648801799999999</v>
      </c>
      <c r="W136" s="7">
        <v>3892067194</v>
      </c>
      <c r="X136" s="8" t="str">
        <f t="shared" si="30"/>
        <v>389206719</v>
      </c>
      <c r="Y136" s="8">
        <f t="shared" si="31"/>
        <v>38.920671900000002</v>
      </c>
      <c r="Z136" s="9">
        <v>2884</v>
      </c>
      <c r="AA136" s="4">
        <v>5</v>
      </c>
      <c r="AB136" s="4">
        <f t="shared" si="35"/>
        <v>22.089087027053516</v>
      </c>
      <c r="AC136" s="4">
        <f t="shared" si="36"/>
        <v>6.3406591599686326</v>
      </c>
      <c r="AD136" s="4">
        <f t="shared" si="37"/>
        <v>814.89499607920015</v>
      </c>
    </row>
    <row r="137" spans="1:30" x14ac:dyDescent="0.25">
      <c r="A137" s="4">
        <v>3312008</v>
      </c>
      <c r="B137" s="18">
        <v>12</v>
      </c>
      <c r="C137" s="18">
        <v>46</v>
      </c>
      <c r="D137" s="18">
        <v>42</v>
      </c>
      <c r="E137" s="18">
        <f t="shared" si="32"/>
        <v>88</v>
      </c>
      <c r="F137" s="18" t="s">
        <v>31</v>
      </c>
      <c r="G137" s="20">
        <v>6.35</v>
      </c>
      <c r="H137" s="4">
        <v>0.04</v>
      </c>
      <c r="I137" s="23">
        <v>6.1109999999999998</v>
      </c>
      <c r="J137" s="23">
        <v>651</v>
      </c>
      <c r="K137" s="23">
        <v>25.368000000000002</v>
      </c>
      <c r="L137" s="20">
        <v>2.1294000000000004</v>
      </c>
      <c r="M137" s="20">
        <v>3.6710856000000005</v>
      </c>
      <c r="N137" s="20">
        <v>0.21021000000000004</v>
      </c>
      <c r="O137" s="4">
        <f t="shared" si="33"/>
        <v>10.129870129870129</v>
      </c>
      <c r="P137" s="4">
        <v>3.16</v>
      </c>
      <c r="Q137" s="4">
        <v>1.1992746520290138</v>
      </c>
      <c r="R137">
        <v>0.5</v>
      </c>
      <c r="S137" s="14">
        <f t="shared" si="34"/>
        <v>38.306031660458743</v>
      </c>
      <c r="T137" s="7">
        <v>1164726853</v>
      </c>
      <c r="U137" s="8" t="str">
        <f t="shared" si="28"/>
        <v>116472685</v>
      </c>
      <c r="V137" s="8">
        <f t="shared" si="29"/>
        <v>11.647268499999999</v>
      </c>
      <c r="W137" s="7">
        <v>3892638727</v>
      </c>
      <c r="X137" s="8" t="str">
        <f t="shared" si="30"/>
        <v>389263872</v>
      </c>
      <c r="Y137" s="8">
        <f t="shared" si="31"/>
        <v>38.926387200000001</v>
      </c>
      <c r="Z137" s="9">
        <v>2921</v>
      </c>
      <c r="AA137" s="4">
        <v>5</v>
      </c>
      <c r="AB137" s="4">
        <f t="shared" si="35"/>
        <v>37.814928690452859</v>
      </c>
      <c r="AC137" s="4">
        <f t="shared" si="36"/>
        <v>10.993151097823954</v>
      </c>
      <c r="AD137" s="4">
        <f t="shared" si="37"/>
        <v>1171.0916977063321</v>
      </c>
    </row>
    <row r="138" spans="1:30" x14ac:dyDescent="0.25">
      <c r="A138" s="4">
        <v>3312009</v>
      </c>
      <c r="B138" s="18">
        <v>14</v>
      </c>
      <c r="C138" s="18">
        <v>42</v>
      </c>
      <c r="D138" s="18">
        <v>44</v>
      </c>
      <c r="E138" s="18">
        <f t="shared" si="32"/>
        <v>86</v>
      </c>
      <c r="F138" s="18" t="s">
        <v>31</v>
      </c>
      <c r="G138" s="20">
        <v>6.28</v>
      </c>
      <c r="H138" s="4">
        <v>0.04</v>
      </c>
      <c r="I138" s="23">
        <v>4.16</v>
      </c>
      <c r="J138" s="23">
        <v>592.79999999999995</v>
      </c>
      <c r="K138" s="23">
        <v>32.572800000000001</v>
      </c>
      <c r="L138" s="20">
        <v>2.1902399999999997</v>
      </c>
      <c r="M138" s="20">
        <v>3.7759737599999994</v>
      </c>
      <c r="N138" s="20">
        <v>0.15579199999999999</v>
      </c>
      <c r="O138" s="4">
        <f t="shared" si="33"/>
        <v>14.058744993324432</v>
      </c>
      <c r="P138" s="4">
        <v>2.5579999999999998</v>
      </c>
      <c r="Q138" s="4">
        <v>0.9078612036855519</v>
      </c>
      <c r="R138">
        <v>0.37</v>
      </c>
      <c r="S138" s="14">
        <f t="shared" si="34"/>
        <v>29.826508841403644</v>
      </c>
      <c r="T138" s="7">
        <v>1165073599</v>
      </c>
      <c r="U138" s="8" t="str">
        <f t="shared" si="28"/>
        <v>116507359</v>
      </c>
      <c r="V138" s="8">
        <f t="shared" si="29"/>
        <v>11.650735900000001</v>
      </c>
      <c r="W138" s="7">
        <v>3891948931</v>
      </c>
      <c r="X138" s="8" t="str">
        <f t="shared" si="30"/>
        <v>389194893</v>
      </c>
      <c r="Y138" s="8">
        <f t="shared" si="31"/>
        <v>38.919489300000002</v>
      </c>
      <c r="Z138" s="9">
        <v>2886</v>
      </c>
      <c r="AA138" s="4">
        <v>5</v>
      </c>
      <c r="AB138" s="4">
        <f t="shared" si="35"/>
        <v>21.215626896686924</v>
      </c>
      <c r="AC138" s="4">
        <f t="shared" si="36"/>
        <v>5.6650539109978437</v>
      </c>
      <c r="AD138" s="4">
        <f t="shared" si="37"/>
        <v>807.27018231719273</v>
      </c>
    </row>
    <row r="139" spans="1:30" x14ac:dyDescent="0.25">
      <c r="A139" s="4">
        <v>3312010</v>
      </c>
      <c r="B139" s="18">
        <v>8</v>
      </c>
      <c r="C139" s="18">
        <v>60</v>
      </c>
      <c r="D139" s="18">
        <v>32</v>
      </c>
      <c r="E139" s="18">
        <f t="shared" si="32"/>
        <v>92</v>
      </c>
      <c r="F139" s="18" t="s">
        <v>24</v>
      </c>
      <c r="G139" s="20">
        <v>7.1</v>
      </c>
      <c r="H139" s="4">
        <v>0.03</v>
      </c>
      <c r="I139" s="23">
        <v>2.0987999999999998</v>
      </c>
      <c r="J139" s="23">
        <v>434.6</v>
      </c>
      <c r="K139" s="23">
        <v>36.676000000000002</v>
      </c>
      <c r="L139" s="20">
        <v>1.6536</v>
      </c>
      <c r="M139" s="20">
        <v>2.8508063999999997</v>
      </c>
      <c r="N139" s="20">
        <v>0.14394800000000005</v>
      </c>
      <c r="O139" s="4">
        <f t="shared" si="33"/>
        <v>11.487481590574371</v>
      </c>
      <c r="P139" s="4">
        <v>2.883</v>
      </c>
      <c r="Q139" s="4">
        <v>1.2687414232503433</v>
      </c>
      <c r="R139">
        <v>0.5</v>
      </c>
      <c r="S139" s="14">
        <f t="shared" si="34"/>
        <v>31.469862262301518</v>
      </c>
      <c r="T139" s="7">
        <v>1165200552</v>
      </c>
      <c r="U139" s="8" t="str">
        <f t="shared" si="28"/>
        <v>116520055</v>
      </c>
      <c r="V139" s="8">
        <f t="shared" si="29"/>
        <v>11.6520055</v>
      </c>
      <c r="W139" s="7">
        <v>3892128477</v>
      </c>
      <c r="X139" s="8" t="str">
        <f t="shared" si="30"/>
        <v>389212847</v>
      </c>
      <c r="Y139" s="8">
        <f t="shared" si="31"/>
        <v>38.921284700000001</v>
      </c>
      <c r="Z139" s="9">
        <v>2877</v>
      </c>
      <c r="AA139" s="4">
        <v>5</v>
      </c>
      <c r="AB139" s="4">
        <f t="shared" si="35"/>
        <v>27.394918559106074</v>
      </c>
      <c r="AC139" s="4">
        <f t="shared" si="36"/>
        <v>3.9942517486767302</v>
      </c>
      <c r="AD139" s="4">
        <f t="shared" si="37"/>
        <v>827.09253381689882</v>
      </c>
    </row>
    <row r="140" spans="1:30" x14ac:dyDescent="0.25">
      <c r="A140" s="4">
        <v>3312011</v>
      </c>
      <c r="B140" s="18">
        <v>20</v>
      </c>
      <c r="C140" s="18">
        <v>40</v>
      </c>
      <c r="D140" s="18">
        <v>40</v>
      </c>
      <c r="E140" s="18">
        <f t="shared" si="32"/>
        <v>80</v>
      </c>
      <c r="F140" s="18" t="s">
        <v>31</v>
      </c>
      <c r="G140" s="20">
        <v>6.49</v>
      </c>
      <c r="H140" s="4">
        <v>0.08</v>
      </c>
      <c r="I140" s="23">
        <v>31.206399999999995</v>
      </c>
      <c r="J140" s="23">
        <v>795</v>
      </c>
      <c r="K140" s="23">
        <v>34.450000000000003</v>
      </c>
      <c r="L140" s="20">
        <v>2.4804000000000004</v>
      </c>
      <c r="M140" s="20">
        <v>4.2762096000000005</v>
      </c>
      <c r="N140" s="20">
        <v>0.22556800000000002</v>
      </c>
      <c r="O140" s="4">
        <f t="shared" si="33"/>
        <v>10.996240601503761</v>
      </c>
      <c r="P140" s="4">
        <v>2.798</v>
      </c>
      <c r="Q140" s="4">
        <v>1.2669999999999999</v>
      </c>
      <c r="R140">
        <v>0.25</v>
      </c>
      <c r="S140" s="14">
        <f t="shared" si="34"/>
        <v>47.140002000000003</v>
      </c>
      <c r="T140" s="7">
        <v>116516919</v>
      </c>
      <c r="U140" s="8" t="str">
        <f t="shared" si="28"/>
        <v>116516919</v>
      </c>
      <c r="V140" s="8">
        <f t="shared" si="29"/>
        <v>11.651691899999999</v>
      </c>
      <c r="W140" s="7">
        <v>3892020183</v>
      </c>
      <c r="X140" s="8" t="str">
        <f t="shared" si="30"/>
        <v>389202018</v>
      </c>
      <c r="Y140" s="8">
        <f t="shared" si="31"/>
        <v>38.920201800000001</v>
      </c>
      <c r="Z140" s="9">
        <v>2904</v>
      </c>
      <c r="AA140" s="4">
        <v>5</v>
      </c>
      <c r="AB140" s="4">
        <f t="shared" si="35"/>
        <v>42.869198400000009</v>
      </c>
      <c r="AC140" s="4">
        <f t="shared" si="36"/>
        <v>59.307763199999989</v>
      </c>
      <c r="AD140" s="4">
        <f t="shared" si="37"/>
        <v>1510.8975</v>
      </c>
    </row>
    <row r="141" spans="1:30" x14ac:dyDescent="0.25">
      <c r="A141" s="4">
        <v>3312012</v>
      </c>
      <c r="B141" s="18">
        <v>40</v>
      </c>
      <c r="C141" s="18">
        <v>28</v>
      </c>
      <c r="D141" s="18">
        <v>32</v>
      </c>
      <c r="E141" s="18">
        <f t="shared" si="32"/>
        <v>60</v>
      </c>
      <c r="F141" s="18" t="s">
        <v>26</v>
      </c>
      <c r="G141" s="20">
        <v>6.95</v>
      </c>
      <c r="H141" s="4">
        <v>0.05</v>
      </c>
      <c r="I141" s="23">
        <v>40.004999999999995</v>
      </c>
      <c r="J141" s="23">
        <v>1701</v>
      </c>
      <c r="K141" s="23">
        <v>38.010000000000005</v>
      </c>
      <c r="L141" s="20">
        <v>2.1567000000000003</v>
      </c>
      <c r="M141" s="20">
        <v>3.7181508000000005</v>
      </c>
      <c r="N141" s="20">
        <v>0.19257000000000002</v>
      </c>
      <c r="O141" s="4">
        <f t="shared" si="33"/>
        <v>11.199563794983643</v>
      </c>
      <c r="P141" s="4">
        <v>3.6859999999999999</v>
      </c>
      <c r="Q141" s="4">
        <v>1.3580000000000001</v>
      </c>
      <c r="R141">
        <v>0.5</v>
      </c>
      <c r="S141" s="14">
        <f t="shared" si="34"/>
        <v>43.931979000000013</v>
      </c>
      <c r="T141" s="7">
        <v>1165138671</v>
      </c>
      <c r="U141" s="8" t="str">
        <f t="shared" si="28"/>
        <v>116513867</v>
      </c>
      <c r="V141" s="8">
        <f t="shared" si="29"/>
        <v>11.6513867</v>
      </c>
      <c r="W141" s="7">
        <v>3891996802</v>
      </c>
      <c r="X141" s="8" t="str">
        <f t="shared" si="30"/>
        <v>389199680</v>
      </c>
      <c r="Y141" s="8">
        <f t="shared" si="31"/>
        <v>38.919967999999997</v>
      </c>
      <c r="Z141" s="9">
        <v>2908</v>
      </c>
      <c r="AA141" s="4">
        <v>5</v>
      </c>
      <c r="AB141" s="4">
        <f t="shared" si="35"/>
        <v>39.226509000000014</v>
      </c>
      <c r="AC141" s="4">
        <f t="shared" si="36"/>
        <v>81.490184999999983</v>
      </c>
      <c r="AD141" s="4">
        <f t="shared" si="37"/>
        <v>3464.9370000000004</v>
      </c>
    </row>
    <row r="142" spans="1:30" x14ac:dyDescent="0.25">
      <c r="A142" s="4">
        <v>5501001</v>
      </c>
      <c r="B142" s="18">
        <v>30</v>
      </c>
      <c r="C142" s="18">
        <v>42</v>
      </c>
      <c r="D142" s="18">
        <v>28</v>
      </c>
      <c r="E142" s="18">
        <f t="shared" si="32"/>
        <v>70</v>
      </c>
      <c r="F142" s="18" t="s">
        <v>24</v>
      </c>
      <c r="G142" s="20">
        <v>7.16</v>
      </c>
      <c r="H142" s="4">
        <v>0.14000000000000001</v>
      </c>
      <c r="I142" s="23">
        <v>25.129982668977473</v>
      </c>
      <c r="J142" s="23">
        <v>287.0450606585789</v>
      </c>
      <c r="K142" s="23">
        <v>34.445407279029467</v>
      </c>
      <c r="L142" s="20">
        <v>2.2811958405545933</v>
      </c>
      <c r="M142" s="20">
        <v>3.9327816291161191</v>
      </c>
      <c r="N142" s="20">
        <v>0.24263431542461009</v>
      </c>
      <c r="O142" s="4">
        <f t="shared" si="33"/>
        <v>9.4017857142857153</v>
      </c>
      <c r="P142" s="4">
        <v>4.968</v>
      </c>
      <c r="Q142" s="4">
        <v>1.3360000000000001</v>
      </c>
      <c r="R142">
        <v>0.5</v>
      </c>
      <c r="S142" s="14">
        <f t="shared" si="34"/>
        <v>45.715164644714051</v>
      </c>
      <c r="T142" s="7">
        <v>1361613794</v>
      </c>
      <c r="U142" s="8" t="str">
        <f t="shared" ref="U142:U173" si="38">+LEFT(T142,7)</f>
        <v>1361613</v>
      </c>
      <c r="V142" s="12">
        <f t="shared" ref="V142:V173" si="39">+U142/100000</f>
        <v>13.61613</v>
      </c>
      <c r="W142" s="7">
        <v>3919159377</v>
      </c>
      <c r="X142" s="8" t="str">
        <f t="shared" ref="X142:X173" si="40">+LEFT(W142,7)</f>
        <v>3919159</v>
      </c>
      <c r="Y142" s="13">
        <f t="shared" ref="Y142:Y173" si="41">+X142/100000</f>
        <v>39.191589999999998</v>
      </c>
      <c r="Z142" s="9">
        <v>2405</v>
      </c>
      <c r="AA142" s="4">
        <v>5</v>
      </c>
      <c r="AB142" s="4">
        <f t="shared" si="35"/>
        <v>48.623916811091867</v>
      </c>
      <c r="AC142" s="4">
        <f t="shared" si="36"/>
        <v>50.36048526863086</v>
      </c>
      <c r="AD142" s="4">
        <f t="shared" si="37"/>
        <v>575.23830155979215</v>
      </c>
    </row>
    <row r="143" spans="1:30" x14ac:dyDescent="0.25">
      <c r="A143" s="4">
        <v>5501002</v>
      </c>
      <c r="B143" s="18">
        <v>22</v>
      </c>
      <c r="C143" s="18">
        <v>52</v>
      </c>
      <c r="D143" s="18">
        <v>26</v>
      </c>
      <c r="E143" s="18">
        <f t="shared" si="32"/>
        <v>78</v>
      </c>
      <c r="F143" s="18" t="s">
        <v>24</v>
      </c>
      <c r="G143" s="20">
        <v>7.48</v>
      </c>
      <c r="H143" s="4">
        <v>0.05</v>
      </c>
      <c r="I143" s="23">
        <v>7.5593952483801292</v>
      </c>
      <c r="J143" s="23">
        <v>118.79049676025919</v>
      </c>
      <c r="K143" s="23">
        <v>42.116630669546431</v>
      </c>
      <c r="L143" s="20">
        <v>1.4109071274298057</v>
      </c>
      <c r="M143" s="20">
        <v>2.4324038876889849</v>
      </c>
      <c r="N143" s="20">
        <v>0.14000000000000001</v>
      </c>
      <c r="O143" s="4">
        <f t="shared" si="33"/>
        <v>10.07790805307004</v>
      </c>
      <c r="P143" s="4">
        <v>0.97199999999999998</v>
      </c>
      <c r="Q143" s="4">
        <v>1.23</v>
      </c>
      <c r="R143">
        <v>0.4</v>
      </c>
      <c r="S143" s="14">
        <f t="shared" si="34"/>
        <v>26.031236501079913</v>
      </c>
      <c r="T143" s="7">
        <v>1361925344</v>
      </c>
      <c r="U143" s="8" t="str">
        <f t="shared" si="38"/>
        <v>1361925</v>
      </c>
      <c r="V143" s="12">
        <f t="shared" si="39"/>
        <v>13.619249999999999</v>
      </c>
      <c r="W143" s="7">
        <v>3919357021</v>
      </c>
      <c r="X143" s="8" t="str">
        <f t="shared" si="40"/>
        <v>3919357</v>
      </c>
      <c r="Y143" s="13">
        <f t="shared" si="41"/>
        <v>39.193570000000001</v>
      </c>
      <c r="Z143" s="9">
        <v>2402</v>
      </c>
      <c r="AA143" s="4">
        <v>4</v>
      </c>
      <c r="AB143" s="4">
        <f t="shared" si="35"/>
        <v>25.830000000000002</v>
      </c>
      <c r="AC143" s="4">
        <f t="shared" si="36"/>
        <v>13.947084233261336</v>
      </c>
      <c r="AD143" s="4">
        <f t="shared" si="37"/>
        <v>219.16846652267822</v>
      </c>
    </row>
    <row r="144" spans="1:30" x14ac:dyDescent="0.25">
      <c r="A144" s="4">
        <v>5501003</v>
      </c>
      <c r="B144" s="18">
        <v>46</v>
      </c>
      <c r="C144" s="18">
        <v>32</v>
      </c>
      <c r="D144" s="18">
        <v>22</v>
      </c>
      <c r="E144" s="18">
        <f t="shared" si="32"/>
        <v>54</v>
      </c>
      <c r="F144" s="18" t="s">
        <v>28</v>
      </c>
      <c r="G144" s="20">
        <v>7.28</v>
      </c>
      <c r="H144" s="4">
        <v>0.2</v>
      </c>
      <c r="I144" s="23">
        <v>53.147144643601514</v>
      </c>
      <c r="J144" s="23">
        <v>390.78782826177576</v>
      </c>
      <c r="K144" s="23">
        <v>10.212588578574405</v>
      </c>
      <c r="L144" s="20">
        <v>1.6256773655689873</v>
      </c>
      <c r="M144" s="20">
        <v>2.8026677782409339</v>
      </c>
      <c r="N144" s="20">
        <v>0.15610671112963734</v>
      </c>
      <c r="O144" s="4">
        <f t="shared" si="33"/>
        <v>10.413885180240323</v>
      </c>
      <c r="P144" s="4">
        <v>5.0960000000000001</v>
      </c>
      <c r="Q144" s="4">
        <v>1.07</v>
      </c>
      <c r="R144">
        <v>0.75</v>
      </c>
      <c r="S144" s="14">
        <f t="shared" si="34"/>
        <v>26.092121717382248</v>
      </c>
      <c r="T144" s="7">
        <v>1361607165</v>
      </c>
      <c r="U144" s="8" t="str">
        <f t="shared" si="38"/>
        <v>1361607</v>
      </c>
      <c r="V144" s="12">
        <f t="shared" si="39"/>
        <v>13.616070000000001</v>
      </c>
      <c r="W144" s="7">
        <v>3919019332</v>
      </c>
      <c r="X144" s="8" t="str">
        <f t="shared" si="40"/>
        <v>3919019</v>
      </c>
      <c r="Y144" s="13">
        <f t="shared" si="41"/>
        <v>39.190190000000001</v>
      </c>
      <c r="Z144" s="9">
        <v>2451</v>
      </c>
      <c r="AA144" s="4">
        <v>5</v>
      </c>
      <c r="AB144" s="4">
        <f t="shared" si="35"/>
        <v>25.055127136306798</v>
      </c>
      <c r="AC144" s="4">
        <f t="shared" si="36"/>
        <v>85.301167152980426</v>
      </c>
      <c r="AD144" s="4">
        <f t="shared" si="37"/>
        <v>627.21446436015003</v>
      </c>
    </row>
    <row r="145" spans="1:30" x14ac:dyDescent="0.25">
      <c r="A145" s="4">
        <v>5501004</v>
      </c>
      <c r="B145" s="18">
        <v>26</v>
      </c>
      <c r="C145" s="18">
        <v>40</v>
      </c>
      <c r="D145" s="18">
        <v>34</v>
      </c>
      <c r="E145" s="18">
        <f t="shared" si="32"/>
        <v>74</v>
      </c>
      <c r="F145" s="18" t="s">
        <v>30</v>
      </c>
      <c r="G145" s="20">
        <v>7.42</v>
      </c>
      <c r="H145" s="4">
        <v>0.12</v>
      </c>
      <c r="I145" s="23">
        <v>26.001258125393164</v>
      </c>
      <c r="J145" s="23">
        <v>94.359404487313896</v>
      </c>
      <c r="K145" s="23">
        <v>22.855944642482697</v>
      </c>
      <c r="L145" s="20">
        <v>1.9626756133361296</v>
      </c>
      <c r="M145" s="20">
        <v>3.3836527573914874</v>
      </c>
      <c r="N145" s="20">
        <v>0.19</v>
      </c>
      <c r="O145" s="4">
        <f t="shared" si="33"/>
        <v>10.329871649137525</v>
      </c>
      <c r="P145" s="4">
        <v>19.215</v>
      </c>
      <c r="Q145" s="4">
        <v>1.05</v>
      </c>
      <c r="R145">
        <v>0.5</v>
      </c>
      <c r="S145" s="14">
        <f t="shared" si="34"/>
        <v>30.912140910044048</v>
      </c>
      <c r="T145" s="7">
        <v>1361648783</v>
      </c>
      <c r="U145" s="8" t="str">
        <f t="shared" si="38"/>
        <v>1361648</v>
      </c>
      <c r="V145" s="12">
        <f t="shared" si="39"/>
        <v>13.616479999999999</v>
      </c>
      <c r="W145" s="7">
        <v>3919130868</v>
      </c>
      <c r="X145" s="8" t="str">
        <f t="shared" si="40"/>
        <v>3919130</v>
      </c>
      <c r="Y145" s="13">
        <f t="shared" si="41"/>
        <v>39.191299999999998</v>
      </c>
      <c r="Z145" s="9">
        <v>2427</v>
      </c>
      <c r="AA145" s="4">
        <v>5</v>
      </c>
      <c r="AB145" s="4">
        <f t="shared" si="35"/>
        <v>29.925000000000001</v>
      </c>
      <c r="AC145" s="4">
        <f t="shared" si="36"/>
        <v>40.951981547494235</v>
      </c>
      <c r="AD145" s="4">
        <f t="shared" si="37"/>
        <v>148.61606206751941</v>
      </c>
    </row>
    <row r="146" spans="1:30" x14ac:dyDescent="0.25">
      <c r="A146" s="4">
        <v>5501005</v>
      </c>
      <c r="B146" s="18">
        <v>28</v>
      </c>
      <c r="C146" s="18">
        <v>46</v>
      </c>
      <c r="D146" s="18">
        <v>26</v>
      </c>
      <c r="E146" s="18">
        <f t="shared" si="32"/>
        <v>72</v>
      </c>
      <c r="F146" s="18" t="s">
        <v>24</v>
      </c>
      <c r="G146" s="20">
        <v>7.49</v>
      </c>
      <c r="H146" s="4">
        <v>0.13</v>
      </c>
      <c r="I146" s="23">
        <v>5.3248136315228978</v>
      </c>
      <c r="J146" s="23">
        <v>122.47071352502664</v>
      </c>
      <c r="K146" s="23">
        <v>24.28115015974441</v>
      </c>
      <c r="L146" s="20">
        <v>1.6613418530351443</v>
      </c>
      <c r="M146" s="20">
        <v>2.8641533546325886</v>
      </c>
      <c r="N146" s="20">
        <v>0.19</v>
      </c>
      <c r="O146" s="4">
        <f t="shared" si="33"/>
        <v>8.7439044896586537</v>
      </c>
      <c r="P146" s="4">
        <v>10.7</v>
      </c>
      <c r="Q146" s="4">
        <v>1.05</v>
      </c>
      <c r="R146">
        <v>0.25</v>
      </c>
      <c r="S146" s="14">
        <f t="shared" si="34"/>
        <v>26.166134185303523</v>
      </c>
      <c r="T146" s="7">
        <v>1.36173845759235E+16</v>
      </c>
      <c r="U146" s="8" t="str">
        <f t="shared" si="38"/>
        <v>1361738</v>
      </c>
      <c r="V146" s="12">
        <f t="shared" si="39"/>
        <v>13.617380000000001</v>
      </c>
      <c r="W146" s="7">
        <v>3919035020505870</v>
      </c>
      <c r="X146" s="8" t="str">
        <f t="shared" si="40"/>
        <v>3919035</v>
      </c>
      <c r="Y146" s="13">
        <f t="shared" si="41"/>
        <v>39.190350000000002</v>
      </c>
      <c r="Z146" s="9">
        <v>2413</v>
      </c>
      <c r="AA146" s="4">
        <v>4</v>
      </c>
      <c r="AB146" s="4">
        <f t="shared" si="35"/>
        <v>29.925000000000001</v>
      </c>
      <c r="AC146" s="4">
        <f t="shared" si="36"/>
        <v>8.3865814696485632</v>
      </c>
      <c r="AD146" s="4">
        <f t="shared" si="37"/>
        <v>192.89137380191696</v>
      </c>
    </row>
    <row r="147" spans="1:30" x14ac:dyDescent="0.25">
      <c r="A147" s="4">
        <v>5501006</v>
      </c>
      <c r="B147" s="18">
        <v>30</v>
      </c>
      <c r="C147" s="18">
        <v>42</v>
      </c>
      <c r="D147" s="18">
        <v>28</v>
      </c>
      <c r="E147" s="18">
        <f t="shared" si="32"/>
        <v>70</v>
      </c>
      <c r="F147" s="18" t="s">
        <v>24</v>
      </c>
      <c r="G147" s="20">
        <v>7.66</v>
      </c>
      <c r="H147" s="4">
        <v>7.0000000000000007E-2</v>
      </c>
      <c r="I147" s="23">
        <v>10.434782608695651</v>
      </c>
      <c r="J147" s="23">
        <v>119.56521739130436</v>
      </c>
      <c r="K147" s="23">
        <v>32.826086956521735</v>
      </c>
      <c r="L147" s="20">
        <v>1.6744565217391305</v>
      </c>
      <c r="M147" s="20">
        <v>2.8867630434782612</v>
      </c>
      <c r="N147" s="20">
        <v>0.17</v>
      </c>
      <c r="O147" s="4">
        <f t="shared" si="33"/>
        <v>9.8497442455242972</v>
      </c>
      <c r="P147" s="4">
        <v>2.8340000000000001</v>
      </c>
      <c r="Q147" s="4">
        <v>1.17</v>
      </c>
      <c r="R147">
        <v>0.125</v>
      </c>
      <c r="S147" s="14">
        <f t="shared" si="34"/>
        <v>29.38671195652174</v>
      </c>
      <c r="T147" s="7">
        <v>1362060274</v>
      </c>
      <c r="U147" s="8" t="str">
        <f t="shared" si="38"/>
        <v>1362060</v>
      </c>
      <c r="V147" s="12">
        <f t="shared" si="39"/>
        <v>13.6206</v>
      </c>
      <c r="W147" s="7">
        <v>3919197764</v>
      </c>
      <c r="X147" s="8" t="str">
        <f t="shared" si="40"/>
        <v>3919197</v>
      </c>
      <c r="Y147" s="13">
        <f t="shared" si="41"/>
        <v>39.191969999999998</v>
      </c>
      <c r="Z147" s="9">
        <v>2387</v>
      </c>
      <c r="AA147" s="4">
        <v>5</v>
      </c>
      <c r="AB147" s="4">
        <f t="shared" si="35"/>
        <v>29.835000000000001</v>
      </c>
      <c r="AC147" s="4">
        <f t="shared" si="36"/>
        <v>18.313043478260866</v>
      </c>
      <c r="AD147" s="4">
        <f t="shared" si="37"/>
        <v>209.83695652173913</v>
      </c>
    </row>
    <row r="148" spans="1:30" x14ac:dyDescent="0.25">
      <c r="A148" s="4">
        <v>5501007</v>
      </c>
      <c r="B148" s="18">
        <v>30</v>
      </c>
      <c r="C148" s="18">
        <v>40</v>
      </c>
      <c r="D148" s="18">
        <v>30</v>
      </c>
      <c r="E148" s="18">
        <f t="shared" si="32"/>
        <v>70</v>
      </c>
      <c r="F148" s="18" t="s">
        <v>24</v>
      </c>
      <c r="G148" s="20">
        <v>7.61</v>
      </c>
      <c r="H148" s="4">
        <v>0.13</v>
      </c>
      <c r="I148" s="23">
        <v>8.6152553057365022</v>
      </c>
      <c r="J148" s="23">
        <v>152.34292918680399</v>
      </c>
      <c r="K148" s="23">
        <v>27.736919520907758</v>
      </c>
      <c r="L148" s="20">
        <v>1.6799747846186177</v>
      </c>
      <c r="M148" s="20">
        <v>2.8962765286824967</v>
      </c>
      <c r="N148" s="20">
        <v>0.15591510821601179</v>
      </c>
      <c r="O148" s="4">
        <f t="shared" si="33"/>
        <v>10.774932614555256</v>
      </c>
      <c r="P148" s="4">
        <v>2.31</v>
      </c>
      <c r="Q148" s="4">
        <v>1.1299999999999999</v>
      </c>
      <c r="R148">
        <v>0.5</v>
      </c>
      <c r="S148" s="14">
        <f t="shared" si="34"/>
        <v>28.47557259928557</v>
      </c>
      <c r="T148" s="7">
        <v>1.36173694016806E+16</v>
      </c>
      <c r="U148" s="8" t="str">
        <f t="shared" si="38"/>
        <v>1361736</v>
      </c>
      <c r="V148" s="12">
        <f t="shared" si="39"/>
        <v>13.61736</v>
      </c>
      <c r="W148" s="7">
        <v>3919126250687220</v>
      </c>
      <c r="X148" s="8" t="str">
        <f t="shared" si="40"/>
        <v>3919126</v>
      </c>
      <c r="Y148" s="13">
        <f t="shared" si="41"/>
        <v>39.19126</v>
      </c>
      <c r="Z148" s="9">
        <v>2398</v>
      </c>
      <c r="AA148" s="4">
        <v>4</v>
      </c>
      <c r="AB148" s="4">
        <f t="shared" si="35"/>
        <v>26.427610842613994</v>
      </c>
      <c r="AC148" s="4">
        <f t="shared" si="36"/>
        <v>14.602857743223369</v>
      </c>
      <c r="AD148" s="4">
        <f t="shared" si="37"/>
        <v>258.22126497163276</v>
      </c>
    </row>
    <row r="149" spans="1:30" x14ac:dyDescent="0.25">
      <c r="A149" s="4">
        <v>5501008</v>
      </c>
      <c r="B149" s="18">
        <v>18</v>
      </c>
      <c r="C149" s="18">
        <v>48</v>
      </c>
      <c r="D149" s="18">
        <v>34</v>
      </c>
      <c r="E149" s="18">
        <f t="shared" si="32"/>
        <v>82</v>
      </c>
      <c r="F149" s="18" t="s">
        <v>24</v>
      </c>
      <c r="G149" s="20">
        <v>7.78</v>
      </c>
      <c r="H149" s="4">
        <v>0.09</v>
      </c>
      <c r="I149" s="23">
        <v>8.0697928026172292</v>
      </c>
      <c r="J149" s="23">
        <v>114.50381679389312</v>
      </c>
      <c r="K149" s="23">
        <v>36.859323882224651</v>
      </c>
      <c r="L149" s="20">
        <v>1.4460196292257363</v>
      </c>
      <c r="M149" s="20">
        <v>2.4929378407851694</v>
      </c>
      <c r="N149" s="20">
        <v>0.13893129770992368</v>
      </c>
      <c r="O149" s="4">
        <f t="shared" si="33"/>
        <v>10.408163265306122</v>
      </c>
      <c r="P149" s="4">
        <v>2.5070000000000001</v>
      </c>
      <c r="Q149" s="4">
        <v>1.08</v>
      </c>
      <c r="R149">
        <v>0.25</v>
      </c>
      <c r="S149" s="14">
        <f t="shared" si="34"/>
        <v>23.425517993456928</v>
      </c>
      <c r="T149" s="7">
        <v>1.3618216379151E+16</v>
      </c>
      <c r="U149" s="8" t="str">
        <f t="shared" si="38"/>
        <v>1361821</v>
      </c>
      <c r="V149" s="12">
        <f t="shared" si="39"/>
        <v>13.618209999999999</v>
      </c>
      <c r="W149" s="7">
        <v>3.9191004178814896E+16</v>
      </c>
      <c r="X149" s="8" t="str">
        <f t="shared" si="40"/>
        <v>3919100</v>
      </c>
      <c r="Y149" s="13">
        <f t="shared" si="41"/>
        <v>39.191000000000003</v>
      </c>
      <c r="Z149" s="9">
        <v>2421</v>
      </c>
      <c r="AA149" s="4">
        <v>4</v>
      </c>
      <c r="AB149" s="4">
        <f t="shared" si="35"/>
        <v>22.506870229007642</v>
      </c>
      <c r="AC149" s="4">
        <f t="shared" si="36"/>
        <v>13.073064340239913</v>
      </c>
      <c r="AD149" s="4">
        <f t="shared" si="37"/>
        <v>185.49618320610685</v>
      </c>
    </row>
    <row r="150" spans="1:30" x14ac:dyDescent="0.25">
      <c r="A150" s="4">
        <v>5501009</v>
      </c>
      <c r="B150" s="18">
        <v>24</v>
      </c>
      <c r="C150" s="18">
        <v>44</v>
      </c>
      <c r="D150" s="18">
        <v>42</v>
      </c>
      <c r="E150" s="18">
        <f t="shared" si="32"/>
        <v>86</v>
      </c>
      <c r="F150" s="18" t="s">
        <v>24</v>
      </c>
      <c r="G150" s="20">
        <v>7.66</v>
      </c>
      <c r="H150" s="4">
        <v>0.13</v>
      </c>
      <c r="I150" s="23">
        <v>22.746967071057192</v>
      </c>
      <c r="J150" s="23">
        <v>97.487001733102247</v>
      </c>
      <c r="K150" s="23">
        <v>23.830155979202772</v>
      </c>
      <c r="L150" s="20">
        <v>2.15446273830156</v>
      </c>
      <c r="M150" s="20">
        <v>3.7142937608318896</v>
      </c>
      <c r="N150" s="20">
        <v>0.20017331022530327</v>
      </c>
      <c r="O150" s="4">
        <f t="shared" si="33"/>
        <v>10.762987012987015</v>
      </c>
      <c r="P150" s="4">
        <v>14.364000000000001</v>
      </c>
      <c r="Q150" s="4">
        <v>1</v>
      </c>
      <c r="R150" s="6">
        <v>0.375</v>
      </c>
      <c r="S150" s="14">
        <f t="shared" si="34"/>
        <v>32.316941074523399</v>
      </c>
      <c r="T150" s="7">
        <v>1361579345</v>
      </c>
      <c r="U150" s="8" t="str">
        <f t="shared" si="38"/>
        <v>1361579</v>
      </c>
      <c r="V150" s="12">
        <f t="shared" si="39"/>
        <v>13.615790000000001</v>
      </c>
      <c r="W150" s="7">
        <v>391929585</v>
      </c>
      <c r="X150" s="8" t="str">
        <f t="shared" si="40"/>
        <v>3919295</v>
      </c>
      <c r="Y150" s="13">
        <f t="shared" si="41"/>
        <v>39.192950000000003</v>
      </c>
      <c r="Z150" s="9">
        <v>2399</v>
      </c>
      <c r="AA150" s="4">
        <v>5</v>
      </c>
      <c r="AB150" s="4">
        <f t="shared" si="35"/>
        <v>30.025996533795489</v>
      </c>
      <c r="AC150" s="4">
        <f t="shared" si="36"/>
        <v>34.120450606585784</v>
      </c>
      <c r="AD150" s="4">
        <f t="shared" si="37"/>
        <v>146.23050259965336</v>
      </c>
    </row>
    <row r="151" spans="1:30" x14ac:dyDescent="0.25">
      <c r="A151" s="4">
        <v>5501010</v>
      </c>
      <c r="B151" s="18">
        <v>34</v>
      </c>
      <c r="C151" s="18">
        <v>40</v>
      </c>
      <c r="D151" s="18">
        <v>26</v>
      </c>
      <c r="E151" s="18">
        <f t="shared" si="32"/>
        <v>66</v>
      </c>
      <c r="F151" s="18" t="s">
        <v>24</v>
      </c>
      <c r="G151" s="20">
        <v>7.69</v>
      </c>
      <c r="H151" s="4">
        <v>0.12</v>
      </c>
      <c r="I151" s="23">
        <v>28.890763390974271</v>
      </c>
      <c r="J151" s="23">
        <v>253.05778152678192</v>
      </c>
      <c r="K151" s="23">
        <v>20.6663854913539</v>
      </c>
      <c r="L151" s="20">
        <v>2.1383382539013076</v>
      </c>
      <c r="M151" s="20">
        <v>3.6864951497258542</v>
      </c>
      <c r="N151" s="20">
        <v>0.20075917334458035</v>
      </c>
      <c r="O151" s="4">
        <f t="shared" si="33"/>
        <v>10.651260504201682</v>
      </c>
      <c r="P151" s="4">
        <v>5.46</v>
      </c>
      <c r="Q151" s="4">
        <v>1.29</v>
      </c>
      <c r="R151">
        <v>0.08</v>
      </c>
      <c r="S151" s="14">
        <f t="shared" si="34"/>
        <v>41.376845212990304</v>
      </c>
      <c r="T151" s="7">
        <v>1361662439</v>
      </c>
      <c r="U151" s="8" t="str">
        <f t="shared" si="38"/>
        <v>1361662</v>
      </c>
      <c r="V151" s="12">
        <f t="shared" si="39"/>
        <v>13.616619999999999</v>
      </c>
      <c r="W151" s="7">
        <v>3919104881</v>
      </c>
      <c r="X151" s="8" t="str">
        <f t="shared" si="40"/>
        <v>3919104</v>
      </c>
      <c r="Y151" s="13">
        <f t="shared" si="41"/>
        <v>39.191040000000001</v>
      </c>
      <c r="Z151" s="9">
        <v>2417</v>
      </c>
      <c r="AA151" s="4">
        <v>5</v>
      </c>
      <c r="AB151" s="4">
        <f t="shared" si="35"/>
        <v>38.846900042176294</v>
      </c>
      <c r="AC151" s="4">
        <f t="shared" si="36"/>
        <v>55.903627161535212</v>
      </c>
      <c r="AD151" s="4">
        <f t="shared" si="37"/>
        <v>489.66680725432303</v>
      </c>
    </row>
    <row r="152" spans="1:30" x14ac:dyDescent="0.25">
      <c r="A152" s="4">
        <v>5501011</v>
      </c>
      <c r="B152" s="18">
        <v>24</v>
      </c>
      <c r="C152" s="18">
        <v>50</v>
      </c>
      <c r="D152" s="18">
        <v>26</v>
      </c>
      <c r="E152" s="18">
        <f t="shared" si="32"/>
        <v>76</v>
      </c>
      <c r="F152" s="18" t="s">
        <v>24</v>
      </c>
      <c r="G152" s="20">
        <v>7.78</v>
      </c>
      <c r="H152" s="4">
        <v>0.08</v>
      </c>
      <c r="I152" s="23">
        <v>11.935763888888889</v>
      </c>
      <c r="J152" s="23">
        <v>179.03645833333337</v>
      </c>
      <c r="K152" s="23">
        <v>38.411458333333336</v>
      </c>
      <c r="L152" s="20">
        <v>1.3753255208333337</v>
      </c>
      <c r="M152" s="20">
        <v>2.3710611979166671</v>
      </c>
      <c r="N152" s="20">
        <v>0.13519965277777782</v>
      </c>
      <c r="O152" s="4">
        <f t="shared" si="33"/>
        <v>10.172552166934189</v>
      </c>
      <c r="P152" s="4">
        <v>3.8149999999999999</v>
      </c>
      <c r="Q152" s="4">
        <v>1.34</v>
      </c>
      <c r="R152">
        <v>0.75</v>
      </c>
      <c r="S152" s="14">
        <f t="shared" si="34"/>
        <v>27.644042968750007</v>
      </c>
      <c r="T152" s="7">
        <v>1361771649</v>
      </c>
      <c r="U152" s="8" t="str">
        <f t="shared" si="38"/>
        <v>1361771</v>
      </c>
      <c r="V152" s="12">
        <f t="shared" si="39"/>
        <v>13.617710000000001</v>
      </c>
      <c r="W152" s="7">
        <v>3918925405</v>
      </c>
      <c r="X152" s="8" t="str">
        <f t="shared" si="40"/>
        <v>3918925</v>
      </c>
      <c r="Y152" s="13">
        <f t="shared" si="41"/>
        <v>39.189250000000001</v>
      </c>
      <c r="Z152" s="9">
        <v>2446</v>
      </c>
      <c r="AA152" s="4">
        <v>4</v>
      </c>
      <c r="AB152" s="4">
        <f t="shared" si="35"/>
        <v>27.175130208333339</v>
      </c>
      <c r="AC152" s="4">
        <f t="shared" si="36"/>
        <v>23.990885416666668</v>
      </c>
      <c r="AD152" s="4">
        <f t="shared" si="37"/>
        <v>359.86328125000011</v>
      </c>
    </row>
    <row r="153" spans="1:30" x14ac:dyDescent="0.25">
      <c r="A153" s="4">
        <v>5501012</v>
      </c>
      <c r="B153" s="18">
        <v>20</v>
      </c>
      <c r="C153" s="18">
        <v>48</v>
      </c>
      <c r="D153" s="18">
        <v>32</v>
      </c>
      <c r="E153" s="18">
        <f t="shared" si="32"/>
        <v>80</v>
      </c>
      <c r="F153" s="18" t="s">
        <v>24</v>
      </c>
      <c r="G153" s="20">
        <v>7.78</v>
      </c>
      <c r="H153" s="4">
        <v>0.08</v>
      </c>
      <c r="I153" s="23">
        <v>7.0004242681374631</v>
      </c>
      <c r="J153" s="23">
        <v>79.550275774289346</v>
      </c>
      <c r="K153" s="23">
        <v>34.789987271955873</v>
      </c>
      <c r="L153" s="20">
        <v>1.3030335171828598</v>
      </c>
      <c r="M153" s="20">
        <v>2.2464297836232503</v>
      </c>
      <c r="N153" s="20">
        <v>0.11879507848960545</v>
      </c>
      <c r="O153" s="4">
        <f t="shared" si="33"/>
        <v>10.96875</v>
      </c>
      <c r="P153" s="4">
        <v>3.286</v>
      </c>
      <c r="Q153" s="4">
        <v>0.98</v>
      </c>
      <c r="R153">
        <v>0.25</v>
      </c>
      <c r="S153" s="14">
        <f t="shared" si="34"/>
        <v>19.154592702588037</v>
      </c>
      <c r="T153" s="7">
        <v>1.36178840758645E+16</v>
      </c>
      <c r="U153" s="8" t="str">
        <f t="shared" si="38"/>
        <v>1361788</v>
      </c>
      <c r="V153" s="12">
        <f t="shared" si="39"/>
        <v>13.61788</v>
      </c>
      <c r="W153" s="7">
        <v>3.91909526050904E+16</v>
      </c>
      <c r="X153" s="8" t="str">
        <f t="shared" si="40"/>
        <v>3919095</v>
      </c>
      <c r="Y153" s="13">
        <f t="shared" si="41"/>
        <v>39.190950000000001</v>
      </c>
      <c r="Z153" s="9">
        <v>2406</v>
      </c>
      <c r="AA153" s="4">
        <v>4</v>
      </c>
      <c r="AB153" s="4">
        <f t="shared" si="35"/>
        <v>17.462876537971997</v>
      </c>
      <c r="AC153" s="4">
        <f t="shared" si="36"/>
        <v>10.290623674162068</v>
      </c>
      <c r="AD153" s="4">
        <f t="shared" si="37"/>
        <v>116.93890538820533</v>
      </c>
    </row>
    <row r="154" spans="1:30" x14ac:dyDescent="0.25">
      <c r="A154" s="4">
        <v>5502001</v>
      </c>
      <c r="B154" s="18">
        <v>38</v>
      </c>
      <c r="C154" s="18">
        <v>40</v>
      </c>
      <c r="D154" s="18">
        <v>22</v>
      </c>
      <c r="E154" s="18">
        <f t="shared" si="32"/>
        <v>62</v>
      </c>
      <c r="F154" s="18" t="s">
        <v>24</v>
      </c>
      <c r="G154" s="20">
        <v>7.77</v>
      </c>
      <c r="H154" s="4">
        <v>0.09</v>
      </c>
      <c r="I154" s="23">
        <v>3.1439949696080491</v>
      </c>
      <c r="J154" s="23">
        <v>89.079857472228056</v>
      </c>
      <c r="K154" s="23">
        <v>21.379165793334732</v>
      </c>
      <c r="L154" s="20">
        <v>1.1239782016348776</v>
      </c>
      <c r="M154" s="20">
        <v>1.937738419618529</v>
      </c>
      <c r="N154" s="20">
        <v>0.11297421924124924</v>
      </c>
      <c r="O154" s="4">
        <f t="shared" si="33"/>
        <v>9.9489795918367339</v>
      </c>
      <c r="P154" s="4">
        <v>1.7849999999999999</v>
      </c>
      <c r="Q154" s="4">
        <v>1.2</v>
      </c>
      <c r="R154">
        <v>0.25</v>
      </c>
      <c r="S154" s="14">
        <f t="shared" si="34"/>
        <v>20.231607629427796</v>
      </c>
      <c r="T154" s="7">
        <v>1.36134676237959E+16</v>
      </c>
      <c r="U154" s="8" t="str">
        <f t="shared" si="38"/>
        <v>1361346</v>
      </c>
      <c r="V154" s="12">
        <f t="shared" si="39"/>
        <v>13.61346</v>
      </c>
      <c r="W154" s="7">
        <v>3919786130812440</v>
      </c>
      <c r="X154" s="8" t="str">
        <f t="shared" si="40"/>
        <v>3919786</v>
      </c>
      <c r="Y154" s="13">
        <f t="shared" si="41"/>
        <v>39.197859999999999</v>
      </c>
      <c r="Z154" s="9">
        <v>2400</v>
      </c>
      <c r="AA154" s="4">
        <v>4</v>
      </c>
      <c r="AB154" s="4">
        <f t="shared" si="35"/>
        <v>20.335359463424862</v>
      </c>
      <c r="AC154" s="4">
        <f t="shared" si="36"/>
        <v>5.6591909452944877</v>
      </c>
      <c r="AD154" s="4">
        <f t="shared" si="37"/>
        <v>160.34374345001052</v>
      </c>
    </row>
    <row r="155" spans="1:30" x14ac:dyDescent="0.25">
      <c r="A155" s="4">
        <v>5502003</v>
      </c>
      <c r="B155" s="18">
        <v>52</v>
      </c>
      <c r="C155" s="18">
        <v>30</v>
      </c>
      <c r="D155" s="18">
        <v>18</v>
      </c>
      <c r="E155" s="18">
        <f t="shared" si="32"/>
        <v>48</v>
      </c>
      <c r="F155" s="18" t="s">
        <v>32</v>
      </c>
      <c r="G155" s="20">
        <v>7.76</v>
      </c>
      <c r="H155" s="4">
        <v>0.12</v>
      </c>
      <c r="I155" s="23">
        <v>3.2935364347468097</v>
      </c>
      <c r="J155" s="23">
        <v>72.046109510086453</v>
      </c>
      <c r="K155" s="23">
        <v>10.703993412927129</v>
      </c>
      <c r="L155" s="20">
        <v>0.83290448744339252</v>
      </c>
      <c r="M155" s="20">
        <v>1.4359273363524088</v>
      </c>
      <c r="N155" s="20">
        <v>8.5014409221902024E-2</v>
      </c>
      <c r="O155" s="4">
        <f t="shared" si="33"/>
        <v>9.7972154963680396</v>
      </c>
      <c r="P155" s="4">
        <v>4.944</v>
      </c>
      <c r="Q155" s="4">
        <v>1.59</v>
      </c>
      <c r="R155">
        <v>0.375</v>
      </c>
      <c r="S155" s="14">
        <f t="shared" si="34"/>
        <v>19.864772025524911</v>
      </c>
      <c r="T155" s="7">
        <v>1361316846</v>
      </c>
      <c r="U155" s="8" t="str">
        <f t="shared" si="38"/>
        <v>1361316</v>
      </c>
      <c r="V155" s="12">
        <f t="shared" si="39"/>
        <v>13.613160000000001</v>
      </c>
      <c r="W155" s="7">
        <v>3920087418</v>
      </c>
      <c r="X155" s="8" t="str">
        <f t="shared" si="40"/>
        <v>3920087</v>
      </c>
      <c r="Y155" s="13">
        <f t="shared" si="41"/>
        <v>39.200870000000002</v>
      </c>
      <c r="Z155" s="9">
        <v>2360</v>
      </c>
      <c r="AA155" s="4">
        <v>5</v>
      </c>
      <c r="AB155" s="4">
        <f t="shared" si="35"/>
        <v>20.275936599423634</v>
      </c>
      <c r="AC155" s="4">
        <f t="shared" si="36"/>
        <v>7.855084396871141</v>
      </c>
      <c r="AD155" s="4">
        <f t="shared" si="37"/>
        <v>171.82997118155617</v>
      </c>
    </row>
    <row r="156" spans="1:30" x14ac:dyDescent="0.25">
      <c r="A156" s="4">
        <v>5502004</v>
      </c>
      <c r="B156" s="18">
        <v>36</v>
      </c>
      <c r="C156" s="18">
        <v>34</v>
      </c>
      <c r="D156" s="18">
        <v>30</v>
      </c>
      <c r="E156" s="18">
        <f t="shared" si="32"/>
        <v>64</v>
      </c>
      <c r="F156" s="18" t="s">
        <v>26</v>
      </c>
      <c r="G156" s="20">
        <v>7.6</v>
      </c>
      <c r="H156" s="4">
        <v>0.11</v>
      </c>
      <c r="I156" s="23">
        <v>12.992455993294218</v>
      </c>
      <c r="J156" s="23">
        <v>172.88348700754401</v>
      </c>
      <c r="K156" s="23">
        <v>15.297569153394798</v>
      </c>
      <c r="L156" s="20">
        <v>1.4915129924559936</v>
      </c>
      <c r="M156" s="20">
        <v>2.5713683989941329</v>
      </c>
      <c r="N156" s="20">
        <v>0.15695725062866722</v>
      </c>
      <c r="O156" s="4">
        <f t="shared" si="33"/>
        <v>9.5026702269692951</v>
      </c>
      <c r="P156" s="4">
        <v>26.774999999999999</v>
      </c>
      <c r="Q156" s="4">
        <v>1.2</v>
      </c>
      <c r="R156">
        <v>0.5</v>
      </c>
      <c r="S156" s="14">
        <f t="shared" si="34"/>
        <v>26.847233864207883</v>
      </c>
      <c r="T156" s="7">
        <v>1361131375</v>
      </c>
      <c r="U156" s="8" t="str">
        <f t="shared" si="38"/>
        <v>1361131</v>
      </c>
      <c r="V156" s="12">
        <f t="shared" si="39"/>
        <v>13.61131</v>
      </c>
      <c r="W156" s="7">
        <v>3919701838</v>
      </c>
      <c r="X156" s="8" t="str">
        <f t="shared" si="40"/>
        <v>3919701</v>
      </c>
      <c r="Y156" s="13">
        <f t="shared" si="41"/>
        <v>39.197009999999999</v>
      </c>
      <c r="Z156" s="9">
        <v>2408</v>
      </c>
      <c r="AA156" s="4">
        <v>5</v>
      </c>
      <c r="AB156" s="4">
        <f t="shared" si="35"/>
        <v>28.252305113160098</v>
      </c>
      <c r="AC156" s="4">
        <f t="shared" si="36"/>
        <v>23.386420787929595</v>
      </c>
      <c r="AD156" s="4">
        <f t="shared" si="37"/>
        <v>311.19027661357921</v>
      </c>
    </row>
    <row r="157" spans="1:30" x14ac:dyDescent="0.25">
      <c r="A157" s="4">
        <v>5502005</v>
      </c>
      <c r="B157" s="18">
        <v>50</v>
      </c>
      <c r="C157" s="18">
        <v>30</v>
      </c>
      <c r="D157" s="18">
        <v>20</v>
      </c>
      <c r="E157" s="18">
        <f t="shared" si="32"/>
        <v>50</v>
      </c>
      <c r="F157" s="18" t="s">
        <v>32</v>
      </c>
      <c r="G157" s="20">
        <v>7.66</v>
      </c>
      <c r="H157" s="4">
        <v>0.11</v>
      </c>
      <c r="I157" s="23">
        <v>3.1282586027111576</v>
      </c>
      <c r="J157" s="23">
        <v>151.19916579770594</v>
      </c>
      <c r="K157" s="23">
        <v>10.010427528675699</v>
      </c>
      <c r="L157" s="20">
        <v>1.1386861313868615</v>
      </c>
      <c r="M157" s="20">
        <v>1.9630948905109491</v>
      </c>
      <c r="N157" s="20">
        <v>0.11094890510948907</v>
      </c>
      <c r="O157" s="4">
        <f t="shared" si="33"/>
        <v>10.263157894736842</v>
      </c>
      <c r="P157" s="4">
        <v>7.3840000000000003</v>
      </c>
      <c r="Q157" s="4">
        <v>0.91</v>
      </c>
      <c r="R157">
        <v>0.5</v>
      </c>
      <c r="S157" s="14">
        <f t="shared" si="34"/>
        <v>15.543065693430659</v>
      </c>
      <c r="T157" s="7">
        <v>136121164</v>
      </c>
      <c r="U157" s="8" t="str">
        <f t="shared" si="38"/>
        <v>1361211</v>
      </c>
      <c r="V157" s="12">
        <f t="shared" si="39"/>
        <v>13.612109999999999</v>
      </c>
      <c r="W157" s="7">
        <v>3919777743</v>
      </c>
      <c r="X157" s="8" t="str">
        <f t="shared" si="40"/>
        <v>3919777</v>
      </c>
      <c r="Y157" s="13">
        <f t="shared" si="41"/>
        <v>39.197769999999998</v>
      </c>
      <c r="Z157" s="9">
        <v>2401</v>
      </c>
      <c r="AA157" s="4">
        <v>5</v>
      </c>
      <c r="AB157" s="4">
        <f t="shared" si="35"/>
        <v>15.14452554744526</v>
      </c>
      <c r="AC157" s="4">
        <f t="shared" si="36"/>
        <v>4.2700729927007295</v>
      </c>
      <c r="AD157" s="4">
        <f t="shared" si="37"/>
        <v>206.38686131386859</v>
      </c>
    </row>
    <row r="158" spans="1:30" x14ac:dyDescent="0.25">
      <c r="A158" s="4">
        <v>5502006</v>
      </c>
      <c r="B158" s="18">
        <v>30</v>
      </c>
      <c r="C158" s="18">
        <v>44</v>
      </c>
      <c r="D158" s="18">
        <v>26</v>
      </c>
      <c r="E158" s="18">
        <f t="shared" si="32"/>
        <v>70</v>
      </c>
      <c r="F158" s="18" t="s">
        <v>24</v>
      </c>
      <c r="G158" s="20">
        <v>7.65</v>
      </c>
      <c r="H158" s="4">
        <v>0.1</v>
      </c>
      <c r="I158" s="23">
        <v>4.6848381601362865</v>
      </c>
      <c r="J158" s="23">
        <v>79.855195911413972</v>
      </c>
      <c r="K158" s="23">
        <v>21.081771720613286</v>
      </c>
      <c r="L158" s="20">
        <v>1.3287904599659288</v>
      </c>
      <c r="M158" s="20">
        <v>2.2908347529812612</v>
      </c>
      <c r="N158" s="20">
        <v>0.12819420783645658</v>
      </c>
      <c r="O158" s="4">
        <f t="shared" si="33"/>
        <v>10.365448504983391</v>
      </c>
      <c r="P158" s="4">
        <v>2.782</v>
      </c>
      <c r="Q158" s="4">
        <v>1.53</v>
      </c>
      <c r="R158">
        <v>0.125</v>
      </c>
      <c r="S158" s="14">
        <f t="shared" si="34"/>
        <v>30.495741056218069</v>
      </c>
      <c r="T158" s="7">
        <v>1.36128248479404E+16</v>
      </c>
      <c r="U158" s="8" t="str">
        <f t="shared" si="38"/>
        <v>1361282</v>
      </c>
      <c r="V158" s="12">
        <f t="shared" si="39"/>
        <v>13.612819999999999</v>
      </c>
      <c r="W158" s="7">
        <v>391982802245119</v>
      </c>
      <c r="X158" s="8" t="str">
        <f t="shared" si="40"/>
        <v>3919828</v>
      </c>
      <c r="Y158" s="13">
        <f t="shared" si="41"/>
        <v>39.198279999999997</v>
      </c>
      <c r="Z158" s="9">
        <v>2384</v>
      </c>
      <c r="AA158" s="4">
        <v>4</v>
      </c>
      <c r="AB158" s="4">
        <f t="shared" si="35"/>
        <v>29.420570698466786</v>
      </c>
      <c r="AC158" s="4">
        <f t="shared" si="36"/>
        <v>10.751703577512776</v>
      </c>
      <c r="AD158" s="4">
        <f t="shared" si="37"/>
        <v>183.26767461669505</v>
      </c>
    </row>
    <row r="159" spans="1:30" x14ac:dyDescent="0.25">
      <c r="A159" s="4">
        <v>5502007</v>
      </c>
      <c r="B159" s="18">
        <v>40</v>
      </c>
      <c r="C159" s="18">
        <v>38</v>
      </c>
      <c r="D159" s="18">
        <v>22</v>
      </c>
      <c r="E159" s="18">
        <f t="shared" si="32"/>
        <v>60</v>
      </c>
      <c r="F159" s="18" t="s">
        <v>26</v>
      </c>
      <c r="G159" s="20">
        <v>7.59</v>
      </c>
      <c r="H159" s="4">
        <v>0.12</v>
      </c>
      <c r="I159" s="23">
        <v>11.406844106463877</v>
      </c>
      <c r="J159" s="23">
        <v>174.27122940430925</v>
      </c>
      <c r="K159" s="23">
        <v>15.631601182931979</v>
      </c>
      <c r="L159" s="20">
        <v>1.8124207858048165</v>
      </c>
      <c r="M159" s="20">
        <v>3.1246134347275034</v>
      </c>
      <c r="N159" s="20">
        <v>0.18779045204900721</v>
      </c>
      <c r="O159" s="4">
        <f t="shared" si="33"/>
        <v>9.6512935883014617</v>
      </c>
      <c r="P159" s="4">
        <v>2.7559999999999998</v>
      </c>
      <c r="Q159" s="4">
        <v>1.2</v>
      </c>
      <c r="R159">
        <v>0.3</v>
      </c>
      <c r="S159" s="14">
        <f t="shared" si="34"/>
        <v>32.623574144486696</v>
      </c>
      <c r="T159" s="7">
        <v>1.36142687490178E+16</v>
      </c>
      <c r="U159" s="8" t="str">
        <f t="shared" si="38"/>
        <v>1361426</v>
      </c>
      <c r="V159" s="12">
        <f t="shared" si="39"/>
        <v>13.61426</v>
      </c>
      <c r="W159" s="7">
        <v>391984800554263</v>
      </c>
      <c r="X159" s="8" t="str">
        <f t="shared" si="40"/>
        <v>3919848</v>
      </c>
      <c r="Y159" s="13">
        <f t="shared" si="41"/>
        <v>39.198480000000004</v>
      </c>
      <c r="Z159" s="9">
        <v>2377</v>
      </c>
      <c r="AA159" s="4">
        <v>4</v>
      </c>
      <c r="AB159" s="4">
        <f t="shared" si="35"/>
        <v>33.802281368821298</v>
      </c>
      <c r="AC159" s="4">
        <f t="shared" si="36"/>
        <v>20.532319391634974</v>
      </c>
      <c r="AD159" s="4">
        <f t="shared" si="37"/>
        <v>313.68821292775658</v>
      </c>
    </row>
    <row r="160" spans="1:30" x14ac:dyDescent="0.25">
      <c r="A160" s="4">
        <v>5502008</v>
      </c>
      <c r="B160" s="18">
        <v>34</v>
      </c>
      <c r="C160" s="18">
        <v>42</v>
      </c>
      <c r="D160" s="18">
        <v>24</v>
      </c>
      <c r="E160" s="18">
        <f t="shared" si="32"/>
        <v>66</v>
      </c>
      <c r="F160" s="18" t="s">
        <v>24</v>
      </c>
      <c r="G160" s="20">
        <v>7.64</v>
      </c>
      <c r="H160" s="4">
        <v>0.11</v>
      </c>
      <c r="I160" s="23">
        <v>6.2630480167014628</v>
      </c>
      <c r="J160" s="23">
        <v>78.28810020876827</v>
      </c>
      <c r="K160" s="23">
        <v>18.371607515657615</v>
      </c>
      <c r="L160" s="20">
        <v>1.241649269311065</v>
      </c>
      <c r="M160" s="20">
        <v>2.1406033402922762</v>
      </c>
      <c r="N160" s="20">
        <v>0.12</v>
      </c>
      <c r="O160" s="4">
        <f t="shared" si="33"/>
        <v>10.347077244258875</v>
      </c>
      <c r="P160" s="4">
        <v>2.7040000000000002</v>
      </c>
      <c r="Q160" s="4">
        <v>1.4</v>
      </c>
      <c r="R160">
        <v>1</v>
      </c>
      <c r="S160" s="14">
        <f t="shared" si="34"/>
        <v>26.074634655532364</v>
      </c>
      <c r="T160" s="7">
        <v>1361373756</v>
      </c>
      <c r="U160" s="8" t="str">
        <f t="shared" si="38"/>
        <v>1361373</v>
      </c>
      <c r="V160" s="12">
        <f t="shared" si="39"/>
        <v>13.61373</v>
      </c>
      <c r="W160" s="7">
        <v>3919973124</v>
      </c>
      <c r="X160" s="8" t="str">
        <f t="shared" si="40"/>
        <v>3919973</v>
      </c>
      <c r="Y160" s="13">
        <f t="shared" si="41"/>
        <v>39.199730000000002</v>
      </c>
      <c r="Z160" s="9">
        <v>2379</v>
      </c>
      <c r="AA160" s="4">
        <v>5</v>
      </c>
      <c r="AB160" s="4">
        <f t="shared" si="35"/>
        <v>25.2</v>
      </c>
      <c r="AC160" s="4">
        <f t="shared" si="36"/>
        <v>13.15240083507307</v>
      </c>
      <c r="AD160" s="4">
        <f t="shared" si="37"/>
        <v>164.40501043841337</v>
      </c>
    </row>
    <row r="161" spans="1:30" x14ac:dyDescent="0.25">
      <c r="A161" s="4">
        <v>5502009</v>
      </c>
      <c r="B161" s="18">
        <v>38</v>
      </c>
      <c r="C161" s="18">
        <v>40</v>
      </c>
      <c r="D161" s="18">
        <v>22</v>
      </c>
      <c r="E161" s="18">
        <f t="shared" si="32"/>
        <v>62</v>
      </c>
      <c r="F161" s="18" t="s">
        <v>24</v>
      </c>
      <c r="G161" s="20">
        <v>7.46</v>
      </c>
      <c r="H161" s="4">
        <v>0.11</v>
      </c>
      <c r="I161" s="23">
        <v>6.864988558352402</v>
      </c>
      <c r="J161" s="23">
        <v>57.208237986270028</v>
      </c>
      <c r="K161" s="23">
        <v>17.058456417724152</v>
      </c>
      <c r="L161" s="20">
        <v>1.2981069273975454</v>
      </c>
      <c r="M161" s="20">
        <v>2.2379363428333683</v>
      </c>
      <c r="N161" s="20">
        <v>0.12</v>
      </c>
      <c r="O161" s="4">
        <f t="shared" si="33"/>
        <v>10.817557728312879</v>
      </c>
      <c r="P161" s="4">
        <v>1.248</v>
      </c>
      <c r="Q161" s="4">
        <v>1.37</v>
      </c>
      <c r="R161">
        <v>0.5</v>
      </c>
      <c r="S161" s="14">
        <f t="shared" si="34"/>
        <v>26.676097358019561</v>
      </c>
      <c r="T161" s="7">
        <v>1361395623</v>
      </c>
      <c r="U161" s="8" t="str">
        <f t="shared" si="38"/>
        <v>1361395</v>
      </c>
      <c r="V161" s="12">
        <f t="shared" si="39"/>
        <v>13.613950000000001</v>
      </c>
      <c r="W161" s="7">
        <v>3919975823</v>
      </c>
      <c r="X161" s="8" t="str">
        <f t="shared" si="40"/>
        <v>3919975</v>
      </c>
      <c r="Y161" s="13">
        <f t="shared" si="41"/>
        <v>39.199750000000002</v>
      </c>
      <c r="Z161" s="9">
        <v>2364</v>
      </c>
      <c r="AA161" s="4">
        <v>5</v>
      </c>
      <c r="AB161" s="4">
        <f t="shared" si="35"/>
        <v>24.66</v>
      </c>
      <c r="AC161" s="4">
        <f t="shared" si="36"/>
        <v>14.107551487414188</v>
      </c>
      <c r="AD161" s="4">
        <f t="shared" si="37"/>
        <v>117.56292906178489</v>
      </c>
    </row>
    <row r="162" spans="1:30" x14ac:dyDescent="0.25">
      <c r="A162" s="4">
        <v>5502010</v>
      </c>
      <c r="B162" s="18">
        <v>26</v>
      </c>
      <c r="C162" s="18">
        <v>44</v>
      </c>
      <c r="D162" s="18">
        <v>30</v>
      </c>
      <c r="E162" s="18">
        <f t="shared" si="32"/>
        <v>74</v>
      </c>
      <c r="F162" s="18" t="s">
        <v>24</v>
      </c>
      <c r="G162" s="20">
        <v>7.34</v>
      </c>
      <c r="H162" s="4">
        <v>0.17</v>
      </c>
      <c r="I162" s="23">
        <v>15.644555694618273</v>
      </c>
      <c r="J162" s="23">
        <v>245.09803921568627</v>
      </c>
      <c r="K162" s="23">
        <v>16.061743846474759</v>
      </c>
      <c r="L162" s="20">
        <v>1.5456821026282859</v>
      </c>
      <c r="M162" s="20">
        <v>2.6647559449311649</v>
      </c>
      <c r="N162" s="20">
        <v>0.15</v>
      </c>
      <c r="O162" s="4">
        <f t="shared" si="33"/>
        <v>10.304547350855239</v>
      </c>
      <c r="P162" s="4">
        <v>36.92</v>
      </c>
      <c r="Q162" s="4">
        <v>0.92500000000000004</v>
      </c>
      <c r="R162">
        <v>0.25</v>
      </c>
      <c r="S162" s="14">
        <f t="shared" si="34"/>
        <v>21.44633917396747</v>
      </c>
      <c r="T162" s="7">
        <v>1361587355</v>
      </c>
      <c r="U162" s="8" t="str">
        <f t="shared" si="38"/>
        <v>1361587</v>
      </c>
      <c r="V162" s="12">
        <f t="shared" si="39"/>
        <v>13.615869999999999</v>
      </c>
      <c r="W162" s="7">
        <v>3919958083</v>
      </c>
      <c r="X162" s="8" t="str">
        <f t="shared" si="40"/>
        <v>3919958</v>
      </c>
      <c r="Y162" s="13">
        <f t="shared" si="41"/>
        <v>39.199579999999997</v>
      </c>
      <c r="Z162" s="9">
        <v>2348</v>
      </c>
      <c r="AA162" s="4">
        <v>4</v>
      </c>
      <c r="AB162" s="4">
        <f t="shared" si="35"/>
        <v>20.8125</v>
      </c>
      <c r="AC162" s="4">
        <f t="shared" si="36"/>
        <v>21.706821026282856</v>
      </c>
      <c r="AD162" s="4">
        <f t="shared" si="37"/>
        <v>340.0735294117647</v>
      </c>
    </row>
    <row r="163" spans="1:30" x14ac:dyDescent="0.25">
      <c r="A163" s="4">
        <v>5502011</v>
      </c>
      <c r="B163" s="18">
        <v>32</v>
      </c>
      <c r="C163" s="18">
        <v>46</v>
      </c>
      <c r="D163" s="18">
        <v>22</v>
      </c>
      <c r="E163" s="18">
        <f t="shared" si="32"/>
        <v>68</v>
      </c>
      <c r="F163" s="18" t="s">
        <v>24</v>
      </c>
      <c r="G163" s="20">
        <v>7.61</v>
      </c>
      <c r="H163" s="4">
        <v>0.1</v>
      </c>
      <c r="I163" s="23">
        <v>6.1052631578947389</v>
      </c>
      <c r="J163" s="23">
        <v>184.21052631578951</v>
      </c>
      <c r="K163" s="23">
        <v>19.578947368421051</v>
      </c>
      <c r="L163" s="20">
        <v>1.7036842105263164</v>
      </c>
      <c r="M163" s="20">
        <v>2.9371515789473692</v>
      </c>
      <c r="N163" s="20">
        <v>0.16</v>
      </c>
      <c r="O163" s="4">
        <f t="shared" si="33"/>
        <v>10.648026315789478</v>
      </c>
      <c r="P163" s="4">
        <v>1.26</v>
      </c>
      <c r="Q163" s="4">
        <v>1.1200000000000001</v>
      </c>
      <c r="R163">
        <v>0.5</v>
      </c>
      <c r="S163" s="14">
        <f t="shared" si="34"/>
        <v>28.621894736842119</v>
      </c>
      <c r="T163" s="7">
        <v>1.3613399387181E+16</v>
      </c>
      <c r="U163" s="8" t="str">
        <f t="shared" si="38"/>
        <v>1361339</v>
      </c>
      <c r="V163" s="12">
        <f t="shared" si="39"/>
        <v>13.613390000000001</v>
      </c>
      <c r="W163" s="7">
        <v>3919870913545810</v>
      </c>
      <c r="X163" s="8" t="str">
        <f t="shared" si="40"/>
        <v>3919870</v>
      </c>
      <c r="Y163" s="13">
        <f t="shared" si="41"/>
        <v>39.198700000000002</v>
      </c>
      <c r="Z163" s="9">
        <v>2376</v>
      </c>
      <c r="AA163" s="4">
        <v>4</v>
      </c>
      <c r="AB163" s="4">
        <f t="shared" si="35"/>
        <v>26.880000000000006</v>
      </c>
      <c r="AC163" s="4">
        <f t="shared" si="36"/>
        <v>10.256842105263162</v>
      </c>
      <c r="AD163" s="4">
        <f t="shared" si="37"/>
        <v>309.47368421052641</v>
      </c>
    </row>
    <row r="164" spans="1:30" x14ac:dyDescent="0.25">
      <c r="A164" s="4">
        <v>5502012</v>
      </c>
      <c r="B164" s="18">
        <v>36</v>
      </c>
      <c r="C164" s="18">
        <v>42</v>
      </c>
      <c r="D164" s="18">
        <v>22</v>
      </c>
      <c r="E164" s="18">
        <f t="shared" si="32"/>
        <v>64</v>
      </c>
      <c r="F164" s="18" t="s">
        <v>24</v>
      </c>
      <c r="G164" s="20">
        <v>7.7</v>
      </c>
      <c r="H164" s="4">
        <v>0.09</v>
      </c>
      <c r="I164" s="23">
        <v>26.615969581749049</v>
      </c>
      <c r="J164" s="23">
        <v>205.95690747782004</v>
      </c>
      <c r="K164" s="23">
        <v>20.067596113223491</v>
      </c>
      <c r="L164" s="20">
        <v>1.6888466413181245</v>
      </c>
      <c r="M164" s="20">
        <v>2.9115716096324467</v>
      </c>
      <c r="N164" s="20">
        <v>0.16</v>
      </c>
      <c r="O164" s="4">
        <f t="shared" si="33"/>
        <v>10.555291508238277</v>
      </c>
      <c r="P164" s="4">
        <v>0.95399999999999996</v>
      </c>
      <c r="Q164" s="4">
        <v>1.57</v>
      </c>
      <c r="R164">
        <v>0.25</v>
      </c>
      <c r="S164" s="14">
        <f t="shared" si="34"/>
        <v>39.772338403041829</v>
      </c>
      <c r="T164" s="7">
        <v>1361681083</v>
      </c>
      <c r="U164" s="8" t="str">
        <f t="shared" si="38"/>
        <v>1361681</v>
      </c>
      <c r="V164" s="12">
        <f t="shared" si="39"/>
        <v>13.616809999999999</v>
      </c>
      <c r="W164" s="7">
        <v>3918872322</v>
      </c>
      <c r="X164" s="8" t="str">
        <f t="shared" si="40"/>
        <v>3918872</v>
      </c>
      <c r="Y164" s="13">
        <f t="shared" si="41"/>
        <v>39.188720000000004</v>
      </c>
      <c r="Z164" s="9">
        <v>2457</v>
      </c>
      <c r="AA164" s="4">
        <v>4</v>
      </c>
      <c r="AB164" s="4">
        <f t="shared" si="35"/>
        <v>37.68</v>
      </c>
      <c r="AC164" s="4">
        <f t="shared" si="36"/>
        <v>62.680608365019019</v>
      </c>
      <c r="AD164" s="4">
        <f t="shared" si="37"/>
        <v>485.02851711026614</v>
      </c>
    </row>
    <row r="165" spans="1:30" x14ac:dyDescent="0.25">
      <c r="A165" s="4">
        <v>5502013</v>
      </c>
      <c r="B165" s="18">
        <v>36</v>
      </c>
      <c r="C165" s="18">
        <v>42</v>
      </c>
      <c r="D165" s="18">
        <v>22</v>
      </c>
      <c r="E165" s="18">
        <f t="shared" si="32"/>
        <v>64</v>
      </c>
      <c r="F165" s="18" t="s">
        <v>24</v>
      </c>
      <c r="G165" s="20">
        <v>7.65</v>
      </c>
      <c r="H165" s="4">
        <v>0.13</v>
      </c>
      <c r="I165" s="23">
        <v>2.1030494216614088</v>
      </c>
      <c r="J165" s="23">
        <v>89.379600420609876</v>
      </c>
      <c r="K165" s="23">
        <v>17.665615141955833</v>
      </c>
      <c r="L165" s="20">
        <v>1.0559936908517351</v>
      </c>
      <c r="M165" s="20">
        <v>1.8205331230283912</v>
      </c>
      <c r="N165" s="20">
        <v>0.1</v>
      </c>
      <c r="O165" s="4">
        <f t="shared" si="33"/>
        <v>10.559936908517351</v>
      </c>
      <c r="P165" s="4">
        <v>7.35</v>
      </c>
      <c r="Q165" s="4">
        <v>1.57</v>
      </c>
      <c r="R165">
        <v>1</v>
      </c>
      <c r="S165" s="14">
        <f t="shared" si="34"/>
        <v>24.868651419558365</v>
      </c>
      <c r="T165" s="7">
        <v>136126148</v>
      </c>
      <c r="U165" s="8" t="str">
        <f t="shared" si="38"/>
        <v>1361261</v>
      </c>
      <c r="V165" s="12">
        <f t="shared" si="39"/>
        <v>13.61261</v>
      </c>
      <c r="W165" s="7">
        <v>391992271</v>
      </c>
      <c r="X165" s="8" t="str">
        <f t="shared" si="40"/>
        <v>3919922</v>
      </c>
      <c r="Y165" s="13">
        <f t="shared" si="41"/>
        <v>39.199219999999997</v>
      </c>
      <c r="Z165" s="9">
        <v>2388</v>
      </c>
      <c r="AA165" s="4">
        <v>5</v>
      </c>
      <c r="AB165" s="4">
        <f t="shared" si="35"/>
        <v>23.55</v>
      </c>
      <c r="AC165" s="4">
        <f t="shared" si="36"/>
        <v>4.9526813880126186</v>
      </c>
      <c r="AD165" s="4">
        <f t="shared" si="37"/>
        <v>210.48895899053625</v>
      </c>
    </row>
    <row r="166" spans="1:30" x14ac:dyDescent="0.25">
      <c r="A166" s="4">
        <v>5503001</v>
      </c>
      <c r="B166" s="18">
        <v>26</v>
      </c>
      <c r="C166" s="18">
        <v>40</v>
      </c>
      <c r="D166" s="18">
        <v>34</v>
      </c>
      <c r="E166" s="18">
        <f t="shared" si="32"/>
        <v>74</v>
      </c>
      <c r="F166" s="18" t="s">
        <v>24</v>
      </c>
      <c r="G166" s="20">
        <v>7.66</v>
      </c>
      <c r="H166" s="4">
        <v>0.13</v>
      </c>
      <c r="I166" s="23">
        <v>3.3613445378151257</v>
      </c>
      <c r="J166" s="23">
        <v>78.781512605041996</v>
      </c>
      <c r="K166" s="23">
        <v>15.756302521008401</v>
      </c>
      <c r="L166" s="20">
        <v>1.2699579831932775</v>
      </c>
      <c r="M166" s="20">
        <v>2.1894075630252101</v>
      </c>
      <c r="N166" s="20">
        <v>0.12</v>
      </c>
      <c r="O166" s="4">
        <f t="shared" si="33"/>
        <v>10.582983193277313</v>
      </c>
      <c r="P166" s="4">
        <v>45.15</v>
      </c>
      <c r="Q166" s="4">
        <v>0.97</v>
      </c>
      <c r="R166">
        <v>0.25</v>
      </c>
      <c r="S166" s="14">
        <f t="shared" si="34"/>
        <v>18.477888655462184</v>
      </c>
      <c r="T166" s="7">
        <v>1360281032</v>
      </c>
      <c r="U166" s="8" t="str">
        <f t="shared" si="38"/>
        <v>1360281</v>
      </c>
      <c r="V166" s="12">
        <f t="shared" si="39"/>
        <v>13.60281</v>
      </c>
      <c r="W166" s="7">
        <v>3919934009</v>
      </c>
      <c r="X166" s="8" t="str">
        <f t="shared" si="40"/>
        <v>3919934</v>
      </c>
      <c r="Y166" s="13">
        <f t="shared" si="41"/>
        <v>39.199339999999999</v>
      </c>
      <c r="Z166" s="9">
        <v>2376</v>
      </c>
      <c r="AA166" s="4">
        <v>5</v>
      </c>
      <c r="AB166" s="4">
        <f t="shared" si="35"/>
        <v>17.46</v>
      </c>
      <c r="AC166" s="4">
        <f t="shared" si="36"/>
        <v>4.890756302521007</v>
      </c>
      <c r="AD166" s="4">
        <f t="shared" si="37"/>
        <v>114.62710084033608</v>
      </c>
    </row>
    <row r="167" spans="1:30" x14ac:dyDescent="0.25">
      <c r="A167" s="4">
        <v>5503002</v>
      </c>
      <c r="B167" s="18">
        <v>30</v>
      </c>
      <c r="C167" s="18">
        <v>44</v>
      </c>
      <c r="D167" s="18">
        <v>26</v>
      </c>
      <c r="E167" s="18">
        <f t="shared" si="32"/>
        <v>70</v>
      </c>
      <c r="F167" s="18" t="s">
        <v>24</v>
      </c>
      <c r="G167" s="20">
        <v>7.69</v>
      </c>
      <c r="H167" s="4">
        <v>0.14000000000000001</v>
      </c>
      <c r="I167" s="23">
        <v>2.7083333333333335</v>
      </c>
      <c r="J167" s="23">
        <v>72.916666666666671</v>
      </c>
      <c r="K167" s="23">
        <v>24.375</v>
      </c>
      <c r="L167" s="20">
        <v>1.2593750000000004</v>
      </c>
      <c r="M167" s="20">
        <v>2.1711625000000008</v>
      </c>
      <c r="N167" s="20">
        <v>0.12</v>
      </c>
      <c r="O167" s="4">
        <f t="shared" si="33"/>
        <v>10.49479166666667</v>
      </c>
      <c r="P167" s="4">
        <v>21.84</v>
      </c>
      <c r="Q167" s="4">
        <v>1.66</v>
      </c>
      <c r="R167">
        <v>0.25</v>
      </c>
      <c r="S167" s="14">
        <f t="shared" si="34"/>
        <v>31.358437500000004</v>
      </c>
      <c r="T167" s="7">
        <v>1.36046758121939E+16</v>
      </c>
      <c r="U167" s="8" t="str">
        <f t="shared" si="38"/>
        <v>1360467</v>
      </c>
      <c r="V167" s="12">
        <f t="shared" si="39"/>
        <v>13.60467</v>
      </c>
      <c r="W167" s="7">
        <v>3.9195445734933904E+16</v>
      </c>
      <c r="X167" s="8" t="str">
        <f t="shared" si="40"/>
        <v>3919544</v>
      </c>
      <c r="Y167" s="13">
        <f t="shared" si="41"/>
        <v>39.195439999999998</v>
      </c>
      <c r="Z167" s="9">
        <v>2376</v>
      </c>
      <c r="AA167" s="4">
        <v>4</v>
      </c>
      <c r="AB167" s="4">
        <f t="shared" si="35"/>
        <v>29.88</v>
      </c>
      <c r="AC167" s="4">
        <f t="shared" si="36"/>
        <v>6.7437500000000004</v>
      </c>
      <c r="AD167" s="4">
        <f t="shared" si="37"/>
        <v>181.56250000000003</v>
      </c>
    </row>
    <row r="168" spans="1:30" x14ac:dyDescent="0.25">
      <c r="A168" s="4">
        <v>5503003</v>
      </c>
      <c r="B168" s="18">
        <v>72</v>
      </c>
      <c r="C168" s="18">
        <v>20</v>
      </c>
      <c r="D168" s="18">
        <v>8</v>
      </c>
      <c r="E168" s="18">
        <f t="shared" si="32"/>
        <v>28</v>
      </c>
      <c r="F168" s="18" t="s">
        <v>32</v>
      </c>
      <c r="G168" s="20">
        <v>7.75</v>
      </c>
      <c r="H168" s="4">
        <v>0.16</v>
      </c>
      <c r="I168" s="23">
        <v>3.4572169403630086</v>
      </c>
      <c r="J168" s="23">
        <v>140.44943820224722</v>
      </c>
      <c r="K168" s="23">
        <v>30.25064822817632</v>
      </c>
      <c r="L168" s="20">
        <v>1.8750000000000004</v>
      </c>
      <c r="M168" s="20">
        <v>3.2325000000000008</v>
      </c>
      <c r="N168" s="20">
        <v>0.19</v>
      </c>
      <c r="O168" s="4">
        <f t="shared" si="33"/>
        <v>9.8684210526315805</v>
      </c>
      <c r="P168" s="4">
        <v>12.96</v>
      </c>
      <c r="Q168" s="4">
        <v>1.1399999999999999</v>
      </c>
      <c r="R168">
        <v>0.5</v>
      </c>
      <c r="S168" s="14">
        <f t="shared" si="34"/>
        <v>32.062500000000007</v>
      </c>
      <c r="T168" s="7">
        <v>1360180131</v>
      </c>
      <c r="U168" s="8" t="str">
        <f t="shared" si="38"/>
        <v>1360180</v>
      </c>
      <c r="V168" s="12">
        <f t="shared" si="39"/>
        <v>13.601800000000001</v>
      </c>
      <c r="W168" s="7">
        <v>3919872341</v>
      </c>
      <c r="X168" s="8" t="str">
        <f t="shared" si="40"/>
        <v>3919872</v>
      </c>
      <c r="Y168" s="13">
        <f t="shared" si="41"/>
        <v>39.198720000000002</v>
      </c>
      <c r="Z168" s="9">
        <v>2347</v>
      </c>
      <c r="AA168" s="4">
        <v>5</v>
      </c>
      <c r="AB168" s="4">
        <f t="shared" si="35"/>
        <v>32.489999999999995</v>
      </c>
      <c r="AC168" s="4">
        <f t="shared" si="36"/>
        <v>5.9118409680207433</v>
      </c>
      <c r="AD168" s="4">
        <f t="shared" si="37"/>
        <v>240.16853932584274</v>
      </c>
    </row>
    <row r="169" spans="1:30" x14ac:dyDescent="0.25">
      <c r="A169" s="4">
        <v>5503004</v>
      </c>
      <c r="B169" s="18">
        <v>26</v>
      </c>
      <c r="C169" s="18">
        <v>42</v>
      </c>
      <c r="D169" s="18">
        <v>32</v>
      </c>
      <c r="E169" s="18">
        <f t="shared" si="32"/>
        <v>74</v>
      </c>
      <c r="F169" s="18" t="s">
        <v>24</v>
      </c>
      <c r="G169" s="20">
        <v>7.27</v>
      </c>
      <c r="H169" s="4">
        <v>0.08</v>
      </c>
      <c r="I169" s="23">
        <v>23.69002208391889</v>
      </c>
      <c r="J169" s="23">
        <v>55.209797229472002</v>
      </c>
      <c r="K169" s="23">
        <v>5.8221240714715892</v>
      </c>
      <c r="L169" s="20">
        <v>0.86099999999999999</v>
      </c>
      <c r="M169" s="20">
        <v>1.484364</v>
      </c>
      <c r="N169" s="20">
        <v>0.10118450110419597</v>
      </c>
      <c r="O169" s="4">
        <f t="shared" si="33"/>
        <v>8.5092083333333317</v>
      </c>
      <c r="P169" s="4">
        <v>0.20799999999999999</v>
      </c>
      <c r="Q169" s="4">
        <v>1.38</v>
      </c>
      <c r="R169">
        <v>0.5</v>
      </c>
      <c r="S169" s="14">
        <f t="shared" si="34"/>
        <v>17.822699999999998</v>
      </c>
      <c r="T169" s="7">
        <v>1360118332</v>
      </c>
      <c r="U169" s="8" t="str">
        <f t="shared" si="38"/>
        <v>1360118</v>
      </c>
      <c r="V169" s="12">
        <f t="shared" si="39"/>
        <v>13.601179999999999</v>
      </c>
      <c r="W169" s="7">
        <v>3919784432</v>
      </c>
      <c r="X169" s="8" t="str">
        <f t="shared" si="40"/>
        <v>3919784</v>
      </c>
      <c r="Y169" s="13">
        <f t="shared" si="41"/>
        <v>39.197839999999999</v>
      </c>
      <c r="Z169" s="9">
        <v>2341</v>
      </c>
      <c r="AA169" s="4">
        <v>5</v>
      </c>
      <c r="AB169" s="4">
        <f t="shared" si="35"/>
        <v>20.945191728568567</v>
      </c>
      <c r="AC169" s="4">
        <f t="shared" si="36"/>
        <v>49.03834571371209</v>
      </c>
      <c r="AD169" s="4">
        <f t="shared" si="37"/>
        <v>114.28428026500703</v>
      </c>
    </row>
    <row r="170" spans="1:30" x14ac:dyDescent="0.25">
      <c r="A170" s="4">
        <v>5503005</v>
      </c>
      <c r="B170" s="18">
        <v>44</v>
      </c>
      <c r="C170" s="18">
        <v>30</v>
      </c>
      <c r="D170" s="18">
        <v>26</v>
      </c>
      <c r="E170" s="18">
        <f t="shared" si="32"/>
        <v>56</v>
      </c>
      <c r="F170" s="18" t="s">
        <v>26</v>
      </c>
      <c r="G170" s="20">
        <v>7.78</v>
      </c>
      <c r="H170" s="4">
        <v>0.13</v>
      </c>
      <c r="I170" s="23">
        <v>2.6541445487954274</v>
      </c>
      <c r="J170" s="23">
        <v>107.18660677827687</v>
      </c>
      <c r="K170" s="23">
        <v>9.1874234381380173</v>
      </c>
      <c r="L170" s="20">
        <v>1.1545528787260111</v>
      </c>
      <c r="M170" s="20">
        <v>1.9904491629236432</v>
      </c>
      <c r="N170" s="20">
        <v>0.10575745202123318</v>
      </c>
      <c r="O170" s="4">
        <f t="shared" si="33"/>
        <v>10.916988416988419</v>
      </c>
      <c r="P170" s="4">
        <v>31.11</v>
      </c>
      <c r="Q170" s="4">
        <v>2.9</v>
      </c>
      <c r="R170">
        <v>0.25</v>
      </c>
      <c r="S170" s="14">
        <f t="shared" si="34"/>
        <v>50.223050224581478</v>
      </c>
      <c r="T170" s="7">
        <v>1359966217</v>
      </c>
      <c r="U170" s="8" t="str">
        <f t="shared" si="38"/>
        <v>1359966</v>
      </c>
      <c r="V170" s="12">
        <f t="shared" si="39"/>
        <v>13.59966</v>
      </c>
      <c r="W170" s="7">
        <v>3919875205</v>
      </c>
      <c r="X170" s="8" t="str">
        <f t="shared" si="40"/>
        <v>3919875</v>
      </c>
      <c r="Y170" s="13">
        <f t="shared" si="41"/>
        <v>39.198749999999997</v>
      </c>
      <c r="Z170" s="9">
        <v>2318</v>
      </c>
      <c r="AA170" s="4">
        <v>5</v>
      </c>
      <c r="AB170" s="4">
        <f t="shared" si="35"/>
        <v>46.004491629236433</v>
      </c>
      <c r="AC170" s="4">
        <f t="shared" si="36"/>
        <v>11.545528787260109</v>
      </c>
      <c r="AD170" s="4">
        <f t="shared" si="37"/>
        <v>466.26173948550439</v>
      </c>
    </row>
    <row r="171" spans="1:30" x14ac:dyDescent="0.25">
      <c r="A171" s="4">
        <v>5503006</v>
      </c>
      <c r="B171" s="18">
        <v>28</v>
      </c>
      <c r="C171" s="18">
        <v>44</v>
      </c>
      <c r="D171" s="18">
        <v>28</v>
      </c>
      <c r="E171" s="18">
        <f t="shared" si="32"/>
        <v>72</v>
      </c>
      <c r="F171" s="18" t="s">
        <v>24</v>
      </c>
      <c r="G171" s="20">
        <v>7.58</v>
      </c>
      <c r="H171" s="4">
        <v>0.09</v>
      </c>
      <c r="I171" s="23">
        <v>4.8600000000000003</v>
      </c>
      <c r="J171" s="23">
        <v>397.44</v>
      </c>
      <c r="K171" s="23">
        <v>34.9</v>
      </c>
      <c r="L171" s="20">
        <v>3.42</v>
      </c>
      <c r="M171" s="20">
        <v>5.8960799999999995</v>
      </c>
      <c r="N171" s="20">
        <v>0.2833</v>
      </c>
      <c r="O171" s="4">
        <f t="shared" si="33"/>
        <v>12.072008471584892</v>
      </c>
      <c r="P171" s="4">
        <v>3.12</v>
      </c>
      <c r="Q171" s="4">
        <v>2.06</v>
      </c>
      <c r="R171">
        <v>0.5</v>
      </c>
      <c r="S171" s="14">
        <f t="shared" si="34"/>
        <v>105.678</v>
      </c>
      <c r="T171" s="7">
        <v>1359943678</v>
      </c>
      <c r="U171" s="8" t="str">
        <f t="shared" si="38"/>
        <v>1359943</v>
      </c>
      <c r="V171" s="12">
        <f t="shared" si="39"/>
        <v>13.59943</v>
      </c>
      <c r="W171" s="7">
        <v>391961883</v>
      </c>
      <c r="X171" s="8" t="str">
        <f t="shared" si="40"/>
        <v>3919618</v>
      </c>
      <c r="Y171" s="13">
        <f t="shared" si="41"/>
        <v>39.196179999999998</v>
      </c>
      <c r="Z171" s="9">
        <v>2317</v>
      </c>
      <c r="AA171" s="4">
        <v>5</v>
      </c>
      <c r="AB171" s="4">
        <f t="shared" si="35"/>
        <v>87.539699999999996</v>
      </c>
      <c r="AC171" s="4">
        <f t="shared" si="36"/>
        <v>15.0174</v>
      </c>
      <c r="AD171" s="4">
        <f t="shared" si="37"/>
        <v>1228.0896</v>
      </c>
    </row>
    <row r="172" spans="1:30" x14ac:dyDescent="0.25">
      <c r="A172" s="4">
        <v>5503007</v>
      </c>
      <c r="B172" s="18">
        <v>20</v>
      </c>
      <c r="C172" s="18">
        <v>40</v>
      </c>
      <c r="D172" s="18">
        <v>40</v>
      </c>
      <c r="E172" s="18">
        <f t="shared" si="32"/>
        <v>80</v>
      </c>
      <c r="F172" s="18" t="s">
        <v>27</v>
      </c>
      <c r="G172" s="20">
        <v>7.49</v>
      </c>
      <c r="H172" s="4">
        <v>0.11</v>
      </c>
      <c r="I172" s="23">
        <v>3.9142974866089819</v>
      </c>
      <c r="J172" s="23">
        <v>77.255871446229918</v>
      </c>
      <c r="K172" s="23">
        <v>13.59703337453646</v>
      </c>
      <c r="L172" s="20">
        <v>1.6872682323856609</v>
      </c>
      <c r="M172" s="20">
        <v>2.9088504326328795</v>
      </c>
      <c r="N172" s="20">
        <v>0.17</v>
      </c>
      <c r="O172" s="4">
        <f t="shared" si="33"/>
        <v>9.9251072493274162</v>
      </c>
      <c r="P172" s="4">
        <v>50.47</v>
      </c>
      <c r="Q172" s="4">
        <v>1.63</v>
      </c>
      <c r="R172">
        <v>0.25</v>
      </c>
      <c r="S172" s="14">
        <f t="shared" si="34"/>
        <v>41.253708281829411</v>
      </c>
      <c r="T172" s="7">
        <v>1360408438554610</v>
      </c>
      <c r="U172" s="8" t="str">
        <f t="shared" si="38"/>
        <v>1360408</v>
      </c>
      <c r="V172" s="12">
        <f t="shared" si="39"/>
        <v>13.60408</v>
      </c>
      <c r="W172" s="7">
        <v>3919755726849900</v>
      </c>
      <c r="X172" s="8" t="str">
        <f t="shared" si="40"/>
        <v>3919755</v>
      </c>
      <c r="Y172" s="13">
        <f t="shared" si="41"/>
        <v>39.19755</v>
      </c>
      <c r="Z172" s="9">
        <v>2380</v>
      </c>
      <c r="AA172" s="4">
        <v>4</v>
      </c>
      <c r="AB172" s="4">
        <f t="shared" si="35"/>
        <v>41.564999999999998</v>
      </c>
      <c r="AC172" s="4">
        <f t="shared" si="36"/>
        <v>9.5704573547589611</v>
      </c>
      <c r="AD172" s="4">
        <f t="shared" si="37"/>
        <v>188.89060568603213</v>
      </c>
    </row>
    <row r="173" spans="1:30" x14ac:dyDescent="0.25">
      <c r="A173" s="4">
        <v>5503008</v>
      </c>
      <c r="B173" s="18">
        <v>68</v>
      </c>
      <c r="C173" s="18">
        <v>20</v>
      </c>
      <c r="D173" s="18">
        <v>12</v>
      </c>
      <c r="E173" s="18">
        <f t="shared" si="32"/>
        <v>32</v>
      </c>
      <c r="F173" s="18" t="s">
        <v>32</v>
      </c>
      <c r="G173" s="20">
        <v>7.77</v>
      </c>
      <c r="H173" s="4">
        <v>0.11</v>
      </c>
      <c r="I173" s="23">
        <v>16.240357287860327</v>
      </c>
      <c r="J173" s="23">
        <v>91.352009744214357</v>
      </c>
      <c r="K173" s="23">
        <v>8.323183110028415</v>
      </c>
      <c r="L173" s="20">
        <v>0.94016443361753932</v>
      </c>
      <c r="M173" s="20">
        <v>1.6208434835566377</v>
      </c>
      <c r="N173" s="20">
        <v>9.805115712545677E-2</v>
      </c>
      <c r="O173" s="4">
        <f t="shared" si="33"/>
        <v>9.5885093167701818</v>
      </c>
      <c r="P173" s="4">
        <v>2.3460000000000001</v>
      </c>
      <c r="Q173" s="4">
        <v>1.61</v>
      </c>
      <c r="R173">
        <v>0.5</v>
      </c>
      <c r="S173" s="14">
        <f t="shared" si="34"/>
        <v>22.704971071863575</v>
      </c>
      <c r="T173" s="7">
        <v>1360032692</v>
      </c>
      <c r="U173" s="8" t="str">
        <f t="shared" si="38"/>
        <v>1360032</v>
      </c>
      <c r="V173" s="12">
        <f t="shared" si="39"/>
        <v>13.60032</v>
      </c>
      <c r="W173" s="7">
        <v>3919800055</v>
      </c>
      <c r="X173" s="8" t="str">
        <f t="shared" si="40"/>
        <v>3919800</v>
      </c>
      <c r="Y173" s="13">
        <f t="shared" si="41"/>
        <v>39.198</v>
      </c>
      <c r="Z173" s="9">
        <v>2336</v>
      </c>
      <c r="AA173" s="4">
        <v>5</v>
      </c>
      <c r="AB173" s="4">
        <f t="shared" si="35"/>
        <v>23.679354445797813</v>
      </c>
      <c r="AC173" s="4">
        <f t="shared" si="36"/>
        <v>39.220462850182699</v>
      </c>
      <c r="AD173" s="4">
        <f t="shared" si="37"/>
        <v>220.61510353227769</v>
      </c>
    </row>
    <row r="174" spans="1:30" x14ac:dyDescent="0.25">
      <c r="A174" s="4">
        <v>5503009</v>
      </c>
      <c r="B174" s="18">
        <v>26</v>
      </c>
      <c r="C174" s="18">
        <v>40</v>
      </c>
      <c r="D174" s="18">
        <v>34</v>
      </c>
      <c r="E174" s="18">
        <f t="shared" si="32"/>
        <v>74</v>
      </c>
      <c r="F174" s="18" t="s">
        <v>24</v>
      </c>
      <c r="G174" s="20">
        <v>7.43</v>
      </c>
      <c r="H174" s="4">
        <v>0.15</v>
      </c>
      <c r="I174" s="23">
        <v>19.849561220225656</v>
      </c>
      <c r="J174" s="23">
        <v>287.29628081905554</v>
      </c>
      <c r="K174" s="23">
        <v>20.685332218971993</v>
      </c>
      <c r="L174" s="20">
        <v>3.3817384036773914</v>
      </c>
      <c r="M174" s="20">
        <v>5.8301170079398226</v>
      </c>
      <c r="N174" s="20">
        <v>0.28000000000000003</v>
      </c>
      <c r="O174" s="4">
        <f t="shared" si="33"/>
        <v>12.077637155990683</v>
      </c>
      <c r="P174" s="4">
        <v>27.3</v>
      </c>
      <c r="Q174" s="4">
        <v>1.83</v>
      </c>
      <c r="R174">
        <v>0.5</v>
      </c>
      <c r="S174" s="14">
        <f t="shared" si="34"/>
        <v>92.82871918094439</v>
      </c>
      <c r="T174" s="7">
        <v>1359820371</v>
      </c>
      <c r="U174" s="8" t="str">
        <f t="shared" ref="U174:U205" si="42">+LEFT(T174,7)</f>
        <v>1359820</v>
      </c>
      <c r="V174" s="12">
        <f t="shared" ref="V174:V205" si="43">+U174/100000</f>
        <v>13.5982</v>
      </c>
      <c r="W174" s="7">
        <v>3919813015</v>
      </c>
      <c r="X174" s="8" t="str">
        <f t="shared" ref="X174:X205" si="44">+LEFT(W174,7)</f>
        <v>3919813</v>
      </c>
      <c r="Y174" s="13">
        <f t="shared" ref="Y174:Y205" si="45">+X174/100000</f>
        <v>39.198129999999999</v>
      </c>
      <c r="Z174" s="9">
        <v>2325</v>
      </c>
      <c r="AA174" s="4">
        <v>5</v>
      </c>
      <c r="AB174" s="4">
        <f t="shared" si="35"/>
        <v>76.86</v>
      </c>
      <c r="AC174" s="4">
        <f t="shared" si="36"/>
        <v>54.487045549519422</v>
      </c>
      <c r="AD174" s="4">
        <f t="shared" si="37"/>
        <v>788.62829084830742</v>
      </c>
    </row>
    <row r="175" spans="1:30" x14ac:dyDescent="0.25">
      <c r="A175" s="4">
        <v>5503010</v>
      </c>
      <c r="B175" s="18">
        <v>20</v>
      </c>
      <c r="C175" s="18">
        <v>44</v>
      </c>
      <c r="D175" s="18">
        <v>36</v>
      </c>
      <c r="E175" s="18">
        <f t="shared" si="32"/>
        <v>80</v>
      </c>
      <c r="F175" s="18" t="s">
        <v>24</v>
      </c>
      <c r="G175" s="20">
        <v>7.54</v>
      </c>
      <c r="H175" s="4">
        <v>0.11</v>
      </c>
      <c r="I175" s="23">
        <v>2.2845275181723781</v>
      </c>
      <c r="J175" s="23">
        <v>129.80269989615783</v>
      </c>
      <c r="K175" s="23">
        <v>21.183800623052957</v>
      </c>
      <c r="L175" s="20">
        <v>1.5186915887850463</v>
      </c>
      <c r="M175" s="20">
        <v>2.6182242990654196</v>
      </c>
      <c r="N175" s="20">
        <v>0.13374870197300107</v>
      </c>
      <c r="O175" s="4">
        <f t="shared" si="33"/>
        <v>11.354813664596268</v>
      </c>
      <c r="P175" s="4">
        <v>32.76</v>
      </c>
      <c r="Q175" s="4">
        <v>1.07</v>
      </c>
      <c r="R175">
        <v>1</v>
      </c>
      <c r="S175" s="14">
        <f t="shared" si="34"/>
        <v>24.374999999999993</v>
      </c>
      <c r="T175" s="7">
        <v>1360224939</v>
      </c>
      <c r="U175" s="8" t="str">
        <f t="shared" si="42"/>
        <v>1360224</v>
      </c>
      <c r="V175" s="12">
        <f t="shared" si="43"/>
        <v>13.60224</v>
      </c>
      <c r="W175" s="7">
        <v>3919757197</v>
      </c>
      <c r="X175" s="8" t="str">
        <f t="shared" si="44"/>
        <v>3919757</v>
      </c>
      <c r="Y175" s="13">
        <f t="shared" si="45"/>
        <v>39.197569999999999</v>
      </c>
      <c r="Z175" s="9">
        <v>2367</v>
      </c>
      <c r="AA175" s="4">
        <v>4</v>
      </c>
      <c r="AB175" s="4">
        <f t="shared" si="35"/>
        <v>21.466666666666669</v>
      </c>
      <c r="AC175" s="4">
        <f t="shared" si="36"/>
        <v>3.666666666666667</v>
      </c>
      <c r="AD175" s="4">
        <f t="shared" si="37"/>
        <v>208.33333333333334</v>
      </c>
    </row>
    <row r="176" spans="1:30" x14ac:dyDescent="0.25">
      <c r="A176" s="4">
        <v>5503011</v>
      </c>
      <c r="B176" s="18">
        <v>18</v>
      </c>
      <c r="C176" s="18">
        <v>46</v>
      </c>
      <c r="D176" s="18">
        <v>36</v>
      </c>
      <c r="E176" s="18">
        <f t="shared" si="32"/>
        <v>82</v>
      </c>
      <c r="F176" s="18" t="s">
        <v>24</v>
      </c>
      <c r="G176" s="20">
        <v>7.54</v>
      </c>
      <c r="H176" s="4">
        <v>0.17</v>
      </c>
      <c r="I176" s="23">
        <v>3.2996494122499485</v>
      </c>
      <c r="J176" s="23">
        <v>195.9166838523407</v>
      </c>
      <c r="K176" s="23">
        <v>28.665704268921424</v>
      </c>
      <c r="L176" s="20">
        <v>2.1313672922252009</v>
      </c>
      <c r="M176" s="20">
        <v>3.6744772117962463</v>
      </c>
      <c r="N176" s="20">
        <v>0.2107651062074655</v>
      </c>
      <c r="O176" s="4">
        <f t="shared" si="33"/>
        <v>10.112524461839527</v>
      </c>
      <c r="P176" s="4">
        <v>38.881999999999998</v>
      </c>
      <c r="Q176" s="4">
        <v>1</v>
      </c>
      <c r="R176">
        <v>0.25</v>
      </c>
      <c r="S176" s="14">
        <f t="shared" si="34"/>
        <v>31.970509383378015</v>
      </c>
      <c r="T176" s="7">
        <v>1359107257</v>
      </c>
      <c r="U176" s="8" t="str">
        <f t="shared" si="42"/>
        <v>1359107</v>
      </c>
      <c r="V176" s="12">
        <f t="shared" si="43"/>
        <v>13.59107</v>
      </c>
      <c r="W176" s="7">
        <v>3918927634</v>
      </c>
      <c r="X176" s="8" t="str">
        <f t="shared" si="44"/>
        <v>3918927</v>
      </c>
      <c r="Y176" s="13">
        <f t="shared" si="45"/>
        <v>39.18927</v>
      </c>
      <c r="Z176" s="9">
        <v>2297</v>
      </c>
      <c r="AA176" s="4">
        <v>3</v>
      </c>
      <c r="AB176" s="4">
        <f t="shared" si="35"/>
        <v>31.614765931119823</v>
      </c>
      <c r="AC176" s="4">
        <f t="shared" si="36"/>
        <v>4.9494741183749218</v>
      </c>
      <c r="AD176" s="4">
        <f t="shared" si="37"/>
        <v>293.87502577851103</v>
      </c>
    </row>
    <row r="177" spans="1:30" x14ac:dyDescent="0.25">
      <c r="A177" s="4">
        <v>5503012</v>
      </c>
      <c r="B177" s="18">
        <v>20</v>
      </c>
      <c r="C177" s="18">
        <v>42</v>
      </c>
      <c r="D177" s="18">
        <v>38</v>
      </c>
      <c r="E177" s="18">
        <f t="shared" si="32"/>
        <v>80</v>
      </c>
      <c r="F177" s="18" t="s">
        <v>24</v>
      </c>
      <c r="G177" s="20">
        <v>7.63</v>
      </c>
      <c r="H177" s="4">
        <v>0.13</v>
      </c>
      <c r="I177" s="23">
        <v>2.5041736227045077</v>
      </c>
      <c r="J177" s="23">
        <v>73.038397328881473</v>
      </c>
      <c r="K177" s="23">
        <v>13.564273789649416</v>
      </c>
      <c r="L177" s="20">
        <v>1.207220367278798</v>
      </c>
      <c r="M177" s="20">
        <v>2.0812479131886477</v>
      </c>
      <c r="N177" s="20">
        <v>0.13146911519198667</v>
      </c>
      <c r="O177" s="4">
        <f t="shared" si="33"/>
        <v>9.1825396825396801</v>
      </c>
      <c r="P177" s="4">
        <v>48.62</v>
      </c>
      <c r="Q177" s="4">
        <v>1.63</v>
      </c>
      <c r="R177">
        <v>0.35</v>
      </c>
      <c r="S177" s="14">
        <f t="shared" si="34"/>
        <v>29.516537979966607</v>
      </c>
      <c r="T177" s="7">
        <v>1360350823545070</v>
      </c>
      <c r="U177" s="8" t="str">
        <f t="shared" si="42"/>
        <v>1360350</v>
      </c>
      <c r="V177" s="12">
        <f t="shared" si="43"/>
        <v>13.6035</v>
      </c>
      <c r="W177" s="7">
        <v>3.9196885032007504E+16</v>
      </c>
      <c r="X177" s="8" t="str">
        <f t="shared" si="44"/>
        <v>3919688</v>
      </c>
      <c r="Y177" s="13">
        <f t="shared" si="45"/>
        <v>39.19688</v>
      </c>
      <c r="Z177" s="9">
        <v>2372</v>
      </c>
      <c r="AA177" s="4">
        <v>4</v>
      </c>
      <c r="AB177" s="4">
        <f t="shared" si="35"/>
        <v>32.144198664440736</v>
      </c>
      <c r="AC177" s="4">
        <f t="shared" si="36"/>
        <v>6.1227045075125206</v>
      </c>
      <c r="AD177" s="4">
        <f t="shared" si="37"/>
        <v>178.5788814691152</v>
      </c>
    </row>
    <row r="178" spans="1:30" x14ac:dyDescent="0.25">
      <c r="A178" s="4">
        <v>5504001</v>
      </c>
      <c r="B178" s="18">
        <v>18</v>
      </c>
      <c r="C178" s="18">
        <v>44</v>
      </c>
      <c r="D178" s="18">
        <v>38</v>
      </c>
      <c r="E178" s="18">
        <f t="shared" si="32"/>
        <v>82</v>
      </c>
      <c r="F178" s="18" t="s">
        <v>24</v>
      </c>
      <c r="G178" s="20">
        <v>7.61</v>
      </c>
      <c r="H178" s="4">
        <v>0.13</v>
      </c>
      <c r="I178" s="23">
        <v>6.7636810821889721</v>
      </c>
      <c r="J178" s="23">
        <v>179.34002869440459</v>
      </c>
      <c r="K178" s="23">
        <v>16.396802623488419</v>
      </c>
      <c r="L178" s="20">
        <v>1.1190817790530845</v>
      </c>
      <c r="M178" s="20">
        <v>1.9292969870875176</v>
      </c>
      <c r="N178" s="20">
        <v>0.13486370157819225</v>
      </c>
      <c r="O178" s="4">
        <f t="shared" si="33"/>
        <v>8.2978723404255312</v>
      </c>
      <c r="P178" s="4">
        <v>48.924999999999997</v>
      </c>
      <c r="Q178" s="4">
        <v>1.51</v>
      </c>
      <c r="R178">
        <v>0.25</v>
      </c>
      <c r="S178" s="14">
        <f t="shared" si="34"/>
        <v>25.347202295552361</v>
      </c>
      <c r="T178" s="7">
        <v>1359887427</v>
      </c>
      <c r="U178" s="8" t="str">
        <f t="shared" si="42"/>
        <v>1359887</v>
      </c>
      <c r="V178" s="12">
        <f t="shared" si="43"/>
        <v>13.59887</v>
      </c>
      <c r="W178" s="7">
        <v>3918863022</v>
      </c>
      <c r="X178" s="8" t="str">
        <f t="shared" si="44"/>
        <v>3918863</v>
      </c>
      <c r="Y178" s="13">
        <f t="shared" si="45"/>
        <v>39.188630000000003</v>
      </c>
      <c r="Z178" s="9">
        <v>2372</v>
      </c>
      <c r="AA178" s="4">
        <v>5</v>
      </c>
      <c r="AB178" s="4">
        <f t="shared" si="35"/>
        <v>30.546628407460545</v>
      </c>
      <c r="AC178" s="4">
        <f t="shared" si="36"/>
        <v>15.319737651158023</v>
      </c>
      <c r="AD178" s="4">
        <f t="shared" si="37"/>
        <v>406.20516499282638</v>
      </c>
    </row>
    <row r="179" spans="1:30" x14ac:dyDescent="0.25">
      <c r="A179" s="4">
        <v>5504002</v>
      </c>
      <c r="B179" s="18">
        <v>30</v>
      </c>
      <c r="C179" s="18">
        <v>40</v>
      </c>
      <c r="D179" s="18">
        <v>30</v>
      </c>
      <c r="E179" s="18">
        <f t="shared" si="32"/>
        <v>70</v>
      </c>
      <c r="F179" s="18" t="s">
        <v>24</v>
      </c>
      <c r="G179" s="20">
        <v>7.68</v>
      </c>
      <c r="H179" s="4">
        <v>0.11</v>
      </c>
      <c r="I179" s="23">
        <v>29.321304080377274</v>
      </c>
      <c r="J179" s="23">
        <v>220.42239081402499</v>
      </c>
      <c r="K179" s="23">
        <v>14.353085913471395</v>
      </c>
      <c r="L179" s="20">
        <v>1.3794340783268397</v>
      </c>
      <c r="M179" s="20">
        <v>2.3781443510354716</v>
      </c>
      <c r="N179" s="20">
        <v>0.14640147631740824</v>
      </c>
      <c r="O179" s="4">
        <f t="shared" si="33"/>
        <v>9.422268907563021</v>
      </c>
      <c r="P179" s="4">
        <v>18.745999999999999</v>
      </c>
      <c r="Q179" s="4">
        <v>1.41</v>
      </c>
      <c r="R179">
        <v>0.25</v>
      </c>
      <c r="S179" s="14">
        <f t="shared" si="34"/>
        <v>29.175030756612657</v>
      </c>
      <c r="T179" s="7">
        <v>1360056572</v>
      </c>
      <c r="U179" s="8" t="str">
        <f t="shared" si="42"/>
        <v>1360056</v>
      </c>
      <c r="V179" s="12">
        <f t="shared" si="43"/>
        <v>13.60056</v>
      </c>
      <c r="W179" s="7">
        <v>3919152874</v>
      </c>
      <c r="X179" s="8" t="str">
        <f t="shared" si="44"/>
        <v>3919152</v>
      </c>
      <c r="Y179" s="13">
        <f t="shared" si="45"/>
        <v>39.191519999999997</v>
      </c>
      <c r="Z179" s="9">
        <v>2372</v>
      </c>
      <c r="AA179" s="4">
        <v>5</v>
      </c>
      <c r="AB179" s="4">
        <f t="shared" si="35"/>
        <v>30.96391224113184</v>
      </c>
      <c r="AC179" s="4">
        <f t="shared" si="36"/>
        <v>62.01455812999793</v>
      </c>
      <c r="AD179" s="4">
        <f t="shared" si="37"/>
        <v>466.19335657166283</v>
      </c>
    </row>
    <row r="180" spans="1:30" x14ac:dyDescent="0.25">
      <c r="A180" s="4">
        <v>5504003</v>
      </c>
      <c r="B180" s="18">
        <v>24</v>
      </c>
      <c r="C180" s="18">
        <v>48</v>
      </c>
      <c r="D180" s="18">
        <v>28</v>
      </c>
      <c r="E180" s="18">
        <f t="shared" si="32"/>
        <v>76</v>
      </c>
      <c r="F180" s="18" t="s">
        <v>24</v>
      </c>
      <c r="G180" s="20">
        <v>7.55</v>
      </c>
      <c r="H180" s="4">
        <v>0.18</v>
      </c>
      <c r="I180" s="23">
        <v>61.134453781512597</v>
      </c>
      <c r="J180" s="23">
        <v>383.40336134453776</v>
      </c>
      <c r="K180" s="23">
        <v>32.35294117647058</v>
      </c>
      <c r="L180" s="20">
        <v>3.4411764705882342</v>
      </c>
      <c r="M180" s="20">
        <v>5.9325882352941157</v>
      </c>
      <c r="N180" s="20">
        <v>0.27647058823529408</v>
      </c>
      <c r="O180" s="4">
        <f t="shared" si="33"/>
        <v>12.446808510638295</v>
      </c>
      <c r="P180" s="4">
        <v>4.41</v>
      </c>
      <c r="Q180" s="4">
        <v>0.87</v>
      </c>
      <c r="R180">
        <v>0.75</v>
      </c>
      <c r="S180" s="14">
        <f t="shared" si="34"/>
        <v>44.907352941176455</v>
      </c>
      <c r="T180" s="7">
        <v>1.35985110805053E+16</v>
      </c>
      <c r="U180" s="8" t="str">
        <f t="shared" si="42"/>
        <v>1359851</v>
      </c>
      <c r="V180" s="12">
        <f t="shared" si="43"/>
        <v>13.598509999999999</v>
      </c>
      <c r="W180" s="7">
        <v>3919313118293040</v>
      </c>
      <c r="X180" s="8" t="str">
        <f t="shared" si="44"/>
        <v>3919313</v>
      </c>
      <c r="Y180" s="13">
        <f t="shared" si="45"/>
        <v>39.193129999999996</v>
      </c>
      <c r="Z180" s="9">
        <v>2318</v>
      </c>
      <c r="AA180" s="4">
        <v>4</v>
      </c>
      <c r="AB180" s="4">
        <f t="shared" si="35"/>
        <v>36.079411764705874</v>
      </c>
      <c r="AC180" s="4">
        <f t="shared" si="36"/>
        <v>79.78046218487394</v>
      </c>
      <c r="AD180" s="4">
        <f t="shared" si="37"/>
        <v>500.34138655462169</v>
      </c>
    </row>
    <row r="181" spans="1:30" x14ac:dyDescent="0.25">
      <c r="A181" s="4">
        <v>5504004</v>
      </c>
      <c r="B181" s="18">
        <v>16</v>
      </c>
      <c r="C181" s="18">
        <v>50</v>
      </c>
      <c r="D181" s="18">
        <v>34</v>
      </c>
      <c r="E181" s="18">
        <f t="shared" si="32"/>
        <v>84</v>
      </c>
      <c r="F181" s="18" t="s">
        <v>24</v>
      </c>
      <c r="G181" s="20">
        <v>7.68</v>
      </c>
      <c r="H181" s="4">
        <v>0.13</v>
      </c>
      <c r="I181" s="23">
        <v>4.8730964467005089</v>
      </c>
      <c r="J181" s="23">
        <v>101.52284263959392</v>
      </c>
      <c r="K181" s="23">
        <v>23.147208121827411</v>
      </c>
      <c r="L181" s="20">
        <v>2.5340101522842637</v>
      </c>
      <c r="M181" s="20">
        <v>4.3686335025380707</v>
      </c>
      <c r="N181" s="20">
        <v>0.23309644670050764</v>
      </c>
      <c r="O181" s="4">
        <f t="shared" si="33"/>
        <v>10.87108013937282</v>
      </c>
      <c r="P181" s="4">
        <v>44.37</v>
      </c>
      <c r="Q181" s="4">
        <v>1.32</v>
      </c>
      <c r="R181">
        <v>0.25</v>
      </c>
      <c r="S181" s="14">
        <f t="shared" si="34"/>
        <v>50.173401015228421</v>
      </c>
      <c r="T181" s="7">
        <v>1.36032468049589E+16</v>
      </c>
      <c r="U181" s="8" t="str">
        <f t="shared" si="42"/>
        <v>1360324</v>
      </c>
      <c r="V181" s="12">
        <f t="shared" si="43"/>
        <v>13.60324</v>
      </c>
      <c r="W181" s="7">
        <v>3919784867071560</v>
      </c>
      <c r="X181" s="8" t="str">
        <f t="shared" si="44"/>
        <v>3919784</v>
      </c>
      <c r="Y181" s="13">
        <f t="shared" si="45"/>
        <v>39.197839999999999</v>
      </c>
      <c r="Z181" s="9">
        <v>2372</v>
      </c>
      <c r="AA181" s="4">
        <v>4</v>
      </c>
      <c r="AB181" s="4">
        <f t="shared" si="35"/>
        <v>46.153096446700509</v>
      </c>
      <c r="AC181" s="4">
        <f t="shared" si="36"/>
        <v>9.6487309644670081</v>
      </c>
      <c r="AD181" s="4">
        <f t="shared" si="37"/>
        <v>201.01522842639594</v>
      </c>
    </row>
    <row r="182" spans="1:30" x14ac:dyDescent="0.25">
      <c r="A182" s="4">
        <v>5504005</v>
      </c>
      <c r="B182" s="18">
        <v>20</v>
      </c>
      <c r="C182" s="18">
        <v>50</v>
      </c>
      <c r="D182" s="18">
        <v>30</v>
      </c>
      <c r="E182" s="18">
        <f t="shared" si="32"/>
        <v>80</v>
      </c>
      <c r="F182" s="18" t="s">
        <v>24</v>
      </c>
      <c r="G182" s="20">
        <v>7.67</v>
      </c>
      <c r="H182" s="4">
        <v>0.16</v>
      </c>
      <c r="I182" s="23">
        <v>8.1179235206152534</v>
      </c>
      <c r="J182" s="23">
        <v>224.31104464857938</v>
      </c>
      <c r="K182" s="23">
        <v>24.994659260841701</v>
      </c>
      <c r="L182" s="20">
        <v>1.8537705618457594</v>
      </c>
      <c r="M182" s="20">
        <v>3.1959004486220892</v>
      </c>
      <c r="N182" s="20">
        <v>0.17795342875453965</v>
      </c>
      <c r="O182" s="4">
        <f t="shared" si="33"/>
        <v>10.417166866746697</v>
      </c>
      <c r="P182" s="4">
        <v>23.004999999999999</v>
      </c>
      <c r="Q182" s="4">
        <v>1.1100000000000001</v>
      </c>
      <c r="R182">
        <v>0.25</v>
      </c>
      <c r="S182" s="14">
        <f t="shared" si="34"/>
        <v>30.865279854731899</v>
      </c>
      <c r="T182" s="7">
        <v>1359729793</v>
      </c>
      <c r="U182" s="8" t="str">
        <f t="shared" si="42"/>
        <v>1359729</v>
      </c>
      <c r="V182" s="12">
        <f t="shared" si="43"/>
        <v>13.597289999999999</v>
      </c>
      <c r="W182" s="7">
        <v>3918879977</v>
      </c>
      <c r="X182" s="8" t="str">
        <f t="shared" si="44"/>
        <v>3918879</v>
      </c>
      <c r="Y182" s="13">
        <f t="shared" si="45"/>
        <v>39.188789999999997</v>
      </c>
      <c r="Z182" s="9">
        <v>2336</v>
      </c>
      <c r="AA182" s="4">
        <v>5</v>
      </c>
      <c r="AB182" s="4">
        <f t="shared" si="35"/>
        <v>29.629245887630859</v>
      </c>
      <c r="AC182" s="4">
        <f t="shared" si="36"/>
        <v>13.516342661824398</v>
      </c>
      <c r="AD182" s="4">
        <f t="shared" si="37"/>
        <v>373.47788933988471</v>
      </c>
    </row>
    <row r="183" spans="1:30" x14ac:dyDescent="0.25">
      <c r="A183" s="4">
        <v>5504006</v>
      </c>
      <c r="B183" s="18">
        <v>22</v>
      </c>
      <c r="C183" s="18">
        <v>44</v>
      </c>
      <c r="D183" s="18">
        <v>34</v>
      </c>
      <c r="E183" s="18">
        <f t="shared" si="32"/>
        <v>78</v>
      </c>
      <c r="F183" s="18" t="s">
        <v>24</v>
      </c>
      <c r="G183" s="20">
        <v>7.62</v>
      </c>
      <c r="H183" s="4">
        <v>0.21</v>
      </c>
      <c r="I183" s="23">
        <v>36.154649947753398</v>
      </c>
      <c r="J183" s="23">
        <v>454.54545454545445</v>
      </c>
      <c r="K183" s="23">
        <v>28.422152560083592</v>
      </c>
      <c r="L183" s="20">
        <v>2.6896551724137923</v>
      </c>
      <c r="M183" s="20">
        <v>4.6369655172413777</v>
      </c>
      <c r="N183" s="20">
        <v>0.24</v>
      </c>
      <c r="O183" s="4">
        <f t="shared" si="33"/>
        <v>11.206896551724135</v>
      </c>
      <c r="P183" s="4">
        <v>36.75</v>
      </c>
      <c r="Q183" s="4">
        <v>0.98</v>
      </c>
      <c r="R183">
        <v>0.25</v>
      </c>
      <c r="S183" s="14">
        <f t="shared" si="34"/>
        <v>39.537931034482746</v>
      </c>
      <c r="T183" s="7">
        <v>1.35964688629599E+16</v>
      </c>
      <c r="U183" s="8" t="str">
        <f t="shared" si="42"/>
        <v>1359646</v>
      </c>
      <c r="V183" s="12">
        <f t="shared" si="43"/>
        <v>13.59646</v>
      </c>
      <c r="W183" s="7">
        <v>3919211523611190</v>
      </c>
      <c r="X183" s="8" t="str">
        <f t="shared" si="44"/>
        <v>3919211</v>
      </c>
      <c r="Y183" s="13">
        <f t="shared" si="45"/>
        <v>39.19211</v>
      </c>
      <c r="Z183" s="9">
        <v>2305</v>
      </c>
      <c r="AA183" s="4">
        <v>4</v>
      </c>
      <c r="AB183" s="4">
        <f t="shared" si="35"/>
        <v>35.28</v>
      </c>
      <c r="AC183" s="4">
        <f t="shared" si="36"/>
        <v>53.147335423197489</v>
      </c>
      <c r="AD183" s="4">
        <f t="shared" si="37"/>
        <v>668.1818181818179</v>
      </c>
    </row>
    <row r="184" spans="1:30" x14ac:dyDescent="0.25">
      <c r="A184" s="4">
        <v>5504007</v>
      </c>
      <c r="B184" s="18">
        <v>28</v>
      </c>
      <c r="C184" s="18">
        <v>42</v>
      </c>
      <c r="D184" s="18">
        <v>30</v>
      </c>
      <c r="E184" s="18">
        <f t="shared" si="32"/>
        <v>72</v>
      </c>
      <c r="F184" s="18" t="s">
        <v>24</v>
      </c>
      <c r="G184" s="20">
        <v>7.74</v>
      </c>
      <c r="H184" s="4">
        <v>0.14000000000000001</v>
      </c>
      <c r="I184" s="23">
        <v>55.544084245302507</v>
      </c>
      <c r="J184" s="23">
        <v>418.1292587239314</v>
      </c>
      <c r="K184" s="23">
        <v>19.615940532727649</v>
      </c>
      <c r="L184" s="20">
        <v>1.8320256039644844</v>
      </c>
      <c r="M184" s="20">
        <v>3.1584121412347712</v>
      </c>
      <c r="N184" s="20">
        <v>0.17200082593433821</v>
      </c>
      <c r="O184" s="4">
        <f t="shared" si="33"/>
        <v>10.651260504201678</v>
      </c>
      <c r="P184" s="4">
        <v>38.630000000000003</v>
      </c>
      <c r="Q184" s="4">
        <v>1.38</v>
      </c>
      <c r="R184">
        <v>0.25</v>
      </c>
      <c r="S184" s="14">
        <f t="shared" si="34"/>
        <v>37.922930002064824</v>
      </c>
      <c r="T184" s="7">
        <v>1.35953505459867E+16</v>
      </c>
      <c r="U184" s="8" t="str">
        <f t="shared" si="42"/>
        <v>1359535</v>
      </c>
      <c r="V184" s="12">
        <f t="shared" si="43"/>
        <v>13.59535</v>
      </c>
      <c r="W184" s="7">
        <v>3919186398702010</v>
      </c>
      <c r="X184" s="8" t="str">
        <f t="shared" si="44"/>
        <v>3919186</v>
      </c>
      <c r="Y184" s="13">
        <f t="shared" si="45"/>
        <v>39.191859999999998</v>
      </c>
      <c r="Z184" s="9">
        <v>2317</v>
      </c>
      <c r="AA184" s="4">
        <v>4</v>
      </c>
      <c r="AB184" s="4">
        <f t="shared" si="35"/>
        <v>35.604170968408006</v>
      </c>
      <c r="AC184" s="4">
        <f t="shared" si="36"/>
        <v>114.97625438777617</v>
      </c>
      <c r="AD184" s="4">
        <f t="shared" si="37"/>
        <v>865.52756555853796</v>
      </c>
    </row>
    <row r="185" spans="1:30" x14ac:dyDescent="0.25">
      <c r="A185" s="4">
        <v>5504008</v>
      </c>
      <c r="B185" s="18">
        <v>34</v>
      </c>
      <c r="C185" s="18">
        <v>40</v>
      </c>
      <c r="D185" s="18">
        <v>26</v>
      </c>
      <c r="E185" s="18">
        <f t="shared" si="32"/>
        <v>66</v>
      </c>
      <c r="F185" s="18" t="s">
        <v>24</v>
      </c>
      <c r="G185" s="20">
        <v>7.9</v>
      </c>
      <c r="H185" s="4">
        <v>0.03</v>
      </c>
      <c r="I185" s="23">
        <v>11.786600496277915</v>
      </c>
      <c r="J185" s="23">
        <v>87.882547559966909</v>
      </c>
      <c r="K185" s="23">
        <v>19.437551695616207</v>
      </c>
      <c r="L185" s="20">
        <v>1.6935483870967738</v>
      </c>
      <c r="M185" s="20">
        <v>2.919677419354838</v>
      </c>
      <c r="N185" s="20">
        <v>0.16501240694789082</v>
      </c>
      <c r="O185" s="4">
        <f t="shared" si="33"/>
        <v>10.263157894736839</v>
      </c>
      <c r="P185" s="4">
        <v>0.1</v>
      </c>
      <c r="Q185" s="4">
        <v>1.21</v>
      </c>
      <c r="R185">
        <v>0.75</v>
      </c>
      <c r="S185" s="14">
        <f t="shared" si="34"/>
        <v>30.737903225806448</v>
      </c>
      <c r="T185" s="7">
        <v>1360277081</v>
      </c>
      <c r="U185" s="8" t="str">
        <f t="shared" si="42"/>
        <v>1360277</v>
      </c>
      <c r="V185" s="12">
        <f t="shared" si="43"/>
        <v>13.60277</v>
      </c>
      <c r="W185" s="7">
        <v>3918529933</v>
      </c>
      <c r="X185" s="8" t="str">
        <f t="shared" si="44"/>
        <v>3918529</v>
      </c>
      <c r="Y185" s="13">
        <f t="shared" si="45"/>
        <v>39.185290000000002</v>
      </c>
      <c r="Z185" s="9">
        <v>2452</v>
      </c>
      <c r="AA185" s="4">
        <v>5</v>
      </c>
      <c r="AB185" s="4">
        <f t="shared" si="35"/>
        <v>29.949751861042188</v>
      </c>
      <c r="AC185" s="4">
        <f t="shared" si="36"/>
        <v>21.392679900744412</v>
      </c>
      <c r="AD185" s="4">
        <f t="shared" si="37"/>
        <v>159.50682382133991</v>
      </c>
    </row>
    <row r="186" spans="1:30" x14ac:dyDescent="0.25">
      <c r="A186" s="4">
        <v>5504009</v>
      </c>
      <c r="B186" s="18">
        <v>38</v>
      </c>
      <c r="C186" s="18">
        <v>40</v>
      </c>
      <c r="D186" s="18">
        <v>22</v>
      </c>
      <c r="E186" s="18">
        <f t="shared" si="32"/>
        <v>62</v>
      </c>
      <c r="F186" s="18" t="s">
        <v>24</v>
      </c>
      <c r="G186" s="20">
        <v>7.64</v>
      </c>
      <c r="H186" s="4">
        <v>0.02</v>
      </c>
      <c r="I186" s="23">
        <v>7.8447563996696932</v>
      </c>
      <c r="J186" s="23">
        <v>77.415359207266718</v>
      </c>
      <c r="K186" s="23">
        <v>21.676300578034681</v>
      </c>
      <c r="L186" s="20">
        <v>1.3485755573905862</v>
      </c>
      <c r="M186" s="20">
        <v>2.3249442609413706</v>
      </c>
      <c r="N186" s="20">
        <v>0.13439306358381503</v>
      </c>
      <c r="O186" s="4">
        <f t="shared" si="33"/>
        <v>10.034562211981566</v>
      </c>
      <c r="P186" s="4">
        <v>0.1</v>
      </c>
      <c r="Q186" s="4">
        <v>1.1599999999999999</v>
      </c>
      <c r="R186">
        <v>0.75</v>
      </c>
      <c r="S186" s="14">
        <f t="shared" si="34"/>
        <v>23.465214698596199</v>
      </c>
      <c r="T186" s="7">
        <v>1360225729</v>
      </c>
      <c r="U186" s="8" t="str">
        <f t="shared" si="42"/>
        <v>1360225</v>
      </c>
      <c r="V186" s="12">
        <f t="shared" si="43"/>
        <v>13.60225</v>
      </c>
      <c r="W186" s="7">
        <v>391861063</v>
      </c>
      <c r="X186" s="8" t="str">
        <f t="shared" si="44"/>
        <v>3918610</v>
      </c>
      <c r="Y186" s="13">
        <f t="shared" si="45"/>
        <v>39.186100000000003</v>
      </c>
      <c r="Z186" s="9">
        <v>2456</v>
      </c>
      <c r="AA186" s="4">
        <v>4</v>
      </c>
      <c r="AB186" s="4">
        <f t="shared" si="35"/>
        <v>23.384393063583815</v>
      </c>
      <c r="AC186" s="4">
        <f t="shared" si="36"/>
        <v>13.649876135425266</v>
      </c>
      <c r="AD186" s="4">
        <f t="shared" si="37"/>
        <v>134.70272502064407</v>
      </c>
    </row>
    <row r="187" spans="1:30" x14ac:dyDescent="0.25">
      <c r="A187" s="4">
        <v>5504010</v>
      </c>
      <c r="B187" s="18">
        <v>14</v>
      </c>
      <c r="C187" s="18">
        <v>54</v>
      </c>
      <c r="D187" s="18">
        <v>32</v>
      </c>
      <c r="E187" s="18">
        <f t="shared" si="32"/>
        <v>86</v>
      </c>
      <c r="F187" s="18" t="s">
        <v>24</v>
      </c>
      <c r="G187" s="20">
        <v>7.16</v>
      </c>
      <c r="H187" s="4">
        <v>0.28000000000000003</v>
      </c>
      <c r="I187" s="23">
        <v>10.784521040389089</v>
      </c>
      <c r="J187" s="23">
        <v>317.19179530556147</v>
      </c>
      <c r="K187" s="23">
        <v>35.736942271093255</v>
      </c>
      <c r="L187" s="20">
        <v>2.0823641361810106</v>
      </c>
      <c r="M187" s="20">
        <v>3.5899957707760621</v>
      </c>
      <c r="N187" s="20">
        <v>0.19390991753013329</v>
      </c>
      <c r="O187" s="4">
        <f t="shared" si="33"/>
        <v>10.738822246455829</v>
      </c>
      <c r="P187" s="4">
        <v>28.62</v>
      </c>
      <c r="Q187" s="4">
        <v>0.80200000000000005</v>
      </c>
      <c r="R187">
        <v>0.25</v>
      </c>
      <c r="S187" s="14">
        <f t="shared" si="34"/>
        <v>25.050840558257562</v>
      </c>
      <c r="T187" s="7">
        <v>1.35950724221167E+16</v>
      </c>
      <c r="U187" s="8" t="str">
        <f t="shared" si="42"/>
        <v>1359507</v>
      </c>
      <c r="V187" s="12">
        <f t="shared" si="43"/>
        <v>13.59507</v>
      </c>
      <c r="W187" s="7">
        <v>3.9192049781989904E+16</v>
      </c>
      <c r="X187" s="8" t="str">
        <f t="shared" si="44"/>
        <v>3919204</v>
      </c>
      <c r="Y187" s="13">
        <f t="shared" si="45"/>
        <v>39.192039999999999</v>
      </c>
      <c r="Z187" s="9">
        <v>2300</v>
      </c>
      <c r="AA187" s="4">
        <v>4</v>
      </c>
      <c r="AB187" s="4">
        <f t="shared" si="35"/>
        <v>23.327363078875038</v>
      </c>
      <c r="AC187" s="4">
        <f t="shared" si="36"/>
        <v>12.973778811588074</v>
      </c>
      <c r="AD187" s="4">
        <f t="shared" si="37"/>
        <v>381.58172975259043</v>
      </c>
    </row>
    <row r="188" spans="1:30" x14ac:dyDescent="0.25">
      <c r="A188" s="4">
        <v>5504011</v>
      </c>
      <c r="B188" s="18">
        <v>20</v>
      </c>
      <c r="C188" s="18">
        <v>54</v>
      </c>
      <c r="D188" s="18">
        <v>26</v>
      </c>
      <c r="E188" s="18">
        <f t="shared" si="32"/>
        <v>80</v>
      </c>
      <c r="F188" s="18" t="s">
        <v>24</v>
      </c>
      <c r="G188" s="20">
        <v>7.38</v>
      </c>
      <c r="H188" s="4">
        <v>0.2</v>
      </c>
      <c r="I188" s="23">
        <v>5.7520238602471245</v>
      </c>
      <c r="J188" s="23">
        <v>191.73412867490416</v>
      </c>
      <c r="K188" s="23">
        <v>34.299105240732857</v>
      </c>
      <c r="L188" s="20">
        <v>2.0563485300383468</v>
      </c>
      <c r="M188" s="20">
        <v>3.54514486578611</v>
      </c>
      <c r="N188" s="20">
        <v>0.18640818065615683</v>
      </c>
      <c r="O188" s="4">
        <f t="shared" si="33"/>
        <v>11.03142857142857</v>
      </c>
      <c r="P188" s="4">
        <v>20.437000000000001</v>
      </c>
      <c r="Q188" s="4">
        <v>1.08</v>
      </c>
      <c r="R188">
        <v>0.25</v>
      </c>
      <c r="S188" s="14">
        <f t="shared" si="34"/>
        <v>33.312846186621222</v>
      </c>
      <c r="T188" s="7">
        <v>1359506383</v>
      </c>
      <c r="U188" s="8" t="str">
        <f t="shared" si="42"/>
        <v>1359506</v>
      </c>
      <c r="V188" s="12">
        <f t="shared" si="43"/>
        <v>13.59506</v>
      </c>
      <c r="W188" s="7">
        <v>3918850881</v>
      </c>
      <c r="X188" s="8" t="str">
        <f t="shared" si="44"/>
        <v>3918850</v>
      </c>
      <c r="Y188" s="13">
        <f t="shared" si="45"/>
        <v>39.188499999999998</v>
      </c>
      <c r="Z188" s="9">
        <v>2308</v>
      </c>
      <c r="AA188" s="4">
        <v>5</v>
      </c>
      <c r="AB188" s="4">
        <f t="shared" si="35"/>
        <v>30.198125266297406</v>
      </c>
      <c r="AC188" s="4">
        <f t="shared" si="36"/>
        <v>9.318278653600343</v>
      </c>
      <c r="AD188" s="4">
        <f t="shared" si="37"/>
        <v>310.60928845334479</v>
      </c>
    </row>
    <row r="189" spans="1:30" x14ac:dyDescent="0.25">
      <c r="A189" s="4">
        <v>5504012</v>
      </c>
      <c r="B189" s="18">
        <v>30</v>
      </c>
      <c r="C189" s="18">
        <v>38</v>
      </c>
      <c r="D189" s="18">
        <v>32</v>
      </c>
      <c r="E189" s="18">
        <f t="shared" si="32"/>
        <v>70</v>
      </c>
      <c r="F189" s="18" t="s">
        <v>26</v>
      </c>
      <c r="G189" s="20">
        <v>7.4</v>
      </c>
      <c r="H189" s="4">
        <v>0.22</v>
      </c>
      <c r="I189" s="23">
        <v>16.501650165016496</v>
      </c>
      <c r="J189" s="23">
        <v>201.11386138613858</v>
      </c>
      <c r="K189" s="23">
        <v>16.7079207920792</v>
      </c>
      <c r="L189" s="20">
        <v>1.9910272277227719</v>
      </c>
      <c r="M189" s="20">
        <v>3.4325309405940585</v>
      </c>
      <c r="N189" s="20">
        <v>0.22</v>
      </c>
      <c r="O189" s="4">
        <f t="shared" si="33"/>
        <v>9.0501237623762361</v>
      </c>
      <c r="P189" s="4">
        <v>58.71</v>
      </c>
      <c r="Q189" s="4">
        <v>1.46</v>
      </c>
      <c r="R189">
        <v>0.25</v>
      </c>
      <c r="S189" s="14">
        <f t="shared" si="34"/>
        <v>43.603496287128699</v>
      </c>
      <c r="T189" s="7">
        <v>135906167</v>
      </c>
      <c r="U189" s="8" t="str">
        <f t="shared" si="42"/>
        <v>1359061</v>
      </c>
      <c r="V189" s="12">
        <f t="shared" si="43"/>
        <v>13.59061</v>
      </c>
      <c r="W189" s="7">
        <v>3918945585</v>
      </c>
      <c r="X189" s="8" t="str">
        <f t="shared" si="44"/>
        <v>3918945</v>
      </c>
      <c r="Y189" s="13">
        <f t="shared" si="45"/>
        <v>39.189450000000001</v>
      </c>
      <c r="Z189" s="9">
        <v>2295</v>
      </c>
      <c r="AA189" s="4">
        <v>5</v>
      </c>
      <c r="AB189" s="4">
        <f t="shared" si="35"/>
        <v>48.18</v>
      </c>
      <c r="AC189" s="4">
        <f t="shared" si="36"/>
        <v>36.138613861386119</v>
      </c>
      <c r="AD189" s="4">
        <f t="shared" si="37"/>
        <v>440.43935643564345</v>
      </c>
    </row>
    <row r="190" spans="1:30" x14ac:dyDescent="0.25">
      <c r="A190" s="4">
        <v>5505004</v>
      </c>
      <c r="B190" s="18">
        <v>26</v>
      </c>
      <c r="C190" s="18">
        <v>44</v>
      </c>
      <c r="D190" s="18">
        <v>30</v>
      </c>
      <c r="E190" s="18">
        <f t="shared" si="32"/>
        <v>74</v>
      </c>
      <c r="F190" s="18" t="s">
        <v>24</v>
      </c>
      <c r="G190" s="20">
        <v>7.42</v>
      </c>
      <c r="H190" s="4">
        <v>0.06</v>
      </c>
      <c r="I190" s="23">
        <v>55.497600667640313</v>
      </c>
      <c r="J190" s="23">
        <v>678.07218860838725</v>
      </c>
      <c r="K190" s="23">
        <v>33.173377842687252</v>
      </c>
      <c r="L190" s="20">
        <v>2.4614020446484455</v>
      </c>
      <c r="M190" s="20">
        <v>4.2434571249739204</v>
      </c>
      <c r="N190" s="20">
        <v>0.21030669726684748</v>
      </c>
      <c r="O190" s="4">
        <f t="shared" si="33"/>
        <v>11.703869047619047</v>
      </c>
      <c r="P190" s="4">
        <v>1.768</v>
      </c>
      <c r="Q190" s="4">
        <v>1.3</v>
      </c>
      <c r="R190">
        <v>0.375</v>
      </c>
      <c r="S190" s="14">
        <f t="shared" si="34"/>
        <v>47.997339870644687</v>
      </c>
      <c r="T190" s="7">
        <v>1365823388</v>
      </c>
      <c r="U190" s="8" t="str">
        <f t="shared" si="42"/>
        <v>1365823</v>
      </c>
      <c r="V190" s="12">
        <f t="shared" si="43"/>
        <v>13.65823</v>
      </c>
      <c r="W190" s="7">
        <v>3915365988</v>
      </c>
      <c r="X190" s="8" t="str">
        <f t="shared" si="44"/>
        <v>3915365</v>
      </c>
      <c r="Y190" s="13">
        <f t="shared" si="45"/>
        <v>39.153649999999999</v>
      </c>
      <c r="Z190" s="9">
        <v>2556</v>
      </c>
      <c r="AA190" s="4">
        <v>4</v>
      </c>
      <c r="AB190" s="4">
        <f t="shared" si="35"/>
        <v>41.009805967035255</v>
      </c>
      <c r="AC190" s="4">
        <f t="shared" si="36"/>
        <v>108.22032130189859</v>
      </c>
      <c r="AD190" s="4">
        <f t="shared" si="37"/>
        <v>1322.240767786355</v>
      </c>
    </row>
    <row r="191" spans="1:30" x14ac:dyDescent="0.25">
      <c r="A191" s="4">
        <v>5505005</v>
      </c>
      <c r="B191" s="18">
        <v>30</v>
      </c>
      <c r="C191" s="18">
        <v>40</v>
      </c>
      <c r="D191" s="18">
        <v>30</v>
      </c>
      <c r="E191" s="18">
        <f t="shared" si="32"/>
        <v>70</v>
      </c>
      <c r="F191" s="18" t="s">
        <v>24</v>
      </c>
      <c r="G191" s="20">
        <v>7.36</v>
      </c>
      <c r="H191" s="4">
        <v>7.0000000000000007E-2</v>
      </c>
      <c r="I191" s="23">
        <v>68.836045056320401</v>
      </c>
      <c r="J191" s="23">
        <v>683.14559866499792</v>
      </c>
      <c r="K191" s="23">
        <v>35.043804755944926</v>
      </c>
      <c r="L191" s="20">
        <v>1.7897371714643302</v>
      </c>
      <c r="M191" s="20">
        <v>3.0855068836045052</v>
      </c>
      <c r="N191" s="20">
        <v>0.15039632874426367</v>
      </c>
      <c r="O191" s="4">
        <f t="shared" si="33"/>
        <v>11.900138696255199</v>
      </c>
      <c r="P191" s="4">
        <v>3.016</v>
      </c>
      <c r="Q191" s="4">
        <v>1.25</v>
      </c>
      <c r="R191" s="10" t="s">
        <v>25</v>
      </c>
      <c r="S191" s="14">
        <f t="shared" si="34"/>
        <v>33.557571964956196</v>
      </c>
      <c r="T191" s="7">
        <v>1366053151</v>
      </c>
      <c r="U191" s="8" t="str">
        <f t="shared" si="42"/>
        <v>1366053</v>
      </c>
      <c r="V191" s="12">
        <f t="shared" si="43"/>
        <v>13.66053</v>
      </c>
      <c r="W191" s="7">
        <v>3914937676</v>
      </c>
      <c r="X191" s="8" t="str">
        <f t="shared" si="44"/>
        <v>3914937</v>
      </c>
      <c r="Y191" s="13">
        <f t="shared" si="45"/>
        <v>39.149369999999998</v>
      </c>
      <c r="Z191" s="9">
        <v>2483</v>
      </c>
      <c r="AA191" s="4">
        <v>5</v>
      </c>
      <c r="AB191" s="4">
        <f t="shared" si="35"/>
        <v>28.199311639549439</v>
      </c>
      <c r="AC191" s="4">
        <f t="shared" si="36"/>
        <v>129.06758448060074</v>
      </c>
      <c r="AD191" s="4">
        <f t="shared" si="37"/>
        <v>1280.8979974968711</v>
      </c>
    </row>
    <row r="192" spans="1:30" x14ac:dyDescent="0.25">
      <c r="A192" s="4">
        <v>5505006</v>
      </c>
      <c r="B192" s="18">
        <v>36</v>
      </c>
      <c r="C192" s="18">
        <v>32</v>
      </c>
      <c r="D192" s="18">
        <v>32</v>
      </c>
      <c r="E192" s="18">
        <f t="shared" si="32"/>
        <v>64</v>
      </c>
      <c r="F192" s="18" t="s">
        <v>26</v>
      </c>
      <c r="G192" s="20">
        <v>7.01</v>
      </c>
      <c r="H192" s="4">
        <v>0.04</v>
      </c>
      <c r="I192" s="23">
        <v>48.603709230441282</v>
      </c>
      <c r="J192" s="23">
        <v>346.40801534853978</v>
      </c>
      <c r="K192" s="23">
        <v>57.343849925389037</v>
      </c>
      <c r="L192" s="20">
        <v>1.267853336175655</v>
      </c>
      <c r="M192" s="20">
        <v>2.185779151566829</v>
      </c>
      <c r="N192" s="20">
        <v>0.13280750373054787</v>
      </c>
      <c r="O192" s="4">
        <f t="shared" si="33"/>
        <v>9.5465489566613115</v>
      </c>
      <c r="P192" s="4">
        <v>4.9219999999999997</v>
      </c>
      <c r="Q192" s="4">
        <v>1.1100000000000001</v>
      </c>
      <c r="R192">
        <v>0.5</v>
      </c>
      <c r="S192" s="14">
        <f t="shared" si="34"/>
        <v>21.109758047324661</v>
      </c>
      <c r="T192" s="7">
        <v>1365507249</v>
      </c>
      <c r="U192" s="8" t="str">
        <f t="shared" si="42"/>
        <v>1365507</v>
      </c>
      <c r="V192" s="12">
        <f t="shared" si="43"/>
        <v>13.65507</v>
      </c>
      <c r="W192" s="7">
        <v>3914686209</v>
      </c>
      <c r="X192" s="8" t="str">
        <f t="shared" si="44"/>
        <v>3914686</v>
      </c>
      <c r="Y192" s="13">
        <f t="shared" si="45"/>
        <v>39.146859999999997</v>
      </c>
      <c r="Z192" s="9">
        <v>2622</v>
      </c>
      <c r="AA192" s="4">
        <v>4</v>
      </c>
      <c r="AB192" s="4">
        <f t="shared" si="35"/>
        <v>22.112449371136222</v>
      </c>
      <c r="AC192" s="4">
        <f t="shared" si="36"/>
        <v>80.925175868684732</v>
      </c>
      <c r="AD192" s="4">
        <f t="shared" si="37"/>
        <v>576.76934555531875</v>
      </c>
    </row>
    <row r="193" spans="1:30" x14ac:dyDescent="0.25">
      <c r="A193" s="4">
        <v>5505007</v>
      </c>
      <c r="B193" s="18">
        <v>20</v>
      </c>
      <c r="C193" s="18">
        <v>46</v>
      </c>
      <c r="D193" s="18">
        <v>34</v>
      </c>
      <c r="E193" s="18">
        <f t="shared" si="32"/>
        <v>80</v>
      </c>
      <c r="F193" s="18" t="s">
        <v>24</v>
      </c>
      <c r="G193" s="20">
        <v>6.93</v>
      </c>
      <c r="H193" s="4">
        <v>0.06</v>
      </c>
      <c r="I193" s="23">
        <v>63.668837991174634</v>
      </c>
      <c r="J193" s="23">
        <v>273.16663164530365</v>
      </c>
      <c r="K193" s="23">
        <v>41.815507459550332</v>
      </c>
      <c r="L193" s="20">
        <v>2.2126497163269598</v>
      </c>
      <c r="M193" s="20">
        <v>3.8146081109476788</v>
      </c>
      <c r="N193" s="20">
        <v>0.24563984030258462</v>
      </c>
      <c r="O193" s="4">
        <f t="shared" si="33"/>
        <v>9.0076988879384086</v>
      </c>
      <c r="P193" s="4">
        <v>2.2050000000000001</v>
      </c>
      <c r="Q193" s="4">
        <v>0.94</v>
      </c>
      <c r="R193">
        <v>0.25</v>
      </c>
      <c r="S193" s="14">
        <f t="shared" si="34"/>
        <v>31.198361000210134</v>
      </c>
      <c r="T193" s="7">
        <v>1.36553771011956E+16</v>
      </c>
      <c r="U193" s="8" t="str">
        <f t="shared" si="42"/>
        <v>1365537</v>
      </c>
      <c r="V193" s="12">
        <f t="shared" si="43"/>
        <v>13.65537</v>
      </c>
      <c r="W193" s="7">
        <v>3914770018061300</v>
      </c>
      <c r="X193" s="8" t="str">
        <f t="shared" si="44"/>
        <v>3914770</v>
      </c>
      <c r="Y193" s="13">
        <f t="shared" si="45"/>
        <v>39.1477</v>
      </c>
      <c r="Z193" s="9">
        <v>2601</v>
      </c>
      <c r="AA193" s="4">
        <v>6</v>
      </c>
      <c r="AB193" s="4">
        <f t="shared" si="35"/>
        <v>34.635217482664423</v>
      </c>
      <c r="AC193" s="4">
        <f t="shared" si="36"/>
        <v>89.773061567556226</v>
      </c>
      <c r="AD193" s="4">
        <f t="shared" si="37"/>
        <v>385.16495061987814</v>
      </c>
    </row>
    <row r="194" spans="1:30" x14ac:dyDescent="0.25">
      <c r="A194" s="4">
        <v>5505008</v>
      </c>
      <c r="B194" s="18">
        <v>32</v>
      </c>
      <c r="C194" s="18">
        <v>40</v>
      </c>
      <c r="D194" s="18">
        <v>28</v>
      </c>
      <c r="E194" s="18">
        <f t="shared" si="32"/>
        <v>68</v>
      </c>
      <c r="F194" s="18" t="s">
        <v>24</v>
      </c>
      <c r="G194" s="20">
        <v>6.99</v>
      </c>
      <c r="H194" s="4">
        <v>0.05</v>
      </c>
      <c r="I194" s="23">
        <v>33.660882291448878</v>
      </c>
      <c r="J194" s="23">
        <v>1003.5542546518922</v>
      </c>
      <c r="K194" s="23">
        <v>51.432155550909464</v>
      </c>
      <c r="L194" s="20">
        <v>1.1415429646665269</v>
      </c>
      <c r="M194" s="20">
        <v>1.9680200710850924</v>
      </c>
      <c r="N194" s="20">
        <v>0.15513276186493835</v>
      </c>
      <c r="O194" s="4">
        <f t="shared" si="33"/>
        <v>7.358490566037732</v>
      </c>
      <c r="P194" s="4">
        <v>3.57</v>
      </c>
      <c r="Q194" s="4">
        <v>1.21</v>
      </c>
      <c r="R194">
        <v>0.25</v>
      </c>
      <c r="S194" s="14">
        <f t="shared" si="34"/>
        <v>20.719004808697463</v>
      </c>
      <c r="T194" s="7">
        <v>1365603096</v>
      </c>
      <c r="U194" s="8" t="str">
        <f t="shared" si="42"/>
        <v>1365603</v>
      </c>
      <c r="V194" s="12">
        <f t="shared" si="43"/>
        <v>13.656029999999999</v>
      </c>
      <c r="W194" s="7">
        <v>3914532907</v>
      </c>
      <c r="X194" s="8" t="str">
        <f t="shared" si="44"/>
        <v>3914532</v>
      </c>
      <c r="Y194" s="13">
        <f t="shared" si="45"/>
        <v>39.145319999999998</v>
      </c>
      <c r="Z194" s="9">
        <v>2612</v>
      </c>
      <c r="AA194" s="4">
        <v>3</v>
      </c>
      <c r="AB194" s="4">
        <f t="shared" si="35"/>
        <v>28.156596278486308</v>
      </c>
      <c r="AC194" s="4">
        <f t="shared" si="36"/>
        <v>61.094501358979713</v>
      </c>
      <c r="AD194" s="4">
        <f t="shared" si="37"/>
        <v>1821.4509721931843</v>
      </c>
    </row>
    <row r="195" spans="1:30" x14ac:dyDescent="0.25">
      <c r="A195" s="4">
        <v>5505009</v>
      </c>
      <c r="B195" s="18">
        <v>8</v>
      </c>
      <c r="C195" s="18">
        <v>64</v>
      </c>
      <c r="D195" s="18">
        <v>28</v>
      </c>
      <c r="E195" s="18">
        <f t="shared" ref="E195:E258" si="46">C195+D195</f>
        <v>92</v>
      </c>
      <c r="F195" s="18" t="s">
        <v>24</v>
      </c>
      <c r="G195" s="20">
        <v>7.24</v>
      </c>
      <c r="H195" s="4">
        <v>0.01</v>
      </c>
      <c r="I195" s="23">
        <v>6.3371356147021558</v>
      </c>
      <c r="J195" s="23">
        <v>137.30460498521336</v>
      </c>
      <c r="K195" s="23">
        <v>51.964512040557665</v>
      </c>
      <c r="L195" s="20">
        <v>1.44169835234474</v>
      </c>
      <c r="M195" s="20">
        <v>2.4854879594423318</v>
      </c>
      <c r="N195" s="20">
        <v>0.15082382762991131</v>
      </c>
      <c r="O195" s="4">
        <f t="shared" ref="O195:O258" si="47">L195/N195</f>
        <v>9.5588235294117609</v>
      </c>
      <c r="P195" s="4">
        <v>2.3319999999999999</v>
      </c>
      <c r="Q195" s="4">
        <v>1.71</v>
      </c>
      <c r="R195">
        <v>0.2</v>
      </c>
      <c r="S195" s="14">
        <f t="shared" ref="S195:S258" si="48">(Q195*L195*15000)/1000</f>
        <v>36.979562737642581</v>
      </c>
      <c r="T195" s="7">
        <v>1.36531823202917E+16</v>
      </c>
      <c r="U195" s="8" t="str">
        <f t="shared" si="42"/>
        <v>1365318</v>
      </c>
      <c r="V195" s="12">
        <f t="shared" si="43"/>
        <v>13.653180000000001</v>
      </c>
      <c r="W195" s="7">
        <v>3913971398622060</v>
      </c>
      <c r="X195" s="8" t="str">
        <f t="shared" si="44"/>
        <v>3913971</v>
      </c>
      <c r="Y195" s="13">
        <f t="shared" si="45"/>
        <v>39.139710000000001</v>
      </c>
      <c r="Z195" s="9">
        <v>2719</v>
      </c>
      <c r="AA195" s="4">
        <v>4</v>
      </c>
      <c r="AB195" s="4">
        <f t="shared" ref="AB195:AB258" si="49">+N195*10*10000*0.15*Q195*0.01</f>
        <v>38.686311787072249</v>
      </c>
      <c r="AC195" s="4">
        <f t="shared" ref="AC195:AC258" si="50">+I195*10000*0.15*Q195/1000</f>
        <v>16.254752851711029</v>
      </c>
      <c r="AD195" s="4">
        <f t="shared" ref="AD195:AD258" si="51">+J195*10000*0.15*Q195/1000</f>
        <v>352.18631178707221</v>
      </c>
    </row>
    <row r="196" spans="1:30" x14ac:dyDescent="0.25">
      <c r="A196" s="4">
        <v>5505010</v>
      </c>
      <c r="B196" s="18">
        <v>12</v>
      </c>
      <c r="C196" s="18">
        <v>62</v>
      </c>
      <c r="D196" s="18">
        <v>26</v>
      </c>
      <c r="E196" s="18">
        <f t="shared" si="46"/>
        <v>88</v>
      </c>
      <c r="F196" s="18" t="s">
        <v>24</v>
      </c>
      <c r="G196" s="20">
        <v>7.04</v>
      </c>
      <c r="H196" s="4">
        <v>0.02</v>
      </c>
      <c r="I196" s="23">
        <v>10.278372591006422</v>
      </c>
      <c r="J196" s="23">
        <v>139.18629550321197</v>
      </c>
      <c r="K196" s="23">
        <v>46.895074946466799</v>
      </c>
      <c r="L196" s="20">
        <v>1.4405781584582436</v>
      </c>
      <c r="M196" s="20">
        <v>2.4835567451820117</v>
      </c>
      <c r="N196" s="20">
        <v>0.1663811563169165</v>
      </c>
      <c r="O196" s="4">
        <f t="shared" si="47"/>
        <v>8.6583011583011551</v>
      </c>
      <c r="P196" s="4">
        <v>2.0329999999999999</v>
      </c>
      <c r="Q196" s="4">
        <v>1.06</v>
      </c>
      <c r="R196">
        <v>0.5</v>
      </c>
      <c r="S196" s="14">
        <f t="shared" si="48"/>
        <v>22.905192719486077</v>
      </c>
      <c r="T196" s="7">
        <v>1366244696</v>
      </c>
      <c r="U196" s="8" t="str">
        <f t="shared" si="42"/>
        <v>1366244</v>
      </c>
      <c r="V196" s="12">
        <f t="shared" si="43"/>
        <v>13.66244</v>
      </c>
      <c r="W196" s="7">
        <v>3914530981</v>
      </c>
      <c r="X196" s="8" t="str">
        <f t="shared" si="44"/>
        <v>3914530</v>
      </c>
      <c r="Y196" s="13">
        <f t="shared" si="45"/>
        <v>39.145299999999999</v>
      </c>
      <c r="Z196" s="9">
        <v>2595</v>
      </c>
      <c r="AA196" s="4">
        <v>4</v>
      </c>
      <c r="AB196" s="4">
        <f t="shared" si="49"/>
        <v>26.454603854389724</v>
      </c>
      <c r="AC196" s="4">
        <f t="shared" si="50"/>
        <v>16.34261241970021</v>
      </c>
      <c r="AD196" s="4">
        <f t="shared" si="51"/>
        <v>221.30620985010702</v>
      </c>
    </row>
    <row r="197" spans="1:30" x14ac:dyDescent="0.25">
      <c r="A197" s="4">
        <v>5505011</v>
      </c>
      <c r="B197" s="18">
        <v>28</v>
      </c>
      <c r="C197" s="18">
        <v>46</v>
      </c>
      <c r="D197" s="18">
        <v>26</v>
      </c>
      <c r="E197" s="18">
        <f t="shared" si="46"/>
        <v>72</v>
      </c>
      <c r="F197" s="18" t="s">
        <v>24</v>
      </c>
      <c r="G197" s="20">
        <v>6.88</v>
      </c>
      <c r="H197" s="4">
        <v>0.03</v>
      </c>
      <c r="I197" s="23">
        <v>8.2087981477583689</v>
      </c>
      <c r="J197" s="23">
        <v>173.64765312565777</v>
      </c>
      <c r="K197" s="23">
        <v>41.254472742580518</v>
      </c>
      <c r="L197" s="20">
        <v>1.1492317406861712</v>
      </c>
      <c r="M197" s="20">
        <v>1.9812755209429591</v>
      </c>
      <c r="N197" s="20">
        <v>0.1340770364133867</v>
      </c>
      <c r="O197" s="4">
        <f t="shared" si="47"/>
        <v>8.5714285714285676</v>
      </c>
      <c r="P197" s="4">
        <v>0.84</v>
      </c>
      <c r="Q197" s="4">
        <v>1.04</v>
      </c>
      <c r="R197">
        <v>0.5</v>
      </c>
      <c r="S197" s="14">
        <f t="shared" si="48"/>
        <v>17.928015154704273</v>
      </c>
      <c r="T197" s="7">
        <v>1365373917</v>
      </c>
      <c r="U197" s="8" t="str">
        <f t="shared" si="42"/>
        <v>1365373</v>
      </c>
      <c r="V197" s="12">
        <f t="shared" si="43"/>
        <v>13.653729999999999</v>
      </c>
      <c r="W197" s="7">
        <v>3915008992</v>
      </c>
      <c r="X197" s="8" t="str">
        <f t="shared" si="44"/>
        <v>3915008</v>
      </c>
      <c r="Y197" s="13">
        <f t="shared" si="45"/>
        <v>39.150080000000003</v>
      </c>
      <c r="Z197" s="9">
        <v>2628</v>
      </c>
      <c r="AA197" s="4">
        <v>3</v>
      </c>
      <c r="AB197" s="4">
        <f t="shared" si="49"/>
        <v>20.916017680488327</v>
      </c>
      <c r="AC197" s="4">
        <f t="shared" si="50"/>
        <v>12.805725110503056</v>
      </c>
      <c r="AD197" s="4">
        <f t="shared" si="51"/>
        <v>270.89033887602608</v>
      </c>
    </row>
    <row r="198" spans="1:30" x14ac:dyDescent="0.25">
      <c r="A198" s="4">
        <v>5505012</v>
      </c>
      <c r="B198" s="18">
        <v>14</v>
      </c>
      <c r="C198" s="18">
        <v>46</v>
      </c>
      <c r="D198" s="18">
        <v>40</v>
      </c>
      <c r="E198" s="18">
        <f t="shared" si="46"/>
        <v>86</v>
      </c>
      <c r="F198" s="18" t="s">
        <v>27</v>
      </c>
      <c r="G198" s="20">
        <v>6.76</v>
      </c>
      <c r="H198" s="4">
        <v>0.05</v>
      </c>
      <c r="I198" s="23">
        <v>73.440433966200715</v>
      </c>
      <c r="J198" s="23">
        <v>333.8201543918214</v>
      </c>
      <c r="K198" s="23">
        <v>37.346129772585016</v>
      </c>
      <c r="L198" s="20">
        <v>1.6477154183183806</v>
      </c>
      <c r="M198" s="20">
        <v>2.8406613811808881</v>
      </c>
      <c r="N198" s="20">
        <v>0.16795326517838516</v>
      </c>
      <c r="O198" s="4">
        <f t="shared" si="47"/>
        <v>9.8105590062111769</v>
      </c>
      <c r="P198" s="4">
        <v>0.93600000000000005</v>
      </c>
      <c r="Q198" s="4">
        <v>1.39</v>
      </c>
      <c r="R198">
        <v>0.5</v>
      </c>
      <c r="S198" s="14">
        <f t="shared" si="48"/>
        <v>34.354866471938237</v>
      </c>
      <c r="T198" s="7">
        <v>1365596856455970</v>
      </c>
      <c r="U198" s="8" t="str">
        <f t="shared" si="42"/>
        <v>1365596</v>
      </c>
      <c r="V198" s="12">
        <f t="shared" si="43"/>
        <v>13.65596</v>
      </c>
      <c r="W198" s="7">
        <v>3915264586211860</v>
      </c>
      <c r="X198" s="8" t="str">
        <f t="shared" si="44"/>
        <v>3915264</v>
      </c>
      <c r="Y198" s="13">
        <f t="shared" si="45"/>
        <v>39.152639999999998</v>
      </c>
      <c r="Z198" s="9">
        <v>2592</v>
      </c>
      <c r="AA198" s="4">
        <v>24</v>
      </c>
      <c r="AB198" s="4">
        <f t="shared" si="49"/>
        <v>35.018255789693306</v>
      </c>
      <c r="AC198" s="4">
        <f t="shared" si="50"/>
        <v>153.12330481952847</v>
      </c>
      <c r="AD198" s="4">
        <f t="shared" si="51"/>
        <v>696.0150219069476</v>
      </c>
    </row>
    <row r="199" spans="1:30" x14ac:dyDescent="0.25">
      <c r="A199" s="4">
        <v>5506001</v>
      </c>
      <c r="B199" s="18">
        <v>10</v>
      </c>
      <c r="C199" s="18">
        <v>64</v>
      </c>
      <c r="D199" s="18">
        <v>26</v>
      </c>
      <c r="E199" s="18">
        <f t="shared" si="46"/>
        <v>90</v>
      </c>
      <c r="F199" s="18" t="s">
        <v>24</v>
      </c>
      <c r="G199" s="20">
        <v>7.08</v>
      </c>
      <c r="H199" s="4">
        <v>0.01</v>
      </c>
      <c r="I199" s="23">
        <v>6.7610395098246343</v>
      </c>
      <c r="J199" s="23">
        <v>147.8977392774139</v>
      </c>
      <c r="K199" s="23">
        <v>36.55186984998943</v>
      </c>
      <c r="L199" s="20">
        <v>1.0094020705683497</v>
      </c>
      <c r="M199" s="20">
        <v>1.740209169659835</v>
      </c>
      <c r="N199" s="20">
        <v>0.10648637227973802</v>
      </c>
      <c r="O199" s="4">
        <f t="shared" si="47"/>
        <v>9.4791666666666643</v>
      </c>
      <c r="P199" s="4">
        <v>2.0139999999999998</v>
      </c>
      <c r="Q199" s="4">
        <v>1.07</v>
      </c>
      <c r="R199">
        <v>0.25</v>
      </c>
      <c r="S199" s="14">
        <f t="shared" si="48"/>
        <v>16.200903232622014</v>
      </c>
      <c r="T199" s="7">
        <v>1.36649754038684E+16</v>
      </c>
      <c r="U199" s="8" t="str">
        <f t="shared" si="42"/>
        <v>1366497</v>
      </c>
      <c r="V199" s="12">
        <f t="shared" si="43"/>
        <v>13.66497</v>
      </c>
      <c r="W199" s="7">
        <v>3912922465718000</v>
      </c>
      <c r="X199" s="8" t="str">
        <f t="shared" si="44"/>
        <v>3912922</v>
      </c>
      <c r="Y199" s="13">
        <f t="shared" si="45"/>
        <v>39.129219999999997</v>
      </c>
      <c r="Z199" s="9">
        <v>2594</v>
      </c>
      <c r="AA199" s="4">
        <v>4</v>
      </c>
      <c r="AB199" s="4">
        <f t="shared" si="49"/>
        <v>17.091062750897954</v>
      </c>
      <c r="AC199" s="4">
        <f t="shared" si="50"/>
        <v>10.851468413268538</v>
      </c>
      <c r="AD199" s="4">
        <f t="shared" si="51"/>
        <v>237.37587154024936</v>
      </c>
    </row>
    <row r="200" spans="1:30" x14ac:dyDescent="0.25">
      <c r="A200" s="4">
        <v>5506003</v>
      </c>
      <c r="B200" s="18">
        <v>22</v>
      </c>
      <c r="C200" s="18">
        <v>52</v>
      </c>
      <c r="D200" s="18">
        <v>26</v>
      </c>
      <c r="E200" s="18">
        <f t="shared" si="46"/>
        <v>78</v>
      </c>
      <c r="F200" s="18" t="s">
        <v>24</v>
      </c>
      <c r="G200" s="20">
        <v>6.79</v>
      </c>
      <c r="H200" s="4">
        <v>0.03</v>
      </c>
      <c r="I200" s="23">
        <v>32.08219752568673</v>
      </c>
      <c r="J200" s="23">
        <v>246.38288949465297</v>
      </c>
      <c r="K200" s="23">
        <v>24.95282029775634</v>
      </c>
      <c r="L200" s="20">
        <v>1.5946739358356048</v>
      </c>
      <c r="M200" s="20">
        <v>2.7492178653805825</v>
      </c>
      <c r="N200" s="20">
        <v>0.15999161249737892</v>
      </c>
      <c r="O200" s="4">
        <f t="shared" si="47"/>
        <v>9.9672346002621204</v>
      </c>
      <c r="P200" s="4">
        <v>0.1</v>
      </c>
      <c r="Q200" s="4">
        <v>1.1499999999999999</v>
      </c>
      <c r="R200">
        <v>0.375</v>
      </c>
      <c r="S200" s="14">
        <f t="shared" si="48"/>
        <v>27.508125393164182</v>
      </c>
      <c r="T200" s="7">
        <v>1366442783</v>
      </c>
      <c r="U200" s="8" t="str">
        <f t="shared" si="42"/>
        <v>1366442</v>
      </c>
      <c r="V200" s="12">
        <f t="shared" si="43"/>
        <v>13.66442</v>
      </c>
      <c r="W200" s="7">
        <v>3912292674</v>
      </c>
      <c r="X200" s="8" t="str">
        <f t="shared" si="44"/>
        <v>3912292</v>
      </c>
      <c r="Y200" s="13">
        <f t="shared" si="45"/>
        <v>39.122920000000001</v>
      </c>
      <c r="Z200" s="9">
        <v>2570</v>
      </c>
      <c r="AA200" s="4">
        <v>3</v>
      </c>
      <c r="AB200" s="4">
        <f t="shared" si="49"/>
        <v>27.598553155797859</v>
      </c>
      <c r="AC200" s="4">
        <f t="shared" si="50"/>
        <v>55.341790731809603</v>
      </c>
      <c r="AD200" s="4">
        <f t="shared" si="51"/>
        <v>425.01048437827626</v>
      </c>
    </row>
    <row r="201" spans="1:30" x14ac:dyDescent="0.25">
      <c r="A201" s="4">
        <v>5506004</v>
      </c>
      <c r="B201" s="18">
        <v>20</v>
      </c>
      <c r="C201" s="18">
        <v>42</v>
      </c>
      <c r="D201" s="18">
        <v>38</v>
      </c>
      <c r="E201" s="18">
        <f t="shared" si="46"/>
        <v>80</v>
      </c>
      <c r="F201" s="18" t="s">
        <v>24</v>
      </c>
      <c r="G201" s="20">
        <v>6.76</v>
      </c>
      <c r="H201" s="4">
        <v>0.06</v>
      </c>
      <c r="I201" s="23">
        <v>18.384631274530058</v>
      </c>
      <c r="J201" s="23">
        <v>211.7331129931832</v>
      </c>
      <c r="K201" s="23">
        <v>20.863457963230733</v>
      </c>
      <c r="L201" s="20">
        <v>1.1882875438958893</v>
      </c>
      <c r="M201" s="20">
        <v>2.0486077256765132</v>
      </c>
      <c r="N201" s="20">
        <v>0.12724643668663502</v>
      </c>
      <c r="O201" s="4">
        <f t="shared" si="47"/>
        <v>9.3384740259740244</v>
      </c>
      <c r="P201" s="4">
        <v>2.3690000000000002</v>
      </c>
      <c r="Q201" s="4">
        <v>1.4</v>
      </c>
      <c r="R201">
        <v>0.5</v>
      </c>
      <c r="S201" s="14">
        <f t="shared" si="48"/>
        <v>24.954038421813674</v>
      </c>
      <c r="T201" s="7">
        <v>1366248351</v>
      </c>
      <c r="U201" s="8" t="str">
        <f t="shared" si="42"/>
        <v>1366248</v>
      </c>
      <c r="V201" s="12">
        <f t="shared" si="43"/>
        <v>13.66248</v>
      </c>
      <c r="W201" s="7">
        <v>391218162</v>
      </c>
      <c r="X201" s="8" t="str">
        <f t="shared" si="44"/>
        <v>3912181</v>
      </c>
      <c r="Y201" s="13">
        <f t="shared" si="45"/>
        <v>39.121810000000004</v>
      </c>
      <c r="Z201" s="9">
        <v>2558</v>
      </c>
      <c r="AA201" s="4">
        <v>4</v>
      </c>
      <c r="AB201" s="4">
        <f t="shared" si="49"/>
        <v>26.721751704193352</v>
      </c>
      <c r="AC201" s="4">
        <f t="shared" si="50"/>
        <v>38.60772567651312</v>
      </c>
      <c r="AD201" s="4">
        <f t="shared" si="51"/>
        <v>444.63953728568464</v>
      </c>
    </row>
    <row r="202" spans="1:30" x14ac:dyDescent="0.25">
      <c r="A202" s="4">
        <v>5506005</v>
      </c>
      <c r="B202" s="18">
        <v>8</v>
      </c>
      <c r="C202" s="18">
        <v>58</v>
      </c>
      <c r="D202" s="18">
        <v>34</v>
      </c>
      <c r="E202" s="18">
        <f t="shared" si="46"/>
        <v>92</v>
      </c>
      <c r="F202" s="18" t="s">
        <v>24</v>
      </c>
      <c r="G202" s="20">
        <v>7.05</v>
      </c>
      <c r="H202" s="4">
        <v>0.02</v>
      </c>
      <c r="I202" s="23">
        <v>28.922180607573864</v>
      </c>
      <c r="J202" s="23">
        <v>192.46774864752393</v>
      </c>
      <c r="K202" s="23">
        <v>37.037037037037031</v>
      </c>
      <c r="L202" s="20">
        <v>1.2780898876404496</v>
      </c>
      <c r="M202" s="20">
        <v>2.2034269662921351</v>
      </c>
      <c r="N202" s="20">
        <v>0.12234706616729089</v>
      </c>
      <c r="O202" s="4">
        <f t="shared" si="47"/>
        <v>10.446428571428573</v>
      </c>
      <c r="P202" s="4">
        <v>0.1</v>
      </c>
      <c r="Q202" s="4">
        <v>1.38</v>
      </c>
      <c r="R202">
        <v>0.5</v>
      </c>
      <c r="S202" s="14">
        <f t="shared" si="48"/>
        <v>26.456460674157306</v>
      </c>
      <c r="T202" s="7">
        <v>1366032841</v>
      </c>
      <c r="U202" s="8" t="str">
        <f t="shared" si="42"/>
        <v>1366032</v>
      </c>
      <c r="V202" s="12">
        <f t="shared" si="43"/>
        <v>13.66032</v>
      </c>
      <c r="W202" s="7">
        <v>3912611439</v>
      </c>
      <c r="X202" s="8" t="str">
        <f t="shared" si="44"/>
        <v>3912611</v>
      </c>
      <c r="Y202" s="13">
        <f t="shared" si="45"/>
        <v>39.126109999999997</v>
      </c>
      <c r="Z202" s="9">
        <v>2563</v>
      </c>
      <c r="AA202" s="4">
        <v>4</v>
      </c>
      <c r="AB202" s="4">
        <f t="shared" si="49"/>
        <v>25.325842696629216</v>
      </c>
      <c r="AC202" s="4">
        <f t="shared" si="50"/>
        <v>59.868913857677889</v>
      </c>
      <c r="AD202" s="4">
        <f t="shared" si="51"/>
        <v>398.40823970037451</v>
      </c>
    </row>
    <row r="203" spans="1:30" x14ac:dyDescent="0.25">
      <c r="A203" s="4">
        <v>5506006</v>
      </c>
      <c r="B203" s="18">
        <v>24</v>
      </c>
      <c r="C203" s="18">
        <v>48</v>
      </c>
      <c r="D203" s="18">
        <v>28</v>
      </c>
      <c r="E203" s="18">
        <f t="shared" si="46"/>
        <v>76</v>
      </c>
      <c r="F203" s="18" t="s">
        <v>24</v>
      </c>
      <c r="G203" s="20">
        <v>6.96</v>
      </c>
      <c r="H203" s="4">
        <v>0.02</v>
      </c>
      <c r="I203" s="23">
        <v>14.294592914853947</v>
      </c>
      <c r="J203" s="23">
        <v>124.30080795525173</v>
      </c>
      <c r="K203" s="23">
        <v>20.509633312616533</v>
      </c>
      <c r="L203" s="20">
        <v>1.131137352392791</v>
      </c>
      <c r="M203" s="20">
        <v>1.9500807955251718</v>
      </c>
      <c r="N203" s="20">
        <v>0.11311373523927909</v>
      </c>
      <c r="O203" s="4">
        <f t="shared" si="47"/>
        <v>10.000000000000002</v>
      </c>
      <c r="P203" s="4">
        <v>0.1</v>
      </c>
      <c r="Q203" s="4">
        <v>1.37</v>
      </c>
      <c r="R203">
        <v>0.5</v>
      </c>
      <c r="S203" s="14">
        <f t="shared" si="48"/>
        <v>23.244872591671857</v>
      </c>
      <c r="T203" s="7">
        <v>1366380887</v>
      </c>
      <c r="U203" s="8" t="str">
        <f t="shared" si="42"/>
        <v>1366380</v>
      </c>
      <c r="V203" s="12">
        <f t="shared" si="43"/>
        <v>13.6638</v>
      </c>
      <c r="W203" s="7">
        <v>3912251603</v>
      </c>
      <c r="X203" s="8" t="str">
        <f t="shared" si="44"/>
        <v>3912251</v>
      </c>
      <c r="Y203" s="13">
        <f t="shared" si="45"/>
        <v>39.122509999999998</v>
      </c>
      <c r="Z203" s="9">
        <v>2551</v>
      </c>
      <c r="AA203" s="4">
        <v>5</v>
      </c>
      <c r="AB203" s="4">
        <f t="shared" si="49"/>
        <v>23.24487259167185</v>
      </c>
      <c r="AC203" s="4">
        <f t="shared" si="50"/>
        <v>29.37538844002486</v>
      </c>
      <c r="AD203" s="4">
        <f t="shared" si="51"/>
        <v>255.43816034804229</v>
      </c>
    </row>
    <row r="204" spans="1:30" x14ac:dyDescent="0.25">
      <c r="A204" s="4">
        <v>5506007</v>
      </c>
      <c r="B204" s="18">
        <v>10</v>
      </c>
      <c r="C204" s="18">
        <v>62</v>
      </c>
      <c r="D204" s="18">
        <v>28</v>
      </c>
      <c r="E204" s="18">
        <f t="shared" si="46"/>
        <v>90</v>
      </c>
      <c r="F204" s="18" t="s">
        <v>24</v>
      </c>
      <c r="G204" s="20">
        <v>6.94</v>
      </c>
      <c r="H204" s="4">
        <v>0.02</v>
      </c>
      <c r="I204" s="23">
        <v>12.992545260915866</v>
      </c>
      <c r="J204" s="23">
        <v>197.01810436634719</v>
      </c>
      <c r="K204" s="23">
        <v>35.782747603833862</v>
      </c>
      <c r="L204" s="20">
        <v>1.4744408945686904</v>
      </c>
      <c r="M204" s="20">
        <v>2.5419361022364222</v>
      </c>
      <c r="N204" s="20">
        <v>0.13567625133120342</v>
      </c>
      <c r="O204" s="4">
        <f t="shared" si="47"/>
        <v>10.867346938775512</v>
      </c>
      <c r="P204" s="4">
        <v>1.284</v>
      </c>
      <c r="Q204" s="4">
        <v>1.77</v>
      </c>
      <c r="R204">
        <v>0.5</v>
      </c>
      <c r="S204" s="14">
        <f t="shared" si="48"/>
        <v>39.146405750798728</v>
      </c>
      <c r="T204" s="7">
        <v>1366461543</v>
      </c>
      <c r="U204" s="8" t="str">
        <f t="shared" si="42"/>
        <v>1366461</v>
      </c>
      <c r="V204" s="12">
        <f t="shared" si="43"/>
        <v>13.66461</v>
      </c>
      <c r="W204" s="7">
        <v>3912856147</v>
      </c>
      <c r="X204" s="8" t="str">
        <f t="shared" si="44"/>
        <v>3912856</v>
      </c>
      <c r="Y204" s="13">
        <f t="shared" si="45"/>
        <v>39.12856</v>
      </c>
      <c r="Z204" s="9">
        <v>2590</v>
      </c>
      <c r="AA204" s="4">
        <v>5</v>
      </c>
      <c r="AB204" s="4">
        <f t="shared" si="49"/>
        <v>36.022044728434508</v>
      </c>
      <c r="AC204" s="4">
        <f t="shared" si="50"/>
        <v>34.49520766773162</v>
      </c>
      <c r="AD204" s="4">
        <f t="shared" si="51"/>
        <v>523.08306709265185</v>
      </c>
    </row>
    <row r="205" spans="1:30" x14ac:dyDescent="0.25">
      <c r="A205" s="4">
        <v>5506008</v>
      </c>
      <c r="B205" s="18">
        <v>8</v>
      </c>
      <c r="C205" s="18">
        <v>66</v>
      </c>
      <c r="D205" s="18">
        <v>26</v>
      </c>
      <c r="E205" s="18">
        <f t="shared" si="46"/>
        <v>92</v>
      </c>
      <c r="F205" s="18" t="s">
        <v>24</v>
      </c>
      <c r="G205" s="20">
        <v>6.95</v>
      </c>
      <c r="H205" s="4">
        <v>0.01</v>
      </c>
      <c r="I205" s="23">
        <v>10.39677487799703</v>
      </c>
      <c r="J205" s="23">
        <v>127.30744748567791</v>
      </c>
      <c r="K205" s="23">
        <v>42.011457670273707</v>
      </c>
      <c r="L205" s="20">
        <v>0.93093570973902018</v>
      </c>
      <c r="M205" s="20">
        <v>1.6049331635900708</v>
      </c>
      <c r="N205" s="20">
        <v>0.10693825588796944</v>
      </c>
      <c r="O205" s="4">
        <f t="shared" si="47"/>
        <v>8.7053571428571477</v>
      </c>
      <c r="P205" s="4">
        <v>1.59</v>
      </c>
      <c r="Q205" s="4">
        <v>1.1499999999999999</v>
      </c>
      <c r="R205">
        <v>0.375</v>
      </c>
      <c r="S205" s="14">
        <f t="shared" si="48"/>
        <v>16.058640992998097</v>
      </c>
      <c r="T205" s="7">
        <v>1366338075</v>
      </c>
      <c r="U205" s="8" t="str">
        <f t="shared" si="42"/>
        <v>1366338</v>
      </c>
      <c r="V205" s="12">
        <f t="shared" si="43"/>
        <v>13.66338</v>
      </c>
      <c r="W205" s="7">
        <v>3913022894</v>
      </c>
      <c r="X205" s="8" t="str">
        <f t="shared" si="44"/>
        <v>3913022</v>
      </c>
      <c r="Y205" s="13">
        <f t="shared" si="45"/>
        <v>39.130220000000001</v>
      </c>
      <c r="Z205" s="9">
        <v>2576</v>
      </c>
      <c r="AA205" s="4">
        <v>5</v>
      </c>
      <c r="AB205" s="4">
        <f t="shared" si="49"/>
        <v>18.446849140674729</v>
      </c>
      <c r="AC205" s="4">
        <f t="shared" si="50"/>
        <v>17.934436664544876</v>
      </c>
      <c r="AD205" s="4">
        <f t="shared" si="51"/>
        <v>219.6053469127944</v>
      </c>
    </row>
    <row r="206" spans="1:30" x14ac:dyDescent="0.25">
      <c r="A206" s="4">
        <v>5506009</v>
      </c>
      <c r="B206" s="18">
        <v>16</v>
      </c>
      <c r="C206" s="18">
        <v>58</v>
      </c>
      <c r="D206" s="18">
        <v>26</v>
      </c>
      <c r="E206" s="18">
        <f t="shared" si="46"/>
        <v>84</v>
      </c>
      <c r="F206" s="18" t="s">
        <v>24</v>
      </c>
      <c r="G206" s="20">
        <v>6.79</v>
      </c>
      <c r="H206" s="4">
        <v>0.03</v>
      </c>
      <c r="I206" s="23">
        <v>24.332977588046955</v>
      </c>
      <c r="J206" s="23">
        <v>256.13660618996795</v>
      </c>
      <c r="K206" s="23">
        <v>44.823906083244395</v>
      </c>
      <c r="L206" s="20">
        <v>1.3527214514407686</v>
      </c>
      <c r="M206" s="20">
        <v>2.3320917822838849</v>
      </c>
      <c r="N206" s="20">
        <v>0.12849519743863394</v>
      </c>
      <c r="O206" s="4">
        <f t="shared" si="47"/>
        <v>10.527408637873755</v>
      </c>
      <c r="P206" s="4">
        <v>0.53500000000000003</v>
      </c>
      <c r="Q206" s="4">
        <v>1.24</v>
      </c>
      <c r="R206">
        <v>0.25</v>
      </c>
      <c r="S206" s="14">
        <f t="shared" si="48"/>
        <v>25.160618996798295</v>
      </c>
      <c r="T206" s="7">
        <v>1366408193</v>
      </c>
      <c r="U206" s="8" t="str">
        <f t="shared" ref="U206:U237" si="52">+LEFT(T206,7)</f>
        <v>1366408</v>
      </c>
      <c r="V206" s="12">
        <f t="shared" ref="V206:V237" si="53">+U206/100000</f>
        <v>13.66408</v>
      </c>
      <c r="W206" s="7">
        <v>3913655508</v>
      </c>
      <c r="X206" s="8" t="str">
        <f t="shared" ref="X206:X237" si="54">+LEFT(W206,7)</f>
        <v>3913655</v>
      </c>
      <c r="Y206" s="13">
        <f t="shared" ref="Y206:Y237" si="55">+X206/100000</f>
        <v>39.13655</v>
      </c>
      <c r="Z206" s="9">
        <v>2592</v>
      </c>
      <c r="AA206" s="4">
        <v>5</v>
      </c>
      <c r="AB206" s="4">
        <f t="shared" si="49"/>
        <v>23.90010672358591</v>
      </c>
      <c r="AC206" s="4">
        <f t="shared" si="50"/>
        <v>45.25933831376733</v>
      </c>
      <c r="AD206" s="4">
        <f t="shared" si="51"/>
        <v>476.41408751334041</v>
      </c>
    </row>
    <row r="207" spans="1:30" x14ac:dyDescent="0.25">
      <c r="A207" s="4">
        <v>5506010</v>
      </c>
      <c r="B207" s="18">
        <v>34</v>
      </c>
      <c r="C207" s="18">
        <v>32</v>
      </c>
      <c r="D207" s="18">
        <v>34</v>
      </c>
      <c r="E207" s="18">
        <f t="shared" si="46"/>
        <v>66</v>
      </c>
      <c r="F207" s="18" t="s">
        <v>26</v>
      </c>
      <c r="G207" s="20">
        <v>6.84</v>
      </c>
      <c r="H207" s="4">
        <v>0.09</v>
      </c>
      <c r="I207" s="23">
        <v>105.80133555926544</v>
      </c>
      <c r="J207" s="23">
        <v>996.45242070116876</v>
      </c>
      <c r="K207" s="23">
        <v>38.397328881469114</v>
      </c>
      <c r="L207" s="20">
        <v>2.7671118530884815</v>
      </c>
      <c r="M207" s="20">
        <v>4.7705008347245421</v>
      </c>
      <c r="N207" s="20">
        <v>0.2512520868113523</v>
      </c>
      <c r="O207" s="4">
        <f t="shared" si="47"/>
        <v>11.013289036544851</v>
      </c>
      <c r="P207" s="4">
        <v>2.7040000000000002</v>
      </c>
      <c r="Q207" s="4">
        <v>1.37</v>
      </c>
      <c r="R207" s="6">
        <v>0.75</v>
      </c>
      <c r="S207" s="14">
        <f t="shared" si="48"/>
        <v>56.864148580968298</v>
      </c>
      <c r="T207" s="7">
        <v>1365948977</v>
      </c>
      <c r="U207" s="8" t="str">
        <f t="shared" si="52"/>
        <v>1365948</v>
      </c>
      <c r="V207" s="12">
        <f t="shared" si="53"/>
        <v>13.65948</v>
      </c>
      <c r="W207" s="7">
        <v>3914088659</v>
      </c>
      <c r="X207" s="8" t="str">
        <f t="shared" si="54"/>
        <v>3914088</v>
      </c>
      <c r="Y207" s="13">
        <f t="shared" si="55"/>
        <v>39.140880000000003</v>
      </c>
      <c r="Z207" s="9">
        <v>2645</v>
      </c>
      <c r="AA207" s="4">
        <v>5</v>
      </c>
      <c r="AB207" s="4">
        <f t="shared" si="49"/>
        <v>51.632303839732906</v>
      </c>
      <c r="AC207" s="4">
        <f t="shared" si="50"/>
        <v>217.4217445742905</v>
      </c>
      <c r="AD207" s="4">
        <f t="shared" si="51"/>
        <v>2047.709724540902</v>
      </c>
    </row>
    <row r="208" spans="1:30" x14ac:dyDescent="0.25">
      <c r="A208" s="4">
        <v>5506011</v>
      </c>
      <c r="B208" s="18">
        <v>6</v>
      </c>
      <c r="C208" s="18">
        <v>66</v>
      </c>
      <c r="D208" s="18">
        <v>28</v>
      </c>
      <c r="E208" s="18">
        <f t="shared" si="46"/>
        <v>94</v>
      </c>
      <c r="F208" s="18" t="s">
        <v>24</v>
      </c>
      <c r="G208" s="20">
        <v>7.08</v>
      </c>
      <c r="H208" s="4">
        <v>0.02</v>
      </c>
      <c r="I208" s="23">
        <v>4.4229149115417012</v>
      </c>
      <c r="J208" s="23">
        <v>163.22662173546755</v>
      </c>
      <c r="K208" s="23">
        <v>54.128053917438912</v>
      </c>
      <c r="L208" s="20">
        <v>1.2526326874473463</v>
      </c>
      <c r="M208" s="20">
        <v>2.1595387531592252</v>
      </c>
      <c r="N208" s="20">
        <v>0.11352148272957034</v>
      </c>
      <c r="O208" s="4">
        <f t="shared" si="47"/>
        <v>11.034322820037106</v>
      </c>
      <c r="P208" s="4">
        <v>2.73</v>
      </c>
      <c r="Q208" s="4">
        <v>0.97</v>
      </c>
      <c r="R208">
        <v>0.25</v>
      </c>
      <c r="S208" s="14">
        <f t="shared" si="48"/>
        <v>18.225805602358889</v>
      </c>
      <c r="T208" s="7">
        <v>1365538972</v>
      </c>
      <c r="U208" s="8" t="str">
        <f t="shared" si="52"/>
        <v>1365538</v>
      </c>
      <c r="V208" s="12">
        <f t="shared" si="53"/>
        <v>13.655379999999999</v>
      </c>
      <c r="W208" s="7">
        <v>3914019982</v>
      </c>
      <c r="X208" s="8" t="str">
        <f t="shared" si="54"/>
        <v>3914019</v>
      </c>
      <c r="Y208" s="13">
        <f t="shared" si="55"/>
        <v>39.140189999999997</v>
      </c>
      <c r="Z208" s="9">
        <v>2717</v>
      </c>
      <c r="AA208" s="4">
        <v>4</v>
      </c>
      <c r="AB208" s="4">
        <f t="shared" si="49"/>
        <v>16.517375737152484</v>
      </c>
      <c r="AC208" s="4">
        <f t="shared" si="50"/>
        <v>6.4353411962931757</v>
      </c>
      <c r="AD208" s="4">
        <f t="shared" si="51"/>
        <v>237.49473462510525</v>
      </c>
    </row>
    <row r="209" spans="1:30" x14ac:dyDescent="0.25">
      <c r="A209" s="4">
        <v>5506012</v>
      </c>
      <c r="B209" s="18">
        <v>18</v>
      </c>
      <c r="C209" s="18">
        <v>54</v>
      </c>
      <c r="D209" s="18">
        <v>28</v>
      </c>
      <c r="E209" s="18">
        <f t="shared" si="46"/>
        <v>82</v>
      </c>
      <c r="F209" s="18" t="s">
        <v>24</v>
      </c>
      <c r="G209" s="20">
        <v>7.01</v>
      </c>
      <c r="H209" s="4">
        <v>0.02</v>
      </c>
      <c r="I209" s="23">
        <v>10.421097405359422</v>
      </c>
      <c r="J209" s="23">
        <v>207.35857082092727</v>
      </c>
      <c r="K209" s="23">
        <v>50.829434283283703</v>
      </c>
      <c r="L209" s="20">
        <v>0.76722671203743109</v>
      </c>
      <c r="M209" s="20">
        <v>1.3226988515525311</v>
      </c>
      <c r="N209" s="20">
        <v>9.2301148447469158E-2</v>
      </c>
      <c r="O209" s="4">
        <f t="shared" si="47"/>
        <v>8.3122119815668221</v>
      </c>
      <c r="P209" s="4">
        <v>3.286</v>
      </c>
      <c r="Q209" s="4">
        <v>1.28</v>
      </c>
      <c r="R209">
        <v>0.25</v>
      </c>
      <c r="S209" s="14">
        <f t="shared" si="48"/>
        <v>14.730752871118677</v>
      </c>
      <c r="T209" s="7">
        <v>1366365842</v>
      </c>
      <c r="U209" s="8" t="str">
        <f t="shared" si="52"/>
        <v>1366365</v>
      </c>
      <c r="V209" s="12">
        <f t="shared" si="53"/>
        <v>13.663650000000001</v>
      </c>
      <c r="W209" s="7">
        <v>3913569649</v>
      </c>
      <c r="X209" s="8" t="str">
        <f t="shared" si="54"/>
        <v>3913569</v>
      </c>
      <c r="Y209" s="13">
        <f t="shared" si="55"/>
        <v>39.135689999999997</v>
      </c>
      <c r="Z209" s="9">
        <v>2578</v>
      </c>
      <c r="AA209" s="4">
        <v>4</v>
      </c>
      <c r="AB209" s="4">
        <f t="shared" si="49"/>
        <v>17.721820501914081</v>
      </c>
      <c r="AC209" s="4">
        <f t="shared" si="50"/>
        <v>20.008507018290089</v>
      </c>
      <c r="AD209" s="4">
        <f t="shared" si="51"/>
        <v>398.12845597618036</v>
      </c>
    </row>
    <row r="210" spans="1:30" x14ac:dyDescent="0.25">
      <c r="A210" s="4">
        <v>5507001</v>
      </c>
      <c r="B210" s="18">
        <v>20</v>
      </c>
      <c r="C210" s="18">
        <v>40</v>
      </c>
      <c r="D210" s="18">
        <v>40</v>
      </c>
      <c r="E210" s="18">
        <f t="shared" si="46"/>
        <v>80</v>
      </c>
      <c r="F210" s="18" t="s">
        <v>27</v>
      </c>
      <c r="G210" s="20">
        <v>6.91</v>
      </c>
      <c r="H210" s="4">
        <v>0.03</v>
      </c>
      <c r="I210" s="23">
        <v>12.259564574085816</v>
      </c>
      <c r="J210" s="23">
        <v>206.08750792644261</v>
      </c>
      <c r="K210" s="23">
        <v>21.559923906150917</v>
      </c>
      <c r="L210" s="20">
        <v>1.6693088142041854</v>
      </c>
      <c r="M210" s="20">
        <v>2.8778883956880157</v>
      </c>
      <c r="N210" s="20">
        <v>0.15239906996406682</v>
      </c>
      <c r="O210" s="4">
        <f t="shared" si="47"/>
        <v>10.953536754507628</v>
      </c>
      <c r="P210" s="4">
        <v>2.12</v>
      </c>
      <c r="Q210" s="4">
        <v>1.02</v>
      </c>
      <c r="R210">
        <v>0.25</v>
      </c>
      <c r="S210" s="14">
        <f t="shared" si="48"/>
        <v>25.540424857324037</v>
      </c>
      <c r="T210" s="7">
        <v>136595938</v>
      </c>
      <c r="U210" s="8" t="str">
        <f t="shared" si="52"/>
        <v>1365959</v>
      </c>
      <c r="V210" s="12">
        <f t="shared" si="53"/>
        <v>13.65959</v>
      </c>
      <c r="W210" s="7">
        <v>3911732195</v>
      </c>
      <c r="X210" s="8" t="str">
        <f t="shared" si="54"/>
        <v>3911732</v>
      </c>
      <c r="Y210" s="13">
        <f t="shared" si="55"/>
        <v>39.117319999999999</v>
      </c>
      <c r="Z210" s="9">
        <v>2532</v>
      </c>
      <c r="AA210" s="4">
        <v>4</v>
      </c>
      <c r="AB210" s="4">
        <f t="shared" si="49"/>
        <v>23.317057704502222</v>
      </c>
      <c r="AC210" s="4">
        <f t="shared" si="50"/>
        <v>18.757133798351301</v>
      </c>
      <c r="AD210" s="4">
        <f t="shared" si="51"/>
        <v>315.31388712745724</v>
      </c>
    </row>
    <row r="211" spans="1:30" x14ac:dyDescent="0.25">
      <c r="A211" s="4">
        <v>5507002</v>
      </c>
      <c r="B211" s="18">
        <v>16</v>
      </c>
      <c r="C211" s="18">
        <v>40</v>
      </c>
      <c r="D211" s="18">
        <v>44</v>
      </c>
      <c r="E211" s="18">
        <f t="shared" si="46"/>
        <v>84</v>
      </c>
      <c r="F211" s="18" t="s">
        <v>27</v>
      </c>
      <c r="G211" s="20">
        <v>7.02</v>
      </c>
      <c r="H211" s="4">
        <v>0.01</v>
      </c>
      <c r="I211" s="23">
        <v>35.193669304456471</v>
      </c>
      <c r="J211" s="23">
        <v>88.50478967097041</v>
      </c>
      <c r="K211" s="23">
        <v>22.074135776759675</v>
      </c>
      <c r="L211" s="20">
        <v>1.6446272386505623</v>
      </c>
      <c r="M211" s="20">
        <v>2.8353373594335691</v>
      </c>
      <c r="N211" s="20">
        <v>0.17055393586005829</v>
      </c>
      <c r="O211" s="4">
        <f t="shared" si="47"/>
        <v>9.6428571428571441</v>
      </c>
      <c r="P211" s="4">
        <v>2.6</v>
      </c>
      <c r="Q211" s="4">
        <v>1.03</v>
      </c>
      <c r="R211">
        <v>0.25</v>
      </c>
      <c r="S211" s="14">
        <f t="shared" si="48"/>
        <v>25.409490837151186</v>
      </c>
      <c r="T211" s="7">
        <v>1.36484905790438E+16</v>
      </c>
      <c r="U211" s="8" t="str">
        <f t="shared" si="52"/>
        <v>1364849</v>
      </c>
      <c r="V211" s="12">
        <f t="shared" si="53"/>
        <v>13.648490000000001</v>
      </c>
      <c r="W211" s="7">
        <v>3.91224238684528E+16</v>
      </c>
      <c r="X211" s="8" t="str">
        <f t="shared" si="54"/>
        <v>3912242</v>
      </c>
      <c r="Y211" s="13">
        <f t="shared" si="55"/>
        <v>39.122419999999998</v>
      </c>
      <c r="Z211" s="9">
        <v>2543</v>
      </c>
      <c r="AA211" s="4">
        <v>4</v>
      </c>
      <c r="AB211" s="4">
        <f t="shared" si="49"/>
        <v>26.350583090379011</v>
      </c>
      <c r="AC211" s="4">
        <f t="shared" si="50"/>
        <v>54.374219075385248</v>
      </c>
      <c r="AD211" s="4">
        <f t="shared" si="51"/>
        <v>136.73990004164929</v>
      </c>
    </row>
    <row r="212" spans="1:30" x14ac:dyDescent="0.25">
      <c r="A212" s="4">
        <v>5507003</v>
      </c>
      <c r="B212" s="18">
        <v>16</v>
      </c>
      <c r="C212" s="18">
        <v>50</v>
      </c>
      <c r="D212" s="18">
        <v>34</v>
      </c>
      <c r="E212" s="18">
        <f t="shared" si="46"/>
        <v>84</v>
      </c>
      <c r="F212" s="18" t="s">
        <v>24</v>
      </c>
      <c r="G212" s="20">
        <v>6.91</v>
      </c>
      <c r="H212" s="4">
        <v>0.04</v>
      </c>
      <c r="I212" s="23">
        <v>57.378784670760119</v>
      </c>
      <c r="J212" s="23">
        <v>190.55684946008893</v>
      </c>
      <c r="K212" s="23">
        <v>35.570611899216601</v>
      </c>
      <c r="L212" s="20">
        <v>1.7753546474698287</v>
      </c>
      <c r="M212" s="20">
        <v>3.0607114122379846</v>
      </c>
      <c r="N212" s="20">
        <v>0.15858564471734068</v>
      </c>
      <c r="O212" s="4">
        <f t="shared" si="47"/>
        <v>11.194926568758346</v>
      </c>
      <c r="P212" s="4">
        <v>3.4980000000000002</v>
      </c>
      <c r="Q212" s="4">
        <v>1.3</v>
      </c>
      <c r="R212">
        <v>0.75</v>
      </c>
      <c r="S212" s="14">
        <f t="shared" si="48"/>
        <v>34.619415625661659</v>
      </c>
      <c r="T212" s="7">
        <v>1364789976</v>
      </c>
      <c r="U212" s="8" t="str">
        <f t="shared" si="52"/>
        <v>1364789</v>
      </c>
      <c r="V212" s="12">
        <f t="shared" si="53"/>
        <v>13.64789</v>
      </c>
      <c r="W212" s="7">
        <v>3912791125</v>
      </c>
      <c r="X212" s="8" t="str">
        <f t="shared" si="54"/>
        <v>3912791</v>
      </c>
      <c r="Y212" s="13">
        <f t="shared" si="55"/>
        <v>39.12791</v>
      </c>
      <c r="Z212" s="9">
        <v>2582</v>
      </c>
      <c r="AA212" s="4">
        <v>5</v>
      </c>
      <c r="AB212" s="4">
        <f t="shared" si="49"/>
        <v>30.924200719881433</v>
      </c>
      <c r="AC212" s="4">
        <f t="shared" si="50"/>
        <v>111.88863010798222</v>
      </c>
      <c r="AD212" s="4">
        <f t="shared" si="51"/>
        <v>371.5858564471734</v>
      </c>
    </row>
    <row r="213" spans="1:30" x14ac:dyDescent="0.25">
      <c r="A213" s="4">
        <v>5507004</v>
      </c>
      <c r="B213" s="18">
        <v>16</v>
      </c>
      <c r="C213" s="18">
        <v>56</v>
      </c>
      <c r="D213" s="18">
        <v>28</v>
      </c>
      <c r="E213" s="18">
        <f t="shared" si="46"/>
        <v>84</v>
      </c>
      <c r="F213" s="18" t="s">
        <v>24</v>
      </c>
      <c r="G213" s="20">
        <v>6.93</v>
      </c>
      <c r="H213" s="4">
        <v>0.03</v>
      </c>
      <c r="I213" s="23">
        <v>38.181038181038183</v>
      </c>
      <c r="J213" s="23">
        <v>166.23766623766622</v>
      </c>
      <c r="K213" s="23">
        <v>47.404547404547401</v>
      </c>
      <c r="L213" s="20">
        <v>1.282711282711283</v>
      </c>
      <c r="M213" s="20">
        <v>2.2113942513942519</v>
      </c>
      <c r="N213" s="20">
        <v>0.11261261261261261</v>
      </c>
      <c r="O213" s="4">
        <f t="shared" si="47"/>
        <v>11.390476190476193</v>
      </c>
      <c r="P213" s="4">
        <v>3.7450000000000001</v>
      </c>
      <c r="Q213" s="4">
        <v>0.92300000000000004</v>
      </c>
      <c r="R213">
        <v>0.25</v>
      </c>
      <c r="S213" s="14">
        <f t="shared" si="48"/>
        <v>17.759137709137711</v>
      </c>
      <c r="T213" s="7">
        <v>1.36483341545062E+16</v>
      </c>
      <c r="U213" s="8" t="str">
        <f t="shared" si="52"/>
        <v>1364833</v>
      </c>
      <c r="V213" s="12">
        <f t="shared" si="53"/>
        <v>13.64833</v>
      </c>
      <c r="W213" s="7">
        <v>3.9128859418609904E+16</v>
      </c>
      <c r="X213" s="8" t="str">
        <f t="shared" si="54"/>
        <v>3912885</v>
      </c>
      <c r="Y213" s="13">
        <f t="shared" si="55"/>
        <v>39.12885</v>
      </c>
      <c r="Z213" s="9">
        <v>2600</v>
      </c>
      <c r="AA213" s="4">
        <v>6</v>
      </c>
      <c r="AB213" s="4">
        <f t="shared" si="49"/>
        <v>15.591216216216218</v>
      </c>
      <c r="AC213" s="4">
        <f t="shared" si="50"/>
        <v>52.861647361647364</v>
      </c>
      <c r="AD213" s="4">
        <f t="shared" si="51"/>
        <v>230.15604890604888</v>
      </c>
    </row>
    <row r="214" spans="1:30" x14ac:dyDescent="0.25">
      <c r="A214" s="4">
        <v>5507005</v>
      </c>
      <c r="B214" s="18">
        <v>32</v>
      </c>
      <c r="C214" s="18">
        <v>34</v>
      </c>
      <c r="D214" s="18">
        <v>34</v>
      </c>
      <c r="E214" s="18">
        <f t="shared" si="46"/>
        <v>68</v>
      </c>
      <c r="F214" s="18" t="s">
        <v>33</v>
      </c>
      <c r="G214" s="20">
        <v>6.94</v>
      </c>
      <c r="H214" s="4">
        <v>0.03</v>
      </c>
      <c r="I214" s="23">
        <v>38.334024036469124</v>
      </c>
      <c r="J214" s="23">
        <v>160.58847907169499</v>
      </c>
      <c r="K214" s="23">
        <v>26.108578532946542</v>
      </c>
      <c r="L214" s="20">
        <v>1.1717778698715295</v>
      </c>
      <c r="M214" s="20">
        <v>2.020145047658517</v>
      </c>
      <c r="N214" s="20">
        <v>0.13054289266473273</v>
      </c>
      <c r="O214" s="4">
        <f t="shared" si="47"/>
        <v>8.9761904761904763</v>
      </c>
      <c r="P214" s="4">
        <v>1.605</v>
      </c>
      <c r="Q214" s="4">
        <v>1.32</v>
      </c>
      <c r="R214">
        <v>0.5</v>
      </c>
      <c r="S214" s="14">
        <f t="shared" si="48"/>
        <v>23.201201823456287</v>
      </c>
      <c r="T214" s="7">
        <v>1364994715</v>
      </c>
      <c r="U214" s="8" t="str">
        <f t="shared" si="52"/>
        <v>1364994</v>
      </c>
      <c r="V214" s="12">
        <f t="shared" si="53"/>
        <v>13.649940000000001</v>
      </c>
      <c r="W214" s="7">
        <v>3912305313</v>
      </c>
      <c r="X214" s="8" t="str">
        <f t="shared" si="54"/>
        <v>3912305</v>
      </c>
      <c r="Y214" s="13">
        <f t="shared" si="55"/>
        <v>39.123049999999999</v>
      </c>
      <c r="Z214" s="9">
        <v>2566</v>
      </c>
      <c r="AA214" s="4">
        <v>4</v>
      </c>
      <c r="AB214" s="4">
        <f t="shared" si="49"/>
        <v>25.847492747617082</v>
      </c>
      <c r="AC214" s="4">
        <f t="shared" si="50"/>
        <v>75.901367592208857</v>
      </c>
      <c r="AD214" s="4">
        <f t="shared" si="51"/>
        <v>317.96518856195604</v>
      </c>
    </row>
    <row r="215" spans="1:30" x14ac:dyDescent="0.25">
      <c r="A215" s="4">
        <v>5507006</v>
      </c>
      <c r="B215" s="18">
        <v>8</v>
      </c>
      <c r="C215" s="18">
        <v>66</v>
      </c>
      <c r="D215" s="18">
        <v>26</v>
      </c>
      <c r="E215" s="18">
        <f t="shared" si="46"/>
        <v>92</v>
      </c>
      <c r="F215" s="18" t="s">
        <v>24</v>
      </c>
      <c r="G215" s="20">
        <v>7.07</v>
      </c>
      <c r="H215" s="4">
        <v>0.01</v>
      </c>
      <c r="I215" s="23">
        <v>11.531069827033951</v>
      </c>
      <c r="J215" s="23">
        <v>133.46145633141148</v>
      </c>
      <c r="K215" s="23">
        <v>42.921204356181939</v>
      </c>
      <c r="L215" s="20">
        <v>1.0618193465727102</v>
      </c>
      <c r="M215" s="20">
        <v>1.8305765534913523</v>
      </c>
      <c r="N215" s="20">
        <v>9.5665171898355772E-2</v>
      </c>
      <c r="O215" s="4">
        <f t="shared" si="47"/>
        <v>11.099330357142859</v>
      </c>
      <c r="P215" s="4">
        <v>1.07</v>
      </c>
      <c r="Q215" s="4">
        <v>1.78</v>
      </c>
      <c r="R215">
        <v>0.25</v>
      </c>
      <c r="S215" s="14">
        <f t="shared" si="48"/>
        <v>28.350576553491361</v>
      </c>
      <c r="T215" s="7">
        <v>1364588727</v>
      </c>
      <c r="U215" s="8" t="str">
        <f t="shared" si="52"/>
        <v>1364588</v>
      </c>
      <c r="V215" s="12">
        <f t="shared" si="53"/>
        <v>13.64588</v>
      </c>
      <c r="W215" s="7">
        <v>3912730986</v>
      </c>
      <c r="X215" s="8" t="str">
        <f t="shared" si="54"/>
        <v>3912730</v>
      </c>
      <c r="Y215" s="13">
        <f t="shared" si="55"/>
        <v>39.127299999999998</v>
      </c>
      <c r="Z215" s="9">
        <v>2583</v>
      </c>
      <c r="AA215" s="4">
        <v>5</v>
      </c>
      <c r="AB215" s="4">
        <f t="shared" si="49"/>
        <v>25.542600896860989</v>
      </c>
      <c r="AC215" s="4">
        <f t="shared" si="50"/>
        <v>30.787956438180643</v>
      </c>
      <c r="AD215" s="4">
        <f t="shared" si="51"/>
        <v>356.34208840486866</v>
      </c>
    </row>
    <row r="216" spans="1:30" x14ac:dyDescent="0.25">
      <c r="A216" s="4">
        <v>5507007</v>
      </c>
      <c r="B216" s="18">
        <v>28</v>
      </c>
      <c r="C216" s="18">
        <v>40</v>
      </c>
      <c r="D216" s="18">
        <v>32</v>
      </c>
      <c r="E216" s="18">
        <f t="shared" si="46"/>
        <v>72</v>
      </c>
      <c r="F216" s="18" t="s">
        <v>24</v>
      </c>
      <c r="G216" s="20">
        <v>7.05</v>
      </c>
      <c r="H216" s="4">
        <v>0.17</v>
      </c>
      <c r="I216" s="23">
        <v>112.54689453939142</v>
      </c>
      <c r="J216" s="23">
        <v>609.62901208837025</v>
      </c>
      <c r="K216" s="23">
        <v>30.220925385577331</v>
      </c>
      <c r="L216" s="20">
        <v>2.2759483117965824</v>
      </c>
      <c r="M216" s="20">
        <v>3.9237348895373079</v>
      </c>
      <c r="N216" s="20">
        <v>0.2173822426010838</v>
      </c>
      <c r="O216" s="4">
        <f t="shared" si="47"/>
        <v>10.469798657718123</v>
      </c>
      <c r="P216" s="4">
        <v>2.6</v>
      </c>
      <c r="Q216" s="4">
        <v>1.5692021172319155</v>
      </c>
      <c r="R216">
        <v>0.5</v>
      </c>
      <c r="S216" s="14">
        <f t="shared" si="48"/>
        <v>53.571343643724006</v>
      </c>
      <c r="T216" s="7">
        <v>1364942760369240</v>
      </c>
      <c r="U216" s="8" t="str">
        <f t="shared" si="52"/>
        <v>1364942</v>
      </c>
      <c r="V216" s="12">
        <f t="shared" si="53"/>
        <v>13.649419999999999</v>
      </c>
      <c r="W216" s="7">
        <v>3912478652498670</v>
      </c>
      <c r="X216" s="8" t="str">
        <f t="shared" si="54"/>
        <v>3912478</v>
      </c>
      <c r="Y216" s="13">
        <f t="shared" si="55"/>
        <v>39.124780000000001</v>
      </c>
      <c r="Z216" s="9">
        <v>2559</v>
      </c>
      <c r="AA216" s="4">
        <v>4</v>
      </c>
      <c r="AB216" s="4">
        <f t="shared" si="49"/>
        <v>51.167501300736397</v>
      </c>
      <c r="AC216" s="4">
        <f t="shared" si="50"/>
        <v>264.91323779863512</v>
      </c>
      <c r="AD216" s="4">
        <f t="shared" si="51"/>
        <v>1434.9467047426072</v>
      </c>
    </row>
    <row r="217" spans="1:30" x14ac:dyDescent="0.25">
      <c r="A217" s="4">
        <v>5507008</v>
      </c>
      <c r="B217" s="18">
        <v>20</v>
      </c>
      <c r="C217" s="18">
        <v>42</v>
      </c>
      <c r="D217" s="18">
        <v>38</v>
      </c>
      <c r="E217" s="18">
        <f t="shared" si="46"/>
        <v>80</v>
      </c>
      <c r="F217" s="18" t="s">
        <v>24</v>
      </c>
      <c r="G217" s="20">
        <v>7.04</v>
      </c>
      <c r="H217" s="4">
        <v>0.03</v>
      </c>
      <c r="I217" s="23">
        <v>310.17369727047145</v>
      </c>
      <c r="J217" s="23">
        <v>170.59553349875929</v>
      </c>
      <c r="K217" s="23">
        <v>29.363110008271299</v>
      </c>
      <c r="L217" s="20">
        <v>2.3118279569892475</v>
      </c>
      <c r="M217" s="20">
        <v>3.9855913978494626</v>
      </c>
      <c r="N217" s="20">
        <v>0.17948717948717949</v>
      </c>
      <c r="O217" s="4">
        <f t="shared" si="47"/>
        <v>12.880184331797237</v>
      </c>
      <c r="P217" s="4">
        <v>1.365</v>
      </c>
      <c r="Q217" s="4">
        <v>1.4467359341305628</v>
      </c>
      <c r="R217">
        <v>0.25</v>
      </c>
      <c r="S217" s="14">
        <f t="shared" si="48"/>
        <v>50.169068683559843</v>
      </c>
      <c r="T217" s="7">
        <v>1365280473</v>
      </c>
      <c r="U217" s="8" t="str">
        <f t="shared" si="52"/>
        <v>1365280</v>
      </c>
      <c r="V217" s="12">
        <f t="shared" si="53"/>
        <v>13.652799999999999</v>
      </c>
      <c r="W217" s="7">
        <v>3912283377</v>
      </c>
      <c r="X217" s="8" t="str">
        <f t="shared" si="54"/>
        <v>3912283</v>
      </c>
      <c r="Y217" s="13">
        <f t="shared" si="55"/>
        <v>39.12283</v>
      </c>
      <c r="Z217" s="9">
        <v>2569</v>
      </c>
      <c r="AA217" s="4">
        <v>5</v>
      </c>
      <c r="AB217" s="4">
        <f t="shared" si="49"/>
        <v>38.950582841976697</v>
      </c>
      <c r="AC217" s="4">
        <f t="shared" si="50"/>
        <v>673.10915049498885</v>
      </c>
      <c r="AD217" s="4">
        <f t="shared" si="51"/>
        <v>370.21003277224384</v>
      </c>
    </row>
    <row r="218" spans="1:30" x14ac:dyDescent="0.25">
      <c r="A218" s="4">
        <v>5507009</v>
      </c>
      <c r="B218" s="18">
        <v>8</v>
      </c>
      <c r="C218" s="18">
        <v>66</v>
      </c>
      <c r="D218" s="18">
        <v>26</v>
      </c>
      <c r="E218" s="18">
        <f t="shared" si="46"/>
        <v>92</v>
      </c>
      <c r="F218" s="18" t="s">
        <v>24</v>
      </c>
      <c r="G218" s="20">
        <v>7.13</v>
      </c>
      <c r="H218" s="4">
        <v>0.02</v>
      </c>
      <c r="I218" s="23">
        <v>16.609880749574106</v>
      </c>
      <c r="J218" s="23">
        <v>143.73935264054515</v>
      </c>
      <c r="K218" s="23">
        <v>25.766609880749577</v>
      </c>
      <c r="L218" s="20">
        <v>1.0588798977853495</v>
      </c>
      <c r="M218" s="20">
        <v>1.8255089437819425</v>
      </c>
      <c r="N218" s="20">
        <v>9.5400340715502574E-2</v>
      </c>
      <c r="O218" s="4">
        <f t="shared" si="47"/>
        <v>11.099330357142858</v>
      </c>
      <c r="P218" s="4">
        <v>2.14</v>
      </c>
      <c r="Q218" s="4">
        <v>1.3185159772593609</v>
      </c>
      <c r="R218">
        <v>0.625</v>
      </c>
      <c r="S218" s="14">
        <f t="shared" si="48"/>
        <v>20.942250948431134</v>
      </c>
      <c r="T218" s="7">
        <v>1.36475934993775E+16</v>
      </c>
      <c r="U218" s="8" t="str">
        <f t="shared" si="52"/>
        <v>1364759</v>
      </c>
      <c r="V218" s="12">
        <f t="shared" si="53"/>
        <v>13.647589999999999</v>
      </c>
      <c r="W218" s="7">
        <v>3.91289734648776E+16</v>
      </c>
      <c r="X218" s="8" t="str">
        <f t="shared" si="54"/>
        <v>3912897</v>
      </c>
      <c r="Y218" s="13">
        <f t="shared" si="55"/>
        <v>39.128970000000002</v>
      </c>
      <c r="Z218" s="9">
        <v>2621</v>
      </c>
      <c r="AA218" s="4">
        <v>4</v>
      </c>
      <c r="AB218" s="4">
        <f t="shared" si="49"/>
        <v>18.86803102040653</v>
      </c>
      <c r="AC218" s="4">
        <f t="shared" si="50"/>
        <v>32.850589723029223</v>
      </c>
      <c r="AD218" s="4">
        <f t="shared" si="51"/>
        <v>284.28394952621443</v>
      </c>
    </row>
    <row r="219" spans="1:30" x14ac:dyDescent="0.25">
      <c r="A219" s="4">
        <v>5507010</v>
      </c>
      <c r="B219" s="18">
        <v>14</v>
      </c>
      <c r="C219" s="18">
        <v>56</v>
      </c>
      <c r="D219" s="18">
        <v>30</v>
      </c>
      <c r="E219" s="18">
        <f t="shared" si="46"/>
        <v>86</v>
      </c>
      <c r="F219" s="18" t="s">
        <v>24</v>
      </c>
      <c r="G219" s="20">
        <v>7.04</v>
      </c>
      <c r="H219" s="4">
        <v>0.02</v>
      </c>
      <c r="I219" s="23">
        <v>9.3632958801498134</v>
      </c>
      <c r="J219" s="23">
        <v>78.027465667915109</v>
      </c>
      <c r="K219" s="23">
        <v>27.049521431543909</v>
      </c>
      <c r="L219" s="20">
        <v>1.5418227215980029</v>
      </c>
      <c r="M219" s="20">
        <v>2.658102372034957</v>
      </c>
      <c r="N219" s="20">
        <v>0.13836870578443614</v>
      </c>
      <c r="O219" s="4">
        <f t="shared" si="47"/>
        <v>11.142857142857144</v>
      </c>
      <c r="P219" s="4">
        <v>0.83199999999999996</v>
      </c>
      <c r="Q219" s="4">
        <v>1.2389531464418742</v>
      </c>
      <c r="R219">
        <v>0.5</v>
      </c>
      <c r="S219" s="14">
        <f t="shared" si="48"/>
        <v>28.653691682691292</v>
      </c>
      <c r="T219" s="7">
        <v>1.3645348910865E+16</v>
      </c>
      <c r="U219" s="8" t="str">
        <f t="shared" si="52"/>
        <v>1364534</v>
      </c>
      <c r="V219" s="12">
        <f t="shared" si="53"/>
        <v>13.645339999999999</v>
      </c>
      <c r="W219" s="7">
        <v>3912234554207020</v>
      </c>
      <c r="X219" s="8" t="str">
        <f t="shared" si="54"/>
        <v>3912234</v>
      </c>
      <c r="Y219" s="13">
        <f t="shared" si="55"/>
        <v>39.122340000000001</v>
      </c>
      <c r="Z219" s="9">
        <v>2543</v>
      </c>
      <c r="AA219" s="4">
        <v>4</v>
      </c>
      <c r="AB219" s="4">
        <f t="shared" si="49"/>
        <v>25.714851510107565</v>
      </c>
      <c r="AC219" s="4">
        <f t="shared" si="50"/>
        <v>17.401027337666772</v>
      </c>
      <c r="AD219" s="4">
        <f t="shared" si="51"/>
        <v>145.00856114722311</v>
      </c>
    </row>
    <row r="220" spans="1:30" x14ac:dyDescent="0.25">
      <c r="A220" s="4">
        <v>5507011</v>
      </c>
      <c r="B220" s="18">
        <v>14</v>
      </c>
      <c r="C220" s="18">
        <v>50</v>
      </c>
      <c r="D220" s="18">
        <v>36</v>
      </c>
      <c r="E220" s="18">
        <f t="shared" si="46"/>
        <v>86</v>
      </c>
      <c r="F220" s="18" t="s">
        <v>24</v>
      </c>
      <c r="G220" s="20">
        <v>6.83</v>
      </c>
      <c r="H220" s="4">
        <v>0.03</v>
      </c>
      <c r="I220" s="23">
        <v>161.13999999999999</v>
      </c>
      <c r="J220" s="23">
        <v>188.83759966428872</v>
      </c>
      <c r="K220" s="23">
        <v>38.606798153587924</v>
      </c>
      <c r="L220" s="20">
        <v>2.6185480486781372</v>
      </c>
      <c r="M220" s="20">
        <v>4.5143768359211087</v>
      </c>
      <c r="N220" s="20">
        <v>0.22031053294167019</v>
      </c>
      <c r="O220" s="4">
        <f t="shared" si="47"/>
        <v>11.885714285714286</v>
      </c>
      <c r="P220" s="4">
        <v>1.89</v>
      </c>
      <c r="Q220" s="4">
        <v>0.81501666339933343</v>
      </c>
      <c r="R220">
        <v>0.25</v>
      </c>
      <c r="S220" s="14">
        <f t="shared" si="48"/>
        <v>32.012404403767363</v>
      </c>
      <c r="T220" s="7">
        <v>1.36516600696935E+16</v>
      </c>
      <c r="U220" s="8" t="str">
        <f t="shared" si="52"/>
        <v>1365166</v>
      </c>
      <c r="V220" s="12">
        <f t="shared" si="53"/>
        <v>13.65166</v>
      </c>
      <c r="W220" s="7">
        <v>3912848029557980</v>
      </c>
      <c r="X220" s="8" t="str">
        <f t="shared" si="54"/>
        <v>3912848</v>
      </c>
      <c r="Y220" s="13">
        <f t="shared" si="55"/>
        <v>39.128480000000003</v>
      </c>
      <c r="Z220" s="9">
        <v>2584</v>
      </c>
      <c r="AA220" s="4">
        <v>8</v>
      </c>
      <c r="AB220" s="4">
        <f t="shared" si="49"/>
        <v>26.933513320477342</v>
      </c>
      <c r="AC220" s="4">
        <f t="shared" si="50"/>
        <v>196.99767771025284</v>
      </c>
      <c r="AD220" s="4">
        <f t="shared" si="51"/>
        <v>230.85868560409148</v>
      </c>
    </row>
    <row r="221" spans="1:30" x14ac:dyDescent="0.25">
      <c r="A221" s="4">
        <v>5507012</v>
      </c>
      <c r="B221" s="18">
        <v>16</v>
      </c>
      <c r="C221" s="18">
        <v>54</v>
      </c>
      <c r="D221" s="18">
        <v>30</v>
      </c>
      <c r="E221" s="18">
        <f t="shared" si="46"/>
        <v>84</v>
      </c>
      <c r="F221" s="18" t="s">
        <v>24</v>
      </c>
      <c r="G221" s="20">
        <v>6.95</v>
      </c>
      <c r="H221" s="4">
        <v>0.03</v>
      </c>
      <c r="I221" s="23">
        <v>18.713204373423046</v>
      </c>
      <c r="J221" s="23">
        <v>173.46509671993272</v>
      </c>
      <c r="K221" s="23">
        <v>32.590412111017663</v>
      </c>
      <c r="L221" s="20">
        <v>1.6605340622371745</v>
      </c>
      <c r="M221" s="20">
        <v>2.8627607232968888</v>
      </c>
      <c r="N221" s="20">
        <v>0.15306980656013458</v>
      </c>
      <c r="O221" s="4">
        <f t="shared" si="47"/>
        <v>10.848214285714286</v>
      </c>
      <c r="P221" s="4">
        <v>0.105</v>
      </c>
      <c r="Q221" s="4">
        <v>1.0791903548323858</v>
      </c>
      <c r="R221">
        <v>0.25</v>
      </c>
      <c r="S221" s="14">
        <f t="shared" si="48"/>
        <v>26.88048515755499</v>
      </c>
      <c r="T221" s="7">
        <v>1364750014</v>
      </c>
      <c r="U221" s="8" t="str">
        <f t="shared" si="52"/>
        <v>1364750</v>
      </c>
      <c r="V221" s="12">
        <f t="shared" si="53"/>
        <v>13.647500000000001</v>
      </c>
      <c r="W221" s="7">
        <v>3912592905</v>
      </c>
      <c r="X221" s="8" t="str">
        <f t="shared" si="54"/>
        <v>3912592</v>
      </c>
      <c r="Y221" s="13">
        <f t="shared" si="55"/>
        <v>39.125920000000001</v>
      </c>
      <c r="Z221" s="9">
        <v>2591</v>
      </c>
      <c r="AA221" s="4">
        <v>5</v>
      </c>
      <c r="AB221" s="4">
        <f t="shared" si="49"/>
        <v>24.778718828363441</v>
      </c>
      <c r="AC221" s="4">
        <f t="shared" si="50"/>
        <v>30.292664501708053</v>
      </c>
      <c r="AD221" s="4">
        <f t="shared" si="51"/>
        <v>280.80278892032743</v>
      </c>
    </row>
    <row r="222" spans="1:30" x14ac:dyDescent="0.25">
      <c r="A222" s="4">
        <v>5508001</v>
      </c>
      <c r="B222" s="18">
        <v>12</v>
      </c>
      <c r="C222" s="18">
        <v>60</v>
      </c>
      <c r="D222" s="18">
        <v>28</v>
      </c>
      <c r="E222" s="18">
        <f t="shared" si="46"/>
        <v>88</v>
      </c>
      <c r="F222" s="18" t="s">
        <v>24</v>
      </c>
      <c r="G222" s="20">
        <v>6.98</v>
      </c>
      <c r="H222" s="4">
        <v>0.02</v>
      </c>
      <c r="I222" s="23">
        <v>41.473684210526315</v>
      </c>
      <c r="J222" s="23">
        <v>157.89473684210526</v>
      </c>
      <c r="K222" s="23">
        <v>47.15789473684211</v>
      </c>
      <c r="L222" s="20">
        <v>0.94421052631578983</v>
      </c>
      <c r="M222" s="20">
        <v>1.6278189473684217</v>
      </c>
      <c r="N222" s="20">
        <v>0.11936842105263158</v>
      </c>
      <c r="O222" s="4">
        <f t="shared" si="47"/>
        <v>7.9100529100529124</v>
      </c>
      <c r="P222" s="4">
        <v>1.365</v>
      </c>
      <c r="Q222" s="4">
        <v>0.98544403058223873</v>
      </c>
      <c r="R222">
        <v>0.375</v>
      </c>
      <c r="S222" s="14">
        <f t="shared" si="48"/>
        <v>13.956999401562134</v>
      </c>
      <c r="T222" s="7">
        <v>1364358471</v>
      </c>
      <c r="U222" s="8" t="str">
        <f t="shared" si="52"/>
        <v>1364358</v>
      </c>
      <c r="V222" s="12">
        <f t="shared" si="53"/>
        <v>13.64358</v>
      </c>
      <c r="W222" s="7">
        <v>3913954936</v>
      </c>
      <c r="X222" s="8" t="str">
        <f t="shared" si="54"/>
        <v>3913954</v>
      </c>
      <c r="Y222" s="13">
        <f t="shared" si="55"/>
        <v>39.139539999999997</v>
      </c>
      <c r="Z222" s="9">
        <v>2586</v>
      </c>
      <c r="AA222" s="4">
        <v>3</v>
      </c>
      <c r="AB222" s="4">
        <f t="shared" si="49"/>
        <v>17.644634694951453</v>
      </c>
      <c r="AC222" s="4">
        <f t="shared" si="50"/>
        <v>61.304991797273999</v>
      </c>
      <c r="AD222" s="4">
        <f t="shared" si="51"/>
        <v>233.39463882210916</v>
      </c>
    </row>
    <row r="223" spans="1:30" x14ac:dyDescent="0.25">
      <c r="A223" s="4">
        <v>5508002</v>
      </c>
      <c r="B223" s="18">
        <v>24</v>
      </c>
      <c r="C223" s="18">
        <v>42</v>
      </c>
      <c r="D223" s="18">
        <v>34</v>
      </c>
      <c r="E223" s="18">
        <f t="shared" si="46"/>
        <v>76</v>
      </c>
      <c r="F223" s="18" t="s">
        <v>24</v>
      </c>
      <c r="G223" s="20">
        <v>6.97</v>
      </c>
      <c r="H223" s="4">
        <v>0.12</v>
      </c>
      <c r="I223" s="23">
        <v>102.88921222199127</v>
      </c>
      <c r="J223" s="23">
        <v>644.35668260236957</v>
      </c>
      <c r="K223" s="23">
        <v>33.257119102057786</v>
      </c>
      <c r="L223" s="20">
        <v>1.9050093535647479</v>
      </c>
      <c r="M223" s="20">
        <v>3.2842361255456254</v>
      </c>
      <c r="N223" s="20">
        <v>0.2022448555393889</v>
      </c>
      <c r="O223" s="4">
        <f t="shared" si="47"/>
        <v>9.4193216855087378</v>
      </c>
      <c r="P223" s="4">
        <v>1.3520000000000001</v>
      </c>
      <c r="Q223" s="4">
        <v>0.98646343854146246</v>
      </c>
      <c r="R223">
        <v>0.25</v>
      </c>
      <c r="S223" s="14">
        <f t="shared" si="48"/>
        <v>28.188331160566946</v>
      </c>
      <c r="T223" s="7">
        <v>1364303842</v>
      </c>
      <c r="U223" s="8" t="str">
        <f t="shared" si="52"/>
        <v>1364303</v>
      </c>
      <c r="V223" s="12">
        <f t="shared" si="53"/>
        <v>13.64303</v>
      </c>
      <c r="W223" s="7">
        <v>3914173575</v>
      </c>
      <c r="X223" s="8" t="str">
        <f t="shared" si="54"/>
        <v>3914173</v>
      </c>
      <c r="Y223" s="13">
        <f t="shared" si="55"/>
        <v>39.141730000000003</v>
      </c>
      <c r="Z223" s="9">
        <v>2557</v>
      </c>
      <c r="AA223" s="4">
        <v>4</v>
      </c>
      <c r="AB223" s="4">
        <f t="shared" si="49"/>
        <v>29.926073343406035</v>
      </c>
      <c r="AC223" s="4">
        <f t="shared" si="50"/>
        <v>152.24466911599166</v>
      </c>
      <c r="AD223" s="4">
        <f t="shared" si="51"/>
        <v>953.45146315065483</v>
      </c>
    </row>
    <row r="224" spans="1:30" x14ac:dyDescent="0.25">
      <c r="A224" s="4">
        <v>5508003</v>
      </c>
      <c r="B224" s="18">
        <v>26</v>
      </c>
      <c r="C224" s="18">
        <v>38</v>
      </c>
      <c r="D224" s="18">
        <v>36</v>
      </c>
      <c r="E224" s="18">
        <f t="shared" si="46"/>
        <v>74</v>
      </c>
      <c r="F224" s="18" t="s">
        <v>26</v>
      </c>
      <c r="G224" s="20">
        <v>7.27</v>
      </c>
      <c r="H224" s="4">
        <v>0.2</v>
      </c>
      <c r="I224" s="23">
        <v>218.83715940785237</v>
      </c>
      <c r="J224" s="23">
        <v>611.45676893370501</v>
      </c>
      <c r="K224" s="23">
        <v>33.683758850032177</v>
      </c>
      <c r="L224" s="20">
        <v>1.9244797253808195</v>
      </c>
      <c r="M224" s="20">
        <v>3.3178030465565329</v>
      </c>
      <c r="N224" s="20">
        <v>0.26582278481012656</v>
      </c>
      <c r="O224" s="4">
        <f t="shared" si="47"/>
        <v>7.2397094430992741</v>
      </c>
      <c r="P224" s="4">
        <v>3.5310000000000001</v>
      </c>
      <c r="Q224" s="4">
        <v>0.95362673985493041</v>
      </c>
      <c r="R224">
        <v>0.375</v>
      </c>
      <c r="S224" s="14">
        <f t="shared" si="48"/>
        <v>27.528529896477338</v>
      </c>
      <c r="T224" s="7">
        <v>1364306359</v>
      </c>
      <c r="U224" s="8" t="str">
        <f t="shared" si="52"/>
        <v>1364306</v>
      </c>
      <c r="V224" s="12">
        <f t="shared" si="53"/>
        <v>13.64306</v>
      </c>
      <c r="W224" s="7">
        <v>3914118536</v>
      </c>
      <c r="X224" s="8" t="str">
        <f t="shared" si="54"/>
        <v>3914118</v>
      </c>
      <c r="Y224" s="13">
        <f t="shared" si="55"/>
        <v>39.141179999999999</v>
      </c>
      <c r="Z224" s="9">
        <v>2537</v>
      </c>
      <c r="AA224" s="4">
        <v>3</v>
      </c>
      <c r="AB224" s="4">
        <f t="shared" si="49"/>
        <v>38.024357348645957</v>
      </c>
      <c r="AC224" s="4">
        <f t="shared" si="50"/>
        <v>313.03345032783591</v>
      </c>
      <c r="AD224" s="4">
        <f t="shared" si="51"/>
        <v>874.6522876807179</v>
      </c>
    </row>
    <row r="225" spans="1:30" x14ac:dyDescent="0.25">
      <c r="A225" s="4">
        <v>5508004</v>
      </c>
      <c r="B225" s="18">
        <v>22</v>
      </c>
      <c r="C225" s="18">
        <v>52</v>
      </c>
      <c r="D225" s="18">
        <v>26</v>
      </c>
      <c r="E225" s="18">
        <f t="shared" si="46"/>
        <v>78</v>
      </c>
      <c r="F225" s="18" t="s">
        <v>24</v>
      </c>
      <c r="G225" s="20">
        <v>7.4</v>
      </c>
      <c r="H225" s="4">
        <v>0.02</v>
      </c>
      <c r="I225" s="23">
        <v>32.532426110992986</v>
      </c>
      <c r="J225" s="23">
        <v>164.78843291516054</v>
      </c>
      <c r="K225" s="23">
        <v>36.785030831384226</v>
      </c>
      <c r="L225" s="20">
        <v>1.5341271528811398</v>
      </c>
      <c r="M225" s="20">
        <v>2.6448352115670848</v>
      </c>
      <c r="N225" s="20">
        <v>0.14139910695300872</v>
      </c>
      <c r="O225" s="4">
        <f t="shared" si="47"/>
        <v>10.849624060150376</v>
      </c>
      <c r="P225" s="4">
        <v>2.12</v>
      </c>
      <c r="Q225" s="4">
        <v>1.2636247794550091</v>
      </c>
      <c r="R225" s="4">
        <v>0.25</v>
      </c>
      <c r="S225" s="14">
        <f t="shared" si="48"/>
        <v>29.07841627823057</v>
      </c>
      <c r="T225" s="10" t="s">
        <v>25</v>
      </c>
      <c r="U225" s="8" t="str">
        <f t="shared" si="52"/>
        <v>NA</v>
      </c>
      <c r="V225" s="12" t="e">
        <f t="shared" si="53"/>
        <v>#VALUE!</v>
      </c>
      <c r="W225" s="10" t="s">
        <v>25</v>
      </c>
      <c r="X225" s="8" t="str">
        <f t="shared" si="54"/>
        <v>NA</v>
      </c>
      <c r="Y225" s="13" t="e">
        <f t="shared" si="55"/>
        <v>#VALUE!</v>
      </c>
      <c r="Z225" s="11" t="s">
        <v>25</v>
      </c>
      <c r="AA225" s="10" t="s">
        <v>25</v>
      </c>
      <c r="AB225" s="4">
        <f t="shared" si="49"/>
        <v>26.801312300794631</v>
      </c>
      <c r="AC225" s="4">
        <f t="shared" si="50"/>
        <v>61.663169654459836</v>
      </c>
      <c r="AD225" s="4">
        <f t="shared" si="51"/>
        <v>312.34612079873449</v>
      </c>
    </row>
    <row r="226" spans="1:30" x14ac:dyDescent="0.25">
      <c r="A226" s="4">
        <v>5508005</v>
      </c>
      <c r="B226" s="18">
        <v>14</v>
      </c>
      <c r="C226" s="18">
        <v>66</v>
      </c>
      <c r="D226" s="18">
        <v>20</v>
      </c>
      <c r="E226" s="18">
        <f t="shared" si="46"/>
        <v>86</v>
      </c>
      <c r="F226" s="18" t="s">
        <v>24</v>
      </c>
      <c r="G226" s="20">
        <v>7.57</v>
      </c>
      <c r="H226" s="4">
        <v>0.06</v>
      </c>
      <c r="I226" s="23">
        <v>12.984248616432522</v>
      </c>
      <c r="J226" s="23">
        <v>138.35674755214984</v>
      </c>
      <c r="K226" s="23">
        <v>41.507024265644951</v>
      </c>
      <c r="L226" s="20">
        <v>1.1621966794380589</v>
      </c>
      <c r="M226" s="20">
        <v>2.0036270753512135</v>
      </c>
      <c r="N226" s="20">
        <v>0.11174968071519796</v>
      </c>
      <c r="O226" s="4">
        <f t="shared" si="47"/>
        <v>10.400000000000002</v>
      </c>
      <c r="P226" s="4">
        <v>1.59</v>
      </c>
      <c r="Q226" s="4">
        <v>1.1632621054695158</v>
      </c>
      <c r="R226">
        <v>0.75</v>
      </c>
      <c r="S226" s="14">
        <f t="shared" si="48"/>
        <v>20.279090344391946</v>
      </c>
      <c r="T226" s="7">
        <v>1364405998</v>
      </c>
      <c r="U226" s="8" t="str">
        <f t="shared" si="52"/>
        <v>1364405</v>
      </c>
      <c r="V226" s="12">
        <f t="shared" si="53"/>
        <v>13.64405</v>
      </c>
      <c r="W226" s="7">
        <v>3914381931</v>
      </c>
      <c r="X226" s="8" t="str">
        <f t="shared" si="54"/>
        <v>3914381</v>
      </c>
      <c r="Y226" s="13">
        <f t="shared" si="55"/>
        <v>39.143810000000002</v>
      </c>
      <c r="Z226" s="9">
        <v>2586</v>
      </c>
      <c r="AA226" s="4">
        <v>5</v>
      </c>
      <c r="AB226" s="4">
        <f t="shared" si="49"/>
        <v>19.4991253311461</v>
      </c>
      <c r="AC226" s="4">
        <f t="shared" si="50"/>
        <v>22.656126575236414</v>
      </c>
      <c r="AD226" s="4">
        <f t="shared" si="51"/>
        <v>241.41774219514215</v>
      </c>
    </row>
    <row r="227" spans="1:30" x14ac:dyDescent="0.25">
      <c r="A227" s="4">
        <v>5508006</v>
      </c>
      <c r="B227" s="18">
        <v>16</v>
      </c>
      <c r="C227" s="18">
        <v>58</v>
      </c>
      <c r="D227" s="18">
        <v>26</v>
      </c>
      <c r="E227" s="18">
        <f t="shared" si="46"/>
        <v>84</v>
      </c>
      <c r="F227" s="18" t="s">
        <v>24</v>
      </c>
      <c r="G227" s="20">
        <v>7.48</v>
      </c>
      <c r="H227" s="4">
        <v>0.03</v>
      </c>
      <c r="I227" s="23">
        <v>9.9365750528541206</v>
      </c>
      <c r="J227" s="23">
        <v>163.8477801268499</v>
      </c>
      <c r="K227" s="23">
        <v>52.219873150105713</v>
      </c>
      <c r="L227" s="20">
        <v>1.1337209302325582</v>
      </c>
      <c r="M227" s="20">
        <v>1.9545348837209302</v>
      </c>
      <c r="N227" s="20">
        <v>0.10507399577167019</v>
      </c>
      <c r="O227" s="4">
        <f t="shared" si="47"/>
        <v>10.789738430583501</v>
      </c>
      <c r="P227" s="4">
        <v>2.7559999999999998</v>
      </c>
      <c r="Q227" s="4">
        <v>1.8534699078612038</v>
      </c>
      <c r="R227">
        <v>0.5</v>
      </c>
      <c r="S227" s="14">
        <f t="shared" si="48"/>
        <v>31.519764421476872</v>
      </c>
      <c r="T227" s="7">
        <v>1364671938</v>
      </c>
      <c r="U227" s="8" t="str">
        <f t="shared" si="52"/>
        <v>1364671</v>
      </c>
      <c r="V227" s="12">
        <f t="shared" si="53"/>
        <v>13.646710000000001</v>
      </c>
      <c r="W227" s="7">
        <v>3914901837</v>
      </c>
      <c r="X227" s="8" t="str">
        <f t="shared" si="54"/>
        <v>3914901</v>
      </c>
      <c r="Y227" s="13">
        <f t="shared" si="55"/>
        <v>39.149009999999997</v>
      </c>
      <c r="Z227" s="9">
        <v>2614</v>
      </c>
      <c r="AA227" s="4">
        <v>3</v>
      </c>
      <c r="AB227" s="4">
        <f t="shared" si="49"/>
        <v>29.212723389228906</v>
      </c>
      <c r="AC227" s="4">
        <f t="shared" si="50"/>
        <v>27.62571427150419</v>
      </c>
      <c r="AD227" s="4">
        <f t="shared" si="51"/>
        <v>455.53039490246283</v>
      </c>
    </row>
    <row r="228" spans="1:30" x14ac:dyDescent="0.25">
      <c r="A228" s="4">
        <v>5508007</v>
      </c>
      <c r="B228" s="18">
        <v>12</v>
      </c>
      <c r="C228" s="18">
        <v>62</v>
      </c>
      <c r="D228" s="18">
        <v>26</v>
      </c>
      <c r="E228" s="18">
        <f t="shared" si="46"/>
        <v>88</v>
      </c>
      <c r="F228" s="18" t="s">
        <v>24</v>
      </c>
      <c r="G228" s="20">
        <v>7.34</v>
      </c>
      <c r="H228" s="4">
        <v>0.03</v>
      </c>
      <c r="I228" s="23">
        <v>35.827186512118018</v>
      </c>
      <c r="J228" s="23">
        <v>168.59852476290831</v>
      </c>
      <c r="K228" s="23">
        <v>45.732349841938891</v>
      </c>
      <c r="L228" s="20">
        <v>1.2328767123287672</v>
      </c>
      <c r="M228" s="20">
        <v>2.1254794520547944</v>
      </c>
      <c r="N228" s="20">
        <v>0.11654373024236039</v>
      </c>
      <c r="O228" s="4">
        <f t="shared" si="47"/>
        <v>10.578661844484628</v>
      </c>
      <c r="P228" s="4">
        <v>1.99</v>
      </c>
      <c r="Q228" s="4">
        <v>0.97398549304058035</v>
      </c>
      <c r="R228">
        <v>0.5</v>
      </c>
      <c r="S228" s="14">
        <f t="shared" si="48"/>
        <v>18.012060487736761</v>
      </c>
      <c r="T228" s="7">
        <v>1364331315</v>
      </c>
      <c r="U228" s="8" t="str">
        <f t="shared" si="52"/>
        <v>1364331</v>
      </c>
      <c r="V228" s="12">
        <f t="shared" si="53"/>
        <v>13.64331</v>
      </c>
      <c r="W228" s="7">
        <v>3913916557</v>
      </c>
      <c r="X228" s="8" t="str">
        <f t="shared" si="54"/>
        <v>3913916</v>
      </c>
      <c r="Y228" s="13">
        <f t="shared" si="55"/>
        <v>39.139159999999997</v>
      </c>
      <c r="Z228" s="9">
        <v>2590</v>
      </c>
      <c r="AA228" s="4">
        <v>5</v>
      </c>
      <c r="AB228" s="4">
        <f t="shared" si="49"/>
        <v>17.026785384134069</v>
      </c>
      <c r="AC228" s="4">
        <f t="shared" si="50"/>
        <v>52.342739878893148</v>
      </c>
      <c r="AD228" s="4">
        <f t="shared" si="51"/>
        <v>246.31877590067361</v>
      </c>
    </row>
    <row r="229" spans="1:30" x14ac:dyDescent="0.25">
      <c r="A229" s="4">
        <v>5508008</v>
      </c>
      <c r="B229" s="18">
        <v>14</v>
      </c>
      <c r="C229" s="18">
        <v>54</v>
      </c>
      <c r="D229" s="18">
        <v>32</v>
      </c>
      <c r="E229" s="18">
        <f t="shared" si="46"/>
        <v>86</v>
      </c>
      <c r="F229" s="18" t="s">
        <v>24</v>
      </c>
      <c r="G229" s="20">
        <v>7.19</v>
      </c>
      <c r="H229" s="4">
        <v>0.08</v>
      </c>
      <c r="I229" s="23">
        <v>93.24</v>
      </c>
      <c r="J229" s="23">
        <v>471.10552763819101</v>
      </c>
      <c r="K229" s="23">
        <v>40.201005025125639</v>
      </c>
      <c r="L229" s="20">
        <v>1.6535804020100504</v>
      </c>
      <c r="M229" s="20">
        <v>2.850772613065327</v>
      </c>
      <c r="N229" s="20">
        <v>0.14216917922948075</v>
      </c>
      <c r="O229" s="4">
        <f t="shared" si="47"/>
        <v>11.631075110456553</v>
      </c>
      <c r="P229" s="4">
        <v>2.625</v>
      </c>
      <c r="Q229" s="4">
        <v>1.2893256224269751</v>
      </c>
      <c r="R229">
        <v>0.25</v>
      </c>
      <c r="S229" s="14">
        <f t="shared" si="48"/>
        <v>31.980053715819842</v>
      </c>
      <c r="T229" s="7">
        <v>1364460803</v>
      </c>
      <c r="U229" s="8" t="str">
        <f t="shared" si="52"/>
        <v>1364460</v>
      </c>
      <c r="V229" s="12">
        <f t="shared" si="53"/>
        <v>13.644600000000001</v>
      </c>
      <c r="W229" s="7">
        <v>3914482059</v>
      </c>
      <c r="X229" s="8" t="str">
        <f t="shared" si="54"/>
        <v>3914482</v>
      </c>
      <c r="Y229" s="13">
        <f t="shared" si="55"/>
        <v>39.144820000000003</v>
      </c>
      <c r="Z229" s="9">
        <v>2587</v>
      </c>
      <c r="AA229" s="4">
        <v>4</v>
      </c>
      <c r="AB229" s="4">
        <f t="shared" si="49"/>
        <v>27.495354824997367</v>
      </c>
      <c r="AC229" s="4">
        <f t="shared" si="50"/>
        <v>180.32508155263676</v>
      </c>
      <c r="AD229" s="4">
        <f t="shared" si="51"/>
        <v>911.11264147634859</v>
      </c>
    </row>
    <row r="230" spans="1:30" x14ac:dyDescent="0.25">
      <c r="A230" s="4">
        <v>5508010</v>
      </c>
      <c r="B230" s="18">
        <v>10</v>
      </c>
      <c r="C230" s="18">
        <v>66</v>
      </c>
      <c r="D230" s="18">
        <v>24</v>
      </c>
      <c r="E230" s="18">
        <f t="shared" si="46"/>
        <v>90</v>
      </c>
      <c r="F230" s="18" t="s">
        <v>24</v>
      </c>
      <c r="G230" s="20">
        <v>7.26</v>
      </c>
      <c r="H230" s="4">
        <v>0.02</v>
      </c>
      <c r="I230" s="23">
        <v>21.050347222222214</v>
      </c>
      <c r="J230" s="23">
        <v>168.18576388888886</v>
      </c>
      <c r="K230" s="23">
        <v>50.5642361111111</v>
      </c>
      <c r="L230" s="20">
        <v>1.142578125</v>
      </c>
      <c r="M230" s="20">
        <v>1.9698046874999999</v>
      </c>
      <c r="N230" s="20">
        <v>9.2664930555555539E-2</v>
      </c>
      <c r="O230" s="4">
        <f t="shared" si="47"/>
        <v>12.330210772833725</v>
      </c>
      <c r="P230" s="4">
        <v>1.0900000000000001</v>
      </c>
      <c r="Q230" s="4">
        <v>1.0625661634973536</v>
      </c>
      <c r="R230">
        <v>0.5</v>
      </c>
      <c r="S230" s="14">
        <f t="shared" si="48"/>
        <v>18.210972821658746</v>
      </c>
      <c r="T230" s="7">
        <v>1.36430738450718E+16</v>
      </c>
      <c r="U230" s="8" t="str">
        <f t="shared" si="52"/>
        <v>1364307</v>
      </c>
      <c r="V230" s="12">
        <f t="shared" si="53"/>
        <v>13.64307</v>
      </c>
      <c r="W230" s="7">
        <v>391387458994411</v>
      </c>
      <c r="X230" s="8" t="str">
        <f t="shared" si="54"/>
        <v>3913874</v>
      </c>
      <c r="Y230" s="13">
        <f t="shared" si="55"/>
        <v>39.138739999999999</v>
      </c>
      <c r="Z230" s="9">
        <v>2603</v>
      </c>
      <c r="AA230" s="4">
        <v>4</v>
      </c>
      <c r="AB230" s="4">
        <f t="shared" si="49"/>
        <v>14.7693929626748</v>
      </c>
      <c r="AC230" s="4">
        <f t="shared" si="50"/>
        <v>33.551080032305741</v>
      </c>
      <c r="AD230" s="4">
        <f t="shared" si="51"/>
        <v>268.06275283543255</v>
      </c>
    </row>
    <row r="231" spans="1:30" x14ac:dyDescent="0.25">
      <c r="A231" s="4">
        <v>5508011</v>
      </c>
      <c r="B231" s="18">
        <v>30</v>
      </c>
      <c r="C231" s="18">
        <v>42</v>
      </c>
      <c r="D231" s="18">
        <v>28</v>
      </c>
      <c r="E231" s="18">
        <f t="shared" si="46"/>
        <v>70</v>
      </c>
      <c r="F231" s="18" t="s">
        <v>24</v>
      </c>
      <c r="G231" s="20">
        <v>7.3</v>
      </c>
      <c r="H231" s="4">
        <v>0.03</v>
      </c>
      <c r="I231" s="23">
        <v>4.8791306276336215</v>
      </c>
      <c r="J231" s="23">
        <v>66.533599467731193</v>
      </c>
      <c r="K231" s="23">
        <v>49.678420935905962</v>
      </c>
      <c r="L231" s="20">
        <v>0.64870259481037906</v>
      </c>
      <c r="M231" s="20">
        <v>1.1183632734530935</v>
      </c>
      <c r="N231" s="20">
        <v>6.9860279441117765E-2</v>
      </c>
      <c r="O231" s="4">
        <f t="shared" si="47"/>
        <v>9.2857142857142829</v>
      </c>
      <c r="P231" s="4">
        <v>1.1990000000000001</v>
      </c>
      <c r="Q231" s="4">
        <v>1.240815526367379</v>
      </c>
      <c r="R231">
        <v>0.75</v>
      </c>
      <c r="S231" s="14">
        <f t="shared" si="48"/>
        <v>12.073803774532877</v>
      </c>
      <c r="T231" s="7">
        <v>1364655928195400</v>
      </c>
      <c r="U231" s="8" t="str">
        <f t="shared" si="52"/>
        <v>1364655</v>
      </c>
      <c r="V231" s="12">
        <f t="shared" si="53"/>
        <v>13.64655</v>
      </c>
      <c r="W231" s="7">
        <v>3914788899088830</v>
      </c>
      <c r="X231" s="8" t="str">
        <f t="shared" si="54"/>
        <v>3914788</v>
      </c>
      <c r="Y231" s="13">
        <f t="shared" si="55"/>
        <v>39.147880000000001</v>
      </c>
      <c r="Z231" s="9">
        <v>2613</v>
      </c>
      <c r="AA231" s="4">
        <v>4</v>
      </c>
      <c r="AB231" s="4">
        <f t="shared" si="49"/>
        <v>13.002557911035408</v>
      </c>
      <c r="AC231" s="4">
        <f t="shared" si="50"/>
        <v>9.0811515569136194</v>
      </c>
      <c r="AD231" s="4">
        <f t="shared" si="51"/>
        <v>123.83388486700389</v>
      </c>
    </row>
    <row r="232" spans="1:30" x14ac:dyDescent="0.25">
      <c r="A232" s="4">
        <v>5508012</v>
      </c>
      <c r="B232" s="18">
        <v>10</v>
      </c>
      <c r="C232" s="18">
        <v>62</v>
      </c>
      <c r="D232" s="18">
        <v>28</v>
      </c>
      <c r="E232" s="18">
        <f t="shared" si="46"/>
        <v>90</v>
      </c>
      <c r="F232" s="18" t="s">
        <v>24</v>
      </c>
      <c r="G232" s="20">
        <v>7.24</v>
      </c>
      <c r="H232" s="4">
        <v>0.02</v>
      </c>
      <c r="I232" s="23">
        <v>17.30103806228373</v>
      </c>
      <c r="J232" s="23">
        <v>178.41695501730101</v>
      </c>
      <c r="K232" s="23">
        <v>45.631487889273352</v>
      </c>
      <c r="L232" s="20">
        <v>1.1807958477508647</v>
      </c>
      <c r="M232" s="20">
        <v>2.0356920415224908</v>
      </c>
      <c r="N232" s="20">
        <v>0.10445501730103805</v>
      </c>
      <c r="O232" s="4">
        <f t="shared" si="47"/>
        <v>11.304347826086953</v>
      </c>
      <c r="P232" s="4">
        <v>0.86399999999999999</v>
      </c>
      <c r="Q232" s="4">
        <v>1.2080964516761419</v>
      </c>
      <c r="R232">
        <v>1</v>
      </c>
      <c r="S232" s="14">
        <f t="shared" si="48"/>
        <v>21.397729107326121</v>
      </c>
      <c r="T232" s="7">
        <v>1.36448321226307E+16</v>
      </c>
      <c r="U232" s="8" t="str">
        <f t="shared" si="52"/>
        <v>1364483</v>
      </c>
      <c r="V232" s="12">
        <f t="shared" si="53"/>
        <v>13.644830000000001</v>
      </c>
      <c r="W232" s="7">
        <v>3914732396458360</v>
      </c>
      <c r="X232" s="8" t="str">
        <f t="shared" si="54"/>
        <v>3914732</v>
      </c>
      <c r="Y232" s="13">
        <f t="shared" si="55"/>
        <v>39.147320000000001</v>
      </c>
      <c r="Z232" s="9">
        <v>2604</v>
      </c>
      <c r="AA232" s="4">
        <v>4</v>
      </c>
      <c r="AB232" s="4">
        <f t="shared" si="49"/>
        <v>18.928760364173112</v>
      </c>
      <c r="AC232" s="4">
        <f t="shared" si="50"/>
        <v>31.351984040038271</v>
      </c>
      <c r="AD232" s="4">
        <f t="shared" si="51"/>
        <v>323.31733541289475</v>
      </c>
    </row>
    <row r="233" spans="1:30" x14ac:dyDescent="0.25">
      <c r="A233" s="4">
        <v>5509001</v>
      </c>
      <c r="B233" s="18">
        <v>30</v>
      </c>
      <c r="C233" s="18">
        <v>40</v>
      </c>
      <c r="D233" s="18">
        <v>30</v>
      </c>
      <c r="E233" s="18">
        <f t="shared" si="46"/>
        <v>70</v>
      </c>
      <c r="F233" s="18" t="s">
        <v>24</v>
      </c>
      <c r="G233" s="20">
        <v>7.06</v>
      </c>
      <c r="H233" s="4">
        <v>0.04</v>
      </c>
      <c r="I233" s="23">
        <v>25.469458234405352</v>
      </c>
      <c r="J233" s="23">
        <v>124.10964817612776</v>
      </c>
      <c r="K233" s="23">
        <v>41.873516080293555</v>
      </c>
      <c r="L233" s="20">
        <v>1.3468594862939782</v>
      </c>
      <c r="M233" s="20">
        <v>2.3219857543708184</v>
      </c>
      <c r="N233" s="20">
        <v>0.13749190589251026</v>
      </c>
      <c r="O233" s="4">
        <f t="shared" si="47"/>
        <v>9.7959183673469408</v>
      </c>
      <c r="P233" s="4">
        <v>3.24</v>
      </c>
      <c r="Q233" s="14">
        <f>(1319/1000)</f>
        <v>1.319</v>
      </c>
      <c r="R233">
        <v>0.5</v>
      </c>
      <c r="S233" s="14">
        <f t="shared" si="48"/>
        <v>26.647614936326356</v>
      </c>
      <c r="T233" s="7">
        <v>1362602419</v>
      </c>
      <c r="U233" s="8" t="str">
        <f t="shared" si="52"/>
        <v>1362602</v>
      </c>
      <c r="V233" s="12">
        <f t="shared" si="53"/>
        <v>13.62602</v>
      </c>
      <c r="W233" s="7">
        <v>3914627353</v>
      </c>
      <c r="X233" s="8" t="str">
        <f t="shared" si="54"/>
        <v>3914627</v>
      </c>
      <c r="Y233" s="13">
        <f t="shared" si="55"/>
        <v>39.146270000000001</v>
      </c>
      <c r="Z233" s="9">
        <v>2491</v>
      </c>
      <c r="AA233" s="4">
        <v>5</v>
      </c>
      <c r="AB233" s="4">
        <f t="shared" si="49"/>
        <v>27.202773580833156</v>
      </c>
      <c r="AC233" s="4">
        <f t="shared" si="50"/>
        <v>50.391323116770984</v>
      </c>
      <c r="AD233" s="4">
        <f t="shared" si="51"/>
        <v>245.55093891646877</v>
      </c>
    </row>
    <row r="234" spans="1:30" x14ac:dyDescent="0.25">
      <c r="A234" s="4">
        <v>5509003</v>
      </c>
      <c r="B234" s="18">
        <v>38</v>
      </c>
      <c r="C234" s="18">
        <v>36</v>
      </c>
      <c r="D234" s="18">
        <v>26</v>
      </c>
      <c r="E234" s="18">
        <f t="shared" si="46"/>
        <v>62</v>
      </c>
      <c r="F234" s="18" t="s">
        <v>26</v>
      </c>
      <c r="G234" s="20">
        <v>7.18</v>
      </c>
      <c r="H234" s="4">
        <v>0.03</v>
      </c>
      <c r="I234" s="23">
        <v>26.332288401253923</v>
      </c>
      <c r="J234" s="23">
        <v>104.49320794148382</v>
      </c>
      <c r="K234" s="23">
        <v>24.660397074190183</v>
      </c>
      <c r="L234" s="20">
        <v>0.81504702194357381</v>
      </c>
      <c r="M234" s="20">
        <v>1.4051410658307213</v>
      </c>
      <c r="N234" s="20">
        <v>9.3625914315569519E-2</v>
      </c>
      <c r="O234" s="4">
        <f t="shared" si="47"/>
        <v>8.7053571428571423</v>
      </c>
      <c r="P234" s="4">
        <v>1.575</v>
      </c>
      <c r="Q234" s="14">
        <f>1551/1000</f>
        <v>1.5509999999999999</v>
      </c>
      <c r="R234">
        <v>0.125</v>
      </c>
      <c r="S234" s="14">
        <f t="shared" si="48"/>
        <v>18.962068965517243</v>
      </c>
      <c r="T234" s="7">
        <v>1362451618</v>
      </c>
      <c r="U234" s="8" t="str">
        <f t="shared" si="52"/>
        <v>1362451</v>
      </c>
      <c r="V234" s="12">
        <f t="shared" si="53"/>
        <v>13.624510000000001</v>
      </c>
      <c r="W234" s="7">
        <v>3915449701</v>
      </c>
      <c r="X234" s="8" t="str">
        <f t="shared" si="54"/>
        <v>3915449</v>
      </c>
      <c r="Y234" s="13">
        <f t="shared" si="55"/>
        <v>39.154490000000003</v>
      </c>
      <c r="Z234" s="9">
        <v>2601</v>
      </c>
      <c r="AA234" s="4">
        <v>5</v>
      </c>
      <c r="AB234" s="4">
        <f t="shared" si="49"/>
        <v>21.782068965517247</v>
      </c>
      <c r="AC234" s="4">
        <f t="shared" si="50"/>
        <v>61.262068965517251</v>
      </c>
      <c r="AD234" s="4">
        <f t="shared" si="51"/>
        <v>243.10344827586212</v>
      </c>
    </row>
    <row r="235" spans="1:30" x14ac:dyDescent="0.25">
      <c r="A235" s="4">
        <v>5509004</v>
      </c>
      <c r="B235" s="18">
        <v>26</v>
      </c>
      <c r="C235" s="18">
        <v>48</v>
      </c>
      <c r="D235" s="18">
        <v>26</v>
      </c>
      <c r="E235" s="18">
        <f t="shared" si="46"/>
        <v>74</v>
      </c>
      <c r="F235" s="18" t="s">
        <v>24</v>
      </c>
      <c r="G235" s="20">
        <v>6.99</v>
      </c>
      <c r="H235" s="4">
        <v>0.09</v>
      </c>
      <c r="I235" s="23">
        <v>107.1</v>
      </c>
      <c r="J235" s="23">
        <v>557.3080967402733</v>
      </c>
      <c r="K235" s="23">
        <v>29.022082018927442</v>
      </c>
      <c r="L235" s="20">
        <v>2.9526813880126177</v>
      </c>
      <c r="M235" s="20">
        <v>5.0904227129337531</v>
      </c>
      <c r="N235" s="20">
        <v>0.2782334384858044</v>
      </c>
      <c r="O235" s="4">
        <f t="shared" si="47"/>
        <v>10.612244897959183</v>
      </c>
      <c r="P235" s="4">
        <v>1.9950000000000001</v>
      </c>
      <c r="Q235" s="14">
        <f>1287/1000</f>
        <v>1.2869999999999999</v>
      </c>
      <c r="R235">
        <v>0.5</v>
      </c>
      <c r="S235" s="14">
        <f t="shared" si="48"/>
        <v>57.001514195583582</v>
      </c>
      <c r="T235" s="7">
        <v>1362937010173690</v>
      </c>
      <c r="U235" s="8" t="str">
        <f t="shared" si="52"/>
        <v>1362937</v>
      </c>
      <c r="V235" s="12">
        <f t="shared" si="53"/>
        <v>13.62937</v>
      </c>
      <c r="W235" s="7">
        <v>3915941496173280</v>
      </c>
      <c r="X235" s="8" t="str">
        <f t="shared" si="54"/>
        <v>3915941</v>
      </c>
      <c r="Y235" s="13">
        <f t="shared" si="55"/>
        <v>39.159410000000001</v>
      </c>
      <c r="Z235" s="9">
        <v>2558</v>
      </c>
      <c r="AA235" s="4">
        <v>4</v>
      </c>
      <c r="AB235" s="4">
        <f t="shared" si="49"/>
        <v>53.712965299684527</v>
      </c>
      <c r="AC235" s="4">
        <f t="shared" si="50"/>
        <v>206.75654999999998</v>
      </c>
      <c r="AD235" s="4">
        <f t="shared" si="51"/>
        <v>1075.8832807570975</v>
      </c>
    </row>
    <row r="236" spans="1:30" x14ac:dyDescent="0.25">
      <c r="A236" s="4">
        <v>5509005</v>
      </c>
      <c r="B236" s="18">
        <v>18</v>
      </c>
      <c r="C236" s="18">
        <v>46</v>
      </c>
      <c r="D236" s="18">
        <v>36</v>
      </c>
      <c r="E236" s="18">
        <f t="shared" si="46"/>
        <v>82</v>
      </c>
      <c r="F236" s="18" t="s">
        <v>24</v>
      </c>
      <c r="G236" s="20">
        <v>7.09</v>
      </c>
      <c r="H236" s="4">
        <v>0.05</v>
      </c>
      <c r="I236" s="23">
        <v>27.94964796244933</v>
      </c>
      <c r="J236" s="23">
        <v>138.6814593556646</v>
      </c>
      <c r="K236" s="23">
        <v>35.203755067207169</v>
      </c>
      <c r="L236" s="20">
        <v>1.8513974823981223</v>
      </c>
      <c r="M236" s="20">
        <v>3.1918092596543626</v>
      </c>
      <c r="N236" s="20">
        <v>0.17772562406656708</v>
      </c>
      <c r="O236" s="4">
        <f t="shared" si="47"/>
        <v>10.417166866746699</v>
      </c>
      <c r="P236" s="4">
        <v>1.391</v>
      </c>
      <c r="Q236" s="14">
        <f>1216/1000</f>
        <v>1.216</v>
      </c>
      <c r="R236">
        <v>0.375</v>
      </c>
      <c r="S236" s="14">
        <f t="shared" si="48"/>
        <v>33.76949007894175</v>
      </c>
      <c r="T236" s="7">
        <v>1.36311317251889E+16</v>
      </c>
      <c r="U236" s="8" t="str">
        <f t="shared" si="52"/>
        <v>1363113</v>
      </c>
      <c r="V236" s="12">
        <f t="shared" si="53"/>
        <v>13.631130000000001</v>
      </c>
      <c r="W236" s="7">
        <v>3.91613962542336E+16</v>
      </c>
      <c r="X236" s="8" t="str">
        <f t="shared" si="54"/>
        <v>3916139</v>
      </c>
      <c r="Y236" s="13">
        <f t="shared" si="55"/>
        <v>39.161389999999997</v>
      </c>
      <c r="Z236" s="9">
        <v>2548</v>
      </c>
      <c r="AA236" s="4">
        <v>6</v>
      </c>
      <c r="AB236" s="4">
        <f t="shared" si="49"/>
        <v>32.417153829741835</v>
      </c>
      <c r="AC236" s="4">
        <f t="shared" si="50"/>
        <v>50.980157883507573</v>
      </c>
      <c r="AD236" s="4">
        <f t="shared" si="51"/>
        <v>252.95498186473222</v>
      </c>
    </row>
    <row r="237" spans="1:30" x14ac:dyDescent="0.25">
      <c r="A237" s="4">
        <v>5509006</v>
      </c>
      <c r="B237" s="18">
        <v>22</v>
      </c>
      <c r="C237" s="18">
        <v>56</v>
      </c>
      <c r="D237" s="18">
        <v>22</v>
      </c>
      <c r="E237" s="18">
        <f t="shared" si="46"/>
        <v>78</v>
      </c>
      <c r="F237" s="18" t="s">
        <v>24</v>
      </c>
      <c r="G237" s="20">
        <v>7.08</v>
      </c>
      <c r="H237" s="4">
        <v>0.05</v>
      </c>
      <c r="I237" s="23">
        <v>19.322622666087714</v>
      </c>
      <c r="J237" s="23">
        <v>146.54798089448548</v>
      </c>
      <c r="K237" s="23">
        <v>44.507164567954845</v>
      </c>
      <c r="L237" s="20">
        <v>2.0956361267911423</v>
      </c>
      <c r="M237" s="20">
        <v>3.6128766825879293</v>
      </c>
      <c r="N237" s="20">
        <v>0.18844984802431614</v>
      </c>
      <c r="O237" s="4">
        <f t="shared" si="47"/>
        <v>11.120391705069125</v>
      </c>
      <c r="P237" s="4">
        <v>5.3419999999999996</v>
      </c>
      <c r="Q237" s="14">
        <f>1388/1000</f>
        <v>1.3879999999999999</v>
      </c>
      <c r="R237">
        <v>0.125</v>
      </c>
      <c r="S237" s="14">
        <f t="shared" si="48"/>
        <v>43.631144159791582</v>
      </c>
      <c r="T237" s="7">
        <v>1.36284019679964E+16</v>
      </c>
      <c r="U237" s="8" t="str">
        <f t="shared" si="52"/>
        <v>1362840</v>
      </c>
      <c r="V237" s="12">
        <f t="shared" si="53"/>
        <v>13.628399999999999</v>
      </c>
      <c r="W237" s="7">
        <v>3.91580948405774E+16</v>
      </c>
      <c r="X237" s="8" t="str">
        <f t="shared" si="54"/>
        <v>3915809</v>
      </c>
      <c r="Y237" s="13">
        <f t="shared" si="55"/>
        <v>39.158090000000001</v>
      </c>
      <c r="Z237" s="9">
        <v>2535</v>
      </c>
      <c r="AA237" s="4">
        <v>4</v>
      </c>
      <c r="AB237" s="4">
        <f t="shared" si="49"/>
        <v>39.23525835866262</v>
      </c>
      <c r="AC237" s="4">
        <f t="shared" si="50"/>
        <v>40.229700390794619</v>
      </c>
      <c r="AD237" s="4">
        <f t="shared" si="51"/>
        <v>305.11289622231868</v>
      </c>
    </row>
    <row r="238" spans="1:30" x14ac:dyDescent="0.25">
      <c r="A238" s="4">
        <v>5509007</v>
      </c>
      <c r="B238" s="18">
        <v>18</v>
      </c>
      <c r="C238" s="18">
        <v>60</v>
      </c>
      <c r="D238" s="18">
        <v>22</v>
      </c>
      <c r="E238" s="18">
        <f t="shared" si="46"/>
        <v>82</v>
      </c>
      <c r="F238" s="18" t="s">
        <v>24</v>
      </c>
      <c r="G238" s="20">
        <v>7.04</v>
      </c>
      <c r="H238" s="4">
        <v>0.11</v>
      </c>
      <c r="I238" s="23">
        <v>45.777777777777786</v>
      </c>
      <c r="J238" s="23">
        <v>205.55555555555557</v>
      </c>
      <c r="K238" s="23">
        <v>40.44444444444445</v>
      </c>
      <c r="L238" s="20">
        <v>2.3833333333333333</v>
      </c>
      <c r="M238" s="20">
        <v>4.1088666666666667</v>
      </c>
      <c r="N238" s="20">
        <v>0.21000000000000005</v>
      </c>
      <c r="O238" s="4">
        <f t="shared" si="47"/>
        <v>11.349206349206346</v>
      </c>
      <c r="P238" s="4">
        <v>0.33300000000000002</v>
      </c>
      <c r="Q238" s="14">
        <f>1255/1000</f>
        <v>1.2549999999999999</v>
      </c>
      <c r="R238">
        <v>0.25</v>
      </c>
      <c r="S238" s="14">
        <f t="shared" si="48"/>
        <v>44.866250000000001</v>
      </c>
      <c r="T238" s="7">
        <v>1.36297912089185E+16</v>
      </c>
      <c r="U238" s="8" t="str">
        <f t="shared" ref="U238:U269" si="56">+LEFT(T238,7)</f>
        <v>1362979</v>
      </c>
      <c r="V238" s="12">
        <f t="shared" ref="V238:V269" si="57">+U238/100000</f>
        <v>13.62979</v>
      </c>
      <c r="W238" s="7">
        <v>3915888360721750</v>
      </c>
      <c r="X238" s="8" t="str">
        <f t="shared" ref="X238:X269" si="58">+LEFT(W238,7)</f>
        <v>3915888</v>
      </c>
      <c r="Y238" s="13">
        <f t="shared" ref="Y238:Y269" si="59">+X238/100000</f>
        <v>39.158880000000003</v>
      </c>
      <c r="Z238" s="9">
        <v>2537</v>
      </c>
      <c r="AA238" s="4">
        <v>4</v>
      </c>
      <c r="AB238" s="4">
        <f t="shared" si="49"/>
        <v>39.532500000000006</v>
      </c>
      <c r="AC238" s="4">
        <f t="shared" si="50"/>
        <v>86.176666666666677</v>
      </c>
      <c r="AD238" s="4">
        <f t="shared" si="51"/>
        <v>386.95833333333337</v>
      </c>
    </row>
    <row r="239" spans="1:30" x14ac:dyDescent="0.25">
      <c r="A239" s="4">
        <v>5509008</v>
      </c>
      <c r="B239" s="18">
        <v>16</v>
      </c>
      <c r="C239" s="18">
        <v>64</v>
      </c>
      <c r="D239" s="18">
        <v>20</v>
      </c>
      <c r="E239" s="18">
        <f t="shared" si="46"/>
        <v>84</v>
      </c>
      <c r="F239" s="18" t="s">
        <v>24</v>
      </c>
      <c r="G239" s="20">
        <v>7.36</v>
      </c>
      <c r="H239" s="4">
        <v>0.03</v>
      </c>
      <c r="I239" s="23">
        <v>7.557234941098022</v>
      </c>
      <c r="J239" s="23">
        <v>100.02222716159149</v>
      </c>
      <c r="K239" s="23">
        <v>35.78573016225829</v>
      </c>
      <c r="L239" s="20">
        <v>1.4086463658590802</v>
      </c>
      <c r="M239" s="20">
        <v>2.428506334741054</v>
      </c>
      <c r="N239" s="20">
        <v>0.15714603245165598</v>
      </c>
      <c r="O239" s="4">
        <f t="shared" si="47"/>
        <v>8.9639321074964631</v>
      </c>
      <c r="P239" s="4">
        <v>1.3320000000000001</v>
      </c>
      <c r="Q239" s="14">
        <f>1159/1000</f>
        <v>1.159</v>
      </c>
      <c r="R239">
        <v>0.25</v>
      </c>
      <c r="S239" s="14">
        <f t="shared" si="48"/>
        <v>24.48931707046011</v>
      </c>
      <c r="T239" s="7">
        <v>1362966352634750</v>
      </c>
      <c r="U239" s="8" t="str">
        <f t="shared" si="56"/>
        <v>1362966</v>
      </c>
      <c r="V239" s="12">
        <f t="shared" si="57"/>
        <v>13.629659999999999</v>
      </c>
      <c r="W239" s="7">
        <v>3.91587373220892E+16</v>
      </c>
      <c r="X239" s="8" t="str">
        <f t="shared" si="58"/>
        <v>3915873</v>
      </c>
      <c r="Y239" s="13">
        <f t="shared" si="59"/>
        <v>39.158729999999998</v>
      </c>
      <c r="Z239" s="9">
        <v>2550</v>
      </c>
      <c r="AA239" s="4">
        <v>4</v>
      </c>
      <c r="AB239" s="4">
        <f t="shared" si="49"/>
        <v>27.319837741720395</v>
      </c>
      <c r="AC239" s="4">
        <f t="shared" si="50"/>
        <v>13.138252945098913</v>
      </c>
      <c r="AD239" s="4">
        <f t="shared" si="51"/>
        <v>173.88864192042681</v>
      </c>
    </row>
    <row r="240" spans="1:30" x14ac:dyDescent="0.25">
      <c r="A240" s="4">
        <v>5509009</v>
      </c>
      <c r="B240" s="18">
        <v>20</v>
      </c>
      <c r="C240" s="18">
        <v>54</v>
      </c>
      <c r="D240" s="18">
        <v>26</v>
      </c>
      <c r="E240" s="18">
        <f t="shared" si="46"/>
        <v>80</v>
      </c>
      <c r="F240" s="18" t="s">
        <v>24</v>
      </c>
      <c r="G240" s="20">
        <v>7.1</v>
      </c>
      <c r="H240" s="4">
        <v>0.18</v>
      </c>
      <c r="I240" s="23">
        <v>167.18</v>
      </c>
      <c r="J240" s="23">
        <v>667.52799310938849</v>
      </c>
      <c r="K240" s="23">
        <v>40.9130060292851</v>
      </c>
      <c r="L240" s="20">
        <v>2.099483204134367</v>
      </c>
      <c r="M240" s="20">
        <v>3.6195090439276485</v>
      </c>
      <c r="N240" s="20">
        <v>0.2140396210163652</v>
      </c>
      <c r="O240" s="4">
        <f t="shared" si="47"/>
        <v>9.8088531187122747</v>
      </c>
      <c r="P240" s="4">
        <v>1.4</v>
      </c>
      <c r="Q240" s="14">
        <f>1352/1000</f>
        <v>1.3520000000000001</v>
      </c>
      <c r="R240" s="6">
        <v>0.375</v>
      </c>
      <c r="S240" s="14">
        <f t="shared" si="48"/>
        <v>42.577519379844972</v>
      </c>
      <c r="T240" s="7">
        <v>1362123418</v>
      </c>
      <c r="U240" s="8" t="str">
        <f t="shared" si="56"/>
        <v>1362123</v>
      </c>
      <c r="V240" s="12">
        <f t="shared" si="57"/>
        <v>13.621230000000001</v>
      </c>
      <c r="W240" s="7">
        <v>3914872375</v>
      </c>
      <c r="X240" s="8" t="str">
        <f t="shared" si="58"/>
        <v>3914872</v>
      </c>
      <c r="Y240" s="13">
        <f t="shared" si="59"/>
        <v>39.148719999999997</v>
      </c>
      <c r="Z240" s="9">
        <v>2603</v>
      </c>
      <c r="AA240" s="4">
        <v>3</v>
      </c>
      <c r="AB240" s="4">
        <f t="shared" si="49"/>
        <v>43.407235142118864</v>
      </c>
      <c r="AC240" s="4">
        <f t="shared" si="50"/>
        <v>339.04104000000001</v>
      </c>
      <c r="AD240" s="4">
        <f t="shared" si="51"/>
        <v>1353.7467700258399</v>
      </c>
    </row>
    <row r="241" spans="1:30" x14ac:dyDescent="0.25">
      <c r="A241" s="4">
        <v>5509011</v>
      </c>
      <c r="B241" s="18">
        <v>20</v>
      </c>
      <c r="C241" s="18">
        <v>46</v>
      </c>
      <c r="D241" s="18">
        <v>34</v>
      </c>
      <c r="E241" s="18">
        <f t="shared" si="46"/>
        <v>80</v>
      </c>
      <c r="F241" s="18" t="s">
        <v>24</v>
      </c>
      <c r="G241" s="20">
        <v>7.28</v>
      </c>
      <c r="H241" s="4">
        <v>0.08</v>
      </c>
      <c r="I241" s="23">
        <v>48.134011874469877</v>
      </c>
      <c r="J241" s="23">
        <v>487.70144189991504</v>
      </c>
      <c r="K241" s="23">
        <v>30.110262934690411</v>
      </c>
      <c r="L241" s="20">
        <v>2.398218829516539</v>
      </c>
      <c r="M241" s="20">
        <v>4.1345292620865131</v>
      </c>
      <c r="N241" s="20">
        <v>0.22561492790500423</v>
      </c>
      <c r="O241" s="4">
        <f t="shared" si="47"/>
        <v>10.6296992481203</v>
      </c>
      <c r="P241" s="4">
        <v>1.3779999999999999</v>
      </c>
      <c r="Q241" s="14">
        <f>1426/1000</f>
        <v>1.4259999999999999</v>
      </c>
      <c r="R241">
        <v>0.25</v>
      </c>
      <c r="S241" s="14">
        <f t="shared" si="48"/>
        <v>51.297900763358768</v>
      </c>
      <c r="T241" s="7">
        <v>136224564</v>
      </c>
      <c r="U241" s="8" t="str">
        <f t="shared" si="56"/>
        <v>1362245</v>
      </c>
      <c r="V241" s="12">
        <f t="shared" si="57"/>
        <v>13.622450000000001</v>
      </c>
      <c r="W241" s="7">
        <v>3914866023</v>
      </c>
      <c r="X241" s="8" t="str">
        <f t="shared" si="58"/>
        <v>3914866</v>
      </c>
      <c r="Y241" s="13">
        <f t="shared" si="59"/>
        <v>39.14866</v>
      </c>
      <c r="Z241" s="9">
        <v>2611</v>
      </c>
      <c r="AA241" s="4">
        <v>4</v>
      </c>
      <c r="AB241" s="4">
        <f t="shared" si="49"/>
        <v>48.259033078880407</v>
      </c>
      <c r="AC241" s="4">
        <f t="shared" si="50"/>
        <v>102.95865139949105</v>
      </c>
      <c r="AD241" s="4">
        <f t="shared" si="51"/>
        <v>1043.193384223918</v>
      </c>
    </row>
    <row r="242" spans="1:30" x14ac:dyDescent="0.25">
      <c r="A242" s="4">
        <v>5509012</v>
      </c>
      <c r="B242" s="18">
        <v>14</v>
      </c>
      <c r="C242" s="18">
        <v>50</v>
      </c>
      <c r="D242" s="18">
        <v>36</v>
      </c>
      <c r="E242" s="18">
        <f t="shared" si="46"/>
        <v>86</v>
      </c>
      <c r="F242" s="18" t="s">
        <v>24</v>
      </c>
      <c r="G242" s="20">
        <v>7.2</v>
      </c>
      <c r="H242" s="4">
        <v>7.0000000000000007E-2</v>
      </c>
      <c r="I242" s="23">
        <v>95.4</v>
      </c>
      <c r="J242" s="23">
        <v>191.12338076024631</v>
      </c>
      <c r="K242" s="23">
        <v>30.155022297727751</v>
      </c>
      <c r="L242" s="20">
        <v>2.4431938840518153</v>
      </c>
      <c r="M242" s="20">
        <v>4.212066256105329</v>
      </c>
      <c r="N242" s="20">
        <v>0.23040985347207474</v>
      </c>
      <c r="O242" s="4">
        <f t="shared" si="47"/>
        <v>10.603686635944699</v>
      </c>
      <c r="P242" s="4">
        <v>0.1</v>
      </c>
      <c r="Q242" s="14">
        <f>1387/1000</f>
        <v>1.387</v>
      </c>
      <c r="R242">
        <v>0.25</v>
      </c>
      <c r="S242" s="14">
        <f t="shared" si="48"/>
        <v>50.830648757698015</v>
      </c>
      <c r="T242" s="7">
        <v>1362214185</v>
      </c>
      <c r="U242" s="8" t="str">
        <f t="shared" si="56"/>
        <v>1362214</v>
      </c>
      <c r="V242" s="12">
        <f t="shared" si="57"/>
        <v>13.62214</v>
      </c>
      <c r="W242" s="7">
        <v>3914869562</v>
      </c>
      <c r="X242" s="8" t="str">
        <f t="shared" si="58"/>
        <v>3914869</v>
      </c>
      <c r="Y242" s="13">
        <f t="shared" si="59"/>
        <v>39.148690000000002</v>
      </c>
      <c r="Z242" s="9">
        <v>2607</v>
      </c>
      <c r="AA242" s="4">
        <v>4</v>
      </c>
      <c r="AB242" s="4">
        <f t="shared" si="49"/>
        <v>47.936770014865154</v>
      </c>
      <c r="AC242" s="4">
        <f t="shared" si="50"/>
        <v>198.47970000000001</v>
      </c>
      <c r="AD242" s="4">
        <f t="shared" si="51"/>
        <v>397.63219367169245</v>
      </c>
    </row>
    <row r="243" spans="1:30" x14ac:dyDescent="0.25">
      <c r="A243" s="4">
        <v>5510001</v>
      </c>
      <c r="B243" s="18">
        <v>8</v>
      </c>
      <c r="C243" s="18">
        <v>68</v>
      </c>
      <c r="D243" s="18">
        <v>24</v>
      </c>
      <c r="E243" s="18">
        <f t="shared" si="46"/>
        <v>92</v>
      </c>
      <c r="F243" s="18" t="s">
        <v>24</v>
      </c>
      <c r="G243" s="20">
        <v>6.95</v>
      </c>
      <c r="H243" s="4">
        <v>0.1</v>
      </c>
      <c r="I243" s="23">
        <v>42.804904280490419</v>
      </c>
      <c r="J243" s="23">
        <v>177.45751774575174</v>
      </c>
      <c r="K243" s="23">
        <v>49.688104968810492</v>
      </c>
      <c r="L243" s="20">
        <v>1.3422241342224135</v>
      </c>
      <c r="M243" s="20">
        <v>2.313994407399441</v>
      </c>
      <c r="N243" s="20">
        <v>0.11744461174446118</v>
      </c>
      <c r="O243" s="4">
        <f t="shared" si="47"/>
        <v>11.428571428571429</v>
      </c>
      <c r="P243" s="4">
        <v>0.75600000000000001</v>
      </c>
      <c r="Q243" s="14">
        <f>1457/1000</f>
        <v>1.4570000000000001</v>
      </c>
      <c r="R243">
        <v>0.375</v>
      </c>
      <c r="S243" s="14">
        <f t="shared" si="48"/>
        <v>29.334308453430847</v>
      </c>
      <c r="T243" s="7">
        <v>1361654328</v>
      </c>
      <c r="U243" s="8" t="str">
        <f t="shared" si="56"/>
        <v>1361654</v>
      </c>
      <c r="V243" s="12">
        <f t="shared" si="57"/>
        <v>13.616540000000001</v>
      </c>
      <c r="W243" s="7">
        <v>3914474021</v>
      </c>
      <c r="X243" s="8" t="str">
        <f t="shared" si="58"/>
        <v>3914474</v>
      </c>
      <c r="Y243" s="13">
        <f t="shared" si="59"/>
        <v>39.144739999999999</v>
      </c>
      <c r="Z243" s="9">
        <v>2607</v>
      </c>
      <c r="AA243" s="4">
        <v>5</v>
      </c>
      <c r="AB243" s="4">
        <f t="shared" si="49"/>
        <v>25.667519896751987</v>
      </c>
      <c r="AC243" s="4">
        <f t="shared" si="50"/>
        <v>93.550118305011807</v>
      </c>
      <c r="AD243" s="4">
        <f t="shared" si="51"/>
        <v>387.83340503334045</v>
      </c>
    </row>
    <row r="244" spans="1:30" x14ac:dyDescent="0.25">
      <c r="A244" s="4">
        <v>5510002</v>
      </c>
      <c r="B244" s="18">
        <v>24</v>
      </c>
      <c r="C244" s="18">
        <v>46</v>
      </c>
      <c r="D244" s="18">
        <v>30</v>
      </c>
      <c r="E244" s="18">
        <f t="shared" si="46"/>
        <v>76</v>
      </c>
      <c r="F244" s="18" t="s">
        <v>24</v>
      </c>
      <c r="G244" s="20">
        <v>7.04</v>
      </c>
      <c r="H244" s="4">
        <v>7.0000000000000007E-2</v>
      </c>
      <c r="I244" s="23">
        <v>48.876871880199666</v>
      </c>
      <c r="J244" s="23">
        <v>519.96672212978365</v>
      </c>
      <c r="K244" s="23">
        <v>28.078202995008322</v>
      </c>
      <c r="L244" s="20">
        <v>2.7579034941763734</v>
      </c>
      <c r="M244" s="20">
        <v>4.7546256239600675</v>
      </c>
      <c r="N244" s="20">
        <v>0.25187188019966722</v>
      </c>
      <c r="O244" s="4">
        <f t="shared" si="47"/>
        <v>10.949628406275808</v>
      </c>
      <c r="P244" s="4">
        <v>0.312</v>
      </c>
      <c r="Q244" s="14">
        <f>1369/1000</f>
        <v>1.369</v>
      </c>
      <c r="R244">
        <v>0.5</v>
      </c>
      <c r="S244" s="14">
        <f t="shared" si="48"/>
        <v>56.633548252911829</v>
      </c>
      <c r="T244" s="7">
        <v>1361526494</v>
      </c>
      <c r="U244" s="8" t="str">
        <f t="shared" si="56"/>
        <v>1361526</v>
      </c>
      <c r="V244" s="12">
        <f t="shared" si="57"/>
        <v>13.615259999999999</v>
      </c>
      <c r="W244" s="7">
        <v>3914375535</v>
      </c>
      <c r="X244" s="8" t="str">
        <f t="shared" si="58"/>
        <v>3914375</v>
      </c>
      <c r="Y244" s="13">
        <f t="shared" si="59"/>
        <v>39.143749999999997</v>
      </c>
      <c r="Z244" s="9">
        <v>2601</v>
      </c>
      <c r="AA244" s="4">
        <v>5</v>
      </c>
      <c r="AB244" s="4">
        <f t="shared" si="49"/>
        <v>51.721890599001675</v>
      </c>
      <c r="AC244" s="4">
        <f t="shared" si="50"/>
        <v>100.36865640599001</v>
      </c>
      <c r="AD244" s="4">
        <f t="shared" si="51"/>
        <v>1067.7516638935108</v>
      </c>
    </row>
    <row r="245" spans="1:30" x14ac:dyDescent="0.25">
      <c r="A245" s="4">
        <v>5510003</v>
      </c>
      <c r="B245" s="18">
        <v>6</v>
      </c>
      <c r="C245" s="18">
        <v>68</v>
      </c>
      <c r="D245" s="18">
        <v>26</v>
      </c>
      <c r="E245" s="18">
        <f t="shared" si="46"/>
        <v>94</v>
      </c>
      <c r="F245" s="18" t="s">
        <v>24</v>
      </c>
      <c r="G245" s="20">
        <v>7.09</v>
      </c>
      <c r="H245" s="4">
        <v>0.03</v>
      </c>
      <c r="I245" s="23">
        <v>25.90673575129534</v>
      </c>
      <c r="J245" s="23">
        <v>167.31433506044908</v>
      </c>
      <c r="K245" s="23">
        <v>47.279792746113998</v>
      </c>
      <c r="L245" s="20">
        <v>1.2840025906735753</v>
      </c>
      <c r="M245" s="20">
        <v>2.2136204663212435</v>
      </c>
      <c r="N245" s="20">
        <v>0.12996545768566498</v>
      </c>
      <c r="O245" s="4">
        <f t="shared" si="47"/>
        <v>9.8795681063122913</v>
      </c>
      <c r="P245" s="4">
        <v>1.4039999999999999</v>
      </c>
      <c r="Q245" s="14">
        <f>1364/1000</f>
        <v>1.3640000000000001</v>
      </c>
      <c r="R245">
        <v>0.25</v>
      </c>
      <c r="S245" s="14">
        <f t="shared" si="48"/>
        <v>26.27069300518135</v>
      </c>
      <c r="T245" s="7">
        <v>1361732113</v>
      </c>
      <c r="U245" s="8" t="str">
        <f t="shared" si="56"/>
        <v>1361732</v>
      </c>
      <c r="V245" s="12">
        <f t="shared" si="57"/>
        <v>13.617319999999999</v>
      </c>
      <c r="W245" s="7">
        <v>3914406248</v>
      </c>
      <c r="X245" s="8" t="str">
        <f t="shared" si="58"/>
        <v>3914406</v>
      </c>
      <c r="Y245" s="13">
        <f t="shared" si="59"/>
        <v>39.144060000000003</v>
      </c>
      <c r="Z245" s="9">
        <v>2579</v>
      </c>
      <c r="AA245" s="4">
        <v>4</v>
      </c>
      <c r="AB245" s="4">
        <f t="shared" si="49"/>
        <v>26.590932642487054</v>
      </c>
      <c r="AC245" s="4">
        <f t="shared" si="50"/>
        <v>53.00518134715027</v>
      </c>
      <c r="AD245" s="4">
        <f t="shared" si="51"/>
        <v>342.32512953367888</v>
      </c>
    </row>
    <row r="246" spans="1:30" x14ac:dyDescent="0.25">
      <c r="A246" s="4">
        <v>5510004</v>
      </c>
      <c r="B246" s="18">
        <v>8</v>
      </c>
      <c r="C246" s="18">
        <v>66</v>
      </c>
      <c r="D246" s="18">
        <v>26</v>
      </c>
      <c r="E246" s="18">
        <f t="shared" si="46"/>
        <v>92</v>
      </c>
      <c r="F246" s="18" t="s">
        <v>24</v>
      </c>
      <c r="G246" s="20">
        <v>7</v>
      </c>
      <c r="H246" s="4">
        <v>0.04</v>
      </c>
      <c r="I246" s="23">
        <v>50.38759689922481</v>
      </c>
      <c r="J246" s="23">
        <v>209.94832041343668</v>
      </c>
      <c r="K246" s="23">
        <v>44.358311800172267</v>
      </c>
      <c r="L246" s="20">
        <v>1.7845607235142118</v>
      </c>
      <c r="M246" s="20">
        <v>3.0765826873385009</v>
      </c>
      <c r="N246" s="20">
        <v>0.144702842377261</v>
      </c>
      <c r="O246" s="4">
        <f t="shared" si="47"/>
        <v>12.332589285714283</v>
      </c>
      <c r="P246" s="4">
        <v>1.1879999999999999</v>
      </c>
      <c r="Q246" s="14">
        <f>1403/1000</f>
        <v>1.403</v>
      </c>
      <c r="R246">
        <v>0.25</v>
      </c>
      <c r="S246" s="14">
        <f t="shared" si="48"/>
        <v>37.556080426356587</v>
      </c>
      <c r="T246" s="7">
        <v>1361626623</v>
      </c>
      <c r="U246" s="8" t="str">
        <f t="shared" si="56"/>
        <v>1361626</v>
      </c>
      <c r="V246" s="12">
        <f t="shared" si="57"/>
        <v>13.61626</v>
      </c>
      <c r="W246" s="7">
        <v>3914472332</v>
      </c>
      <c r="X246" s="8" t="str">
        <f t="shared" si="58"/>
        <v>3914472</v>
      </c>
      <c r="Y246" s="13">
        <f t="shared" si="59"/>
        <v>39.14472</v>
      </c>
      <c r="Z246" s="9">
        <v>2590</v>
      </c>
      <c r="AA246" s="4">
        <v>4</v>
      </c>
      <c r="AB246" s="4">
        <f t="shared" si="49"/>
        <v>30.452713178294573</v>
      </c>
      <c r="AC246" s="4">
        <f t="shared" si="50"/>
        <v>106.04069767441862</v>
      </c>
      <c r="AD246" s="4">
        <f t="shared" si="51"/>
        <v>441.83624031007753</v>
      </c>
    </row>
    <row r="247" spans="1:30" x14ac:dyDescent="0.25">
      <c r="A247" s="4">
        <v>5510005</v>
      </c>
      <c r="B247" s="18">
        <v>40</v>
      </c>
      <c r="C247" s="18">
        <v>24</v>
      </c>
      <c r="D247" s="18">
        <v>36</v>
      </c>
      <c r="E247" s="18">
        <f t="shared" si="46"/>
        <v>60</v>
      </c>
      <c r="F247" s="18" t="s">
        <v>34</v>
      </c>
      <c r="G247" s="20">
        <v>6.85</v>
      </c>
      <c r="H247" s="4">
        <v>7.0000000000000007E-2</v>
      </c>
      <c r="I247" s="23">
        <v>321.3</v>
      </c>
      <c r="J247" s="23">
        <v>477.64014276716352</v>
      </c>
      <c r="K247" s="23">
        <v>36.531597732521526</v>
      </c>
      <c r="L247" s="20">
        <v>3.27524669326055</v>
      </c>
      <c r="M247" s="20">
        <v>5.6465252991811878</v>
      </c>
      <c r="N247" s="20">
        <v>0.32038631114843585</v>
      </c>
      <c r="O247" s="4">
        <f t="shared" si="47"/>
        <v>10.222804718217562</v>
      </c>
      <c r="P247" s="4">
        <v>2.31</v>
      </c>
      <c r="Q247" s="14">
        <f>1265/1000</f>
        <v>1.2649999999999999</v>
      </c>
      <c r="R247">
        <v>0.25</v>
      </c>
      <c r="S247" s="14">
        <f t="shared" si="48"/>
        <v>62.147806004618928</v>
      </c>
      <c r="T247" s="7">
        <v>1.36093150165513E+16</v>
      </c>
      <c r="U247" s="8" t="str">
        <f t="shared" si="56"/>
        <v>1360931</v>
      </c>
      <c r="V247" s="12">
        <f t="shared" si="57"/>
        <v>13.609310000000001</v>
      </c>
      <c r="W247" s="7">
        <v>3914506046091450</v>
      </c>
      <c r="X247" s="8" t="str">
        <f t="shared" si="58"/>
        <v>3914506</v>
      </c>
      <c r="Y247" s="13">
        <f t="shared" si="59"/>
        <v>39.145060000000001</v>
      </c>
      <c r="Z247" s="9">
        <v>2651</v>
      </c>
      <c r="AA247" s="4">
        <v>4</v>
      </c>
      <c r="AB247" s="4">
        <f t="shared" si="49"/>
        <v>60.793302540415702</v>
      </c>
      <c r="AC247" s="4">
        <f t="shared" si="50"/>
        <v>609.66674999999998</v>
      </c>
      <c r="AD247" s="4">
        <f t="shared" si="51"/>
        <v>906.32217090069275</v>
      </c>
    </row>
    <row r="248" spans="1:30" x14ac:dyDescent="0.25">
      <c r="A248" s="4">
        <v>5510006</v>
      </c>
      <c r="B248" s="18">
        <v>16</v>
      </c>
      <c r="C248" s="18">
        <v>56</v>
      </c>
      <c r="D248" s="18">
        <v>28</v>
      </c>
      <c r="E248" s="18">
        <f t="shared" si="46"/>
        <v>84</v>
      </c>
      <c r="F248" s="18" t="s">
        <v>24</v>
      </c>
      <c r="G248" s="20">
        <v>6.84</v>
      </c>
      <c r="H248" s="4">
        <v>0.09</v>
      </c>
      <c r="I248" s="23">
        <v>38.977912516240799</v>
      </c>
      <c r="J248" s="23">
        <v>178.64876569943701</v>
      </c>
      <c r="K248" s="23">
        <v>43.525335643135563</v>
      </c>
      <c r="L248" s="20">
        <v>1.4779125162407969</v>
      </c>
      <c r="M248" s="20">
        <v>2.5479211779991338</v>
      </c>
      <c r="N248" s="20">
        <v>0.16067561715028156</v>
      </c>
      <c r="O248" s="4">
        <f t="shared" si="47"/>
        <v>9.1981132075471663</v>
      </c>
      <c r="P248" s="4">
        <v>0.54</v>
      </c>
      <c r="Q248" s="14">
        <f>1242/1000</f>
        <v>1.242</v>
      </c>
      <c r="R248">
        <v>0.5</v>
      </c>
      <c r="S248" s="14">
        <f t="shared" si="48"/>
        <v>27.533510177566043</v>
      </c>
      <c r="T248" s="7">
        <v>1.36137620026E+16</v>
      </c>
      <c r="U248" s="8" t="str">
        <f t="shared" si="56"/>
        <v>1361376</v>
      </c>
      <c r="V248" s="12">
        <f t="shared" si="57"/>
        <v>13.613759999999999</v>
      </c>
      <c r="W248" s="7">
        <v>3914532889854530</v>
      </c>
      <c r="X248" s="8" t="str">
        <f t="shared" si="58"/>
        <v>3914532</v>
      </c>
      <c r="Y248" s="13">
        <f t="shared" si="59"/>
        <v>39.145319999999998</v>
      </c>
      <c r="Z248" s="9">
        <v>2619</v>
      </c>
      <c r="AA248" s="4">
        <v>4</v>
      </c>
      <c r="AB248" s="4">
        <f t="shared" si="49"/>
        <v>29.933867475097454</v>
      </c>
      <c r="AC248" s="4">
        <f t="shared" si="50"/>
        <v>72.615851017756611</v>
      </c>
      <c r="AD248" s="4">
        <f t="shared" si="51"/>
        <v>332.82265049805113</v>
      </c>
    </row>
    <row r="249" spans="1:30" x14ac:dyDescent="0.25">
      <c r="A249" s="4">
        <v>5510007</v>
      </c>
      <c r="B249" s="18">
        <v>52</v>
      </c>
      <c r="C249" s="18">
        <v>28</v>
      </c>
      <c r="D249" s="18">
        <v>20</v>
      </c>
      <c r="E249" s="18">
        <f t="shared" si="46"/>
        <v>48</v>
      </c>
      <c r="F249" s="18" t="s">
        <v>32</v>
      </c>
      <c r="G249" s="20">
        <v>7.17</v>
      </c>
      <c r="H249" s="4">
        <v>0.03</v>
      </c>
      <c r="I249" s="23">
        <v>11.477462437395658</v>
      </c>
      <c r="J249" s="23">
        <v>67.821368948247084</v>
      </c>
      <c r="K249" s="23">
        <v>26.293823038397335</v>
      </c>
      <c r="L249" s="20">
        <v>0.48831385642737873</v>
      </c>
      <c r="M249" s="20">
        <v>0.84185308848080098</v>
      </c>
      <c r="N249" s="20">
        <v>8.3263772954924875E-2</v>
      </c>
      <c r="O249" s="4">
        <f t="shared" si="47"/>
        <v>5.8646616541353351</v>
      </c>
      <c r="P249" s="4">
        <v>1.3520000000000001</v>
      </c>
      <c r="Q249" s="14">
        <f>1538/1000</f>
        <v>1.538</v>
      </c>
      <c r="R249">
        <v>0.125</v>
      </c>
      <c r="S249" s="14">
        <f t="shared" si="48"/>
        <v>11.265400667779629</v>
      </c>
      <c r="T249" s="7">
        <v>1.36162862391963E+16</v>
      </c>
      <c r="U249" s="8" t="str">
        <f t="shared" si="56"/>
        <v>1361628</v>
      </c>
      <c r="V249" s="12">
        <f t="shared" si="57"/>
        <v>13.61628</v>
      </c>
      <c r="W249" s="7">
        <v>3914905897748370</v>
      </c>
      <c r="X249" s="8" t="str">
        <f t="shared" si="58"/>
        <v>3914905</v>
      </c>
      <c r="Y249" s="13">
        <f t="shared" si="59"/>
        <v>39.149050000000003</v>
      </c>
      <c r="Z249" s="9">
        <v>2625</v>
      </c>
      <c r="AA249" s="4">
        <v>4</v>
      </c>
      <c r="AB249" s="4">
        <f t="shared" si="49"/>
        <v>19.20895242070117</v>
      </c>
      <c r="AC249" s="4">
        <f t="shared" si="50"/>
        <v>26.478505843071787</v>
      </c>
      <c r="AD249" s="4">
        <f t="shared" si="51"/>
        <v>156.46389816360602</v>
      </c>
    </row>
    <row r="250" spans="1:30" x14ac:dyDescent="0.25">
      <c r="A250" s="4">
        <v>5510008</v>
      </c>
      <c r="B250" s="18">
        <v>16</v>
      </c>
      <c r="C250" s="18">
        <v>48</v>
      </c>
      <c r="D250" s="18">
        <v>36</v>
      </c>
      <c r="E250" s="18">
        <f t="shared" si="46"/>
        <v>84</v>
      </c>
      <c r="F250" s="18" t="s">
        <v>24</v>
      </c>
      <c r="G250" s="20">
        <v>7.12</v>
      </c>
      <c r="H250" s="4">
        <v>0.13</v>
      </c>
      <c r="I250" s="23">
        <v>143.16999999999999</v>
      </c>
      <c r="J250" s="23">
        <v>592.9487179487179</v>
      </c>
      <c r="K250" s="23">
        <v>46.36752136752137</v>
      </c>
      <c r="L250" s="20">
        <v>2.3125</v>
      </c>
      <c r="M250" s="20">
        <v>3.9867499999999998</v>
      </c>
      <c r="N250" s="20">
        <v>0.23183760683760687</v>
      </c>
      <c r="O250" s="4">
        <f t="shared" si="47"/>
        <v>9.9746543778801833</v>
      </c>
      <c r="P250" s="4">
        <v>1.498</v>
      </c>
      <c r="Q250" s="14">
        <f>1291/1000</f>
        <v>1.2909999999999999</v>
      </c>
      <c r="R250">
        <v>0.25</v>
      </c>
      <c r="S250" s="14">
        <f t="shared" si="48"/>
        <v>44.781562499999993</v>
      </c>
      <c r="T250" s="7">
        <v>1361421656584090</v>
      </c>
      <c r="U250" s="8" t="str">
        <f t="shared" si="56"/>
        <v>1361421</v>
      </c>
      <c r="V250" s="12">
        <f t="shared" si="57"/>
        <v>13.61421</v>
      </c>
      <c r="W250" s="7">
        <v>391453321072125</v>
      </c>
      <c r="X250" s="8" t="str">
        <f t="shared" si="58"/>
        <v>3914533</v>
      </c>
      <c r="Y250" s="13">
        <f t="shared" si="59"/>
        <v>39.145330000000001</v>
      </c>
      <c r="Z250" s="9">
        <v>2611</v>
      </c>
      <c r="AA250" s="4">
        <v>4</v>
      </c>
      <c r="AB250" s="4">
        <f t="shared" si="49"/>
        <v>44.895352564102566</v>
      </c>
      <c r="AC250" s="4">
        <f t="shared" si="50"/>
        <v>277.24870499999997</v>
      </c>
      <c r="AD250" s="4">
        <f t="shared" si="51"/>
        <v>1148.2451923076922</v>
      </c>
    </row>
    <row r="251" spans="1:30" x14ac:dyDescent="0.25">
      <c r="A251" s="4">
        <v>5510009</v>
      </c>
      <c r="B251" s="18">
        <v>22</v>
      </c>
      <c r="C251" s="18">
        <v>44</v>
      </c>
      <c r="D251" s="18">
        <v>34</v>
      </c>
      <c r="E251" s="18">
        <f t="shared" si="46"/>
        <v>78</v>
      </c>
      <c r="F251" s="18" t="s">
        <v>24</v>
      </c>
      <c r="G251" s="20">
        <v>7.29</v>
      </c>
      <c r="H251" s="4">
        <v>0.06</v>
      </c>
      <c r="I251" s="23">
        <v>19.571101394961481</v>
      </c>
      <c r="J251" s="23">
        <v>255.04892775348748</v>
      </c>
      <c r="K251" s="23">
        <v>26.65001041016032</v>
      </c>
      <c r="L251" s="20">
        <v>1.5630855715178014</v>
      </c>
      <c r="M251" s="20">
        <v>2.6947595252966896</v>
      </c>
      <c r="N251" s="20">
        <v>0.15885904642931506</v>
      </c>
      <c r="O251" s="4">
        <f t="shared" si="47"/>
        <v>9.8394495412844005</v>
      </c>
      <c r="P251" s="4">
        <v>1.56</v>
      </c>
      <c r="Q251" s="14">
        <f>1538/1000</f>
        <v>1.538</v>
      </c>
      <c r="R251">
        <v>0.375</v>
      </c>
      <c r="S251" s="14">
        <f t="shared" si="48"/>
        <v>36.060384134915672</v>
      </c>
      <c r="T251" s="7">
        <v>1361585407</v>
      </c>
      <c r="U251" s="8" t="str">
        <f t="shared" si="56"/>
        <v>1361585</v>
      </c>
      <c r="V251" s="12">
        <f t="shared" si="57"/>
        <v>13.61585</v>
      </c>
      <c r="W251" s="7">
        <v>3914379184</v>
      </c>
      <c r="X251" s="8" t="str">
        <f t="shared" si="58"/>
        <v>3914379</v>
      </c>
      <c r="Y251" s="13">
        <f t="shared" si="59"/>
        <v>39.143790000000003</v>
      </c>
      <c r="Z251" s="9">
        <v>2600</v>
      </c>
      <c r="AA251" s="4">
        <v>5</v>
      </c>
      <c r="AB251" s="4">
        <f t="shared" si="49"/>
        <v>36.648782011242986</v>
      </c>
      <c r="AC251" s="4">
        <f t="shared" si="50"/>
        <v>45.150530918176131</v>
      </c>
      <c r="AD251" s="4">
        <f t="shared" si="51"/>
        <v>588.39787632729553</v>
      </c>
    </row>
    <row r="252" spans="1:30" x14ac:dyDescent="0.25">
      <c r="A252" s="4">
        <v>5510010</v>
      </c>
      <c r="B252" s="18">
        <v>10</v>
      </c>
      <c r="C252" s="18">
        <v>66</v>
      </c>
      <c r="D252" s="18">
        <v>24</v>
      </c>
      <c r="E252" s="18">
        <f t="shared" si="46"/>
        <v>90</v>
      </c>
      <c r="F252" s="18" t="s">
        <v>24</v>
      </c>
      <c r="G252" s="20">
        <v>7.3</v>
      </c>
      <c r="H252" s="4">
        <v>0.02</v>
      </c>
      <c r="I252" s="23">
        <v>7.7871512005191432</v>
      </c>
      <c r="J252" s="23">
        <v>162.23231667748217</v>
      </c>
      <c r="K252" s="23">
        <v>52.130651092364275</v>
      </c>
      <c r="L252" s="20">
        <v>1.138870863075925</v>
      </c>
      <c r="M252" s="20">
        <v>1.9634133679428947</v>
      </c>
      <c r="N252" s="20">
        <v>0.11961929483019687</v>
      </c>
      <c r="O252" s="4">
        <f t="shared" si="47"/>
        <v>9.5207956600361658</v>
      </c>
      <c r="P252" s="4">
        <v>1.4039999999999999</v>
      </c>
      <c r="Q252" s="14">
        <f>1403/1000</f>
        <v>1.403</v>
      </c>
      <c r="R252">
        <v>0.25</v>
      </c>
      <c r="S252" s="14">
        <f t="shared" si="48"/>
        <v>23.967537313432839</v>
      </c>
      <c r="T252" s="7">
        <v>1361712566</v>
      </c>
      <c r="U252" s="8" t="str">
        <f t="shared" si="56"/>
        <v>1361712</v>
      </c>
      <c r="V252" s="12">
        <f t="shared" si="57"/>
        <v>13.61712</v>
      </c>
      <c r="W252" s="7">
        <v>391433071</v>
      </c>
      <c r="X252" s="8" t="str">
        <f t="shared" si="58"/>
        <v>3914330</v>
      </c>
      <c r="Y252" s="13">
        <f t="shared" si="59"/>
        <v>39.143300000000004</v>
      </c>
      <c r="Z252" s="9">
        <v>2587</v>
      </c>
      <c r="AA252" s="4">
        <v>3</v>
      </c>
      <c r="AB252" s="4">
        <f t="shared" si="49"/>
        <v>25.173880597014932</v>
      </c>
      <c r="AC252" s="4">
        <f t="shared" si="50"/>
        <v>16.388059701492534</v>
      </c>
      <c r="AD252" s="4">
        <f t="shared" si="51"/>
        <v>341.41791044776119</v>
      </c>
    </row>
    <row r="253" spans="1:30" x14ac:dyDescent="0.25">
      <c r="A253" s="4">
        <v>5510011</v>
      </c>
      <c r="B253" s="18">
        <v>22</v>
      </c>
      <c r="C253" s="18">
        <v>40</v>
      </c>
      <c r="D253" s="18">
        <v>38</v>
      </c>
      <c r="E253" s="18">
        <f t="shared" si="46"/>
        <v>78</v>
      </c>
      <c r="F253" s="18" t="s">
        <v>24</v>
      </c>
      <c r="G253" s="20">
        <v>7.14</v>
      </c>
      <c r="H253" s="4">
        <v>0.04</v>
      </c>
      <c r="I253" s="23">
        <v>107.73</v>
      </c>
      <c r="J253" s="23">
        <v>194.73684210526315</v>
      </c>
      <c r="K253" s="23">
        <v>35.15789473684211</v>
      </c>
      <c r="L253" s="20">
        <v>2.7505263157894735</v>
      </c>
      <c r="M253" s="20">
        <v>4.7419073684210522</v>
      </c>
      <c r="N253" s="20">
        <v>0.23873684210526316</v>
      </c>
      <c r="O253" s="4">
        <f t="shared" si="47"/>
        <v>11.52116402116402</v>
      </c>
      <c r="P253" s="4">
        <v>0.52500000000000002</v>
      </c>
      <c r="Q253" s="14">
        <f>1497/1000</f>
        <v>1.4970000000000001</v>
      </c>
      <c r="R253">
        <v>0.25</v>
      </c>
      <c r="S253" s="14">
        <f t="shared" si="48"/>
        <v>61.763068421052637</v>
      </c>
      <c r="T253" s="7">
        <v>1361500952</v>
      </c>
      <c r="U253" s="8" t="str">
        <f t="shared" si="56"/>
        <v>1361500</v>
      </c>
      <c r="V253" s="12">
        <f t="shared" si="57"/>
        <v>13.615</v>
      </c>
      <c r="W253" s="7">
        <v>3914583559</v>
      </c>
      <c r="X253" s="8" t="str">
        <f t="shared" si="58"/>
        <v>3914583</v>
      </c>
      <c r="Y253" s="13">
        <f t="shared" si="59"/>
        <v>39.145829999999997</v>
      </c>
      <c r="Z253" s="9">
        <v>2600</v>
      </c>
      <c r="AA253" s="4">
        <v>5</v>
      </c>
      <c r="AB253" s="4">
        <f t="shared" si="49"/>
        <v>53.608357894736848</v>
      </c>
      <c r="AC253" s="4">
        <f t="shared" si="50"/>
        <v>241.90771500000002</v>
      </c>
      <c r="AD253" s="4">
        <f t="shared" si="51"/>
        <v>437.28157894736842</v>
      </c>
    </row>
    <row r="254" spans="1:30" x14ac:dyDescent="0.25">
      <c r="A254" s="4">
        <v>5510012</v>
      </c>
      <c r="B254" s="18">
        <v>20</v>
      </c>
      <c r="C254" s="18">
        <v>40</v>
      </c>
      <c r="D254" s="18">
        <v>40</v>
      </c>
      <c r="E254" s="18">
        <f t="shared" si="46"/>
        <v>80</v>
      </c>
      <c r="F254" s="18" t="s">
        <v>27</v>
      </c>
      <c r="G254" s="20">
        <v>7.06</v>
      </c>
      <c r="H254" s="4">
        <v>0.05</v>
      </c>
      <c r="I254" s="23">
        <v>51.583141119731607</v>
      </c>
      <c r="J254" s="23">
        <v>288.32040260012582</v>
      </c>
      <c r="K254" s="23">
        <v>33.340322918850916</v>
      </c>
      <c r="L254" s="20">
        <v>2.1466764520863912</v>
      </c>
      <c r="M254" s="20">
        <v>3.7008702033969385</v>
      </c>
      <c r="N254" s="20">
        <v>0.19815474942335923</v>
      </c>
      <c r="O254" s="4">
        <f t="shared" si="47"/>
        <v>10.833333333333332</v>
      </c>
      <c r="P254" s="4">
        <v>0.105</v>
      </c>
      <c r="Q254" s="14">
        <f>1377/1000</f>
        <v>1.377</v>
      </c>
      <c r="R254">
        <v>0.25</v>
      </c>
      <c r="S254" s="14">
        <f t="shared" si="48"/>
        <v>44.339602117844414</v>
      </c>
      <c r="T254" s="7">
        <v>1361516425</v>
      </c>
      <c r="U254" s="8" t="str">
        <f t="shared" si="56"/>
        <v>1361516</v>
      </c>
      <c r="V254" s="12">
        <f t="shared" si="57"/>
        <v>13.615159999999999</v>
      </c>
      <c r="W254" s="7">
        <v>3914457583</v>
      </c>
      <c r="X254" s="8" t="str">
        <f t="shared" si="58"/>
        <v>3914457</v>
      </c>
      <c r="Y254" s="13">
        <f t="shared" si="59"/>
        <v>39.144570000000002</v>
      </c>
      <c r="Z254" s="9">
        <v>2588</v>
      </c>
      <c r="AA254" s="4">
        <v>5</v>
      </c>
      <c r="AB254" s="4">
        <f t="shared" si="49"/>
        <v>40.928863493394843</v>
      </c>
      <c r="AC254" s="4">
        <f t="shared" si="50"/>
        <v>106.54497798280563</v>
      </c>
      <c r="AD254" s="4">
        <f t="shared" si="51"/>
        <v>595.52579157055993</v>
      </c>
    </row>
    <row r="255" spans="1:30" x14ac:dyDescent="0.25">
      <c r="A255" s="4">
        <v>5511001</v>
      </c>
      <c r="B255" s="18">
        <v>24</v>
      </c>
      <c r="C255" s="18">
        <v>42</v>
      </c>
      <c r="D255" s="18">
        <v>34</v>
      </c>
      <c r="E255" s="18">
        <f t="shared" si="46"/>
        <v>76</v>
      </c>
      <c r="F255" s="18" t="s">
        <v>24</v>
      </c>
      <c r="G255" s="20">
        <v>7.27</v>
      </c>
      <c r="H255" s="4">
        <v>0.02</v>
      </c>
      <c r="I255" s="23">
        <v>20.244622522142553</v>
      </c>
      <c r="J255" s="23">
        <v>100.16870518768452</v>
      </c>
      <c r="K255" s="23">
        <v>36.482496836777727</v>
      </c>
      <c r="L255" s="20">
        <v>1.0074862927035004</v>
      </c>
      <c r="M255" s="20">
        <v>1.7369063686208348</v>
      </c>
      <c r="N255" s="20">
        <v>0.10628426824124841</v>
      </c>
      <c r="O255" s="4">
        <f t="shared" si="47"/>
        <v>9.4791666666666661</v>
      </c>
      <c r="P255" s="4">
        <v>0.1</v>
      </c>
      <c r="Q255" s="14">
        <v>1.1136639874534406</v>
      </c>
      <c r="R255">
        <v>0.5</v>
      </c>
      <c r="S255" s="14">
        <f t="shared" si="48"/>
        <v>16.830018030552967</v>
      </c>
      <c r="T255" s="7">
        <v>1361889972678500</v>
      </c>
      <c r="U255" s="8" t="str">
        <f t="shared" si="56"/>
        <v>1361889</v>
      </c>
      <c r="V255" s="12">
        <f t="shared" si="57"/>
        <v>13.61889</v>
      </c>
      <c r="W255" s="7">
        <v>3913689371764660</v>
      </c>
      <c r="X255" s="8" t="str">
        <f t="shared" si="58"/>
        <v>3913689</v>
      </c>
      <c r="Y255" s="13">
        <f t="shared" si="59"/>
        <v>39.136890000000001</v>
      </c>
      <c r="Z255" s="9">
        <v>2604</v>
      </c>
      <c r="AA255" s="4">
        <v>12</v>
      </c>
      <c r="AB255" s="4">
        <f t="shared" si="49"/>
        <v>17.754744295967967</v>
      </c>
      <c r="AC255" s="4">
        <f t="shared" si="50"/>
        <v>33.818560563748505</v>
      </c>
      <c r="AD255" s="4">
        <f t="shared" si="51"/>
        <v>167.33141945604729</v>
      </c>
    </row>
    <row r="256" spans="1:30" x14ac:dyDescent="0.25">
      <c r="A256" s="4">
        <v>5511002</v>
      </c>
      <c r="B256" s="18">
        <v>38</v>
      </c>
      <c r="C256" s="18">
        <v>42</v>
      </c>
      <c r="D256" s="18">
        <v>20</v>
      </c>
      <c r="E256" s="18">
        <f t="shared" si="46"/>
        <v>62</v>
      </c>
      <c r="F256" s="18" t="s">
        <v>24</v>
      </c>
      <c r="G256" s="20">
        <v>7.29</v>
      </c>
      <c r="H256" s="4">
        <v>0.1</v>
      </c>
      <c r="I256" s="23">
        <v>41.754091481326057</v>
      </c>
      <c r="J256" s="23">
        <v>293.74737725556025</v>
      </c>
      <c r="K256" s="23">
        <v>37.347880822492662</v>
      </c>
      <c r="L256" s="20">
        <v>1.4524758707511538</v>
      </c>
      <c r="M256" s="20">
        <v>2.504068401174989</v>
      </c>
      <c r="N256" s="20">
        <v>0.16009232060428033</v>
      </c>
      <c r="O256" s="4">
        <f t="shared" si="47"/>
        <v>9.0727391874180849</v>
      </c>
      <c r="P256" s="4">
        <v>0.94499999999999995</v>
      </c>
      <c r="Q256" s="25">
        <v>1.0988629680454813</v>
      </c>
      <c r="R256">
        <v>0.375</v>
      </c>
      <c r="S256" s="14">
        <f t="shared" si="48"/>
        <v>23.941079195220869</v>
      </c>
      <c r="T256" s="7">
        <v>1361652259</v>
      </c>
      <c r="U256" s="8" t="str">
        <f t="shared" si="56"/>
        <v>1361652</v>
      </c>
      <c r="V256" s="12">
        <f t="shared" si="57"/>
        <v>13.61652</v>
      </c>
      <c r="W256" s="7">
        <v>3913530887</v>
      </c>
      <c r="X256" s="8" t="str">
        <f t="shared" si="58"/>
        <v>3913530</v>
      </c>
      <c r="Y256" s="13">
        <f t="shared" si="59"/>
        <v>39.135300000000001</v>
      </c>
      <c r="Z256" s="9">
        <v>2617</v>
      </c>
      <c r="AA256" s="4">
        <v>5</v>
      </c>
      <c r="AB256" s="4">
        <f t="shared" si="49"/>
        <v>26.38792838707624</v>
      </c>
      <c r="AC256" s="4">
        <f t="shared" si="50"/>
        <v>68.82303733981874</v>
      </c>
      <c r="AD256" s="4">
        <f t="shared" si="51"/>
        <v>484.18217223993094</v>
      </c>
    </row>
    <row r="257" spans="1:30" x14ac:dyDescent="0.25">
      <c r="A257" s="4">
        <v>5511003</v>
      </c>
      <c r="B257" s="18">
        <v>18</v>
      </c>
      <c r="C257" s="18">
        <v>50</v>
      </c>
      <c r="D257" s="18">
        <v>32</v>
      </c>
      <c r="E257" s="18">
        <f t="shared" si="46"/>
        <v>82</v>
      </c>
      <c r="F257" s="18" t="s">
        <v>24</v>
      </c>
      <c r="G257" s="20">
        <v>7.48</v>
      </c>
      <c r="H257" s="4">
        <v>0.02</v>
      </c>
      <c r="I257" s="23">
        <v>10.593220338983052</v>
      </c>
      <c r="J257" s="23">
        <v>79.449152542372886</v>
      </c>
      <c r="K257" s="23">
        <v>46.186440677966104</v>
      </c>
      <c r="L257" s="20">
        <v>1.115466101694915</v>
      </c>
      <c r="M257" s="20">
        <v>1.9230635593220335</v>
      </c>
      <c r="N257" s="20">
        <v>0.12309322033898307</v>
      </c>
      <c r="O257" s="4">
        <f t="shared" si="47"/>
        <v>9.0619621342512868</v>
      </c>
      <c r="P257" s="4">
        <v>2.0139999999999998</v>
      </c>
      <c r="Q257" s="25">
        <v>2.0293275828268964</v>
      </c>
      <c r="R257">
        <v>0.5</v>
      </c>
      <c r="S257" s="14">
        <f t="shared" si="48"/>
        <v>33.954691918168244</v>
      </c>
      <c r="T257" s="7">
        <v>1361751075</v>
      </c>
      <c r="U257" s="8" t="str">
        <f t="shared" si="56"/>
        <v>1361751</v>
      </c>
      <c r="V257" s="12">
        <f t="shared" si="57"/>
        <v>13.617509999999999</v>
      </c>
      <c r="W257" s="7">
        <v>3913542665</v>
      </c>
      <c r="X257" s="8" t="str">
        <f t="shared" si="58"/>
        <v>3913542</v>
      </c>
      <c r="Y257" s="13">
        <f t="shared" si="59"/>
        <v>39.135420000000003</v>
      </c>
      <c r="Z257" s="9">
        <v>2614</v>
      </c>
      <c r="AA257" s="4">
        <v>5</v>
      </c>
      <c r="AB257" s="4">
        <f t="shared" si="49"/>
        <v>37.469470093933062</v>
      </c>
      <c r="AC257" s="4">
        <f t="shared" si="50"/>
        <v>32.245671337291789</v>
      </c>
      <c r="AD257" s="4">
        <f t="shared" si="51"/>
        <v>241.84253502968841</v>
      </c>
    </row>
    <row r="258" spans="1:30" x14ac:dyDescent="0.25">
      <c r="A258" s="4">
        <v>5511004</v>
      </c>
      <c r="B258" s="18">
        <v>28</v>
      </c>
      <c r="C258" s="18">
        <v>36</v>
      </c>
      <c r="D258" s="18">
        <v>36</v>
      </c>
      <c r="E258" s="18">
        <f t="shared" si="46"/>
        <v>72</v>
      </c>
      <c r="F258" s="18" t="s">
        <v>26</v>
      </c>
      <c r="G258" s="20">
        <v>7.29</v>
      </c>
      <c r="H258" s="4">
        <v>0.03</v>
      </c>
      <c r="I258" s="23">
        <v>112.99</v>
      </c>
      <c r="J258" s="23">
        <v>142.82691493863732</v>
      </c>
      <c r="K258" s="23">
        <v>33.855268726195511</v>
      </c>
      <c r="L258" s="20">
        <v>1.6298137960220056</v>
      </c>
      <c r="M258" s="20">
        <v>2.8097989843419375</v>
      </c>
      <c r="N258" s="20">
        <v>0.192551840880237</v>
      </c>
      <c r="O258" s="4">
        <f t="shared" si="47"/>
        <v>8.4642857142857117</v>
      </c>
      <c r="P258" s="4">
        <v>1.06</v>
      </c>
      <c r="Q258" s="25">
        <v>2.1457263281709467</v>
      </c>
      <c r="R258">
        <v>0.25</v>
      </c>
      <c r="S258" s="14">
        <f t="shared" si="48"/>
        <v>52.457015582109747</v>
      </c>
      <c r="T258" s="7">
        <v>1361580349</v>
      </c>
      <c r="U258" s="8" t="str">
        <f t="shared" si="56"/>
        <v>1361580</v>
      </c>
      <c r="V258" s="12">
        <f t="shared" si="57"/>
        <v>13.6158</v>
      </c>
      <c r="W258" s="7">
        <v>3913579162</v>
      </c>
      <c r="X258" s="8" t="str">
        <f t="shared" si="58"/>
        <v>3913579</v>
      </c>
      <c r="Y258" s="13">
        <f t="shared" si="59"/>
        <v>39.13579</v>
      </c>
      <c r="Z258" s="9">
        <v>2606</v>
      </c>
      <c r="AA258" s="4">
        <v>5</v>
      </c>
      <c r="AB258" s="4">
        <f t="shared" si="49"/>
        <v>61.974533177176092</v>
      </c>
      <c r="AC258" s="4">
        <f t="shared" si="50"/>
        <v>363.66842673005294</v>
      </c>
      <c r="AD258" s="4">
        <f t="shared" si="51"/>
        <v>459.70120763289952</v>
      </c>
    </row>
    <row r="259" spans="1:30" x14ac:dyDescent="0.25">
      <c r="A259" s="4">
        <v>5511005</v>
      </c>
      <c r="B259" s="18">
        <v>8</v>
      </c>
      <c r="C259" s="18">
        <v>64</v>
      </c>
      <c r="D259" s="18">
        <v>28</v>
      </c>
      <c r="E259" s="18">
        <f t="shared" ref="E259:E277" si="60">C259+D259</f>
        <v>92</v>
      </c>
      <c r="F259" s="18" t="s">
        <v>24</v>
      </c>
      <c r="G259" s="20">
        <v>7.32</v>
      </c>
      <c r="H259" s="4">
        <v>0.02</v>
      </c>
      <c r="I259" s="23">
        <v>14.886731391585757</v>
      </c>
      <c r="J259" s="23">
        <v>134.84358144552317</v>
      </c>
      <c r="K259" s="23">
        <v>56.742179072276151</v>
      </c>
      <c r="L259" s="20">
        <v>1.0517799352750803</v>
      </c>
      <c r="M259" s="20">
        <v>1.8132686084142384</v>
      </c>
      <c r="N259" s="20">
        <v>0.11779935275080906</v>
      </c>
      <c r="O259" s="4">
        <f t="shared" ref="O259:O277" si="61">L259/N259</f>
        <v>8.9285714285714235</v>
      </c>
      <c r="P259" s="4">
        <v>1.1879999999999999</v>
      </c>
      <c r="Q259" s="25">
        <v>1.0135365614585377</v>
      </c>
      <c r="R259">
        <v>0.125</v>
      </c>
      <c r="S259" s="14">
        <f t="shared" ref="S259:S277" si="62">(Q259*L259*15000)/1000</f>
        <v>15.990261285146822</v>
      </c>
      <c r="T259" s="7">
        <v>1361939578</v>
      </c>
      <c r="U259" s="8" t="str">
        <f t="shared" si="56"/>
        <v>1361939</v>
      </c>
      <c r="V259" s="12">
        <f t="shared" si="57"/>
        <v>13.619389999999999</v>
      </c>
      <c r="W259" s="7">
        <v>3914538991</v>
      </c>
      <c r="X259" s="8" t="str">
        <f t="shared" si="58"/>
        <v>3914538</v>
      </c>
      <c r="Y259" s="13">
        <f t="shared" si="59"/>
        <v>39.145380000000003</v>
      </c>
      <c r="Z259" s="9">
        <v>2571</v>
      </c>
      <c r="AA259" s="4">
        <v>3</v>
      </c>
      <c r="AB259" s="4">
        <f t="shared" ref="AB259:AB277" si="63">+N259*10*10000*0.15*Q259*0.01</f>
        <v>17.909092639364452</v>
      </c>
      <c r="AC259" s="4">
        <f t="shared" ref="AC259:AC277" si="64">+I259*10000*0.15*Q259/1000</f>
        <v>22.632369818977047</v>
      </c>
      <c r="AD259" s="4">
        <f t="shared" ref="AD259:AD277" si="65">+J259*10000*0.15*Q259/1000</f>
        <v>205.00334980957473</v>
      </c>
    </row>
    <row r="260" spans="1:30" x14ac:dyDescent="0.25">
      <c r="A260" s="4">
        <v>5511006</v>
      </c>
      <c r="B260" s="18">
        <v>44</v>
      </c>
      <c r="C260" s="18">
        <v>24</v>
      </c>
      <c r="D260" s="18">
        <v>32</v>
      </c>
      <c r="E260" s="18">
        <f t="shared" si="60"/>
        <v>56</v>
      </c>
      <c r="F260" s="18" t="s">
        <v>34</v>
      </c>
      <c r="G260" s="20">
        <v>7.02</v>
      </c>
      <c r="H260" s="4">
        <v>0.08</v>
      </c>
      <c r="I260" s="23">
        <v>119.27</v>
      </c>
      <c r="J260" s="23">
        <v>377.22199255890865</v>
      </c>
      <c r="K260" s="23">
        <v>28.52418354692022</v>
      </c>
      <c r="L260" s="20">
        <v>1.3905539479123603</v>
      </c>
      <c r="M260" s="20">
        <v>2.397315006200909</v>
      </c>
      <c r="N260" s="20">
        <v>0.14324100868127326</v>
      </c>
      <c r="O260" s="4">
        <f t="shared" si="61"/>
        <v>9.7077922077922061</v>
      </c>
      <c r="P260" s="4">
        <v>2.88</v>
      </c>
      <c r="Q260" s="25">
        <v>1.2249166830033327</v>
      </c>
      <c r="R260">
        <v>0.75</v>
      </c>
      <c r="S260" s="14">
        <f t="shared" si="62"/>
        <v>25.54969094120996</v>
      </c>
      <c r="T260" s="7">
        <v>1362020868</v>
      </c>
      <c r="U260" s="8" t="str">
        <f t="shared" si="56"/>
        <v>1362020</v>
      </c>
      <c r="V260" s="12">
        <f t="shared" si="57"/>
        <v>13.620200000000001</v>
      </c>
      <c r="W260" s="7">
        <v>3913732733</v>
      </c>
      <c r="X260" s="8" t="str">
        <f t="shared" si="58"/>
        <v>3913732</v>
      </c>
      <c r="Y260" s="13">
        <f t="shared" si="59"/>
        <v>39.137320000000003</v>
      </c>
      <c r="Z260" s="9">
        <v>2568</v>
      </c>
      <c r="AA260" s="4">
        <v>4</v>
      </c>
      <c r="AB260" s="4">
        <f t="shared" si="63"/>
        <v>26.31874518358752</v>
      </c>
      <c r="AC260" s="4">
        <f t="shared" si="64"/>
        <v>219.14371917271123</v>
      </c>
      <c r="AD260" s="4">
        <f t="shared" si="65"/>
        <v>693.09826782174935</v>
      </c>
    </row>
    <row r="261" spans="1:30" x14ac:dyDescent="0.25">
      <c r="A261" s="4">
        <v>5511007</v>
      </c>
      <c r="B261" s="18">
        <v>28</v>
      </c>
      <c r="C261" s="18">
        <v>48</v>
      </c>
      <c r="D261" s="18">
        <v>24</v>
      </c>
      <c r="E261" s="18">
        <f t="shared" si="60"/>
        <v>72</v>
      </c>
      <c r="F261" s="18" t="s">
        <v>24</v>
      </c>
      <c r="G261" s="20">
        <v>7.31</v>
      </c>
      <c r="H261" s="4">
        <v>0.02</v>
      </c>
      <c r="I261" s="23">
        <v>8.0482897384305829</v>
      </c>
      <c r="J261" s="23">
        <v>72.658171249720553</v>
      </c>
      <c r="K261" s="23">
        <v>42.029957522915275</v>
      </c>
      <c r="L261" s="20">
        <v>0.6757209926224006</v>
      </c>
      <c r="M261" s="20">
        <v>1.1649429912810185</v>
      </c>
      <c r="N261" s="20">
        <v>7.1987480438184676E-2</v>
      </c>
      <c r="O261" s="4">
        <f t="shared" si="61"/>
        <v>9.3866459627329117</v>
      </c>
      <c r="P261" s="4">
        <v>1.5680000000000001</v>
      </c>
      <c r="Q261" s="25">
        <v>1.6228288570868459</v>
      </c>
      <c r="R261">
        <v>0.25</v>
      </c>
      <c r="S261" s="14">
        <f t="shared" si="62"/>
        <v>16.44869289250499</v>
      </c>
      <c r="T261" s="7">
        <v>1361371226</v>
      </c>
      <c r="U261" s="8" t="str">
        <f t="shared" si="56"/>
        <v>1361371</v>
      </c>
      <c r="V261" s="12">
        <f t="shared" si="57"/>
        <v>13.613709999999999</v>
      </c>
      <c r="W261" s="7">
        <v>3913911498</v>
      </c>
      <c r="X261" s="8" t="str">
        <f t="shared" si="58"/>
        <v>3913911</v>
      </c>
      <c r="Y261" s="13">
        <f t="shared" si="59"/>
        <v>39.139110000000002</v>
      </c>
      <c r="Z261" s="9">
        <v>2625</v>
      </c>
      <c r="AA261" s="4">
        <v>5</v>
      </c>
      <c r="AB261" s="4">
        <f t="shared" si="63"/>
        <v>17.523504090609141</v>
      </c>
      <c r="AC261" s="4">
        <f t="shared" si="64"/>
        <v>19.591495256581638</v>
      </c>
      <c r="AD261" s="4">
        <f t="shared" si="65"/>
        <v>176.86766551080649</v>
      </c>
    </row>
    <row r="262" spans="1:30" x14ac:dyDescent="0.25">
      <c r="A262" s="4">
        <v>5511008</v>
      </c>
      <c r="B262" s="18">
        <v>38</v>
      </c>
      <c r="C262" s="18">
        <v>26</v>
      </c>
      <c r="D262" s="18">
        <v>36</v>
      </c>
      <c r="E262" s="18">
        <f t="shared" si="60"/>
        <v>62</v>
      </c>
      <c r="F262" s="18" t="s">
        <v>34</v>
      </c>
      <c r="G262" s="20">
        <v>7.16</v>
      </c>
      <c r="H262" s="4">
        <v>0.04</v>
      </c>
      <c r="I262" s="23">
        <v>36.874083385711288</v>
      </c>
      <c r="J262" s="23">
        <v>240.93861303163621</v>
      </c>
      <c r="K262" s="23">
        <v>31.007751937984491</v>
      </c>
      <c r="L262" s="20">
        <v>1.1235072281583904</v>
      </c>
      <c r="M262" s="20">
        <v>1.9369264613450652</v>
      </c>
      <c r="N262" s="20">
        <v>0.10999371464487742</v>
      </c>
      <c r="O262" s="4">
        <f t="shared" si="61"/>
        <v>10.214285714285712</v>
      </c>
      <c r="P262" s="4">
        <v>1.89</v>
      </c>
      <c r="Q262" s="25">
        <v>1.2582630856694765</v>
      </c>
      <c r="R262">
        <v>0.125</v>
      </c>
      <c r="S262" s="14">
        <f t="shared" si="62"/>
        <v>21.205015075118052</v>
      </c>
      <c r="T262" s="7">
        <v>1.36199736487961E+16</v>
      </c>
      <c r="U262" s="8" t="str">
        <f t="shared" si="56"/>
        <v>1361997</v>
      </c>
      <c r="V262" s="12">
        <f t="shared" si="57"/>
        <v>13.61997</v>
      </c>
      <c r="W262" s="7">
        <v>3913750532133180</v>
      </c>
      <c r="X262" s="8" t="str">
        <f t="shared" si="58"/>
        <v>3913750</v>
      </c>
      <c r="Y262" s="13">
        <f t="shared" si="59"/>
        <v>39.137500000000003</v>
      </c>
      <c r="Z262" s="9">
        <v>2558</v>
      </c>
      <c r="AA262" s="4">
        <v>4</v>
      </c>
      <c r="AB262" s="4">
        <f t="shared" si="63"/>
        <v>20.760154618996705</v>
      </c>
      <c r="AC262" s="4">
        <f t="shared" si="64"/>
        <v>69.595946913207982</v>
      </c>
      <c r="AD262" s="4">
        <f t="shared" si="65"/>
        <v>454.74624403516583</v>
      </c>
    </row>
    <row r="263" spans="1:30" x14ac:dyDescent="0.25">
      <c r="A263" s="4">
        <v>5511009</v>
      </c>
      <c r="B263" s="18">
        <v>45</v>
      </c>
      <c r="C263" s="18">
        <v>30</v>
      </c>
      <c r="D263" s="18">
        <v>25</v>
      </c>
      <c r="E263" s="18">
        <f t="shared" si="60"/>
        <v>55</v>
      </c>
      <c r="F263" s="18" t="s">
        <v>26</v>
      </c>
      <c r="G263" s="20">
        <v>7.17</v>
      </c>
      <c r="H263" s="4">
        <v>0.03</v>
      </c>
      <c r="I263" s="23">
        <v>34.653465346534652</v>
      </c>
      <c r="J263" s="23">
        <v>165.016501650165</v>
      </c>
      <c r="K263" s="23">
        <v>32.797029702970292</v>
      </c>
      <c r="L263" s="20">
        <v>1.0055693069306926</v>
      </c>
      <c r="M263" s="20">
        <v>1.733601485148514</v>
      </c>
      <c r="N263" s="20">
        <v>9.2409240924092417E-2</v>
      </c>
      <c r="O263" s="4">
        <f t="shared" si="61"/>
        <v>10.881696428571422</v>
      </c>
      <c r="P263" s="4">
        <v>2.06</v>
      </c>
      <c r="Q263" s="25">
        <v>1.5648990394040385</v>
      </c>
      <c r="R263">
        <v>0.75</v>
      </c>
      <c r="S263" s="14">
        <f t="shared" si="62"/>
        <v>23.604216637050385</v>
      </c>
      <c r="T263" s="7">
        <v>1362088125</v>
      </c>
      <c r="U263" s="8" t="str">
        <f t="shared" si="56"/>
        <v>1362088</v>
      </c>
      <c r="V263" s="12">
        <f t="shared" si="57"/>
        <v>13.62088</v>
      </c>
      <c r="W263" s="7">
        <v>3913660142</v>
      </c>
      <c r="X263" s="8" t="str">
        <f t="shared" si="58"/>
        <v>3913660</v>
      </c>
      <c r="Y263" s="13">
        <f t="shared" si="59"/>
        <v>39.136600000000001</v>
      </c>
      <c r="Z263" s="9">
        <v>2535</v>
      </c>
      <c r="AA263" s="4">
        <v>5</v>
      </c>
      <c r="AB263" s="4">
        <f t="shared" si="63"/>
        <v>21.691669853125287</v>
      </c>
      <c r="AC263" s="4">
        <f t="shared" si="64"/>
        <v>81.343761949219825</v>
      </c>
      <c r="AD263" s="4">
        <f t="shared" si="65"/>
        <v>387.3512473772372</v>
      </c>
    </row>
    <row r="264" spans="1:30" x14ac:dyDescent="0.25">
      <c r="A264" s="4">
        <v>5511010</v>
      </c>
      <c r="B264" s="18">
        <v>55</v>
      </c>
      <c r="C264" s="18">
        <v>20</v>
      </c>
      <c r="D264" s="18">
        <v>25</v>
      </c>
      <c r="E264" s="18">
        <f t="shared" si="60"/>
        <v>45</v>
      </c>
      <c r="F264" s="18" t="s">
        <v>32</v>
      </c>
      <c r="G264" s="20">
        <v>7.08</v>
      </c>
      <c r="H264" s="4">
        <v>0.09</v>
      </c>
      <c r="I264" s="23">
        <v>44.83111566018426</v>
      </c>
      <c r="J264" s="23">
        <v>445.2405322415558</v>
      </c>
      <c r="K264" s="23">
        <v>23.541453428863875</v>
      </c>
      <c r="L264" s="20">
        <v>1.9559877175025591</v>
      </c>
      <c r="M264" s="20">
        <v>3.372122824974412</v>
      </c>
      <c r="N264" s="20">
        <v>0.19774820880245655</v>
      </c>
      <c r="O264" s="4">
        <f t="shared" si="61"/>
        <v>9.891304347826086</v>
      </c>
      <c r="P264" s="4">
        <v>1.53</v>
      </c>
      <c r="Q264" s="25">
        <v>1.6384140364634387</v>
      </c>
      <c r="R264">
        <v>0.75</v>
      </c>
      <c r="S264" s="14">
        <f t="shared" si="62"/>
        <v>48.070765972594138</v>
      </c>
      <c r="T264" s="7">
        <v>1361700373</v>
      </c>
      <c r="U264" s="8" t="str">
        <f t="shared" si="56"/>
        <v>1361700</v>
      </c>
      <c r="V264" s="12">
        <f t="shared" si="57"/>
        <v>13.617000000000001</v>
      </c>
      <c r="W264" s="7">
        <v>3913191964</v>
      </c>
      <c r="X264" s="8" t="str">
        <f t="shared" si="58"/>
        <v>3913191</v>
      </c>
      <c r="Y264" s="13">
        <f t="shared" si="59"/>
        <v>39.131909999999998</v>
      </c>
      <c r="Z264" s="9">
        <v>2611</v>
      </c>
      <c r="AA264" s="4">
        <v>4</v>
      </c>
      <c r="AB264" s="4">
        <f t="shared" si="63"/>
        <v>48.599016148117173</v>
      </c>
      <c r="AC264" s="4">
        <f t="shared" si="64"/>
        <v>110.17789375194265</v>
      </c>
      <c r="AD264" s="4">
        <f t="shared" si="65"/>
        <v>1094.2325064405259</v>
      </c>
    </row>
    <row r="265" spans="1:30" x14ac:dyDescent="0.25">
      <c r="A265" s="4">
        <v>5511011</v>
      </c>
      <c r="B265" s="18">
        <v>35</v>
      </c>
      <c r="C265" s="18">
        <v>40</v>
      </c>
      <c r="D265" s="18">
        <v>25</v>
      </c>
      <c r="E265" s="18">
        <f t="shared" si="60"/>
        <v>65</v>
      </c>
      <c r="F265" s="18" t="s">
        <v>24</v>
      </c>
      <c r="G265" s="20">
        <v>7.14</v>
      </c>
      <c r="H265" s="4">
        <v>7.0000000000000007E-2</v>
      </c>
      <c r="I265" s="23">
        <v>22.490628904623076</v>
      </c>
      <c r="J265" s="23">
        <v>187.42190753852563</v>
      </c>
      <c r="K265" s="23">
        <v>38.317367763431903</v>
      </c>
      <c r="L265" s="20">
        <v>1.3197625989171176</v>
      </c>
      <c r="M265" s="20">
        <v>2.2752707205331109</v>
      </c>
      <c r="N265" s="20">
        <v>0.13119533527696797</v>
      </c>
      <c r="O265" s="4">
        <f t="shared" si="61"/>
        <v>10.059523809523803</v>
      </c>
      <c r="P265" s="4">
        <v>3.64</v>
      </c>
      <c r="Q265" s="25">
        <v>0.94326602626935896</v>
      </c>
      <c r="R265">
        <v>0.5</v>
      </c>
      <c r="S265" s="14">
        <f t="shared" si="62"/>
        <v>18.67330833449207</v>
      </c>
      <c r="T265" s="7">
        <v>1361660525620370</v>
      </c>
      <c r="U265" s="8" t="str">
        <f t="shared" si="56"/>
        <v>1361660</v>
      </c>
      <c r="V265" s="12">
        <f t="shared" si="57"/>
        <v>13.6166</v>
      </c>
      <c r="W265" s="7">
        <v>3913500536663260</v>
      </c>
      <c r="X265" s="8" t="str">
        <f t="shared" si="58"/>
        <v>3913500</v>
      </c>
      <c r="Y265" s="13">
        <f t="shared" si="59"/>
        <v>39.134999999999998</v>
      </c>
      <c r="Z265" s="9">
        <v>2623</v>
      </c>
      <c r="AA265" s="4">
        <v>4</v>
      </c>
      <c r="AB265" s="4">
        <f t="shared" si="63"/>
        <v>18.562815385767273</v>
      </c>
      <c r="AC265" s="4">
        <f t="shared" si="64"/>
        <v>31.821969232743893</v>
      </c>
      <c r="AD265" s="4">
        <f t="shared" si="65"/>
        <v>265.18307693953244</v>
      </c>
    </row>
    <row r="266" spans="1:30" x14ac:dyDescent="0.25">
      <c r="A266" s="4">
        <v>5511012</v>
      </c>
      <c r="B266" s="18">
        <v>31</v>
      </c>
      <c r="C266" s="18">
        <v>38</v>
      </c>
      <c r="D266" s="18">
        <v>31</v>
      </c>
      <c r="E266" s="18">
        <f t="shared" si="60"/>
        <v>69</v>
      </c>
      <c r="F266" s="18" t="s">
        <v>26</v>
      </c>
      <c r="G266" s="20">
        <v>7.28</v>
      </c>
      <c r="H266" s="4">
        <v>0.03</v>
      </c>
      <c r="I266" s="23">
        <v>12.774869109947641</v>
      </c>
      <c r="J266" s="23">
        <v>68.062827225130874</v>
      </c>
      <c r="K266" s="23">
        <v>27.643979057591618</v>
      </c>
      <c r="L266" s="20">
        <v>1.2659685863874341</v>
      </c>
      <c r="M266" s="20">
        <v>2.1825298429319364</v>
      </c>
      <c r="N266" s="20">
        <v>0.11874345549738219</v>
      </c>
      <c r="O266" s="4">
        <f t="shared" si="61"/>
        <v>10.66137566137566</v>
      </c>
      <c r="P266" s="4">
        <v>1.575</v>
      </c>
      <c r="Q266" s="25">
        <v>1.2536365418545383</v>
      </c>
      <c r="R266">
        <v>0.25</v>
      </c>
      <c r="S266" s="14">
        <f t="shared" si="62"/>
        <v>23.805967211028317</v>
      </c>
      <c r="T266" s="7">
        <v>1361668883766690</v>
      </c>
      <c r="U266" s="8" t="str">
        <f t="shared" si="56"/>
        <v>1361668</v>
      </c>
      <c r="V266" s="12">
        <f t="shared" si="57"/>
        <v>13.616680000000001</v>
      </c>
      <c r="W266" s="7">
        <v>39134471074608</v>
      </c>
      <c r="X266" s="8" t="str">
        <f t="shared" si="58"/>
        <v>3913447</v>
      </c>
      <c r="Y266" s="13">
        <f t="shared" si="59"/>
        <v>39.13447</v>
      </c>
      <c r="Z266" s="9">
        <v>2637</v>
      </c>
      <c r="AA266" s="4">
        <v>4</v>
      </c>
      <c r="AB266" s="4">
        <f t="shared" si="63"/>
        <v>22.32917023763947</v>
      </c>
      <c r="AC266" s="4">
        <f t="shared" si="64"/>
        <v>24.022564100458684</v>
      </c>
      <c r="AD266" s="4">
        <f t="shared" si="65"/>
        <v>127.98907102703399</v>
      </c>
    </row>
    <row r="267" spans="1:30" x14ac:dyDescent="0.25">
      <c r="A267" s="4">
        <v>5512001</v>
      </c>
      <c r="B267" s="18">
        <v>44</v>
      </c>
      <c r="C267" s="18">
        <v>28</v>
      </c>
      <c r="D267" s="18">
        <v>28</v>
      </c>
      <c r="E267" s="18">
        <f t="shared" si="60"/>
        <v>56</v>
      </c>
      <c r="F267" s="18" t="s">
        <v>26</v>
      </c>
      <c r="G267" s="20">
        <v>7.2</v>
      </c>
      <c r="H267" s="4">
        <v>0.04</v>
      </c>
      <c r="I267" s="23">
        <v>26.512013256006629</v>
      </c>
      <c r="J267" s="23">
        <v>155.34382767191383</v>
      </c>
      <c r="K267" s="23">
        <v>32.725766362883185</v>
      </c>
      <c r="L267" s="20">
        <v>0.94915078707539335</v>
      </c>
      <c r="M267" s="20">
        <v>1.6363359569179781</v>
      </c>
      <c r="N267" s="20">
        <v>0.10439105219552609</v>
      </c>
      <c r="O267" s="4">
        <f t="shared" si="61"/>
        <v>9.0922619047619033</v>
      </c>
      <c r="P267" s="4">
        <v>0.312</v>
      </c>
      <c r="Q267" s="25">
        <v>1.2663203293471867</v>
      </c>
      <c r="R267">
        <v>0.25</v>
      </c>
      <c r="S267" s="14">
        <f t="shared" si="62"/>
        <v>18.028934059341804</v>
      </c>
      <c r="T267" s="7">
        <v>1.36166695065066E+16</v>
      </c>
      <c r="U267" s="8" t="str">
        <f t="shared" si="56"/>
        <v>1361666</v>
      </c>
      <c r="V267" s="12">
        <f t="shared" si="57"/>
        <v>13.61666</v>
      </c>
      <c r="W267" s="7">
        <v>3912796169660780</v>
      </c>
      <c r="X267" s="8" t="str">
        <f t="shared" si="58"/>
        <v>3912796</v>
      </c>
      <c r="Y267" s="13">
        <f t="shared" si="59"/>
        <v>39.127960000000002</v>
      </c>
      <c r="Z267" s="9">
        <v>2578</v>
      </c>
      <c r="AA267" s="4">
        <v>4</v>
      </c>
      <c r="AB267" s="4">
        <f t="shared" si="63"/>
        <v>19.828876739570696</v>
      </c>
      <c r="AC267" s="4">
        <f t="shared" si="64"/>
        <v>50.359052037004943</v>
      </c>
      <c r="AD267" s="4">
        <f t="shared" si="65"/>
        <v>295.07257052932579</v>
      </c>
    </row>
    <row r="268" spans="1:30" x14ac:dyDescent="0.25">
      <c r="A268" s="4">
        <v>5512002</v>
      </c>
      <c r="B268" s="18">
        <v>40</v>
      </c>
      <c r="C268" s="18">
        <v>30</v>
      </c>
      <c r="D268" s="18">
        <v>30</v>
      </c>
      <c r="E268" s="18">
        <f t="shared" si="60"/>
        <v>60</v>
      </c>
      <c r="F268" s="18" t="s">
        <v>26</v>
      </c>
      <c r="G268" s="20">
        <v>7.1</v>
      </c>
      <c r="H268" s="4">
        <v>0.06</v>
      </c>
      <c r="I268" s="23">
        <v>46.572361262241571</v>
      </c>
      <c r="J268" s="23">
        <v>369.96735582154514</v>
      </c>
      <c r="K268" s="23">
        <v>53.318824809575624</v>
      </c>
      <c r="L268" s="20">
        <v>1.5914036996735579</v>
      </c>
      <c r="M268" s="20">
        <v>2.7435799782372139</v>
      </c>
      <c r="N268" s="20">
        <v>0.19</v>
      </c>
      <c r="O268" s="4">
        <f t="shared" si="61"/>
        <v>8.375808945650304</v>
      </c>
      <c r="P268" s="4">
        <v>2.0710000000000002</v>
      </c>
      <c r="Q268" s="25">
        <v>1.2187316212507353</v>
      </c>
      <c r="R268">
        <v>0.5</v>
      </c>
      <c r="S268" s="14">
        <f t="shared" si="62"/>
        <v>29.092410164513602</v>
      </c>
      <c r="T268" s="7">
        <v>136111708</v>
      </c>
      <c r="U268" s="8" t="str">
        <f t="shared" si="56"/>
        <v>1361117</v>
      </c>
      <c r="V268" s="12">
        <f t="shared" si="57"/>
        <v>13.61117</v>
      </c>
      <c r="W268" s="7">
        <v>3911864378</v>
      </c>
      <c r="X268" s="8" t="str">
        <f t="shared" si="58"/>
        <v>3911864</v>
      </c>
      <c r="Y268" s="13">
        <f t="shared" si="59"/>
        <v>39.118639999999999</v>
      </c>
      <c r="Z268" s="9">
        <v>2629</v>
      </c>
      <c r="AA268" s="4">
        <v>5</v>
      </c>
      <c r="AB268" s="4">
        <f t="shared" si="63"/>
        <v>34.733851205645955</v>
      </c>
      <c r="AC268" s="4">
        <f t="shared" si="64"/>
        <v>85.138814019909915</v>
      </c>
      <c r="AD268" s="4">
        <f t="shared" si="65"/>
        <v>676.3363730553591</v>
      </c>
    </row>
    <row r="269" spans="1:30" x14ac:dyDescent="0.25">
      <c r="A269" s="4">
        <v>5512003</v>
      </c>
      <c r="B269" s="18">
        <v>42</v>
      </c>
      <c r="C269" s="18">
        <v>38</v>
      </c>
      <c r="D269" s="18">
        <v>20</v>
      </c>
      <c r="E269" s="18">
        <f t="shared" si="60"/>
        <v>58</v>
      </c>
      <c r="F269" s="18" t="s">
        <v>26</v>
      </c>
      <c r="G269" s="20">
        <v>7.05</v>
      </c>
      <c r="H269" s="4">
        <v>7.0000000000000007E-2</v>
      </c>
      <c r="I269" s="23">
        <v>167.9</v>
      </c>
      <c r="J269" s="23">
        <v>483.01486199575373</v>
      </c>
      <c r="K269" s="23">
        <v>32.484076433121018</v>
      </c>
      <c r="L269" s="20">
        <v>1.7802547770700632</v>
      </c>
      <c r="M269" s="20">
        <v>3.0691592356687889</v>
      </c>
      <c r="N269" s="20">
        <v>0.19469214437367308</v>
      </c>
      <c r="O269" s="4">
        <f t="shared" si="61"/>
        <v>9.1439476553980334</v>
      </c>
      <c r="P269" s="4">
        <v>0.84799999999999998</v>
      </c>
      <c r="Q269" s="25">
        <v>0.92346598706136063</v>
      </c>
      <c r="R269">
        <v>0.75</v>
      </c>
      <c r="S269" s="14">
        <f t="shared" si="62"/>
        <v>24.660071023915627</v>
      </c>
      <c r="T269" s="7">
        <v>1361067598</v>
      </c>
      <c r="U269" s="8" t="str">
        <f t="shared" si="56"/>
        <v>1361067</v>
      </c>
      <c r="V269" s="12">
        <f t="shared" si="57"/>
        <v>13.610670000000001</v>
      </c>
      <c r="W269" s="7">
        <v>3911501392</v>
      </c>
      <c r="X269" s="8" t="str">
        <f t="shared" si="58"/>
        <v>3911501</v>
      </c>
      <c r="Y269" s="13">
        <f t="shared" si="59"/>
        <v>39.115009999999998</v>
      </c>
      <c r="Z269" s="9">
        <v>2634</v>
      </c>
      <c r="AA269" s="4">
        <v>5</v>
      </c>
      <c r="AB269" s="4">
        <f t="shared" si="63"/>
        <v>26.968735991569037</v>
      </c>
      <c r="AC269" s="4">
        <f t="shared" si="64"/>
        <v>232.57490884140367</v>
      </c>
      <c r="AD269" s="4">
        <f t="shared" si="65"/>
        <v>669.07169444732347</v>
      </c>
    </row>
    <row r="270" spans="1:30" x14ac:dyDescent="0.25">
      <c r="A270" s="4">
        <v>5512004</v>
      </c>
      <c r="B270" s="18">
        <v>58</v>
      </c>
      <c r="C270" s="18">
        <v>20</v>
      </c>
      <c r="D270" s="18">
        <v>22</v>
      </c>
      <c r="E270" s="18">
        <f t="shared" si="60"/>
        <v>42</v>
      </c>
      <c r="F270" s="18" t="s">
        <v>32</v>
      </c>
      <c r="G270" s="20">
        <v>7.15</v>
      </c>
      <c r="H270" s="4">
        <v>0.04</v>
      </c>
      <c r="I270" s="23">
        <v>49.92</v>
      </c>
      <c r="J270" s="23">
        <v>254.09666044389135</v>
      </c>
      <c r="K270" s="23">
        <v>22.401991288114502</v>
      </c>
      <c r="L270" s="20">
        <v>1.678593652769135</v>
      </c>
      <c r="M270" s="20">
        <v>2.8938954573739886</v>
      </c>
      <c r="N270" s="20">
        <v>0.1684297863513794</v>
      </c>
      <c r="O270" s="4">
        <f t="shared" si="61"/>
        <v>9.9661330049261068</v>
      </c>
      <c r="P270" s="4">
        <v>1.1439999999999999</v>
      </c>
      <c r="Q270" s="25">
        <v>1.6242893550284256</v>
      </c>
      <c r="R270">
        <v>0.75</v>
      </c>
      <c r="S270" s="14">
        <f t="shared" si="62"/>
        <v>40.89782702416781</v>
      </c>
      <c r="T270" s="7">
        <v>136121705</v>
      </c>
      <c r="U270" s="8" t="str">
        <f t="shared" ref="U270:U277" si="66">+LEFT(T270,7)</f>
        <v>1361217</v>
      </c>
      <c r="V270" s="12">
        <f t="shared" ref="V270:V277" si="67">+U270/100000</f>
        <v>13.612170000000001</v>
      </c>
      <c r="W270" s="7">
        <v>3912455463</v>
      </c>
      <c r="X270" s="8" t="str">
        <f t="shared" ref="X270:X277" si="68">+LEFT(W270,7)</f>
        <v>3912455</v>
      </c>
      <c r="Y270" s="13">
        <f t="shared" ref="Y270:Y277" si="69">+X270/100000</f>
        <v>39.124549999999999</v>
      </c>
      <c r="Z270" s="9">
        <v>2640</v>
      </c>
      <c r="AA270" s="4">
        <v>5</v>
      </c>
      <c r="AB270" s="4">
        <f t="shared" si="63"/>
        <v>41.036806356038632</v>
      </c>
      <c r="AC270" s="4">
        <f t="shared" si="64"/>
        <v>121.62678690452852</v>
      </c>
      <c r="AD270" s="4">
        <f t="shared" si="65"/>
        <v>619.08975106092771</v>
      </c>
    </row>
    <row r="271" spans="1:30" x14ac:dyDescent="0.25">
      <c r="A271" s="4">
        <v>5512005</v>
      </c>
      <c r="B271" s="18">
        <v>46</v>
      </c>
      <c r="C271" s="18">
        <v>24</v>
      </c>
      <c r="D271" s="18">
        <v>30</v>
      </c>
      <c r="E271" s="18">
        <f t="shared" si="60"/>
        <v>54</v>
      </c>
      <c r="F271" s="18" t="s">
        <v>34</v>
      </c>
      <c r="G271" s="20">
        <v>7.04</v>
      </c>
      <c r="H271" s="4">
        <v>0.09</v>
      </c>
      <c r="I271" s="23">
        <v>127.26</v>
      </c>
      <c r="J271" s="23">
        <v>600.63224446786091</v>
      </c>
      <c r="K271" s="23">
        <v>32.876712328767127</v>
      </c>
      <c r="L271" s="20">
        <v>2.5068493150684921</v>
      </c>
      <c r="M271" s="20">
        <v>4.32180821917808</v>
      </c>
      <c r="N271" s="20">
        <v>0.24783983140147525</v>
      </c>
      <c r="O271" s="4">
        <f t="shared" si="61"/>
        <v>10.114795918367342</v>
      </c>
      <c r="P271" s="4">
        <v>2.52</v>
      </c>
      <c r="Q271" s="25">
        <v>1.222564203097432</v>
      </c>
      <c r="R271">
        <v>0.25</v>
      </c>
      <c r="S271" s="14">
        <f t="shared" si="62"/>
        <v>45.971763527430809</v>
      </c>
      <c r="T271" s="7">
        <v>1361241175</v>
      </c>
      <c r="U271" s="8" t="str">
        <f t="shared" si="66"/>
        <v>1361241</v>
      </c>
      <c r="V271" s="12">
        <f t="shared" si="67"/>
        <v>13.612410000000001</v>
      </c>
      <c r="W271" s="7">
        <v>3912507126</v>
      </c>
      <c r="X271" s="8" t="str">
        <f t="shared" si="68"/>
        <v>3912507</v>
      </c>
      <c r="Y271" s="13">
        <f t="shared" si="69"/>
        <v>39.125070000000001</v>
      </c>
      <c r="Z271" s="9">
        <v>2637</v>
      </c>
      <c r="AA271" s="4">
        <v>4</v>
      </c>
      <c r="AB271" s="4">
        <f t="shared" si="63"/>
        <v>45.450015895971973</v>
      </c>
      <c r="AC271" s="4">
        <f t="shared" si="64"/>
        <v>233.37528072926878</v>
      </c>
      <c r="AD271" s="4">
        <f t="shared" si="65"/>
        <v>1101.4672219687086</v>
      </c>
    </row>
    <row r="272" spans="1:30" x14ac:dyDescent="0.25">
      <c r="A272" s="4">
        <v>5512006</v>
      </c>
      <c r="B272" s="18">
        <v>54</v>
      </c>
      <c r="C272" s="18">
        <v>22</v>
      </c>
      <c r="D272" s="18">
        <v>24</v>
      </c>
      <c r="E272" s="18">
        <f t="shared" si="60"/>
        <v>46</v>
      </c>
      <c r="F272" s="18" t="s">
        <v>32</v>
      </c>
      <c r="G272" s="20">
        <v>7.2</v>
      </c>
      <c r="H272" s="4">
        <v>0.04</v>
      </c>
      <c r="I272" s="23">
        <v>26.403326403326403</v>
      </c>
      <c r="J272" s="23">
        <v>446.98544698544703</v>
      </c>
      <c r="K272" s="23">
        <v>25.571725571725576</v>
      </c>
      <c r="L272" s="20">
        <v>1.216216216216216</v>
      </c>
      <c r="M272" s="20">
        <v>2.0967567567567564</v>
      </c>
      <c r="N272" s="20">
        <v>0.13243243243243244</v>
      </c>
      <c r="O272" s="4">
        <f t="shared" si="61"/>
        <v>9.1836734693877524</v>
      </c>
      <c r="P272" s="4">
        <v>2.3919999999999999</v>
      </c>
      <c r="Q272" s="25">
        <v>1.3235149970594002</v>
      </c>
      <c r="R272">
        <v>0.75</v>
      </c>
      <c r="S272" s="14">
        <f t="shared" si="62"/>
        <v>24.145206027435002</v>
      </c>
      <c r="T272" s="7">
        <v>1361216241</v>
      </c>
      <c r="U272" s="8" t="str">
        <f t="shared" si="66"/>
        <v>1361216</v>
      </c>
      <c r="V272" s="12">
        <f t="shared" si="67"/>
        <v>13.612159999999999</v>
      </c>
      <c r="W272" s="7">
        <v>3912406314</v>
      </c>
      <c r="X272" s="8" t="str">
        <f t="shared" si="68"/>
        <v>3912406</v>
      </c>
      <c r="Y272" s="13">
        <f t="shared" si="69"/>
        <v>39.12406</v>
      </c>
      <c r="Z272" s="9">
        <v>2637</v>
      </c>
      <c r="AA272" s="4">
        <v>5</v>
      </c>
      <c r="AB272" s="4">
        <f t="shared" si="63"/>
        <v>26.291446563207007</v>
      </c>
      <c r="AC272" s="4">
        <f t="shared" si="64"/>
        <v>52.417797700585382</v>
      </c>
      <c r="AD272" s="4">
        <f t="shared" si="65"/>
        <v>887.38791382880788</v>
      </c>
    </row>
    <row r="273" spans="1:30" x14ac:dyDescent="0.25">
      <c r="A273" s="4">
        <v>5512007</v>
      </c>
      <c r="B273" s="18">
        <v>54</v>
      </c>
      <c r="C273" s="18">
        <v>22</v>
      </c>
      <c r="D273" s="18">
        <v>24</v>
      </c>
      <c r="E273" s="18">
        <f t="shared" si="60"/>
        <v>46</v>
      </c>
      <c r="F273" s="18" t="s">
        <v>32</v>
      </c>
      <c r="G273" s="20">
        <v>7.29</v>
      </c>
      <c r="H273" s="4">
        <v>0.02</v>
      </c>
      <c r="I273" s="23">
        <v>11.382113821138212</v>
      </c>
      <c r="J273" s="23">
        <v>76.219512195121965</v>
      </c>
      <c r="K273" s="23">
        <v>23.577235772357728</v>
      </c>
      <c r="L273" s="20">
        <v>0.61432926829268253</v>
      </c>
      <c r="M273" s="20">
        <v>1.0591036585365847</v>
      </c>
      <c r="N273" s="20">
        <v>8.6788617886178879E-2</v>
      </c>
      <c r="O273" s="4">
        <f>L273/N273</f>
        <v>7.0784543325526874</v>
      </c>
      <c r="P273" s="4">
        <v>1.1220000000000001</v>
      </c>
      <c r="Q273" s="25">
        <v>0.90077435796902572</v>
      </c>
      <c r="R273">
        <v>0.25</v>
      </c>
      <c r="S273" s="14">
        <f t="shared" si="62"/>
        <v>8.3005807834188357</v>
      </c>
      <c r="T273" s="7">
        <v>1.36166254476793E+16</v>
      </c>
      <c r="U273" s="8" t="str">
        <f t="shared" si="66"/>
        <v>1361662</v>
      </c>
      <c r="V273" s="12">
        <f t="shared" si="67"/>
        <v>13.616619999999999</v>
      </c>
      <c r="W273" s="7">
        <v>3912782724426020</v>
      </c>
      <c r="X273" s="8" t="str">
        <f t="shared" si="68"/>
        <v>3912782</v>
      </c>
      <c r="Y273" s="13">
        <f t="shared" si="69"/>
        <v>39.12782</v>
      </c>
      <c r="Z273" s="9">
        <v>2611</v>
      </c>
      <c r="AA273" s="4">
        <v>6</v>
      </c>
      <c r="AB273" s="4">
        <f t="shared" si="63"/>
        <v>11.726544233316281</v>
      </c>
      <c r="AC273" s="4">
        <f t="shared" si="64"/>
        <v>15.379074404349218</v>
      </c>
      <c r="AD273" s="4">
        <f t="shared" si="65"/>
        <v>102.98487324340996</v>
      </c>
    </row>
    <row r="274" spans="1:30" x14ac:dyDescent="0.25">
      <c r="A274" s="4">
        <v>5512008</v>
      </c>
      <c r="B274" s="18">
        <v>46</v>
      </c>
      <c r="C274" s="18">
        <v>28</v>
      </c>
      <c r="D274" s="18">
        <v>26</v>
      </c>
      <c r="E274" s="18">
        <f t="shared" si="60"/>
        <v>54</v>
      </c>
      <c r="F274" s="18" t="s">
        <v>32</v>
      </c>
      <c r="G274" s="20">
        <v>7.1</v>
      </c>
      <c r="H274" s="4">
        <v>0.03</v>
      </c>
      <c r="I274" s="23">
        <v>68.02</v>
      </c>
      <c r="J274" s="23">
        <v>202.28215767634856</v>
      </c>
      <c r="K274" s="23">
        <v>25.103734439834032</v>
      </c>
      <c r="L274" s="20">
        <v>2.1037344398340245</v>
      </c>
      <c r="M274" s="20">
        <v>3.6268381742738582</v>
      </c>
      <c r="N274" s="20">
        <v>0.2091286307053942</v>
      </c>
      <c r="O274" s="4">
        <f t="shared" si="61"/>
        <v>10.059523809523807</v>
      </c>
      <c r="P274" s="4">
        <v>1.04</v>
      </c>
      <c r="Q274" s="25">
        <v>1.4867869045285238</v>
      </c>
      <c r="R274">
        <v>0.95</v>
      </c>
      <c r="S274" s="14">
        <f t="shared" si="62"/>
        <v>46.917072236263159</v>
      </c>
      <c r="T274" s="7">
        <v>1361350632</v>
      </c>
      <c r="U274" s="8" t="str">
        <f t="shared" si="66"/>
        <v>1361350</v>
      </c>
      <c r="V274" s="12">
        <f t="shared" si="67"/>
        <v>13.6135</v>
      </c>
      <c r="W274" s="7">
        <v>3912734216</v>
      </c>
      <c r="X274" s="8" t="str">
        <f t="shared" si="68"/>
        <v>3912734</v>
      </c>
      <c r="Y274" s="13">
        <f t="shared" si="69"/>
        <v>39.127339999999997</v>
      </c>
      <c r="Z274" s="9">
        <v>2650</v>
      </c>
      <c r="AA274" s="4">
        <v>5</v>
      </c>
      <c r="AB274" s="4">
        <f t="shared" si="63"/>
        <v>46.639456424214281</v>
      </c>
      <c r="AC274" s="4">
        <f t="shared" si="64"/>
        <v>151.69686786904529</v>
      </c>
      <c r="AD274" s="4">
        <f t="shared" si="65"/>
        <v>451.12569457945352</v>
      </c>
    </row>
    <row r="275" spans="1:30" x14ac:dyDescent="0.25">
      <c r="A275" s="4">
        <v>5512009</v>
      </c>
      <c r="B275" s="18">
        <v>50</v>
      </c>
      <c r="C275" s="18">
        <v>26</v>
      </c>
      <c r="D275" s="18">
        <v>24</v>
      </c>
      <c r="E275" s="18">
        <f t="shared" si="60"/>
        <v>50</v>
      </c>
      <c r="F275" s="18" t="s">
        <v>32</v>
      </c>
      <c r="G275" s="20">
        <v>7.06</v>
      </c>
      <c r="H275" s="4">
        <v>0.06</v>
      </c>
      <c r="I275" s="23">
        <v>56.792178073642603</v>
      </c>
      <c r="J275" s="23">
        <v>327.64718119409196</v>
      </c>
      <c r="K275" s="23">
        <v>26.419804451841063</v>
      </c>
      <c r="L275" s="20">
        <v>1.8863116288745578</v>
      </c>
      <c r="M275" s="20">
        <v>3.2520012481797376</v>
      </c>
      <c r="N275" s="20">
        <v>0.18639484085708344</v>
      </c>
      <c r="O275" s="4">
        <f t="shared" si="61"/>
        <v>10.119977678571427</v>
      </c>
      <c r="P275" s="4">
        <v>2.3919999999999999</v>
      </c>
      <c r="Q275" s="25">
        <v>1.560939031562439</v>
      </c>
      <c r="R275">
        <v>0.375</v>
      </c>
      <c r="S275" s="14">
        <f t="shared" si="62"/>
        <v>44.166261708006282</v>
      </c>
      <c r="T275" s="7">
        <v>1361219806</v>
      </c>
      <c r="U275" s="8" t="str">
        <f t="shared" si="66"/>
        <v>1361219</v>
      </c>
      <c r="V275" s="12">
        <f t="shared" si="67"/>
        <v>13.61219</v>
      </c>
      <c r="W275" s="7">
        <v>39125867</v>
      </c>
      <c r="X275" s="8" t="str">
        <f t="shared" si="68"/>
        <v>3912586</v>
      </c>
      <c r="Y275" s="13">
        <f t="shared" si="69"/>
        <v>39.125860000000003</v>
      </c>
      <c r="Z275" s="9">
        <v>2629</v>
      </c>
      <c r="AA275" s="4">
        <v>5</v>
      </c>
      <c r="AB275" s="4">
        <f t="shared" si="63"/>
        <v>43.642647356353613</v>
      </c>
      <c r="AC275" s="4">
        <f t="shared" si="64"/>
        <v>132.9736911638899</v>
      </c>
      <c r="AD275" s="4">
        <f t="shared" si="65"/>
        <v>767.15591056090329</v>
      </c>
    </row>
    <row r="276" spans="1:30" x14ac:dyDescent="0.25">
      <c r="A276" s="4">
        <v>5512010</v>
      </c>
      <c r="B276" s="18">
        <v>28</v>
      </c>
      <c r="C276" s="18">
        <v>32</v>
      </c>
      <c r="D276" s="18">
        <v>40</v>
      </c>
      <c r="E276" s="18">
        <f t="shared" si="60"/>
        <v>72</v>
      </c>
      <c r="F276" s="18" t="s">
        <v>26</v>
      </c>
      <c r="G276" s="20">
        <v>7</v>
      </c>
      <c r="H276" s="4">
        <v>0.13</v>
      </c>
      <c r="I276" s="23">
        <v>122.22</v>
      </c>
      <c r="J276" s="23">
        <v>656.37471119512713</v>
      </c>
      <c r="K276" s="23">
        <v>37.807183364839318</v>
      </c>
      <c r="L276" s="20">
        <v>3.0308758664146183</v>
      </c>
      <c r="M276" s="20">
        <v>5.225229993698802</v>
      </c>
      <c r="N276" s="20">
        <v>0.2822936357908003</v>
      </c>
      <c r="O276" s="4">
        <f t="shared" si="61"/>
        <v>10.736607142857139</v>
      </c>
      <c r="P276" s="4">
        <v>2.73</v>
      </c>
      <c r="Q276" s="25">
        <v>1.3905704763771809</v>
      </c>
      <c r="R276">
        <v>0.25</v>
      </c>
      <c r="S276" s="14">
        <f t="shared" si="62"/>
        <v>63.219697461004152</v>
      </c>
      <c r="T276" s="7">
        <v>1361287347</v>
      </c>
      <c r="U276" s="8" t="str">
        <f t="shared" si="66"/>
        <v>1361287</v>
      </c>
      <c r="V276" s="12">
        <f t="shared" si="67"/>
        <v>13.612869999999999</v>
      </c>
      <c r="W276" s="7">
        <v>3912604872</v>
      </c>
      <c r="X276" s="8" t="str">
        <f t="shared" si="68"/>
        <v>3912604</v>
      </c>
      <c r="Y276" s="13">
        <f t="shared" si="69"/>
        <v>39.126040000000003</v>
      </c>
      <c r="Z276" s="9">
        <v>2623</v>
      </c>
      <c r="AA276" s="4">
        <v>5</v>
      </c>
      <c r="AB276" s="4">
        <f t="shared" si="63"/>
        <v>58.882379339978932</v>
      </c>
      <c r="AC276" s="4">
        <f t="shared" si="64"/>
        <v>254.93328543422857</v>
      </c>
      <c r="AD276" s="4">
        <f t="shared" si="65"/>
        <v>1369.1029422428137</v>
      </c>
    </row>
    <row r="277" spans="1:30" x14ac:dyDescent="0.25">
      <c r="A277" s="4">
        <v>5512011</v>
      </c>
      <c r="B277" s="18">
        <v>38</v>
      </c>
      <c r="C277" s="18">
        <v>34</v>
      </c>
      <c r="D277" s="18">
        <v>28</v>
      </c>
      <c r="E277" s="18">
        <f t="shared" si="60"/>
        <v>62</v>
      </c>
      <c r="F277" s="18" t="s">
        <v>26</v>
      </c>
      <c r="G277" s="20">
        <v>7.01</v>
      </c>
      <c r="H277" s="4">
        <v>0.04</v>
      </c>
      <c r="I277" s="23">
        <v>42.860129625757907</v>
      </c>
      <c r="J277" s="23">
        <v>141.12481706042234</v>
      </c>
      <c r="K277" s="23">
        <v>30.524775245661726</v>
      </c>
      <c r="L277" s="20">
        <v>1.6103909680117081</v>
      </c>
      <c r="M277" s="20">
        <v>2.7763140288521848</v>
      </c>
      <c r="N277" s="20">
        <v>0.18440309429228524</v>
      </c>
      <c r="O277" s="4">
        <f t="shared" si="61"/>
        <v>8.7329931972789083</v>
      </c>
      <c r="P277" s="4">
        <v>2.73</v>
      </c>
      <c r="Q277" s="25">
        <v>1.4672711233091551</v>
      </c>
      <c r="R277">
        <v>2.5000000000000001E-2</v>
      </c>
      <c r="S277" s="14">
        <f t="shared" si="62"/>
        <v>35.443202469021848</v>
      </c>
      <c r="T277" s="7">
        <v>1361364299</v>
      </c>
      <c r="U277" s="8" t="str">
        <f t="shared" si="66"/>
        <v>1361364</v>
      </c>
      <c r="V277" s="12">
        <f t="shared" si="67"/>
        <v>13.61364</v>
      </c>
      <c r="W277" s="7">
        <v>3912686399</v>
      </c>
      <c r="X277" s="8" t="str">
        <f t="shared" si="68"/>
        <v>3912686</v>
      </c>
      <c r="Y277" s="13">
        <f t="shared" si="69"/>
        <v>39.126860000000001</v>
      </c>
      <c r="Z277" s="9">
        <v>2592</v>
      </c>
      <c r="AA277" s="4">
        <v>5</v>
      </c>
      <c r="AB277" s="4">
        <f t="shared" si="63"/>
        <v>40.585400295588819</v>
      </c>
      <c r="AC277" s="4">
        <f t="shared" si="64"/>
        <v>94.331145811742701</v>
      </c>
      <c r="AD277" s="4">
        <f t="shared" si="65"/>
        <v>310.60255328256733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2019-07-30T08:39:22Z</dcterms:created>
  <dcterms:modified xsi:type="dcterms:W3CDTF">2020-01-21T15:24:28Z</dcterms:modified>
</cp:coreProperties>
</file>